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6286C0D9-558C-4F16-845F-3F5E60A0AD76}" xr6:coauthVersionLast="45" xr6:coauthVersionMax="45" xr10:uidLastSave="{00000000-0000-0000-0000-000000000000}"/>
  <bookViews>
    <workbookView xWindow="1170" yWindow="1170" windowWidth="27480" windowHeight="11910"/>
  </bookViews>
  <sheets>
    <sheet name="Introduction" sheetId="117" r:id="rId1"/>
    <sheet name="Water" sheetId="85" r:id="rId2"/>
    <sheet name="Sanitation" sheetId="105" r:id="rId3"/>
    <sheet name="Hygiene" sheetId="116" r:id="rId4"/>
    <sheet name="DHS03" sheetId="139" r:id="rId5"/>
    <sheet name="MICS06" sheetId="140" r:id="rId6"/>
    <sheet name="DHS10" sheetId="141" r:id="rId7"/>
    <sheet name="MIS14" sheetId="142" r:id="rId8"/>
    <sheet name="MIS18" sheetId="144" r:id="rId9"/>
    <sheet name="data_summary" sheetId="145"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<sst xmlns="http://schemas.openxmlformats.org/spreadsheetml/2006/main" count="36860" uniqueCount="701">
  <si>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</si>
  <si>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</si>
  <si>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</si>
  <si>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</si>
  <si>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</si>
  <si>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</si>
  <si>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</si>
  <si>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</si>
  <si>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</si>
  <si>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</si>
  <si>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</si>
  <si>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</si>
  <si>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</si>
  <si>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</si>
  <si>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</si>
  <si>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</si>
  <si>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</si>
  <si>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</si>
  <si>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</si>
  <si>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</si>
  <si>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</si>
  <si>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</si>
  <si>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</si>
  <si>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</si>
  <si>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</si>
  <si>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</si>
  <si>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</si>
  <si>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</si>
  <si>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</si>
  <si>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</si>
  <si>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</si>
  <si>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</si>
  <si>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</si>
  <si>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</si>
  <si>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</si>
  <si>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</si>
  <si>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</si>
  <si>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</si>
  <si>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</si>
  <si>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</si>
  <si>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</si>
  <si>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</si>
  <si>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</si>
  <si>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</si>
  <si>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</si>
  <si>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</si>
  <si>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</si>
  <si>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</si>
  <si>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</si>
  <si>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</si>
  <si>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</si>
  <si>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</si>
  <si>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</si>
  <si>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</si>
  <si>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</si>
  <si>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</si>
  <si>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</si>
  <si>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</si>
  <si>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</si>
  <si>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</si>
  <si>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</si>
  <si>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</si>
  <si>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</si>
  <si>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</si>
  <si>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</si>
  <si>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</si>
  <si>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</si>
  <si>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</si>
  <si>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</si>
  <si>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</si>
  <si>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</si>
  <si>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</si>
  <si>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</si>
  <si>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</si>
  <si>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</si>
  <si>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</si>
  <si>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</si>
  <si>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</si>
  <si>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</si>
  <si>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</si>
  <si>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</si>
  <si>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</si>
  <si>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</si>
  <si>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</si>
  <si>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</si>
  <si>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</si>
  <si>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</si>
  <si>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</si>
  <si>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</si>
  <si>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</si>
  <si>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</si>
  <si>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</si>
  <si>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</si>
  <si>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</si>
  <si>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</si>
  <si>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</si>
  <si>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</si>
  <si>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</si>
  <si>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</si>
  <si>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</si>
  <si>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</si>
  <si>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</si>
  <si>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</si>
  <si>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</si>
  <si>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</si>
  <si>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</si>
  <si>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</si>
  <si>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</si>
  <si>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</si>
  <si>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</si>
  <si>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</si>
  <si>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</si>
  <si>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</si>
  <si>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</si>
  <si>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</si>
  <si>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</si>
  <si>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</si>
  <si>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</si>
  <si>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</si>
  <si>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</si>
  <si>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</si>
  <si>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</si>
  <si>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</si>
  <si>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</si>
  <si>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</si>
  <si>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</si>
  <si>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</si>
  <si>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</si>
  <si>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</si>
  <si>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</si>
  <si>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</si>
  <si>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</si>
  <si>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</si>
  <si>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</si>
  <si>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</si>
  <si>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</si>
  <si>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</si>
  <si>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</si>
  <si>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</si>
  <si>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</si>
  <si>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</si>
  <si>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</si>
  <si>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</si>
  <si>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</si>
  <si>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</si>
  <si>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</si>
  <si>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</si>
  <si>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</si>
  <si>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</si>
  <si>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</si>
  <si>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</si>
  <si>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</si>
  <si>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</si>
  <si>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</si>
  <si>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</si>
  <si>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</si>
  <si>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</si>
  <si>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Improved springs based on:</t>
  </si>
  <si>
    <t>Time to improved water based on:</t>
  </si>
  <si>
    <t>boucle de mouhoun</t>
  </si>
  <si>
    <t>cascades</t>
  </si>
  <si>
    <t>centre (sans ouagadougou)</t>
  </si>
  <si>
    <t>centre-est</t>
  </si>
  <si>
    <t>centre-nord</t>
  </si>
  <si>
    <t>centre-ouest</t>
  </si>
  <si>
    <t>centre-sud</t>
  </si>
  <si>
    <t>est</t>
  </si>
  <si>
    <t>hauts bassins</t>
  </si>
  <si>
    <t>nord</t>
  </si>
  <si>
    <t>ouagadougou</t>
  </si>
  <si>
    <t>plateau central</t>
  </si>
  <si>
    <t>sahel</t>
  </si>
  <si>
    <t>sud-ouest</t>
  </si>
  <si>
    <t>Improved Water source on premises</t>
  </si>
  <si>
    <t>source of drinking water</t>
  </si>
  <si>
    <t>piped into dwelling</t>
  </si>
  <si>
    <t>piped into yard/plot</t>
  </si>
  <si>
    <t>public tap</t>
  </si>
  <si>
    <t>open well in dwelling</t>
  </si>
  <si>
    <t>open well in yard/plot</t>
  </si>
  <si>
    <t>open public well</t>
  </si>
  <si>
    <t>protected well in dwelling</t>
  </si>
  <si>
    <t>protected well in yard/plot</t>
  </si>
  <si>
    <t>protected public well</t>
  </si>
  <si>
    <t>spring</t>
  </si>
  <si>
    <t>river, stream</t>
  </si>
  <si>
    <t>pond, lake</t>
  </si>
  <si>
    <t>dam</t>
  </si>
  <si>
    <t>rainwater</t>
  </si>
  <si>
    <t>other</t>
  </si>
  <si>
    <t>missing</t>
  </si>
  <si>
    <t>Shared among Improved Sanitation</t>
  </si>
  <si>
    <t>type of toilet facility</t>
  </si>
  <si>
    <t>flush toilet</t>
  </si>
  <si>
    <t>traditional pit toilet</t>
  </si>
  <si>
    <t>ventilated improved pit (vip) latrine</t>
  </si>
  <si>
    <t>no facility</t>
  </si>
  <si>
    <t>Total</t>
  </si>
  <si>
    <t>place for hand washing</t>
  </si>
  <si>
    <t>nowhere</t>
  </si>
  <si>
    <t>in dwelling/yard/plot</t>
  </si>
  <si>
    <t>somewhere else</t>
  </si>
  <si>
    <t>DHS03</t>
  </si>
  <si>
    <t>Burkina Faso</t>
  </si>
  <si>
    <t>Count</t>
  </si>
  <si>
    <t>W_text_t</t>
  </si>
  <si>
    <t/>
  </si>
  <si>
    <t>W_text_i</t>
  </si>
  <si>
    <t>S_text_s</t>
  </si>
  <si>
    <t>Ratio of Shared improved based on:</t>
  </si>
  <si>
    <t>S_text_i</t>
  </si>
  <si>
    <t>Ratio of Improved latrines based on:</t>
  </si>
  <si>
    <t>Urban/Rural</t>
  </si>
  <si>
    <t>Urban</t>
  </si>
  <si>
    <t>Rural</t>
  </si>
  <si>
    <t>Missing</t>
  </si>
  <si>
    <t>2003</t>
  </si>
  <si>
    <t>Component Matrix</t>
  </si>
  <si>
    <t>Component</t>
  </si>
  <si>
    <t>1</t>
  </si>
  <si>
    <t>if household has electric</t>
  </si>
  <si>
    <t>if household has tv</t>
  </si>
  <si>
    <t>if floor is of raw natural materials</t>
  </si>
  <si>
    <t>if floor is of cement</t>
  </si>
  <si>
    <t>if household has fridge</t>
  </si>
  <si>
    <t>if household has motorcycle or scooter</t>
  </si>
  <si>
    <t>if household has phone</t>
  </si>
  <si>
    <t>if uses wood/straw, dung (13c) or other (6c) for cooking fuel</t>
  </si>
  <si>
    <t>if household has radio</t>
  </si>
  <si>
    <t>if household has car or truck</t>
  </si>
  <si>
    <t>if has some kind of applied flooring (parq,vinyl,tile,carpet)</t>
  </si>
  <si>
    <t>if uses natural gas, biogas (8c), or electric (2c) for cooking</t>
  </si>
  <si>
    <t>household owns donkey cart</t>
  </si>
  <si>
    <t>have bednet for sleeping</t>
  </si>
  <si>
    <t>if uses charcoal, lignite/coal (20c) or kero (19c) for cooking</t>
  </si>
  <si>
    <t>if household has bicycle</t>
  </si>
  <si>
    <t>if doesn't cook/if goes out to eat</t>
  </si>
  <si>
    <t>Communalities</t>
  </si>
  <si>
    <t>Extraction</t>
  </si>
  <si>
    <t>Total Variance Explained</t>
  </si>
  <si>
    <t>Extraction Sums of Squared Loadings</t>
  </si>
  <si>
    <t>% of Variance</t>
  </si>
  <si>
    <t>Cumulative %</t>
  </si>
  <si>
    <t>Component Score Coefficient Matrix</t>
  </si>
  <si>
    <t>Component Score Covariance Matrix</t>
  </si>
  <si>
    <t>Boucle du Mouhoun</t>
  </si>
  <si>
    <t>Cascade</t>
  </si>
  <si>
    <t>Centre</t>
  </si>
  <si>
    <t>Centre-Est</t>
  </si>
  <si>
    <t>Centre-Nord</t>
  </si>
  <si>
    <t>Centre-Ouest</t>
  </si>
  <si>
    <t>Centre-Sud</t>
  </si>
  <si>
    <t>Est</t>
  </si>
  <si>
    <t>Hauts-Bassins</t>
  </si>
  <si>
    <t>Nord</t>
  </si>
  <si>
    <t>Plateau-Central</t>
  </si>
  <si>
    <t>Sahel</t>
  </si>
  <si>
    <t>Sud-Ouest</t>
  </si>
  <si>
    <t>Principale source d'eau que boivent les membre du menage</t>
  </si>
  <si>
    <t>Eau de robinet dns le logement</t>
  </si>
  <si>
    <t>Dans la cour/parcelle</t>
  </si>
  <si>
    <t>Robinet public/borne fontaine</t>
  </si>
  <si>
    <t>Puits a pompe/forage</t>
  </si>
  <si>
    <t>Puits protege</t>
  </si>
  <si>
    <t>Puits non protege</t>
  </si>
  <si>
    <t>Source protegee</t>
  </si>
  <si>
    <t>Source non protegee</t>
  </si>
  <si>
    <t>Charrette avec petite citerne/tonneau</t>
  </si>
  <si>
    <t>Eau de surface</t>
  </si>
  <si>
    <t>Eau en bouteille</t>
  </si>
  <si>
    <t>Autre</t>
  </si>
  <si>
    <t>Improved latrines based on :</t>
  </si>
  <si>
    <t>DHS10</t>
  </si>
  <si>
    <t>Shared among improved based on :</t>
  </si>
  <si>
    <t>Type de toilettes</t>
  </si>
  <si>
    <t>Chasse branchee a fosse septique</t>
  </si>
  <si>
    <t>Chasse branchee a latrines</t>
  </si>
  <si>
    <t>Latrines ameliorees auto aerees (LAA)</t>
  </si>
  <si>
    <t>Latrines couvertes</t>
  </si>
  <si>
    <t>Latrines a fosses/trou ouvert</t>
  </si>
  <si>
    <t>Pas de toilettes ou brousse ou champ</t>
  </si>
  <si>
    <t>Autres</t>
  </si>
  <si>
    <t>Manquant</t>
  </si>
  <si>
    <t>2006</t>
  </si>
  <si>
    <t>Electricity</t>
  </si>
  <si>
    <t>pig0</t>
  </si>
  <si>
    <t>Cement floor</t>
  </si>
  <si>
    <t>Television</t>
  </si>
  <si>
    <t>LPG fuel</t>
  </si>
  <si>
    <t>Metal/tin roof</t>
  </si>
  <si>
    <t>Non-mobile telephone</t>
  </si>
  <si>
    <t>cattle0</t>
  </si>
  <si>
    <t>Earth/sand floor</t>
  </si>
  <si>
    <t>Cement walls</t>
  </si>
  <si>
    <t>Wood fuel</t>
  </si>
  <si>
    <t>cooks at open sky</t>
  </si>
  <si>
    <t>geeze0</t>
  </si>
  <si>
    <t>Bicycle</t>
  </si>
  <si>
    <t>Stove that works with solar energy</t>
  </si>
  <si>
    <t>cooks in owm house</t>
  </si>
  <si>
    <t>Thatch/palm leaf roof</t>
  </si>
  <si>
    <t>sheep0</t>
  </si>
  <si>
    <t>Cardboard walls</t>
  </si>
  <si>
    <t>Motorcycle/scooter</t>
  </si>
  <si>
    <t>Refrigetaror</t>
  </si>
  <si>
    <t>Radio</t>
  </si>
  <si>
    <t>Animal drawn cart</t>
  </si>
  <si>
    <t>Watch</t>
  </si>
  <si>
    <t>cooks on open owen</t>
  </si>
  <si>
    <t>mule0</t>
  </si>
  <si>
    <t>Stone walls</t>
  </si>
  <si>
    <t>mule1</t>
  </si>
  <si>
    <t>chicken1</t>
  </si>
  <si>
    <t>cooks outside house</t>
  </si>
  <si>
    <t>cooks in other house</t>
  </si>
  <si>
    <t>Ceramic tiles floor</t>
  </si>
  <si>
    <t>Rustic mat roof</t>
  </si>
  <si>
    <t>Avez vous dans votre menage des moustiquaires utilisees pour</t>
  </si>
  <si>
    <t>chicken0</t>
  </si>
  <si>
    <t>sheep1</t>
  </si>
  <si>
    <t>Charcoal fuel</t>
  </si>
  <si>
    <t>geeze1</t>
  </si>
  <si>
    <t>Dirt walls</t>
  </si>
  <si>
    <t>cattle1</t>
  </si>
  <si>
    <t>Mobile telephone</t>
  </si>
  <si>
    <t>Cement roof</t>
  </si>
  <si>
    <t>sheep10</t>
  </si>
  <si>
    <t>chicken10</t>
  </si>
  <si>
    <t>Brick walls</t>
  </si>
  <si>
    <t>Persons per sleeping rooms</t>
  </si>
  <si>
    <t>cattle10</t>
  </si>
  <si>
    <t>Natural gas fuel</t>
  </si>
  <si>
    <t>Dung walls</t>
  </si>
  <si>
    <t>cooks on closed owen</t>
  </si>
  <si>
    <t>does not cook</t>
  </si>
  <si>
    <t>Coal/lignite fuel</t>
  </si>
  <si>
    <t>chicken30</t>
  </si>
  <si>
    <t>Palm/bamboo roof</t>
  </si>
  <si>
    <t>pig10</t>
  </si>
  <si>
    <t>cattle5</t>
  </si>
  <si>
    <t>Biogas fuel</t>
  </si>
  <si>
    <t>pig5</t>
  </si>
  <si>
    <t>Crop floor</t>
  </si>
  <si>
    <t>Plywood walls</t>
  </si>
  <si>
    <t>geeze10</t>
  </si>
  <si>
    <t>Straw/shrub/grass fuel</t>
  </si>
  <si>
    <t>Carpet floor</t>
  </si>
  <si>
    <t>Ceramic tiles roof</t>
  </si>
  <si>
    <t>sheep30</t>
  </si>
  <si>
    <t>Stone with lime/cement walls</t>
  </si>
  <si>
    <t>pig1</t>
  </si>
  <si>
    <t>Parquet/polished wood floor</t>
  </si>
  <si>
    <t>Wood roof</t>
  </si>
  <si>
    <t>mule5</t>
  </si>
  <si>
    <t>Animal dung fuel</t>
  </si>
  <si>
    <t>horse1</t>
  </si>
  <si>
    <t>Agrciultural crop residue fuel</t>
  </si>
  <si>
    <t>Cement blocks walls</t>
  </si>
  <si>
    <t>Est-ce-que le feu/four a une cheminee ou une hotte</t>
  </si>
  <si>
    <t>Palm/bamboo floor</t>
  </si>
  <si>
    <t>Calamine/cement fibre roof</t>
  </si>
  <si>
    <t>Wood planks floor</t>
  </si>
  <si>
    <t>Petrol</t>
  </si>
  <si>
    <t>Bamboo with mud walls</t>
  </si>
  <si>
    <t>Boucle de Mouhoun</t>
  </si>
  <si>
    <t>Cascades</t>
  </si>
  <si>
    <t>Hauts Basins</t>
  </si>
  <si>
    <t>Plateau Central</t>
  </si>
  <si>
    <t>Source of drinking water</t>
  </si>
  <si>
    <t>Piped into dwelling</t>
  </si>
  <si>
    <t>Piped to yard/plot</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</si>
  <si>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</si>
  <si>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</si>
  <si>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</si>
  <si>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</si>
  <si>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</si>
  <si>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</si>
  <si>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</si>
  <si>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</si>
  <si>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</si>
  <si>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</si>
  <si>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</si>
  <si>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</si>
  <si>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</si>
  <si>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</si>
  <si>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</si>
  <si>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</si>
  <si>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</si>
  <si>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</si>
  <si>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</si>
  <si>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</si>
  <si>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</si>
  <si>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Hanging toilet/latrine</t>
  </si>
  <si>
    <t>Place where household members wash their hands</t>
  </si>
  <si>
    <t>Observed</t>
  </si>
  <si>
    <t>Not observed: not in dwelling</t>
  </si>
  <si>
    <t>Not observed: no permission to see</t>
  </si>
  <si>
    <t>Not observed: other reason</t>
  </si>
  <si>
    <t>2010</t>
  </si>
  <si>
    <t>Has electricity</t>
  </si>
  <si>
    <t>Has television</t>
  </si>
  <si>
    <t>Stove/Cooker/Gaz/Electricity</t>
  </si>
  <si>
    <t>Own Vidéo/CD/DVD</t>
  </si>
  <si>
    <t>floor34</t>
  </si>
  <si>
    <t>roof31</t>
  </si>
  <si>
    <t>TV5 chanel</t>
  </si>
  <si>
    <t>Has bank account</t>
  </si>
  <si>
    <t>floor11</t>
  </si>
  <si>
    <t>Has refrigerator</t>
  </si>
  <si>
    <t>Canal horizons</t>
  </si>
  <si>
    <t>wall31</t>
  </si>
  <si>
    <t>Has motorcycle/scooter</t>
  </si>
  <si>
    <t>fuel8</t>
  </si>
  <si>
    <t>fuel2</t>
  </si>
  <si>
    <t>Own computer</t>
  </si>
  <si>
    <t>Has car/truck</t>
  </si>
  <si>
    <t>Household cooks in owm house</t>
  </si>
  <si>
    <t>Has mobile telephone</t>
  </si>
  <si>
    <t>floor33</t>
  </si>
  <si>
    <t>roof12</t>
  </si>
  <si>
    <t>wall13</t>
  </si>
  <si>
    <t>Has radio</t>
  </si>
  <si>
    <t>Home Improvements</t>
  </si>
  <si>
    <t>Household cooks outside house</t>
  </si>
  <si>
    <t>Internet at home</t>
  </si>
  <si>
    <t>roof13</t>
  </si>
  <si>
    <t>Own AC</t>
  </si>
  <si>
    <t>fuel3</t>
  </si>
  <si>
    <t>Has watch</t>
  </si>
  <si>
    <t>wall23</t>
  </si>
  <si>
    <t>Plough</t>
  </si>
  <si>
    <t>Has animal-drawn cart</t>
  </si>
  <si>
    <t>fuel7</t>
  </si>
  <si>
    <t>Household cooks in other house</t>
  </si>
  <si>
    <t>Persons per rooms</t>
  </si>
  <si>
    <t>fuel4</t>
  </si>
  <si>
    <t>wall35</t>
  </si>
  <si>
    <t>wall32</t>
  </si>
  <si>
    <t>Has bicycle</t>
  </si>
  <si>
    <t>roof35</t>
  </si>
  <si>
    <t>wall12</t>
  </si>
  <si>
    <t>Own dishwasher</t>
  </si>
  <si>
    <t>wall33</t>
  </si>
  <si>
    <t>floor12</t>
  </si>
  <si>
    <t>roof23</t>
  </si>
  <si>
    <t>roof34</t>
  </si>
  <si>
    <t>wall34</t>
  </si>
  <si>
    <t>roof96</t>
  </si>
  <si>
    <t>wall22</t>
  </si>
  <si>
    <t>roof21</t>
  </si>
  <si>
    <t>fuel95</t>
  </si>
  <si>
    <t>roof36</t>
  </si>
  <si>
    <t>wall11</t>
  </si>
  <si>
    <t>wall96</t>
  </si>
  <si>
    <t>Has boat with a motor</t>
  </si>
  <si>
    <t>roof33</t>
  </si>
  <si>
    <t>Canoe/fishing nets</t>
  </si>
  <si>
    <t>roof32</t>
  </si>
  <si>
    <t>floor96</t>
  </si>
  <si>
    <t>fuel6</t>
  </si>
  <si>
    <t>fuel9</t>
  </si>
  <si>
    <t>roof22</t>
  </si>
  <si>
    <t>wall21</t>
  </si>
  <si>
    <t>fuel11</t>
  </si>
  <si>
    <t>floor31</t>
  </si>
  <si>
    <t>fuel10</t>
  </si>
  <si>
    <t>floor35</t>
  </si>
  <si>
    <t>floor22</t>
  </si>
  <si>
    <t>roof11</t>
  </si>
  <si>
    <t>floor21</t>
  </si>
  <si>
    <t>wall36</t>
  </si>
  <si>
    <t>fuel1</t>
  </si>
  <si>
    <t>fuel5</t>
  </si>
  <si>
    <t>Piped from the neighbor</t>
  </si>
  <si>
    <t>OTHER</t>
  </si>
  <si>
    <t>MIS14</t>
  </si>
  <si>
    <t>2014</t>
  </si>
  <si>
    <t>No horses, donkeys, mules</t>
  </si>
  <si>
    <t>No goats</t>
  </si>
  <si>
    <t>No milk cows or bulls</t>
  </si>
  <si>
    <t>Stove/Cooker</t>
  </si>
  <si>
    <t>No sheep</t>
  </si>
  <si>
    <t>Wood for cooking</t>
  </si>
  <si>
    <t>No chickens</t>
  </si>
  <si>
    <t>Plow</t>
  </si>
  <si>
    <t>LPG for cooking</t>
  </si>
  <si>
    <t>Cupboard/library</t>
  </si>
  <si>
    <t>1 horse, donkey, mule</t>
  </si>
  <si>
    <t>20+ chickens</t>
  </si>
  <si>
    <t>Table</t>
  </si>
  <si>
    <t>Medium land</t>
  </si>
  <si>
    <t>10+ more sheep</t>
  </si>
  <si>
    <t>Earth, sand floor</t>
  </si>
  <si>
    <t>Chair</t>
  </si>
  <si>
    <t>Metal roof</t>
  </si>
  <si>
    <t>Concrete, cement floor</t>
  </si>
  <si>
    <t>10+ more goats</t>
  </si>
  <si>
    <t>Terrazo, ceramic tile floor</t>
  </si>
  <si>
    <t>Thatch, palm leaf roof</t>
  </si>
  <si>
    <t>1-4 goats</t>
  </si>
  <si>
    <t>2-3 horses, donkeys, mules</t>
  </si>
  <si>
    <t>6+ milk cows or bulls</t>
  </si>
  <si>
    <t>1-2 cmilk cows or bulls</t>
  </si>
  <si>
    <t>Small land</t>
  </si>
  <si>
    <t>Freezer</t>
  </si>
  <si>
    <t>Charcoal for cooking</t>
  </si>
  <si>
    <t>5-9 sheep</t>
  </si>
  <si>
    <t>Finished wood roof</t>
  </si>
  <si>
    <t>5-9 goats</t>
  </si>
  <si>
    <t>5-5 milk cows or bulls</t>
  </si>
  <si>
    <t>Number of members per sleeping room</t>
  </si>
  <si>
    <t>10-19 chickens</t>
  </si>
  <si>
    <t>Prepared muds walls</t>
  </si>
  <si>
    <t>1-4 sheep</t>
  </si>
  <si>
    <t>Dung floor</t>
  </si>
  <si>
    <t>Shotgun</t>
  </si>
  <si>
    <t>Other type of roof</t>
  </si>
  <si>
    <t>1-9 chickens</t>
  </si>
  <si>
    <t>Stone with mud walls</t>
  </si>
  <si>
    <t>3+ Camels</t>
  </si>
  <si>
    <t>Other type of walls</t>
  </si>
  <si>
    <t>4+ horses, donkeys, mules</t>
  </si>
  <si>
    <t>Uncovered adobe walls</t>
  </si>
  <si>
    <t>Big land</t>
  </si>
  <si>
    <t>Hay with mud walls</t>
  </si>
  <si>
    <t>Does not cook</t>
  </si>
  <si>
    <t>No Camels</t>
  </si>
  <si>
    <t>Cement block walls</t>
  </si>
  <si>
    <t>Stone walls with lime/cement</t>
  </si>
  <si>
    <t>Wood planks, shingles walls</t>
  </si>
  <si>
    <t>Other fuel for cooking</t>
  </si>
  <si>
    <t>Has canoe</t>
  </si>
  <si>
    <t>Other type of flooring</t>
  </si>
  <si>
    <t>Covered adobe walls</t>
  </si>
  <si>
    <t>1 Camel</t>
  </si>
  <si>
    <t>2 Camels</t>
  </si>
  <si>
    <t>Boucle Du Mouhoun</t>
  </si>
  <si>
    <t>Centre Est</t>
  </si>
  <si>
    <t>Centre Nord</t>
  </si>
  <si>
    <t>Centre Ouest</t>
  </si>
  <si>
    <t>Centre Sud</t>
  </si>
  <si>
    <t>Sud Ouest</t>
  </si>
  <si>
    <t>Piped to neighbor</t>
  </si>
  <si>
    <t>Bucket toilet</t>
  </si>
  <si>
    <t>Hand washing place</t>
  </si>
  <si>
    <t>None valid</t>
  </si>
  <si>
    <t>Has stove/cooker</t>
  </si>
  <si>
    <t>+15 cattle</t>
  </si>
  <si>
    <t>10+ sheep</t>
  </si>
  <si>
    <t>7+ goats</t>
  </si>
  <si>
    <t>Has closet/cabinet to keep books</t>
  </si>
  <si>
    <t>Has refrigerator/Freezer</t>
  </si>
  <si>
    <t>1-5 cattle</t>
  </si>
  <si>
    <t>Has table/ chair</t>
  </si>
  <si>
    <t>Has telephone (land-line)</t>
  </si>
  <si>
    <t>Has plow</t>
  </si>
  <si>
    <t>+10 milk cows or bulls</t>
  </si>
  <si>
    <t>1-3 goats</t>
  </si>
  <si>
    <t>No walls</t>
  </si>
  <si>
    <t>1-3 sheep</t>
  </si>
  <si>
    <t>Sod roof</t>
  </si>
  <si>
    <t>Concrete roof</t>
  </si>
  <si>
    <t>Has hunting gun</t>
  </si>
  <si>
    <t>3+ horses/ donkeys/ mules</t>
  </si>
  <si>
    <t>Natural gas for cooking</t>
  </si>
  <si>
    <t>3-10 milk cows or bulls</t>
  </si>
  <si>
    <t>Biogas for cooking</t>
  </si>
  <si>
    <t>6+ porks/pigs</t>
  </si>
  <si>
    <t>Tile roof</t>
  </si>
  <si>
    <t>Wood planks roof</t>
  </si>
  <si>
    <t>Coal, lignite for cooking</t>
  </si>
  <si>
    <t>No roof</t>
  </si>
  <si>
    <t>1-2 porks/pigs</t>
  </si>
  <si>
    <t>1-2 milk cows or bulls</t>
  </si>
  <si>
    <t>Dung for cooking</t>
  </si>
  <si>
    <t>Electricity for cooking</t>
  </si>
  <si>
    <t>2 horses/ donkeys/ mules</t>
  </si>
  <si>
    <t>Agricultural crop for cooking</t>
  </si>
  <si>
    <t>Mud and hay roof</t>
  </si>
  <si>
    <t>Rug or mat floor</t>
  </si>
  <si>
    <t>6-15 cattle</t>
  </si>
  <si>
    <t>Cardboard roof</t>
  </si>
  <si>
    <t>4-9 sheep</t>
  </si>
  <si>
    <t>Straw/shrubs/grass for cooking</t>
  </si>
  <si>
    <t>Palm, bamboo floor</t>
  </si>
  <si>
    <t>Carton walls</t>
  </si>
  <si>
    <t>3-5 porks/pigs</t>
  </si>
  <si>
    <t>1 horses/ donkeys/ mules</t>
  </si>
  <si>
    <t>4-6 goats</t>
  </si>
  <si>
    <t>10-19chickens</t>
  </si>
  <si>
    <t>MIS18</t>
  </si>
  <si>
    <t>National</t>
  </si>
  <si>
    <t>2018</t>
  </si>
  <si>
    <t>% Improved
&lt; = 30min</t>
  </si>
  <si>
    <t>iso3</t>
  </si>
  <si>
    <t>BFA</t>
  </si>
  <si>
    <t>year</t>
  </si>
  <si>
    <t>data_source</t>
  </si>
  <si>
    <t>BFA_2003_DHS</t>
  </si>
  <si>
    <t>BFA_2006_MICS</t>
  </si>
  <si>
    <t>BFA_2010_DHS</t>
  </si>
  <si>
    <t>BFA_2014_MIS</t>
  </si>
  <si>
    <t>BFA_2018_MIS</t>
  </si>
  <si>
    <t>row</t>
  </si>
  <si>
    <t>var1</t>
  </si>
  <si>
    <t>var2</t>
  </si>
  <si>
    <t>varname</t>
  </si>
  <si>
    <t>w_imp</t>
  </si>
  <si>
    <t>w_bas</t>
  </si>
  <si>
    <t>w_lim</t>
  </si>
  <si>
    <t>w_unimp</t>
  </si>
  <si>
    <t>w_sur</t>
  </si>
  <si>
    <t>w_pip</t>
  </si>
  <si>
    <t>w_pop</t>
  </si>
  <si>
    <t>w_30min</t>
  </si>
  <si>
    <t>s_imp</t>
  </si>
  <si>
    <t>s_bas</t>
  </si>
  <si>
    <t>s_lim</t>
  </si>
  <si>
    <t>s_unimp</t>
  </si>
  <si>
    <t>s_od</t>
  </si>
  <si>
    <t>h_bas</t>
  </si>
  <si>
    <t>h_lim</t>
  </si>
  <si>
    <t>h_nfac</t>
  </si>
  <si>
    <t>w_premises</t>
  </si>
  <si>
    <t>s_shared</t>
  </si>
  <si>
    <t>s_sew</t>
  </si>
  <si>
    <t>s_sep</t>
  </si>
  <si>
    <t>s_lat</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</si>
  <si>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</si>
  <si>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</si>
  <si>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</si>
  <si>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</si>
  <si>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</si>
  <si>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</si>
  <si>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</si>
  <si>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</si>
  <si>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</si>
  <si>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</si>
  <si>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</si>
  <si>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</si>
  <si>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</si>
  <si>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</si>
  <si>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</si>
  <si>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</si>
  <si>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</si>
  <si>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</si>
  <si>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</si>
  <si>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</si>
  <si>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</si>
  <si>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</si>
  <si>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</si>
  <si>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</si>
  <si>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</si>
  <si>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</si>
  <si>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</si>
  <si>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</si>
  <si>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</si>
  <si>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t>
  </si>
  <si>
    <t>region_2</t>
  </si>
  <si>
    <t>region_3</t>
  </si>
  <si>
    <t>region_4</t>
  </si>
  <si>
    <t>region_5</t>
  </si>
  <si>
    <t>region_6</t>
  </si>
  <si>
    <t>region_7</t>
  </si>
  <si>
    <t>region_8</t>
  </si>
  <si>
    <t>region_9</t>
  </si>
  <si>
    <t>region_10</t>
  </si>
  <si>
    <t>region_11</t>
  </si>
  <si>
    <t>region_12</t>
  </si>
  <si>
    <t>region_13</t>
  </si>
  <si>
    <t>region_14</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</si>
  <si>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</si>
  <si>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</si>
  <si>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</si>
  <si>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</si>
  <si>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</si>
  <si>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</si>
  <si>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</si>
  <si>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</si>
  <si>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</si>
  <si>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</si>
  <si>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</si>
  <si>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</si>
  <si>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</si>
  <si>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</si>
  <si>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</si>
  <si>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</si>
  <si>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</si>
  <si>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</si>
  <si>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</si>
  <si>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</si>
  <si>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</si>
  <si>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</si>
  <si>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</si>
  <si>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</si>
  <si>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</si>
  <si>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</si>
  <si>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</si>
  <si>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</si>
  <si>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</si>
  <si>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ws_bas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</si>
</sst>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sz val="9"/>
      <color rgb="FFC0000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6459">
    <xf numFmtId="0" fontId="0" fillId="0" borderId="0"/>
    <xf numFmtId="0" fontId="24"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165" fontId="25" fillId="3" borderId="10" applyFont="false" applyFill="false" applyBorder="false" applyAlignment="false" applyProtection="false"/>
    <xf numFmtId="0" fontId="128" fillId="3" borderId="10"/>
    <xf numFmtId="0" fontId="128" fillId="3" borderId="10"/>
    <xf numFmtId="0" fontId="128" fillId="3" borderId="10"/>
    <xf numFmtId="165" fontId="25" fillId="3" borderId="10" applyFont="false" applyFill="false" applyBorder="false" applyAlignment="false" applyProtection="false"/>
    <xf numFmtId="0" fontId="25" fillId="3" borderId="10"/>
    <xf numFmtId="0" fontId="129" fillId="18" borderId="10">
      <alignment horizontal="center" vertical="center"/>
    </xf>
    <xf numFmtId="0" fontId="129" fillId="20" borderId="10">
      <alignment horizontal="center" vertical="center"/>
    </xf>
    <xf numFmtId="0" fontId="131" fillId="3" borderId="10" applyNumberFormat="false" applyFill="false" applyBorder="false" applyAlignment="false" applyProtection="false"/>
    <xf numFmtId="0" fontId="132" fillId="15" borderId="10">
      <alignment horizontal="center"/>
    </xf>
    <xf numFmtId="0" fontId="126" fillId="15" borderId="10">
      <alignment horizontal="left"/>
    </xf>
    <xf numFmtId="0" fontId="130" fillId="21" borderId="46">
      <alignment horizontal="center"/>
    </xf>
    <xf numFmtId="0" fontId="130" fillId="19" borderId="46">
      <alignment horizontal="center" vertical="center" wrapText="true"/>
    </xf>
    <xf numFmtId="0" fontId="133" fillId="15" borderId="10">
      <alignment horizontal="center" vertical="center"/>
    </xf>
    <xf numFmtId="0" fontId="126" fillId="22" borderId="47">
      <alignment vertical="center" wrapText="true"/>
    </xf>
    <xf numFmtId="0" fontId="130" fillId="23" borderId="10">
      <alignment vertical="center"/>
    </xf>
    <xf numFmtId="0" fontId="114" fillId="24" borderId="44">
      <alignment vertical="center" wrapText="true"/>
    </xf>
    <xf numFmtId="0" fontId="125" fillId="25" borderId="45" applyBorder="false">
      <alignment vertical="center" wrapText="true"/>
    </xf>
    <xf numFmtId="164" fontId="126" fillId="17" borderId="48">
      <alignment vertical="center" wrapText="true"/>
    </xf>
    <xf numFmtId="1" fontId="127" fillId="24" borderId="49" applyFill="false" applyBorder="false">
      <alignment horizontal="center"/>
    </xf>
    <xf numFmtId="0" fontId="126" fillId="24" borderId="5">
      <alignment vertical="center" wrapText="true"/>
    </xf>
    <xf numFmtId="164" fontId="126" fillId="24" borderId="48">
      <alignment vertical="center" wrapText="true"/>
    </xf>
    <xf numFmtId="0" fontId="130" fillId="16" borderId="10">
      <alignment horizontal="left"/>
    </xf>
    <xf numFmtId="0" fontId="128" fillId="3" borderId="10"/>
    <xf numFmtId="0" fontId="25" fillId="3" borderId="10"/>
    <xf numFmtId="0" fontId="131" fillId="3" borderId="10" applyNumberFormat="false" applyFill="false" applyBorder="false" applyAlignment="false" applyProtection="false"/>
    <xf numFmtId="0" fontId="129" fillId="20" borderId="10">
      <alignment horizontal="center" vertical="center"/>
    </xf>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5" fillId="3" borderId="10"/>
    <xf numFmtId="0" fontId="25" fillId="3" borderId="10"/>
    <xf numFmtId="0" fontId="25" fillId="3" borderId="10"/>
    <xf numFmtId="0" fontId="25"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3562">
    <xf numFmtId="0" fontId="0" fillId="0" borderId="0" xfId="0"/>
    <xf numFmtId="164" fontId="116" fillId="3" borderId="27" xfId="19344" applyNumberFormat="true" applyFont="true" applyFill="true" applyBorder="true" applyAlignment="true" applyProtection="true">
      <alignment horizontal="center"/>
      <protection locked="false"/>
    </xf>
    <xf numFmtId="164" fontId="116" fillId="3" borderId="30" xfId="19344" applyNumberFormat="true" applyFont="true" applyFill="true" applyBorder="true" applyAlignment="true" applyProtection="true">
      <alignment horizontal="center"/>
      <protection locked="false"/>
    </xf>
    <xf numFmtId="164" fontId="116" fillId="3" borderId="33" xfId="19344" applyNumberFormat="true" applyFont="true" applyFill="true" applyBorder="true" applyAlignment="true" applyProtection="true">
      <alignment horizontal="center"/>
      <protection locked="false"/>
    </xf>
    <xf numFmtId="0" fontId="123" fillId="3" borderId="10" xfId="19344" applyFont="true" applyProtection="true">
      <protection locked="false"/>
    </xf>
    <xf numFmtId="0" fontId="135" fillId="15" borderId="10" xfId="34385" applyFont="true" applyFill="true"/>
    <xf numFmtId="0" fontId="136" fillId="15" borderId="10" xfId="34385" applyFont="true" applyFill="true"/>
    <xf numFmtId="0" fontId="25" fillId="15" borderId="10" xfId="34389" applyFill="true"/>
    <xf numFmtId="0" fontId="25" fillId="3" borderId="10" xfId="34389"/>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34" fillId="15" borderId="10" xfId="34385" applyFont="true" applyFill="true" applyAlignment="true">
      <alignment horizontal="center" wrapText="true"/>
    </xf>
    <xf numFmtId="0" fontId="141" fillId="15" borderId="10" xfId="34385" applyFont="true" applyFill="true"/>
    <xf numFmtId="0" fontId="142" fillId="15" borderId="10" xfId="34387" applyFont="true" applyFill="true" applyBorder="true" applyAlignment="true">
      <alignment horizontal="center"/>
    </xf>
    <xf numFmtId="0" fontId="143" fillId="15" borderId="10" xfId="34387" applyFont="true" applyFill="true" applyBorder="true" applyAlignment="true">
      <alignment horizontal="center"/>
    </xf>
    <xf numFmtId="0" fontId="117" fillId="15" borderId="10" xfId="34385" applyFont="true" applyFill="true" applyAlignment="true">
      <alignment horizontal="center"/>
    </xf>
    <xf numFmtId="0" fontId="144" fillId="15" borderId="10" xfId="34385" applyFont="true" applyFill="true"/>
    <xf numFmtId="0" fontId="71" fillId="15" borderId="10" xfId="34385" applyFont="true" applyFill="true" applyAlignment="true">
      <alignment horizontal="center"/>
    </xf>
    <xf numFmtId="0" fontId="134" fillId="15" borderId="10" xfId="34385" applyFont="true" applyFill="true"/>
    <xf numFmtId="0" fontId="145" fillId="15" borderId="10" xfId="34387" applyFont="true" applyFill="true" applyBorder="true" applyAlignment="true">
      <alignment horizontal="center"/>
    </xf>
    <xf numFmtId="0" fontId="146" fillId="15" borderId="10" xfId="34385" applyFont="true" applyFill="true"/>
    <xf numFmtId="0" fontId="147" fillId="15" borderId="10" xfId="34385" applyFont="true" applyFill="true"/>
    <xf numFmtId="0" fontId="148" fillId="15" borderId="10" xfId="34385" applyFont="true" applyFill="true"/>
    <xf numFmtId="0" fontId="129" fillId="15" borderId="10" xfId="34388" applyFill="true">
      <alignment horizontal="center" vertical="center"/>
    </xf>
    <xf numFmtId="0" fontId="149" fillId="4" borderId="10" xfId="34388" applyFont="true" applyFill="true">
      <alignment horizontal="center" vertical="center"/>
    </xf>
    <xf numFmtId="0" fontId="115" fillId="15" borderId="10" xfId="34385" applyFont="true" applyFill="true"/>
    <xf numFmtId="0" fontId="72" fillId="15" borderId="10" xfId="34385" applyFont="true" applyFill="true" applyAlignment="true">
      <alignment horizontal="left" indent="1"/>
    </xf>
    <xf numFmtId="0" fontId="143" fillId="15" borderId="10" xfId="34387" applyFont="true" applyFill="true" applyAlignment="true">
      <alignment horizontal="left" indent="1"/>
    </xf>
    <xf numFmtId="0" fontId="150" fillId="15" borderId="10" xfId="34385" applyFont="true" applyFill="true" applyAlignment="true">
      <alignment horizontal="left" indent="1"/>
    </xf>
    <xf numFmtId="0" fontId="143" fillId="15" borderId="10" xfId="34387" applyFont="true" applyFill="true" applyAlignment="true">
      <alignment horizontal="left" indent="2"/>
    </xf>
    <xf numFmtId="0" fontId="123" fillId="3" borderId="10" xfId="34389" applyFont="true"/>
    <xf numFmtId="1" fontId="25" fillId="4" borderId="2" xfId="19344" applyNumberFormat="true" applyFont="true" applyFill="true" applyBorder="true" applyAlignment="true" applyProtection="true">
      <alignment horizontal="center"/>
    </xf>
    <xf numFmtId="1" fontId="25" fillId="4" borderId="6" xfId="19344" applyNumberFormat="true" applyFont="true" applyFill="true" applyBorder="true" applyAlignment="true" applyProtection="true">
      <alignment horizontal="center"/>
    </xf>
    <xf numFmtId="164" fontId="121" fillId="3" borderId="10" xfId="19344" applyNumberFormat="true" applyFont="true" applyAlignment="true" applyProtection="true">
      <protection locked="false"/>
    </xf>
    <xf numFmtId="0" fontId="25" fillId="3" borderId="10" xfId="19344" applyFont="true" applyProtection="true">
      <protection locked="false"/>
    </xf>
    <xf numFmtId="0" fontId="25" fillId="3" borderId="10" xfId="19344" applyNumberFormat="true" applyFont="true" applyProtection="true">
      <protection locked="false"/>
    </xf>
    <xf numFmtId="0" fontId="25" fillId="3" borderId="10" xfId="19344" applyFont="true" applyAlignment="true" applyProtection="true">
      <alignment horizontal="center"/>
      <protection locked="false"/>
    </xf>
    <xf numFmtId="1" fontId="111" fillId="3" borderId="10" xfId="19344" applyNumberFormat="true" applyFont="true" applyAlignment="true" applyProtection="true">
      <alignment horizontal="center"/>
      <protection locked="false"/>
    </xf>
    <xf numFmtId="0" fontId="72" fillId="3" borderId="10" xfId="19344" applyFont="true" applyProtection="true">
      <protection locked="false"/>
    </xf>
    <xf numFmtId="0" fontId="114" fillId="4" borderId="13" xfId="19344" applyFont="true" applyFill="true" applyBorder="true" applyAlignment="true" applyProtection="true">
      <alignment horizontal="center" vertical="center" wrapText="true"/>
      <protection locked="false"/>
    </xf>
    <xf numFmtId="1" fontId="114" fillId="4" borderId="14" xfId="19344" applyNumberFormat="true" applyFont="true" applyFill="true" applyBorder="true" applyAlignment="true" applyProtection="true">
      <alignment horizontal="center" vertical="center" wrapText="true"/>
      <protection locked="false"/>
    </xf>
    <xf numFmtId="0" fontId="114" fillId="4" borderId="15" xfId="19344" applyFont="true" applyFill="true" applyBorder="true" applyAlignment="true" applyProtection="true">
      <alignment horizontal="center" vertical="center" wrapText="true"/>
      <protection locked="false"/>
    </xf>
    <xf numFmtId="0" fontId="114" fillId="3" borderId="10" xfId="19344" applyFont="true" applyProtection="true">
      <protection locked="false"/>
    </xf>
    <xf numFmtId="164" fontId="116" fillId="9" borderId="16" xfId="19344" applyNumberFormat="true" applyFont="true" applyFill="true" applyBorder="true" applyAlignment="true" applyProtection="true">
      <alignment horizontal="center"/>
      <protection locked="false"/>
    </xf>
    <xf numFmtId="164" fontId="116" fillId="6" borderId="17" xfId="19344" applyNumberFormat="true" applyFont="true" applyFill="true" applyBorder="true" applyAlignment="true" applyProtection="true">
      <alignment horizontal="center"/>
      <protection locked="false"/>
    </xf>
    <xf numFmtId="164" fontId="116" fillId="7" borderId="17" xfId="19344" applyNumberFormat="true" applyFont="true" applyFill="true" applyBorder="true" applyAlignment="true" applyProtection="true">
      <alignment horizontal="center"/>
      <protection locked="false"/>
    </xf>
    <xf numFmtId="164" fontId="116" fillId="8" borderId="20" xfId="19344" applyNumberFormat="true" applyFont="true" applyFill="true" applyBorder="true" applyAlignment="true" applyProtection="true">
      <alignment horizontal="center"/>
      <protection locked="false"/>
    </xf>
    <xf numFmtId="1" fontId="25" fillId="4" borderId="6" xfId="19344" applyNumberFormat="true" applyFont="true" applyFill="true" applyBorder="true" applyAlignment="true" applyProtection="true">
      <alignment horizontal="center"/>
      <protection locked="false"/>
    </xf>
    <xf numFmtId="164" fontId="116" fillId="9" borderId="8" xfId="19344" applyNumberFormat="true" applyFont="true" applyFill="true" applyBorder="true" applyAlignment="true" applyProtection="true">
      <alignment horizontal="center"/>
      <protection locked="false"/>
    </xf>
    <xf numFmtId="164" fontId="116" fillId="6" borderId="9" xfId="19344" applyNumberFormat="true" applyFont="true" applyFill="true" applyBorder="true" applyAlignment="true" applyProtection="true">
      <alignment horizontal="center"/>
      <protection locked="false"/>
    </xf>
    <xf numFmtId="164" fontId="116" fillId="7" borderId="9" xfId="19344" applyNumberFormat="true" applyFont="true" applyFill="true" applyBorder="true" applyAlignment="true" applyProtection="true">
      <alignment horizontal="center"/>
      <protection locked="false"/>
    </xf>
    <xf numFmtId="164" fontId="116" fillId="8" borderId="22" xfId="19344" applyNumberFormat="true" applyFont="true" applyFill="true" applyBorder="true" applyAlignment="true" applyProtection="true">
      <alignment horizontal="center"/>
      <protection locked="false"/>
    </xf>
    <xf numFmtId="0" fontId="114" fillId="4" borderId="18" xfId="19344" applyFont="true" applyFill="true" applyBorder="true" applyAlignment="true" applyProtection="true">
      <alignment horizontal="center" vertical="center" wrapText="true"/>
      <protection locked="false"/>
    </xf>
    <xf numFmtId="0" fontId="114" fillId="4" borderId="14" xfId="19344" applyFont="true" applyFill="true" applyBorder="true" applyAlignment="true" applyProtection="true">
      <alignment horizontal="center" vertical="center" wrapText="true"/>
      <protection locked="false"/>
    </xf>
    <xf numFmtId="164" fontId="116" fillId="4" borderId="16" xfId="19344" applyNumberFormat="true" applyFont="true" applyFill="true" applyBorder="true" applyAlignment="true" applyProtection="true">
      <alignment horizontal="center" vertical="center"/>
      <protection locked="false"/>
    </xf>
    <xf numFmtId="164" fontId="116" fillId="9" borderId="17"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1" borderId="17" xfId="19344" applyNumberFormat="true" applyFont="true" applyFill="true" applyBorder="true" applyAlignment="true" applyProtection="true">
      <alignment horizontal="center" vertical="center"/>
      <protection locked="false"/>
    </xf>
    <xf numFmtId="164" fontId="116" fillId="12" borderId="20" xfId="19344" applyNumberFormat="true" applyFont="true" applyFill="true" applyBorder="true" applyAlignment="true" applyProtection="true">
      <alignment horizontal="center" vertical="center"/>
      <protection locked="false"/>
    </xf>
    <xf numFmtId="164" fontId="116" fillId="6" borderId="17" xfId="19344" applyNumberFormat="true" applyFont="true" applyFill="true" applyBorder="true" applyAlignment="true" applyProtection="true">
      <alignment horizontal="center" vertical="center"/>
      <protection locked="false"/>
    </xf>
    <xf numFmtId="164" fontId="116" fillId="7" borderId="17" xfId="19344" applyNumberFormat="true" applyFont="true" applyFill="true" applyBorder="true" applyAlignment="true" applyProtection="true">
      <alignment horizontal="center" vertical="center"/>
      <protection locked="false"/>
    </xf>
    <xf numFmtId="164" fontId="116" fillId="8" borderId="20" xfId="19344" applyNumberFormat="true" applyFont="true" applyFill="true" applyBorder="true" applyAlignment="true" applyProtection="true">
      <alignment horizontal="center" vertical="center"/>
      <protection locked="false"/>
    </xf>
    <xf numFmtId="0" fontId="25" fillId="3" borderId="10" xfId="19344" applyFont="true" applyAlignment="true" applyProtection="true">
      <alignment vertical="center"/>
      <protection locked="false"/>
    </xf>
    <xf numFmtId="164" fontId="116" fillId="4" borderId="8" xfId="19344" applyNumberFormat="true" applyFont="true" applyFill="true" applyBorder="true" applyAlignment="true" applyProtection="true">
      <alignment horizontal="center" vertical="center"/>
      <protection locked="false"/>
    </xf>
    <xf numFmtId="164" fontId="116" fillId="9" borderId="9" xfId="19344" applyNumberFormat="true" applyFont="true" applyFill="true" applyBorder="true" applyAlignment="true" applyProtection="true">
      <alignment horizontal="center" vertical="center"/>
      <protection locked="false"/>
    </xf>
    <xf numFmtId="164" fontId="116" fillId="6" borderId="9" xfId="19344" applyNumberFormat="true" applyFont="true" applyFill="true" applyBorder="true" applyAlignment="true" applyProtection="true">
      <alignment horizontal="center" vertical="center"/>
      <protection locked="false"/>
    </xf>
    <xf numFmtId="164" fontId="116" fillId="7" borderId="9" xfId="19344" applyNumberFormat="true" applyFont="true" applyFill="true" applyBorder="true" applyAlignment="true" applyProtection="true">
      <alignment horizontal="center" vertical="center"/>
      <protection locked="false"/>
    </xf>
    <xf numFmtId="164" fontId="116" fillId="8" borderId="22" xfId="19344" applyNumberFormat="true" applyFont="true" applyFill="true" applyBorder="true" applyAlignment="true" applyProtection="true">
      <alignment horizontal="center" vertical="center"/>
      <protection locked="false"/>
    </xf>
    <xf numFmtId="1" fontId="25" fillId="4" borderId="4" xfId="19344" applyNumberFormat="true" applyFont="true" applyFill="true" applyBorder="true" applyAlignment="true" applyProtection="true">
      <alignment horizontal="center"/>
      <protection locked="false"/>
    </xf>
    <xf numFmtId="164" fontId="116" fillId="3" borderId="19" xfId="19344" applyNumberFormat="true" applyFont="true" applyBorder="true" applyAlignment="true" applyProtection="true">
      <alignment horizontal="center"/>
      <protection locked="false"/>
    </xf>
    <xf numFmtId="164" fontId="116" fillId="3" borderId="23" xfId="19344" applyNumberFormat="true" applyFont="true" applyBorder="true" applyAlignment="true" applyProtection="true">
      <alignment horizontal="center"/>
      <protection locked="false"/>
    </xf>
    <xf numFmtId="164" fontId="116" fillId="3" borderId="11" xfId="19344" applyNumberFormat="true" applyFont="true" applyBorder="true" applyAlignment="true" applyProtection="true">
      <alignment horizontal="center"/>
      <protection locked="false"/>
    </xf>
    <xf numFmtId="164" fontId="116" fillId="3" borderId="20" xfId="19344" applyNumberFormat="true" applyFont="true" applyBorder="true" applyAlignment="true" applyProtection="true">
      <alignment horizontal="center"/>
      <protection locked="false"/>
    </xf>
    <xf numFmtId="164" fontId="116" fillId="3" borderId="21" xfId="19344" applyNumberFormat="true" applyFont="true" applyBorder="true" applyAlignment="true" applyProtection="true">
      <alignment horizontal="center"/>
      <protection locked="false"/>
    </xf>
    <xf numFmtId="164" fontId="116" fillId="3" borderId="7" xfId="19344" applyNumberFormat="true" applyFont="true" applyBorder="true" applyAlignment="true" applyProtection="true">
      <alignment horizontal="center"/>
      <protection locked="false"/>
    </xf>
    <xf numFmtId="164" fontId="116" fillId="3" borderId="12" xfId="19344" applyNumberFormat="true" applyFont="true" applyBorder="true" applyAlignment="true" applyProtection="true">
      <alignment horizontal="center"/>
      <protection locked="false"/>
    </xf>
    <xf numFmtId="164" fontId="116" fillId="3" borderId="22" xfId="19344" applyNumberFormat="true" applyFont="true" applyBorder="true" applyAlignment="true" applyProtection="true">
      <alignment horizontal="center"/>
      <protection locked="false"/>
    </xf>
    <xf numFmtId="0" fontId="25" fillId="3" borderId="24" xfId="19344" applyFont="true" applyBorder="true" applyProtection="true">
      <protection locked="false"/>
    </xf>
    <xf numFmtId="0" fontId="25" fillId="3" borderId="25" xfId="19344" applyFont="true" applyBorder="true" applyProtection="true">
      <protection locked="false"/>
    </xf>
    <xf numFmtId="0" fontId="72" fillId="4" borderId="26" xfId="19344" applyFont="true" applyFill="true" applyBorder="true" applyAlignment="true" applyProtection="true">
      <alignment horizontal="center" vertical="center"/>
      <protection locked="false"/>
    </xf>
    <xf numFmtId="0" fontId="114" fillId="4" borderId="25" xfId="19344" applyFont="true" applyFill="true" applyBorder="true" applyAlignment="true" applyProtection="true">
      <alignment horizontal="center" vertical="center"/>
      <protection locked="false"/>
    </xf>
    <xf numFmtId="0" fontId="114" fillId="4" borderId="18" xfId="19344" applyFont="true" applyFill="true" applyBorder="true" applyAlignment="true" applyProtection="true">
      <alignment horizontal="center" vertical="center"/>
      <protection locked="false"/>
    </xf>
    <xf numFmtId="0" fontId="116" fillId="3" borderId="10" xfId="19344" applyFont="true" applyFill="true" applyBorder="true" applyProtection="true">
      <protection locked="false"/>
    </xf>
    <xf numFmtId="0" fontId="114" fillId="4" borderId="26" xfId="19344" applyFont="true" applyFill="true" applyBorder="true" applyAlignment="true" applyProtection="true">
      <alignment horizontal="center" vertical="center" wrapText="true"/>
      <protection locked="false"/>
    </xf>
    <xf numFmtId="164" fontId="25" fillId="3" borderId="10" xfId="19344" applyNumberFormat="true" applyFont="true" applyProtection="true">
      <protection locked="false"/>
    </xf>
    <xf numFmtId="0" fontId="118" fillId="3" borderId="4" xfId="19344" applyFont="true" applyBorder="true" applyAlignment="true" applyProtection="true">
      <alignment vertical="center" textRotation="90"/>
      <protection locked="false"/>
    </xf>
    <xf numFmtId="164" fontId="116" fillId="3" borderId="29" xfId="19344" applyNumberFormat="true" applyFont="true" applyFill="true" applyBorder="true" applyAlignment="true" applyProtection="true">
      <alignment horizontal="center"/>
      <protection locked="false"/>
    </xf>
    <xf numFmtId="164" fontId="116" fillId="3" borderId="10" xfId="19344" applyNumberFormat="true" applyFont="true" applyFill="true" applyBorder="true" applyAlignment="true" applyProtection="true">
      <alignment horizontal="center"/>
      <protection locked="false"/>
    </xf>
    <xf numFmtId="164" fontId="116" fillId="3" borderId="28" xfId="19344" applyNumberFormat="true" applyFont="true" applyFill="true" applyBorder="true" applyAlignment="true" applyProtection="true">
      <alignment horizontal="center"/>
      <protection locked="false"/>
    </xf>
    <xf numFmtId="164" fontId="116" fillId="3" borderId="32" xfId="19344" applyNumberFormat="true" applyFont="true" applyFill="true" applyBorder="true" applyAlignment="true" applyProtection="true">
      <alignment horizontal="center"/>
      <protection locked="false"/>
    </xf>
    <xf numFmtId="164" fontId="116" fillId="3" borderId="31" xfId="19344" applyNumberFormat="true" applyFont="true" applyFill="true" applyBorder="true" applyAlignment="true" applyProtection="true">
      <alignment horizontal="center"/>
      <protection locked="false"/>
    </xf>
    <xf numFmtId="1" fontId="25" fillId="3" borderId="10" xfId="19344" applyNumberFormat="true" applyFont="true" applyProtection="true">
      <protection locked="false"/>
    </xf>
    <xf numFmtId="164" fontId="116" fillId="3" borderId="35" xfId="19344" applyNumberFormat="true" applyFont="true" applyFill="true" applyBorder="true" applyAlignment="true" applyProtection="true">
      <alignment horizontal="center"/>
      <protection locked="false"/>
    </xf>
    <xf numFmtId="164" fontId="116" fillId="3" borderId="5" xfId="19344" applyNumberFormat="true" applyFont="true" applyFill="true" applyBorder="true" applyAlignment="true" applyProtection="true">
      <alignment horizontal="center"/>
      <protection locked="false"/>
    </xf>
    <xf numFmtId="164" fontId="116" fillId="3" borderId="6" xfId="19344" applyNumberFormat="true" applyFont="true" applyFill="true" applyBorder="true" applyAlignment="true" applyProtection="true">
      <alignment horizontal="center"/>
      <protection locked="false"/>
    </xf>
    <xf numFmtId="164" fontId="116" fillId="3" borderId="34" xfId="19344" applyNumberFormat="true" applyFont="true" applyFill="true" applyBorder="true" applyAlignment="true" applyProtection="true">
      <alignment horizontal="center"/>
      <protection locked="false"/>
    </xf>
    <xf numFmtId="0" fontId="25" fillId="3" borderId="12" xfId="19344" applyFont="true" applyBorder="true" applyProtection="true">
      <protection locked="false"/>
    </xf>
    <xf numFmtId="0" fontId="25" fillId="3" borderId="10" xfId="19344" applyFont="true" applyBorder="true" applyProtection="true">
      <protection locked="false"/>
    </xf>
    <xf numFmtId="164" fontId="25" fillId="3" borderId="10" xfId="19344" applyNumberFormat="true" applyFont="true" applyAlignment="true" applyProtection="true">
      <alignment horizontal="center"/>
      <protection locked="false"/>
    </xf>
    <xf numFmtId="164" fontId="116" fillId="3" borderId="10" xfId="19344" applyNumberFormat="true" applyFont="true" applyAlignment="true" applyProtection="true">
      <alignment horizontal="center"/>
      <protection locked="false"/>
    </xf>
    <xf numFmtId="0" fontId="25" fillId="4" borderId="26" xfId="19344" applyFont="true" applyFill="true" applyBorder="true" applyAlignment="true" applyProtection="true">
      <alignment horizontal="center" vertical="center"/>
      <protection locked="false"/>
    </xf>
    <xf numFmtId="164" fontId="116" fillId="5" borderId="16" xfId="19344" applyNumberFormat="true" applyFont="true" applyFill="true" applyBorder="true" applyAlignment="true" applyProtection="true">
      <alignment horizontal="center"/>
      <protection locked="false"/>
    </xf>
    <xf numFmtId="164" fontId="116" fillId="5" borderId="8" xfId="19344" applyNumberFormat="true" applyFont="true" applyFill="true" applyBorder="true" applyAlignment="true" applyProtection="true">
      <alignment horizontal="center"/>
      <protection locked="false"/>
    </xf>
    <xf numFmtId="164" fontId="116" fillId="5" borderId="17" xfId="19344" applyNumberFormat="true" applyFont="true" applyFill="true" applyBorder="true" applyAlignment="true" applyProtection="true">
      <alignment horizontal="center" vertical="center"/>
      <protection locked="false"/>
    </xf>
    <xf numFmtId="164" fontId="116" fillId="5" borderId="9" xfId="19344" applyNumberFormat="true" applyFont="true" applyFill="true" applyBorder="true" applyAlignment="true" applyProtection="true">
      <alignment horizontal="center" vertical="center"/>
      <protection locked="false"/>
    </xf>
    <xf numFmtId="0" fontId="71" fillId="0" borderId="10" xfId="0" applyFont="true" applyFill="true" applyBorder="true" applyAlignment="true" applyProtection="true">
      <alignment horizontal="center" vertical="center"/>
      <protection locked="false"/>
    </xf>
    <xf numFmtId="0" fontId="25" fillId="3" borderId="10" xfId="19344" applyFont="true" applyAlignment="true" applyProtection="true">
      <alignment horizontal="center" vertical="center"/>
      <protection locked="false"/>
    </xf>
    <xf numFmtId="0" fontId="25" fillId="0" borderId="10" xfId="19344" applyFont="true" applyFill="true" applyProtection="true">
      <protection locked="false"/>
    </xf>
    <xf numFmtId="1" fontId="111" fillId="3" borderId="10" xfId="19344" applyNumberFormat="true" applyFont="true" applyAlignment="true" applyProtection="true">
      <alignment horizontal="center" vertical="center"/>
      <protection locked="false"/>
    </xf>
    <xf numFmtId="0" fontId="25" fillId="27" borderId="10" xfId="19344" applyFill="true" applyAlignment="true">
      <alignment wrapText="true"/>
    </xf>
    <xf numFmtId="0" fontId="156" fillId="27" borderId="10" xfId="19344" applyFont="true" applyFill="true" applyAlignment="true">
      <alignment horizontal="left" vertical="top"/>
    </xf>
    <xf numFmtId="170" fontId="156" fillId="27" borderId="10" xfId="19344" applyNumberFormat="true" applyFont="true" applyFill="true" applyAlignment="true">
      <alignment horizontal="right" vertical="top" wrapText="true"/>
    </xf>
    <xf numFmtId="0" fontId="160" fillId="30" borderId="67" xfId="19344" applyFont="true" applyFill="true" applyBorder="true" applyAlignment="true">
      <alignment vertical="center"/>
    </xf>
    <xf numFmtId="0" fontId="160" fillId="9" borderId="67" xfId="19344" applyFont="true" applyFill="true" applyBorder="true" applyAlignment="true">
      <alignment vertical="center"/>
    </xf>
    <xf numFmtId="0" fontId="160" fillId="31" borderId="67" xfId="19344" applyFont="true" applyFill="true" applyBorder="true" applyAlignment="true">
      <alignment vertical="center"/>
    </xf>
    <xf numFmtId="0" fontId="160" fillId="32" borderId="1" xfId="19344" applyFont="true" applyFill="true" applyBorder="true" applyAlignment="true">
      <alignment vertical="center"/>
    </xf>
    <xf numFmtId="0" fontId="117" fillId="3" borderId="10" xfId="19344" applyFont="true" applyAlignment="true">
      <alignment horizontal="right"/>
    </xf>
    <xf numFmtId="0" fontId="154" fillId="27" borderId="10" xfId="19344" applyFont="true" applyFill="true" applyBorder="true" applyAlignment="true">
      <alignment horizontal="left"/>
    </xf>
    <xf numFmtId="0" fontId="154" fillId="27" borderId="10" xfId="19344" applyFont="true" applyFill="true" applyBorder="true" applyAlignment="true"/>
    <xf numFmtId="0" fontId="25" fillId="3" borderId="10" xfId="19344" applyFont="true" applyBorder="true" applyAlignment="true"/>
    <xf numFmtId="0" fontId="25" fillId="3" borderId="10" xfId="34389" applyBorder="true"/>
    <xf numFmtId="0" fontId="25" fillId="27" borderId="10" xfId="19344" applyFill="true" applyBorder="true" applyAlignment="true">
      <alignment wrapText="true"/>
    </xf>
    <xf numFmtId="0" fontId="154" fillId="15" borderId="10" xfId="19344" applyFont="true" applyFill="true" applyBorder="true" applyAlignment="true">
      <alignment horizontal="left"/>
    </xf>
    <xf numFmtId="0" fontId="153" fillId="27" borderId="10" xfId="19344" applyFont="true" applyFill="true" applyBorder="true" applyAlignment="true">
      <alignment wrapText="true"/>
    </xf>
    <xf numFmtId="0" fontId="155" fillId="3" borderId="10" xfId="19344" applyFont="true" applyBorder="true"/>
    <xf numFmtId="0" fontId="162" fillId="27" borderId="10" xfId="19344" applyFont="true" applyFill="true" applyBorder="true" applyAlignment="true">
      <alignment wrapText="true"/>
    </xf>
    <xf numFmtId="0" fontId="161" fillId="27" borderId="10" xfId="19344" applyFont="true" applyFill="true" applyBorder="true" applyAlignment="true">
      <alignment wrapText="true"/>
    </xf>
    <xf numFmtId="170" fontId="156"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5" fillId="27" borderId="10" xfId="19344" applyFill="true" applyAlignment="true">
      <alignment vertical="center" wrapText="true"/>
    </xf>
    <xf numFmtId="0" fontId="0" fillId="0" borderId="10" xfId="0" applyBorder="true" applyAlignment="true">
      <alignment vertical="center"/>
    </xf>
    <xf numFmtId="0" fontId="25" fillId="27" borderId="10" xfId="19344" applyFill="true" applyAlignment="true">
      <alignment vertical="center"/>
    </xf>
    <xf numFmtId="0" fontId="25" fillId="27" borderId="10" xfId="19344" applyFill="true" applyAlignment="true"/>
    <xf numFmtId="0" fontId="25" fillId="3" borderId="10" xfId="19344" applyAlignment="true">
      <alignment vertical="center"/>
    </xf>
    <xf numFmtId="0" fontId="25" fillId="15" borderId="10" xfId="19344" applyFill="true" applyAlignment="true"/>
    <xf numFmtId="0" fontId="160" fillId="29" borderId="1" xfId="19344" applyFont="true" applyFill="true" applyBorder="true" applyAlignment="true">
      <alignment vertical="center"/>
    </xf>
    <xf numFmtId="0" fontId="165" fillId="15" borderId="3" xfId="19344" applyFont="true" applyFill="true" applyBorder="true" applyAlignment="true">
      <alignment horizontal="left"/>
    </xf>
    <xf numFmtId="0" fontId="137" fillId="27" borderId="4" xfId="19344" applyFont="true" applyFill="true" applyBorder="true" applyAlignment="true"/>
    <xf numFmtId="0" fontId="165" fillId="27" borderId="10" xfId="19344" applyFont="true" applyFill="true" applyBorder="true" applyAlignment="true"/>
    <xf numFmtId="0" fontId="167" fillId="3" borderId="4" xfId="19344" applyFont="true" applyBorder="true" applyAlignment="true"/>
    <xf numFmtId="0" fontId="165" fillId="27" borderId="10" xfId="19344" applyFont="true" applyFill="true" applyBorder="true" applyAlignment="true">
      <alignment horizontal="left"/>
    </xf>
    <xf numFmtId="0" fontId="165" fillId="27" borderId="3" xfId="19344" applyFont="true" applyFill="true" applyBorder="true" applyAlignment="true">
      <alignment horizontal="left"/>
    </xf>
    <xf numFmtId="0" fontId="165" fillId="15" borderId="3" xfId="19344" applyFont="true" applyFill="true" applyBorder="true" applyAlignment="true">
      <alignment vertical="center"/>
    </xf>
    <xf numFmtId="0" fontId="137" fillId="27" borderId="4" xfId="19344" applyFont="true" applyFill="true" applyBorder="true" applyAlignment="true">
      <alignment vertical="center"/>
    </xf>
    <xf numFmtId="0" fontId="165" fillId="27" borderId="1" xfId="19344" applyFont="true" applyFill="true" applyBorder="true" applyAlignment="true">
      <alignment vertical="center"/>
    </xf>
    <xf numFmtId="0" fontId="137" fillId="3" borderId="2" xfId="19344" applyFont="true" applyBorder="true" applyAlignment="true">
      <alignment vertical="center"/>
    </xf>
    <xf numFmtId="0" fontId="165" fillId="27" borderId="3" xfId="19344" applyFont="true" applyFill="true" applyBorder="true" applyAlignment="true">
      <alignment vertical="center"/>
    </xf>
    <xf numFmtId="0" fontId="137" fillId="3" borderId="4" xfId="19344" applyFont="true" applyBorder="true" applyAlignment="true">
      <alignment vertical="center"/>
    </xf>
    <xf numFmtId="0" fontId="166" fillId="27" borderId="3" xfId="19344" applyFont="true" applyFill="true" applyBorder="true" applyAlignment="true">
      <alignment vertical="center"/>
    </xf>
    <xf numFmtId="0" fontId="166" fillId="3" borderId="4" xfId="19344" applyFont="true" applyBorder="true" applyAlignment="true">
      <alignment vertical="center"/>
    </xf>
    <xf numFmtId="0" fontId="166" fillId="3" borderId="3" xfId="19344" applyFont="true" applyBorder="true" applyAlignment="true">
      <alignment vertical="center"/>
    </xf>
    <xf numFmtId="0" fontId="166" fillId="27" borderId="4" xfId="19344" applyFont="true" applyFill="true" applyBorder="true" applyAlignment="true">
      <alignment vertical="center"/>
    </xf>
    <xf numFmtId="0" fontId="152" fillId="26" borderId="58" xfId="40344" applyFont="true" applyFill="true" applyBorder="true" applyAlignment="true">
      <alignment horizontal="left" vertical="center"/>
    </xf>
    <xf numFmtId="0" fontId="152" fillId="26" borderId="59" xfId="40356" applyFont="true" applyFill="true" applyBorder="true" applyAlignment="true">
      <alignment horizontal="left" vertical="center"/>
    </xf>
    <xf numFmtId="0" fontId="152" fillId="26" borderId="60" xfId="40376" applyFont="true" applyFill="true" applyBorder="true" applyAlignment="true">
      <alignment horizontal="left" vertical="center"/>
    </xf>
    <xf numFmtId="0" fontId="152" fillId="26" borderId="58" xfId="40412" applyFont="true" applyFill="true" applyBorder="true" applyAlignment="true">
      <alignment horizontal="left" vertical="center"/>
    </xf>
    <xf numFmtId="0" fontId="152" fillId="26" borderId="59" xfId="40424" applyFont="true" applyFill="true" applyBorder="true" applyAlignment="true">
      <alignment horizontal="left" vertical="center"/>
    </xf>
    <xf numFmtId="0" fontId="152" fillId="26" borderId="60" xfId="40436" applyFont="true" applyFill="true" applyBorder="true" applyAlignment="true">
      <alignment horizontal="left" vertical="center"/>
    </xf>
    <xf numFmtId="0" fontId="152" fillId="3" borderId="57" xfId="40400" applyFont="true" applyBorder="true" applyAlignment="true">
      <alignment horizontal="left" vertical="center"/>
    </xf>
    <xf numFmtId="0" fontId="152" fillId="26" borderId="58" xfId="39990" applyFont="true" applyFill="true" applyBorder="true" applyAlignment="true">
      <alignment horizontal="left" vertical="center"/>
    </xf>
    <xf numFmtId="0" fontId="152" fillId="26" borderId="59" xfId="40002" applyFont="true" applyFill="true" applyBorder="true" applyAlignment="true">
      <alignment horizontal="left" vertical="center"/>
    </xf>
    <xf numFmtId="0" fontId="152" fillId="26" borderId="60" xfId="40014" applyFont="true" applyFill="true" applyBorder="true" applyAlignment="true">
      <alignment horizontal="left" vertical="center"/>
    </xf>
    <xf numFmtId="0" fontId="152" fillId="26" borderId="58" xfId="40050" applyFont="true" applyFill="true" applyBorder="true" applyAlignment="true">
      <alignment horizontal="left" vertical="center"/>
    </xf>
    <xf numFmtId="0" fontId="152" fillId="26" borderId="59" xfId="40062" applyFont="true" applyFill="true" applyBorder="true" applyAlignment="true">
      <alignment horizontal="left" vertical="center"/>
    </xf>
    <xf numFmtId="0" fontId="152" fillId="26" borderId="60" xfId="40074" applyFont="true" applyFill="true" applyBorder="true" applyAlignment="true">
      <alignment horizontal="left" vertical="center"/>
    </xf>
    <xf numFmtId="0" fontId="152" fillId="26" borderId="58" xfId="40110" applyFont="true" applyFill="true" applyBorder="true" applyAlignment="true">
      <alignment horizontal="left" vertical="center"/>
    </xf>
    <xf numFmtId="0" fontId="152" fillId="26" borderId="59" xfId="40122" applyFont="true" applyFill="true" applyBorder="true" applyAlignment="true">
      <alignment horizontal="left" vertical="center"/>
    </xf>
    <xf numFmtId="0" fontId="152" fillId="26" borderId="58" xfId="40170" applyFont="true" applyFill="true" applyBorder="true" applyAlignment="true">
      <alignment horizontal="left" vertical="center"/>
    </xf>
    <xf numFmtId="0" fontId="152" fillId="26" borderId="59" xfId="40182" applyFont="true" applyFill="true" applyBorder="true" applyAlignment="true">
      <alignment horizontal="left" vertical="center"/>
    </xf>
    <xf numFmtId="0" fontId="152" fillId="26" borderId="60" xfId="40194" applyFont="true" applyFill="true" applyBorder="true" applyAlignment="true">
      <alignment horizontal="left" vertical="center"/>
    </xf>
    <xf numFmtId="0" fontId="152" fillId="26" borderId="58" xfId="40230" applyFont="true" applyFill="true" applyBorder="true" applyAlignment="true">
      <alignment horizontal="left" vertical="center"/>
    </xf>
    <xf numFmtId="0" fontId="152" fillId="26" borderId="59" xfId="40242" applyFont="true" applyFill="true" applyBorder="true" applyAlignment="true">
      <alignment horizontal="left" vertical="center"/>
    </xf>
    <xf numFmtId="0" fontId="152" fillId="26" borderId="58" xfId="40290" applyFont="true" applyFill="true" applyBorder="true" applyAlignment="true">
      <alignment horizontal="left" vertical="center"/>
    </xf>
    <xf numFmtId="0" fontId="152" fillId="26" borderId="59" xfId="40302" applyFont="true" applyFill="true" applyBorder="true" applyAlignment="true">
      <alignment horizontal="left" vertical="center"/>
    </xf>
    <xf numFmtId="0" fontId="152" fillId="26" borderId="58" xfId="40418" applyFont="true" applyFill="true" applyBorder="true" applyAlignment="true">
      <alignment horizontal="left" vertical="center"/>
    </xf>
    <xf numFmtId="0" fontId="152" fillId="26" borderId="59" xfId="40430" applyFont="true" applyFill="true" applyBorder="true" applyAlignment="true">
      <alignment horizontal="left" vertical="center"/>
    </xf>
    <xf numFmtId="0" fontId="152" fillId="26" borderId="60" xfId="40442" applyFont="true" applyFill="true" applyBorder="true" applyAlignment="true">
      <alignment horizontal="left" vertical="center"/>
    </xf>
    <xf numFmtId="0" fontId="152" fillId="3" borderId="57" xfId="40406" applyFont="true" applyBorder="true" applyAlignment="true">
      <alignment horizontal="left" vertical="center"/>
    </xf>
    <xf numFmtId="0" fontId="152" fillId="3" borderId="54" xfId="39980" applyFont="true" applyBorder="true" applyAlignment="true">
      <alignment horizontal="center" vertical="center" wrapText="true"/>
    </xf>
    <xf numFmtId="0" fontId="152" fillId="3" borderId="55" xfId="39982" applyFont="true" applyBorder="true" applyAlignment="true">
      <alignment horizontal="center" vertical="center" wrapText="true"/>
    </xf>
    <xf numFmtId="0" fontId="152" fillId="3" borderId="54" xfId="40040" applyFont="true" applyBorder="true" applyAlignment="true">
      <alignment horizontal="center" vertical="center" wrapText="true"/>
    </xf>
    <xf numFmtId="0" fontId="152" fillId="3" borderId="55" xfId="40042" applyFont="true" applyBorder="true" applyAlignment="true">
      <alignment horizontal="center" vertical="center" wrapText="true"/>
    </xf>
    <xf numFmtId="0" fontId="152" fillId="3" borderId="54" xfId="40100" applyFont="true" applyBorder="true" applyAlignment="true">
      <alignment horizontal="center" vertical="center" wrapText="true"/>
    </xf>
    <xf numFmtId="0" fontId="152" fillId="3" borderId="55" xfId="40102" applyFont="true" applyBorder="true" applyAlignment="true">
      <alignment horizontal="center" vertical="center" wrapText="true"/>
    </xf>
    <xf numFmtId="0" fontId="152" fillId="3" borderId="54" xfId="40160" applyFont="true" applyBorder="true" applyAlignment="true">
      <alignment horizontal="center" vertical="center" wrapText="true"/>
    </xf>
    <xf numFmtId="0" fontId="152" fillId="3" borderId="55" xfId="40162" applyFont="true" applyBorder="true" applyAlignment="true">
      <alignment horizontal="center" vertical="center" wrapText="true"/>
    </xf>
    <xf numFmtId="0" fontId="152" fillId="3" borderId="54" xfId="40220" applyFont="true" applyBorder="true" applyAlignment="true">
      <alignment horizontal="center" vertical="center" wrapText="true"/>
    </xf>
    <xf numFmtId="0" fontId="152" fillId="3" borderId="55" xfId="40222" applyFont="true" applyBorder="true" applyAlignment="true">
      <alignment horizontal="center" vertical="center" wrapText="true"/>
    </xf>
    <xf numFmtId="0" fontId="152" fillId="3" borderId="54" xfId="40280" applyFont="true" applyBorder="true" applyAlignment="true">
      <alignment horizontal="center" vertical="center" wrapText="true"/>
    </xf>
    <xf numFmtId="0" fontId="152" fillId="3" borderId="55" xfId="40282" applyFont="true" applyBorder="true" applyAlignment="true">
      <alignment horizontal="center" vertical="center" wrapText="true"/>
    </xf>
    <xf numFmtId="0" fontId="152" fillId="3" borderId="54" xfId="40334" applyFont="true" applyBorder="true" applyAlignment="true">
      <alignment horizontal="center" vertical="center" wrapText="true"/>
    </xf>
    <xf numFmtId="0" fontId="152" fillId="3" borderId="55" xfId="40335" applyFont="true" applyBorder="true" applyAlignment="true">
      <alignment horizontal="center" vertical="center" wrapText="true"/>
    </xf>
    <xf numFmtId="0" fontId="152" fillId="3" borderId="55" xfId="40336" applyFont="true" applyBorder="true" applyAlignment="true">
      <alignment horizontal="center" vertical="center" wrapText="true"/>
    </xf>
    <xf numFmtId="0" fontId="152" fillId="3" borderId="54" xfId="40340" applyFont="true" applyBorder="true" applyAlignment="true">
      <alignment horizontal="center" vertical="center" wrapText="true"/>
    </xf>
    <xf numFmtId="0" fontId="152" fillId="3" borderId="55" xfId="40342" applyFont="true" applyBorder="true" applyAlignment="true">
      <alignment horizontal="center" vertical="center" wrapText="true"/>
    </xf>
    <xf numFmtId="0" fontId="152" fillId="3" borderId="54" xfId="40402" applyFont="true" applyBorder="true" applyAlignment="true">
      <alignment horizontal="center" vertical="center" wrapText="true"/>
    </xf>
    <xf numFmtId="0" fontId="152" fillId="3" borderId="55" xfId="40404" applyFont="true" applyBorder="true" applyAlignment="true">
      <alignment horizontal="center" vertical="center" wrapText="true"/>
    </xf>
    <xf numFmtId="0" fontId="152" fillId="3" borderId="54" xfId="40408" applyFont="true" applyBorder="true" applyAlignment="true">
      <alignment horizontal="center" vertical="center" wrapText="true"/>
    </xf>
    <xf numFmtId="0" fontId="152" fillId="3" borderId="55" xfId="40410" applyFont="true" applyBorder="true" applyAlignment="true">
      <alignment horizontal="center" vertical="center" wrapText="true"/>
    </xf>
    <xf numFmtId="0" fontId="163" fillId="3" borderId="10" xfId="39959" applyFont="true" applyAlignment="true">
      <alignment horizontal="left" vertical="center"/>
    </xf>
    <xf numFmtId="0" fontId="152" fillId="3" borderId="10" xfId="40020" applyFont="true" applyAlignment="true">
      <alignment horizontal="left" vertical="center"/>
    </xf>
    <xf numFmtId="0" fontId="163" fillId="3" borderId="10" xfId="40019" applyFont="true" applyAlignment="true">
      <alignment horizontal="left" vertical="center"/>
    </xf>
    <xf numFmtId="0" fontId="152" fillId="3" borderId="10" xfId="40080" applyFont="true" applyAlignment="true">
      <alignment horizontal="left" vertical="center"/>
    </xf>
    <xf numFmtId="0" fontId="163" fillId="3" borderId="10" xfId="40079" applyFont="true" applyAlignment="true">
      <alignment horizontal="left" vertical="center"/>
    </xf>
    <xf numFmtId="0" fontId="163" fillId="3" borderId="10" xfId="40139" applyFont="true" applyAlignment="true">
      <alignment horizontal="left" vertical="center"/>
    </xf>
    <xf numFmtId="0" fontId="152" fillId="3" borderId="10" xfId="40200" applyFont="true" applyAlignment="true">
      <alignment horizontal="left" vertical="center"/>
    </xf>
    <xf numFmtId="0" fontId="163" fillId="3" borderId="10" xfId="40199" applyFont="true" applyAlignment="true">
      <alignment horizontal="left" vertical="center"/>
    </xf>
    <xf numFmtId="0" fontId="163" fillId="3" borderId="10" xfId="40259" applyFont="true" applyAlignment="true">
      <alignment horizontal="left" vertical="center"/>
    </xf>
    <xf numFmtId="0" fontId="152" fillId="3" borderId="57" xfId="40332" applyFont="true" applyBorder="true" applyAlignment="true">
      <alignment horizontal="left" vertical="center"/>
    </xf>
    <xf numFmtId="0" fontId="163" fillId="3" borderId="10" xfId="40319" applyFont="true" applyAlignment="true">
      <alignment horizontal="left" vertical="center"/>
    </xf>
    <xf numFmtId="0" fontId="163" fillId="3" borderId="10" xfId="40387" applyFont="true" applyAlignment="true">
      <alignment horizontal="left" vertical="center"/>
    </xf>
    <xf numFmtId="0" fontId="152" fillId="3" borderId="57" xfId="39978" applyFont="true" applyBorder="true" applyAlignment="true">
      <alignment horizontal="left" vertical="center"/>
    </xf>
    <xf numFmtId="0" fontId="163" fillId="3" borderId="10" xfId="39965" applyFont="true" applyAlignment="true">
      <alignment horizontal="left" vertical="center"/>
    </xf>
    <xf numFmtId="0" fontId="152" fillId="3" borderId="57" xfId="40038" applyFont="true" applyBorder="true" applyAlignment="true">
      <alignment horizontal="left" vertical="center"/>
    </xf>
    <xf numFmtId="0" fontId="163" fillId="3" borderId="10" xfId="40025" applyFont="true" applyAlignment="true">
      <alignment horizontal="left" vertical="center"/>
    </xf>
    <xf numFmtId="0" fontId="152" fillId="3" borderId="57" xfId="40098" applyFont="true" applyBorder="true" applyAlignment="true">
      <alignment horizontal="left" vertical="center"/>
    </xf>
    <xf numFmtId="0" fontId="163" fillId="3" borderId="10" xfId="40085" applyFont="true" applyAlignment="true">
      <alignment horizontal="left" vertical="center"/>
    </xf>
    <xf numFmtId="0" fontId="152" fillId="3" borderId="57" xfId="40158" applyFont="true" applyBorder="true" applyAlignment="true">
      <alignment horizontal="left" vertical="center"/>
    </xf>
    <xf numFmtId="0" fontId="163" fillId="3" borderId="10" xfId="40145" applyFont="true" applyAlignment="true">
      <alignment horizontal="left" vertical="center"/>
    </xf>
    <xf numFmtId="0" fontId="152" fillId="3" borderId="57" xfId="40218" applyFont="true" applyBorder="true" applyAlignment="true">
      <alignment horizontal="left" vertical="center"/>
    </xf>
    <xf numFmtId="0" fontId="163" fillId="3" borderId="10" xfId="40205" applyFont="true" applyAlignment="true">
      <alignment horizontal="left" vertical="center"/>
    </xf>
    <xf numFmtId="0" fontId="152" fillId="3" borderId="57" xfId="40278" applyFont="true" applyBorder="true" applyAlignment="true">
      <alignment horizontal="left" vertical="center"/>
    </xf>
    <xf numFmtId="0" fontId="163" fillId="3" borderId="10" xfId="40265" applyFont="true" applyAlignment="true">
      <alignment horizontal="left" vertical="center"/>
    </xf>
    <xf numFmtId="0" fontId="152" fillId="3" borderId="57" xfId="40338" applyFont="true" applyBorder="true" applyAlignment="true">
      <alignment horizontal="left" vertical="center"/>
    </xf>
    <xf numFmtId="0" fontId="163" fillId="3" borderId="10" xfId="40325" applyFont="true" applyAlignment="true">
      <alignment horizontal="left" vertical="center"/>
    </xf>
    <xf numFmtId="0" fontId="163" fillId="3" borderId="10" xfId="40393" applyFont="true" applyAlignment="true">
      <alignment horizontal="left" vertical="center"/>
    </xf>
    <xf numFmtId="0" fontId="152" fillId="33" borderId="10" xfId="40388" applyFont="true" applyFill="true" applyAlignment="true">
      <alignment horizontal="left" vertical="center"/>
    </xf>
    <xf numFmtId="0" fontId="152" fillId="34" borderId="10" xfId="40320" applyFont="true" applyFill="true" applyAlignment="true">
      <alignment horizontal="left" vertical="center"/>
    </xf>
    <xf numFmtId="0" fontId="152" fillId="30" borderId="10" xfId="40260" applyFont="true" applyFill="true" applyAlignment="true">
      <alignment horizontal="left" vertical="center"/>
    </xf>
    <xf numFmtId="0" fontId="152" fillId="31" borderId="10" xfId="40140" applyFont="true" applyFill="true" applyAlignment="true">
      <alignment horizontal="left" vertical="center"/>
    </xf>
    <xf numFmtId="0" fontId="152" fillId="9" borderId="10" xfId="39960" applyFont="true" applyFill="true" applyAlignment="true">
      <alignment horizontal="left" vertical="center"/>
    </xf>
    <xf numFmtId="1" fontId="72" fillId="4" borderId="39" xfId="19344" applyNumberFormat="true" applyFont="true" applyFill="true" applyBorder="true" applyAlignment="true" applyProtection="true">
      <alignment horizontal="center" vertical="center"/>
    </xf>
    <xf numFmtId="1" fontId="72" fillId="4" borderId="42" xfId="19344" applyNumberFormat="true" applyFont="true" applyFill="true" applyBorder="true" applyAlignment="true" applyProtection="true">
      <alignment horizontal="center" vertical="center"/>
    </xf>
    <xf numFmtId="0" fontId="25" fillId="0" borderId="10" xfId="19344" applyFill="true" applyBorder="true" applyAlignment="true">
      <alignment wrapText="true"/>
    </xf>
    <xf numFmtId="0" fontId="25" fillId="0" borderId="10" xfId="19344" applyFill="true" applyBorder="true" applyAlignment="true">
      <alignment vertical="top" wrapText="true"/>
    </xf>
    <xf numFmtId="0" fontId="137" fillId="15" borderId="10" xfId="19344" applyFont="true" applyFill="true" applyAlignment="true">
      <alignment vertical="top" wrapText="true"/>
    </xf>
    <xf numFmtId="0" fontId="137" fillId="0" borderId="10" xfId="19344" applyFont="true" applyFill="true" applyBorder="true" applyAlignment="true">
      <alignment vertical="top" wrapText="true"/>
    </xf>
    <xf numFmtId="0" fontId="0" fillId="0" borderId="10" xfId="0" applyFill="true" applyBorder="true" applyAlignment="true">
      <alignment vertical="center"/>
    </xf>
    <xf numFmtId="0" fontId="25" fillId="0" borderId="10" xfId="19344" applyFill="true" applyBorder="true" applyAlignment="true">
      <alignment vertical="center" wrapText="true"/>
    </xf>
    <xf numFmtId="0" fontId="160" fillId="32" borderId="11" xfId="19344" applyFont="true" applyFill="true" applyBorder="true" applyAlignment="true">
      <alignment vertical="center"/>
    </xf>
    <xf numFmtId="0" fontId="25" fillId="15" borderId="10" xfId="19344" applyFill="true" applyAlignment="true">
      <alignment wrapText="true"/>
    </xf>
    <xf numFmtId="0" fontId="116" fillId="3" borderId="10" xfId="19344" applyFont="true" applyFill="true" applyBorder="true" applyAlignment="true" applyProtection="true">
      <alignment horizontal="center" vertical="center"/>
      <protection locked="false"/>
    </xf>
    <xf numFmtId="164" fontId="25" fillId="3" borderId="10" xfId="19344" applyNumberFormat="true" applyFont="true" applyAlignment="true" applyProtection="true">
      <alignment horizontal="center" vertical="center"/>
      <protection locked="false"/>
    </xf>
    <xf numFmtId="0" fontId="166" fillId="27" borderId="5" xfId="19344" applyFont="true" applyFill="true" applyBorder="true" applyAlignment="true">
      <alignment vertical="center"/>
    </xf>
    <xf numFmtId="0" fontId="175" fillId="27" borderId="6" xfId="19344" applyFont="true" applyFill="true" applyBorder="true" applyAlignment="true">
      <alignment vertical="center"/>
    </xf>
    <xf numFmtId="0" fontId="175" fillId="27" borderId="4" xfId="19344" applyFont="true" applyFill="true" applyBorder="true" applyAlignment="true">
      <alignment vertical="center"/>
    </xf>
    <xf numFmtId="0" fontId="166" fillId="27" borderId="4" xfId="19344" applyFont="true" applyFill="true" applyBorder="true" applyAlignment="true"/>
    <xf numFmtId="0" fontId="166" fillId="27" borderId="6" xfId="19344" applyFont="true" applyFill="true" applyBorder="true" applyAlignment="true"/>
    <xf numFmtId="169" fontId="151" fillId="0" borderId="10" xfId="39997" applyNumberFormat="true" applyFont="true" applyFill="true" applyBorder="true" applyAlignment="true">
      <alignment horizontal="right" vertical="center"/>
    </xf>
    <xf numFmtId="169" fontId="151" fillId="0" borderId="10" xfId="40009" applyNumberFormat="true" applyFont="true" applyFill="true" applyBorder="true" applyAlignment="true">
      <alignment horizontal="right" vertical="center"/>
    </xf>
    <xf numFmtId="0" fontId="0" fillId="0" borderId="10" xfId="0" applyBorder="true"/>
    <xf numFmtId="169" fontId="151" fillId="0" borderId="10" xfId="39985" applyNumberFormat="true" applyFont="true" applyFill="true" applyBorder="true" applyAlignment="true">
      <alignment horizontal="right" vertical="center"/>
    </xf>
    <xf numFmtId="0" fontId="0" fillId="0" borderId="10" xfId="0" applyFill="true" applyBorder="true"/>
    <xf numFmtId="0" fontId="165" fillId="15" borderId="1" xfId="19344" applyFont="true" applyFill="true" applyBorder="true" applyAlignment="true"/>
    <xf numFmtId="0" fontId="137" fillId="15" borderId="2" xfId="19344" applyFont="true" applyFill="true" applyBorder="true" applyAlignment="true"/>
    <xf numFmtId="0" fontId="165" fillId="15" borderId="3" xfId="19344" applyFont="true" applyFill="true" applyBorder="true" applyAlignment="true"/>
    <xf numFmtId="0" fontId="137" fillId="15" borderId="4" xfId="19344" applyFont="true" applyFill="true" applyBorder="true" applyAlignment="true"/>
    <xf numFmtId="0" fontId="166" fillId="15" borderId="3" xfId="19344" applyFont="true" applyFill="true" applyBorder="true" applyAlignment="true"/>
    <xf numFmtId="0" fontId="166" fillId="15" borderId="4" xfId="19344" applyFont="true" applyFill="true" applyBorder="true" applyAlignment="true"/>
    <xf numFmtId="0" fontId="166" fillId="15" borderId="3" xfId="19344" applyFont="true" applyFill="true" applyBorder="true" applyAlignment="true">
      <alignment vertical="center"/>
    </xf>
    <xf numFmtId="0" fontId="166" fillId="15" borderId="4" xfId="19344" applyFont="true" applyFill="true" applyBorder="true" applyAlignment="true">
      <alignment vertical="center"/>
    </xf>
    <xf numFmtId="0" fontId="175" fillId="15" borderId="4" xfId="19344" applyFont="true" applyFill="true" applyBorder="true" applyAlignment="true">
      <alignment vertical="center"/>
    </xf>
    <xf numFmtId="0" fontId="152" fillId="26" borderId="70" xfId="40242" applyFont="true" applyFill="true" applyBorder="true" applyAlignment="true">
      <alignment horizontal="left" vertical="center"/>
    </xf>
    <xf numFmtId="0" fontId="152" fillId="26" borderId="59" xfId="40254" applyFont="true" applyFill="true" applyBorder="true" applyAlignment="true">
      <alignment horizontal="left" vertical="center"/>
    </xf>
    <xf numFmtId="0" fontId="152" fillId="26" borderId="58" xfId="40109" applyFont="true" applyFill="true" applyBorder="true" applyAlignment="true">
      <alignment horizontal="left" vertical="center" wrapText="true"/>
    </xf>
    <xf numFmtId="0" fontId="152" fillId="26" borderId="59" xfId="40121" applyFont="true" applyFill="true" applyBorder="true" applyAlignment="true">
      <alignment horizontal="left" vertical="center" wrapText="true"/>
    </xf>
    <xf numFmtId="0" fontId="25" fillId="3" borderId="10" xfId="19344" applyAlignment="true"/>
    <xf numFmtId="0" fontId="178" fillId="27" borderId="4" xfId="19344" applyFont="true" applyFill="true" applyBorder="true" applyAlignment="true"/>
    <xf numFmtId="0" fontId="178" fillId="3" borderId="4" xfId="19344" applyFont="true" applyBorder="true" applyAlignment="true"/>
    <xf numFmtId="0" fontId="178" fillId="27" borderId="6" xfId="19344" applyFont="true" applyFill="true" applyBorder="true" applyAlignment="true"/>
    <xf numFmtId="0" fontId="25" fillId="3" borderId="10" xfId="19344" applyAlignment="true">
      <alignment vertical="center" wrapText="true"/>
    </xf>
    <xf numFmtId="170" fontId="157" fillId="2" borderId="74" xfId="19344" applyNumberFormat="true" applyFont="true" applyFill="true" applyBorder="true" applyAlignment="true">
      <alignment vertical="center"/>
    </xf>
    <xf numFmtId="170" fontId="157" fillId="2" borderId="75" xfId="19344" applyNumberFormat="true" applyFont="true" applyFill="true" applyBorder="true" applyAlignment="true">
      <alignment vertical="center"/>
    </xf>
    <xf numFmtId="0" fontId="152" fillId="26" borderId="102" xfId="40115" applyFont="true" applyFill="true" applyBorder="true" applyAlignment="true">
      <alignment horizontal="left" vertical="center" wrapText="true"/>
    </xf>
    <xf numFmtId="0" fontId="152" fillId="3" borderId="10" xfId="39972" applyFont="true" applyBorder="true" applyAlignment="true">
      <alignment horizontal="left" vertical="center"/>
    </xf>
    <xf numFmtId="0" fontId="152" fillId="3" borderId="10" xfId="40032" applyFont="true" applyBorder="true" applyAlignment="true">
      <alignment horizontal="left" vertical="center"/>
    </xf>
    <xf numFmtId="0" fontId="152" fillId="3" borderId="10" xfId="40092" applyFont="true" applyBorder="true" applyAlignment="true">
      <alignment horizontal="left" vertical="center"/>
    </xf>
    <xf numFmtId="0" fontId="152" fillId="3" borderId="10" xfId="40152" applyFont="true" applyBorder="true" applyAlignment="true">
      <alignment horizontal="left" vertical="center"/>
    </xf>
    <xf numFmtId="0" fontId="152" fillId="3" borderId="10" xfId="40212" applyFont="true" applyBorder="true" applyAlignment="true">
      <alignment horizontal="left" vertical="center"/>
    </xf>
    <xf numFmtId="0" fontId="152" fillId="3" borderId="10" xfId="40272" applyFont="true" applyBorder="true" applyAlignment="true">
      <alignment horizontal="left" vertical="center"/>
    </xf>
    <xf numFmtId="170" fontId="157" fillId="2" borderId="106" xfId="19344" applyNumberFormat="true" applyFont="true" applyFill="true" applyBorder="true" applyAlignment="true">
      <alignment vertical="center"/>
    </xf>
    <xf numFmtId="0" fontId="152" fillId="26" borderId="107" xfId="40115" applyFont="true" applyFill="true" applyBorder="true" applyAlignment="true">
      <alignment horizontal="left" vertical="center" wrapText="true"/>
    </xf>
    <xf numFmtId="0" fontId="152" fillId="26" borderId="107" xfId="40235" applyFont="true" applyFill="true" applyBorder="true" applyAlignment="true">
      <alignment horizontal="left" vertical="center" wrapText="true"/>
    </xf>
    <xf numFmtId="0" fontId="152" fillId="26" borderId="107" xfId="40295" applyFont="true" applyFill="true" applyBorder="true" applyAlignment="true">
      <alignment horizontal="left" vertical="center" wrapText="true"/>
    </xf>
    <xf numFmtId="0" fontId="152" fillId="26" borderId="108" xfId="39984" applyFont="true" applyFill="true" applyBorder="true" applyAlignment="true">
      <alignment horizontal="left" vertical="center"/>
    </xf>
    <xf numFmtId="0" fontId="152" fillId="26" borderId="109" xfId="39996" applyFont="true" applyFill="true" applyBorder="true" applyAlignment="true">
      <alignment horizontal="left" vertical="center"/>
    </xf>
    <xf numFmtId="0" fontId="152" fillId="26" borderId="110" xfId="40008" applyFont="true" applyFill="true" applyBorder="true" applyAlignment="true">
      <alignment horizontal="left" vertical="center"/>
    </xf>
    <xf numFmtId="0" fontId="152" fillId="26" borderId="108" xfId="40044" applyFont="true" applyFill="true" applyBorder="true" applyAlignment="true">
      <alignment horizontal="left" vertical="center"/>
    </xf>
    <xf numFmtId="0" fontId="152" fillId="26" borderId="109" xfId="40056" applyFont="true" applyFill="true" applyBorder="true" applyAlignment="true">
      <alignment horizontal="left" vertical="center"/>
    </xf>
    <xf numFmtId="0" fontId="152" fillId="26" borderId="109" xfId="40062" applyFont="true" applyFill="true" applyBorder="true" applyAlignment="true">
      <alignment horizontal="left" vertical="center"/>
    </xf>
    <xf numFmtId="0" fontId="152" fillId="26" borderId="110" xfId="40074" applyFont="true" applyFill="true" applyBorder="true" applyAlignment="true">
      <alignment horizontal="left" vertical="center"/>
    </xf>
    <xf numFmtId="0" fontId="152" fillId="26" borderId="108" xfId="40104" applyFont="true" applyFill="true" applyBorder="true" applyAlignment="true">
      <alignment horizontal="left" vertical="center"/>
    </xf>
    <xf numFmtId="0" fontId="152" fillId="26" borderId="109" xfId="40116" applyFont="true" applyFill="true" applyBorder="true" applyAlignment="true">
      <alignment horizontal="left" vertical="center"/>
    </xf>
    <xf numFmtId="0" fontId="152" fillId="26" borderId="110" xfId="40116" applyFont="true" applyFill="true" applyBorder="true" applyAlignment="true">
      <alignment horizontal="left" vertical="center"/>
    </xf>
    <xf numFmtId="0" fontId="152" fillId="26" borderId="108" xfId="40164" applyFont="true" applyFill="true" applyBorder="true" applyAlignment="true">
      <alignment horizontal="left" vertical="center"/>
    </xf>
    <xf numFmtId="0" fontId="152" fillId="26" borderId="109" xfId="40176" applyFont="true" applyFill="true" applyBorder="true" applyAlignment="true">
      <alignment horizontal="left" vertical="center"/>
    </xf>
    <xf numFmtId="0" fontId="152" fillId="26" borderId="110" xfId="40188" applyFont="true" applyFill="true" applyBorder="true" applyAlignment="true">
      <alignment horizontal="left" vertical="center"/>
    </xf>
    <xf numFmtId="0" fontId="152" fillId="26" borderId="108" xfId="40224" applyFont="true" applyFill="true" applyBorder="true" applyAlignment="true">
      <alignment horizontal="left" vertical="center"/>
    </xf>
    <xf numFmtId="0" fontId="152" fillId="26" borderId="109" xfId="40236" applyFont="true" applyFill="true" applyBorder="true" applyAlignment="true">
      <alignment horizontal="left" vertical="center"/>
    </xf>
    <xf numFmtId="0" fontId="152" fillId="26" borderId="109" xfId="40248" applyFont="true" applyFill="true" applyBorder="true" applyAlignment="true">
      <alignment horizontal="left" vertical="center"/>
    </xf>
    <xf numFmtId="0" fontId="152" fillId="26" borderId="110" xfId="40236" applyFont="true" applyFill="true" applyBorder="true" applyAlignment="true">
      <alignment horizontal="left" vertical="center"/>
    </xf>
    <xf numFmtId="0" fontId="152" fillId="26" borderId="108" xfId="40284" applyFont="true" applyFill="true" applyBorder="true" applyAlignment="true">
      <alignment horizontal="left" vertical="center"/>
    </xf>
    <xf numFmtId="0" fontId="152" fillId="26" borderId="109" xfId="40296" applyFont="true" applyFill="true" applyBorder="true" applyAlignment="true">
      <alignment horizontal="left" vertical="center"/>
    </xf>
    <xf numFmtId="0" fontId="152" fillId="26" borderId="110" xfId="40296" applyFont="true" applyFill="true" applyBorder="true" applyAlignment="true">
      <alignment horizontal="left" vertical="center"/>
    </xf>
    <xf numFmtId="0" fontId="152" fillId="3" borderId="52" xfId="39974" applyFont="true" applyBorder="true" applyAlignment="true">
      <alignment horizontal="center" vertical="center" wrapText="true"/>
    </xf>
    <xf numFmtId="0" fontId="152" fillId="3" borderId="112" xfId="39974" applyFont="true" applyBorder="true" applyAlignment="true">
      <alignment horizontal="center" vertical="center" wrapText="true"/>
    </xf>
    <xf numFmtId="0" fontId="152" fillId="3" borderId="53" xfId="39975" applyFont="true" applyBorder="true" applyAlignment="true">
      <alignment horizontal="center" vertical="center" wrapText="true"/>
    </xf>
    <xf numFmtId="0" fontId="152" fillId="3" borderId="111" xfId="39974" applyFont="true" applyBorder="true" applyAlignment="true">
      <alignment horizontal="center" vertical="center" wrapText="true"/>
    </xf>
    <xf numFmtId="0" fontId="152" fillId="3" borderId="52" xfId="40034" applyFont="true" applyBorder="true" applyAlignment="true">
      <alignment horizontal="center" vertical="center" wrapText="true"/>
    </xf>
    <xf numFmtId="0" fontId="152" fillId="3" borderId="97" xfId="40035" applyFont="true" applyBorder="true" applyAlignment="true">
      <alignment horizontal="center" vertical="center" wrapText="true"/>
    </xf>
    <xf numFmtId="0" fontId="152" fillId="3" borderId="112" xfId="40034" applyFont="true" applyBorder="true" applyAlignment="true">
      <alignment horizontal="center" vertical="center" wrapText="true"/>
    </xf>
    <xf numFmtId="0" fontId="152" fillId="3" borderId="53" xfId="40035" applyFont="true" applyBorder="true" applyAlignment="true">
      <alignment horizontal="center" vertical="center" wrapText="true"/>
    </xf>
    <xf numFmtId="0" fontId="152" fillId="3" borderId="111" xfId="40034" applyFont="true" applyBorder="true" applyAlignment="true">
      <alignment horizontal="center" vertical="center" wrapText="true"/>
    </xf>
    <xf numFmtId="0" fontId="152" fillId="3" borderId="52" xfId="40094" applyFont="true" applyBorder="true" applyAlignment="true">
      <alignment horizontal="center" vertical="center" wrapText="true"/>
    </xf>
    <xf numFmtId="0" fontId="152" fillId="3" borderId="97" xfId="40095" applyFont="true" applyBorder="true" applyAlignment="true">
      <alignment horizontal="center" vertical="center" wrapText="true"/>
    </xf>
    <xf numFmtId="0" fontId="152" fillId="3" borderId="112" xfId="40094" applyFont="true" applyBorder="true" applyAlignment="true">
      <alignment horizontal="center" vertical="center" wrapText="true"/>
    </xf>
    <xf numFmtId="0" fontId="152" fillId="3" borderId="53" xfId="40095" applyFont="true" applyBorder="true" applyAlignment="true">
      <alignment horizontal="center" vertical="center" wrapText="true"/>
    </xf>
    <xf numFmtId="0" fontId="152" fillId="3" borderId="111" xfId="40094" applyFont="true" applyBorder="true" applyAlignment="true">
      <alignment horizontal="center" vertical="center" wrapText="true"/>
    </xf>
    <xf numFmtId="0" fontId="152" fillId="3" borderId="52" xfId="40154" applyFont="true" applyBorder="true" applyAlignment="true">
      <alignment horizontal="center" vertical="center" wrapText="true"/>
    </xf>
    <xf numFmtId="0" fontId="152" fillId="3" borderId="112" xfId="40154" applyFont="true" applyBorder="true" applyAlignment="true">
      <alignment horizontal="center" vertical="center" wrapText="true"/>
    </xf>
    <xf numFmtId="0" fontId="152" fillId="3" borderId="53" xfId="40155" applyFont="true" applyBorder="true" applyAlignment="true">
      <alignment horizontal="center" vertical="center" wrapText="true"/>
    </xf>
    <xf numFmtId="0" fontId="152" fillId="3" borderId="111" xfId="40154" applyFont="true" applyBorder="true" applyAlignment="true">
      <alignment horizontal="center" vertical="center" wrapText="true"/>
    </xf>
    <xf numFmtId="0" fontId="152" fillId="3" borderId="53" xfId="40156" applyFont="true" applyBorder="true" applyAlignment="true">
      <alignment horizontal="center" vertical="center" wrapText="true"/>
    </xf>
    <xf numFmtId="0" fontId="152" fillId="3" borderId="52" xfId="40214" applyFont="true" applyBorder="true" applyAlignment="true">
      <alignment horizontal="center" vertical="center" wrapText="true"/>
    </xf>
    <xf numFmtId="0" fontId="152" fillId="3" borderId="112" xfId="40214" applyFont="true" applyBorder="true" applyAlignment="true">
      <alignment horizontal="center" vertical="center" wrapText="true"/>
    </xf>
    <xf numFmtId="0" fontId="152" fillId="3" borderId="53" xfId="40215" applyFont="true" applyBorder="true" applyAlignment="true">
      <alignment horizontal="center" vertical="center" wrapText="true"/>
    </xf>
    <xf numFmtId="0" fontId="152" fillId="3" borderId="111" xfId="40214" applyFont="true" applyBorder="true" applyAlignment="true">
      <alignment horizontal="center" vertical="center" wrapText="true"/>
    </xf>
    <xf numFmtId="0" fontId="152" fillId="3" borderId="53" xfId="40216" applyFont="true" applyBorder="true" applyAlignment="true">
      <alignment horizontal="center" vertical="center" wrapText="true"/>
    </xf>
    <xf numFmtId="0" fontId="152" fillId="3" borderId="52" xfId="40274" applyFont="true" applyBorder="true" applyAlignment="true">
      <alignment horizontal="center" vertical="center" wrapText="true"/>
    </xf>
    <xf numFmtId="0" fontId="152" fillId="3" borderId="112" xfId="40274" applyFont="true" applyBorder="true" applyAlignment="true">
      <alignment horizontal="center" vertical="center" wrapText="true"/>
    </xf>
    <xf numFmtId="0" fontId="152" fillId="3" borderId="53" xfId="40275" applyFont="true" applyBorder="true" applyAlignment="true">
      <alignment horizontal="center" vertical="center" wrapText="true"/>
    </xf>
    <xf numFmtId="0" fontId="152" fillId="3" borderId="111" xfId="40274" applyFont="true" applyBorder="true" applyAlignment="true">
      <alignment horizontal="center" vertical="center" wrapText="true"/>
    </xf>
    <xf numFmtId="0" fontId="152" fillId="3" borderId="53" xfId="40276" applyFont="true" applyBorder="true" applyAlignment="true">
      <alignment horizontal="center" vertical="center" wrapText="true"/>
    </xf>
    <xf numFmtId="170" fontId="156" fillId="27" borderId="118" xfId="19344" applyNumberFormat="true" applyFont="true" applyFill="true" applyBorder="true" applyAlignment="true">
      <alignment horizontal="center" vertical="center"/>
    </xf>
    <xf numFmtId="170" fontId="156" fillId="27" borderId="119" xfId="19344" applyNumberFormat="true" applyFont="true" applyFill="true" applyBorder="true" applyAlignment="true">
      <alignment horizontal="center" vertical="center"/>
    </xf>
    <xf numFmtId="170" fontId="156" fillId="27" borderId="120" xfId="19344" applyNumberFormat="true" applyFont="true" applyFill="true" applyBorder="true" applyAlignment="true">
      <alignment horizontal="center" vertical="center"/>
    </xf>
    <xf numFmtId="170" fontId="156" fillId="27" borderId="121" xfId="19344" applyNumberFormat="true" applyFont="true" applyFill="true" applyBorder="true" applyAlignment="true">
      <alignment horizontal="center" vertical="center"/>
    </xf>
    <xf numFmtId="170" fontId="156" fillId="27" borderId="122" xfId="19344" applyNumberFormat="true" applyFont="true" applyFill="true" applyBorder="true" applyAlignment="true">
      <alignment horizontal="center" vertical="center"/>
    </xf>
    <xf numFmtId="170" fontId="156" fillId="27" borderId="80" xfId="19344" applyNumberFormat="true" applyFont="true" applyFill="true" applyBorder="true" applyAlignment="true">
      <alignment horizontal="center" vertical="center"/>
    </xf>
    <xf numFmtId="170" fontId="156" fillId="27" borderId="51" xfId="19344" applyNumberFormat="true" applyFont="true" applyFill="true" applyBorder="true" applyAlignment="true">
      <alignment horizontal="center" vertical="center"/>
    </xf>
    <xf numFmtId="170" fontId="156" fillId="27" borderId="95" xfId="19344" applyNumberFormat="true" applyFont="true" applyFill="true" applyBorder="true" applyAlignment="true">
      <alignment horizontal="center" vertical="center"/>
    </xf>
    <xf numFmtId="170" fontId="156" fillId="27" borderId="88" xfId="19344" applyNumberFormat="true" applyFont="true" applyFill="true" applyBorder="true" applyAlignment="true">
      <alignment horizontal="center" vertical="center"/>
    </xf>
    <xf numFmtId="170" fontId="156" fillId="27" borderId="68" xfId="19344" applyNumberFormat="true" applyFont="true" applyFill="true" applyBorder="true" applyAlignment="true">
      <alignment horizontal="center" vertical="center"/>
    </xf>
    <xf numFmtId="170" fontId="156" fillId="27" borderId="81" xfId="19344" applyNumberFormat="true" applyFont="true" applyFill="true" applyBorder="true" applyAlignment="true">
      <alignment horizontal="center" vertical="center"/>
    </xf>
    <xf numFmtId="170" fontId="156" fillId="27" borderId="50" xfId="19344" applyNumberFormat="true" applyFont="true" applyFill="true" applyBorder="true" applyAlignment="true">
      <alignment horizontal="center" vertical="center"/>
    </xf>
    <xf numFmtId="170" fontId="156" fillId="27" borderId="96" xfId="19344" applyNumberFormat="true" applyFont="true" applyFill="true" applyBorder="true" applyAlignment="true">
      <alignment horizontal="center" vertical="center"/>
    </xf>
    <xf numFmtId="170" fontId="156" fillId="27" borderId="89" xfId="19344" applyNumberFormat="true" applyFont="true" applyFill="true" applyBorder="true" applyAlignment="true">
      <alignment horizontal="center" vertical="center"/>
    </xf>
    <xf numFmtId="170" fontId="156" fillId="27" borderId="69" xfId="19344" applyNumberFormat="true" applyFont="true" applyFill="true" applyBorder="true" applyAlignment="true">
      <alignment horizontal="center" vertical="center"/>
    </xf>
    <xf numFmtId="169" fontId="151" fillId="28" borderId="113" xfId="40105" applyNumberFormat="true" applyFont="true" applyFill="true" applyBorder="true" applyAlignment="true">
      <alignment horizontal="center" vertical="center"/>
    </xf>
    <xf numFmtId="169" fontId="151" fillId="28" borderId="114" xfId="40106" applyNumberFormat="true" applyFont="true" applyFill="true" applyBorder="true" applyAlignment="true">
      <alignment horizontal="center" vertical="center"/>
    </xf>
    <xf numFmtId="169" fontId="151" fillId="28" borderId="115" xfId="40107" applyNumberFormat="true" applyFont="true" applyFill="true" applyBorder="true" applyAlignment="true">
      <alignment horizontal="center" vertical="center"/>
    </xf>
    <xf numFmtId="169" fontId="151" fillId="28" borderId="116" xfId="40106" applyNumberFormat="true" applyFont="true" applyFill="true" applyBorder="true" applyAlignment="true">
      <alignment horizontal="center" vertical="center"/>
    </xf>
    <xf numFmtId="169" fontId="151" fillId="28" borderId="117" xfId="40107" applyNumberFormat="true" applyFont="true" applyFill="true" applyBorder="true" applyAlignment="true">
      <alignment horizontal="center" vertical="center"/>
    </xf>
    <xf numFmtId="169" fontId="151" fillId="28" borderId="113" xfId="40106" applyNumberFormat="true" applyFont="true" applyFill="true" applyBorder="true" applyAlignment="true">
      <alignment horizontal="center" vertical="center"/>
    </xf>
    <xf numFmtId="169" fontId="151" fillId="28" borderId="117" xfId="40108" applyNumberFormat="true" applyFont="true" applyFill="true" applyBorder="true" applyAlignment="true">
      <alignment horizontal="center" vertical="center"/>
    </xf>
    <xf numFmtId="169" fontId="151" fillId="28" borderId="78" xfId="40117" applyNumberFormat="true" applyFont="true" applyFill="true" applyBorder="true" applyAlignment="true">
      <alignment horizontal="center" vertical="center"/>
    </xf>
    <xf numFmtId="169" fontId="151" fillId="28" borderId="56" xfId="40118" applyNumberFormat="true" applyFont="true" applyFill="true" applyBorder="true" applyAlignment="true">
      <alignment horizontal="center" vertical="center"/>
    </xf>
    <xf numFmtId="169" fontId="151" fillId="28" borderId="93" xfId="40119" applyNumberFormat="true" applyFont="true" applyFill="true" applyBorder="true" applyAlignment="true">
      <alignment horizontal="center" vertical="center"/>
    </xf>
    <xf numFmtId="169" fontId="151" fillId="28" borderId="63" xfId="40118" applyNumberFormat="true" applyFont="true" applyFill="true" applyBorder="true" applyAlignment="true">
      <alignment horizontal="center" vertical="center"/>
    </xf>
    <xf numFmtId="169" fontId="151" fillId="28" borderId="64" xfId="40119" applyNumberFormat="true" applyFont="true" applyFill="true" applyBorder="true" applyAlignment="true">
      <alignment horizontal="center" vertical="center"/>
    </xf>
    <xf numFmtId="169" fontId="151" fillId="28" borderId="78" xfId="40118" applyNumberFormat="true" applyFont="true" applyFill="true" applyBorder="true" applyAlignment="true">
      <alignment horizontal="center" vertical="center"/>
    </xf>
    <xf numFmtId="169" fontId="151" fillId="28" borderId="64" xfId="40120" applyNumberFormat="true" applyFont="true" applyFill="true" applyBorder="true" applyAlignment="true">
      <alignment horizontal="center" vertical="center"/>
    </xf>
    <xf numFmtId="169" fontId="151" fillId="28" borderId="85" xfId="40117" applyNumberFormat="true" applyFont="true" applyFill="true" applyBorder="true" applyAlignment="true">
      <alignment horizontal="center" vertical="center"/>
    </xf>
    <xf numFmtId="169" fontId="151" fillId="28" borderId="86" xfId="40118" applyNumberFormat="true" applyFont="true" applyFill="true" applyBorder="true" applyAlignment="true">
      <alignment horizontal="center" vertical="center"/>
    </xf>
    <xf numFmtId="169" fontId="151" fillId="28" borderId="98" xfId="40119" applyNumberFormat="true" applyFont="true" applyFill="true" applyBorder="true" applyAlignment="true">
      <alignment horizontal="center" vertical="center"/>
    </xf>
    <xf numFmtId="169" fontId="151" fillId="28" borderId="101" xfId="40118" applyNumberFormat="true" applyFont="true" applyFill="true" applyBorder="true" applyAlignment="true">
      <alignment horizontal="center" vertical="center"/>
    </xf>
    <xf numFmtId="169" fontId="151" fillId="28" borderId="87" xfId="40119" applyNumberFormat="true" applyFont="true" applyFill="true" applyBorder="true" applyAlignment="true">
      <alignment horizontal="center" vertical="center"/>
    </xf>
    <xf numFmtId="169" fontId="151" fillId="28" borderId="85" xfId="40118" applyNumberFormat="true" applyFont="true" applyFill="true" applyBorder="true" applyAlignment="true">
      <alignment horizontal="center" vertical="center"/>
    </xf>
    <xf numFmtId="169" fontId="151" fillId="28" borderId="87" xfId="40120" applyNumberFormat="true" applyFont="true" applyFill="true" applyBorder="true" applyAlignment="true">
      <alignment horizontal="center" vertical="center"/>
    </xf>
    <xf numFmtId="169" fontId="151" fillId="28" borderId="78" xfId="40237" applyNumberFormat="true" applyFont="true" applyFill="true" applyBorder="true" applyAlignment="true">
      <alignment horizontal="center" vertical="center"/>
    </xf>
    <xf numFmtId="169" fontId="151" fillId="28" borderId="56" xfId="40238" applyNumberFormat="true" applyFont="true" applyFill="true" applyBorder="true" applyAlignment="true">
      <alignment horizontal="center" vertical="center"/>
    </xf>
    <xf numFmtId="169" fontId="151" fillId="28" borderId="93" xfId="40239" applyNumberFormat="true" applyFont="true" applyFill="true" applyBorder="true" applyAlignment="true">
      <alignment horizontal="center" vertical="center"/>
    </xf>
    <xf numFmtId="169" fontId="151" fillId="28" borderId="63" xfId="40238" applyNumberFormat="true" applyFont="true" applyFill="true" applyBorder="true" applyAlignment="true">
      <alignment horizontal="center" vertical="center"/>
    </xf>
    <xf numFmtId="169" fontId="151" fillId="28" borderId="64" xfId="40239" applyNumberFormat="true" applyFont="true" applyFill="true" applyBorder="true" applyAlignment="true">
      <alignment horizontal="center" vertical="center"/>
    </xf>
    <xf numFmtId="169" fontId="151" fillId="28" borderId="78" xfId="40238" applyNumberFormat="true" applyFont="true" applyFill="true" applyBorder="true" applyAlignment="true">
      <alignment horizontal="center" vertical="center"/>
    </xf>
    <xf numFmtId="169" fontId="151" fillId="28" borderId="64" xfId="40240" applyNumberFormat="true" applyFont="true" applyFill="true" applyBorder="true" applyAlignment="true">
      <alignment horizontal="center" vertical="center"/>
    </xf>
    <xf numFmtId="169" fontId="151" fillId="28" borderId="85" xfId="40237" applyNumberFormat="true" applyFont="true" applyFill="true" applyBorder="true" applyAlignment="true">
      <alignment horizontal="center" vertical="center"/>
    </xf>
    <xf numFmtId="169" fontId="151" fillId="28" borderId="86" xfId="40238" applyNumberFormat="true" applyFont="true" applyFill="true" applyBorder="true" applyAlignment="true">
      <alignment horizontal="center" vertical="center"/>
    </xf>
    <xf numFmtId="169" fontId="151" fillId="28" borderId="98" xfId="40239" applyNumberFormat="true" applyFont="true" applyFill="true" applyBorder="true" applyAlignment="true">
      <alignment horizontal="center" vertical="center"/>
    </xf>
    <xf numFmtId="169" fontId="151" fillId="28" borderId="101" xfId="40238" applyNumberFormat="true" applyFont="true" applyFill="true" applyBorder="true" applyAlignment="true">
      <alignment horizontal="center" vertical="center"/>
    </xf>
    <xf numFmtId="169" fontId="151" fillId="28" borderId="87" xfId="40239" applyNumberFormat="true" applyFont="true" applyFill="true" applyBorder="true" applyAlignment="true">
      <alignment horizontal="center" vertical="center"/>
    </xf>
    <xf numFmtId="169" fontId="151" fillId="28" borderId="85" xfId="40238" applyNumberFormat="true" applyFont="true" applyFill="true" applyBorder="true" applyAlignment="true">
      <alignment horizontal="center" vertical="center"/>
    </xf>
    <xf numFmtId="169" fontId="151" fillId="28" borderId="87" xfId="40240" applyNumberFormat="true" applyFont="true" applyFill="true" applyBorder="true" applyAlignment="true">
      <alignment horizontal="center" vertical="center"/>
    </xf>
    <xf numFmtId="169" fontId="151" fillId="28" borderId="78" xfId="40297" applyNumberFormat="true" applyFont="true" applyFill="true" applyBorder="true" applyAlignment="true">
      <alignment horizontal="center" vertical="center"/>
    </xf>
    <xf numFmtId="169" fontId="151" fillId="28" borderId="56" xfId="40298" applyNumberFormat="true" applyFont="true" applyFill="true" applyBorder="true" applyAlignment="true">
      <alignment horizontal="center" vertical="center"/>
    </xf>
    <xf numFmtId="169" fontId="151" fillId="28" borderId="93" xfId="40299" applyNumberFormat="true" applyFont="true" applyFill="true" applyBorder="true" applyAlignment="true">
      <alignment horizontal="center" vertical="center"/>
    </xf>
    <xf numFmtId="169" fontId="151" fillId="28" borderId="63" xfId="40298" applyNumberFormat="true" applyFont="true" applyFill="true" applyBorder="true" applyAlignment="true">
      <alignment horizontal="center" vertical="center"/>
    </xf>
    <xf numFmtId="169" fontId="151" fillId="28" borderId="64" xfId="40299" applyNumberFormat="true" applyFont="true" applyFill="true" applyBorder="true" applyAlignment="true">
      <alignment horizontal="center" vertical="center"/>
    </xf>
    <xf numFmtId="169" fontId="151" fillId="28" borderId="78" xfId="40298" applyNumberFormat="true" applyFont="true" applyFill="true" applyBorder="true" applyAlignment="true">
      <alignment horizontal="center" vertical="center"/>
    </xf>
    <xf numFmtId="169" fontId="151" fillId="28" borderId="64" xfId="40300" applyNumberFormat="true" applyFont="true" applyFill="true" applyBorder="true" applyAlignment="true">
      <alignment horizontal="center" vertical="center"/>
    </xf>
    <xf numFmtId="169" fontId="151" fillId="28" borderId="85" xfId="40297" applyNumberFormat="true" applyFont="true" applyFill="true" applyBorder="true" applyAlignment="true">
      <alignment horizontal="center" vertical="center"/>
    </xf>
    <xf numFmtId="169" fontId="151" fillId="28" borderId="86" xfId="40298" applyNumberFormat="true" applyFont="true" applyFill="true" applyBorder="true" applyAlignment="true">
      <alignment horizontal="center" vertical="center"/>
    </xf>
    <xf numFmtId="169" fontId="151" fillId="28" borderId="98" xfId="40299" applyNumberFormat="true" applyFont="true" applyFill="true" applyBorder="true" applyAlignment="true">
      <alignment horizontal="center" vertical="center"/>
    </xf>
    <xf numFmtId="169" fontId="151" fillId="28" borderId="101" xfId="40298" applyNumberFormat="true" applyFont="true" applyFill="true" applyBorder="true" applyAlignment="true">
      <alignment horizontal="center" vertical="center"/>
    </xf>
    <xf numFmtId="169" fontId="151" fillId="28" borderId="87" xfId="40299" applyNumberFormat="true" applyFont="true" applyFill="true" applyBorder="true" applyAlignment="true">
      <alignment horizontal="center" vertical="center"/>
    </xf>
    <xf numFmtId="169" fontId="151" fillId="28" borderId="85" xfId="40298" applyNumberFormat="true" applyFont="true" applyFill="true" applyBorder="true" applyAlignment="true">
      <alignment horizontal="center" vertical="center"/>
    </xf>
    <xf numFmtId="169" fontId="151" fillId="28" borderId="87" xfId="40300" applyNumberFormat="true" applyFont="true" applyFill="true" applyBorder="true" applyAlignment="true">
      <alignment horizontal="center" vertical="center"/>
    </xf>
    <xf numFmtId="0" fontId="166" fillId="27" borderId="3" xfId="19344" applyFont="true" applyFill="true" applyBorder="true" applyAlignment="true">
      <alignment horizontal="left"/>
    </xf>
    <xf numFmtId="0" fontId="166" fillId="27" borderId="5" xfId="19344" applyFont="true" applyFill="true" applyBorder="true" applyAlignment="true"/>
    <xf numFmtId="0" fontId="152" fillId="3" borderId="111" xfId="39973" applyFont="true" applyBorder="true" applyAlignment="true">
      <alignment horizontal="center" vertical="center"/>
    </xf>
    <xf numFmtId="0" fontId="152" fillId="3" borderId="52" xfId="39974" applyFont="true" applyBorder="true" applyAlignment="true">
      <alignment horizontal="center" vertical="center"/>
    </xf>
    <xf numFmtId="0" fontId="152" fillId="3" borderId="97" xfId="39975" applyFont="true" applyBorder="true" applyAlignment="true">
      <alignment horizontal="center" vertical="center"/>
    </xf>
    <xf numFmtId="0" fontId="152" fillId="3" borderId="111" xfId="40033" applyFont="true" applyBorder="true" applyAlignment="true">
      <alignment horizontal="center" vertical="center"/>
    </xf>
    <xf numFmtId="0" fontId="152" fillId="3" borderId="52" xfId="40034" applyFont="true" applyBorder="true" applyAlignment="true">
      <alignment horizontal="center" vertical="center"/>
    </xf>
    <xf numFmtId="0" fontId="152" fillId="3" borderId="97" xfId="40035" applyFont="true" applyBorder="true" applyAlignment="true">
      <alignment horizontal="center" vertical="center"/>
    </xf>
    <xf numFmtId="0" fontId="152" fillId="3" borderId="111" xfId="40093" applyFont="true" applyBorder="true" applyAlignment="true">
      <alignment horizontal="center" vertical="center"/>
    </xf>
    <xf numFmtId="0" fontId="152" fillId="3" borderId="52" xfId="40094" applyFont="true" applyBorder="true" applyAlignment="true">
      <alignment horizontal="center" vertical="center"/>
    </xf>
    <xf numFmtId="0" fontId="152" fillId="3" borderId="97" xfId="40095" applyFont="true" applyBorder="true" applyAlignment="true">
      <alignment horizontal="center" vertical="center"/>
    </xf>
    <xf numFmtId="170" fontId="156" fillId="27" borderId="10" xfId="19344" applyNumberFormat="true" applyFont="true" applyFill="true" applyAlignment="true">
      <alignment horizontal="right" vertical="top"/>
    </xf>
    <xf numFmtId="0" fontId="152" fillId="3" borderId="111" xfId="40153" applyFont="true" applyBorder="true" applyAlignment="true">
      <alignment horizontal="center" vertical="center"/>
    </xf>
    <xf numFmtId="0" fontId="152" fillId="3" borderId="52" xfId="40154" applyFont="true" applyBorder="true" applyAlignment="true">
      <alignment horizontal="center" vertical="center"/>
    </xf>
    <xf numFmtId="0" fontId="152" fillId="3" borderId="97" xfId="40155" applyFont="true" applyBorder="true" applyAlignment="true">
      <alignment horizontal="center" vertical="center"/>
    </xf>
    <xf numFmtId="0" fontId="152" fillId="3" borderId="111" xfId="40213" applyFont="true" applyBorder="true" applyAlignment="true">
      <alignment horizontal="center" vertical="center"/>
    </xf>
    <xf numFmtId="0" fontId="152" fillId="3" borderId="52" xfId="40214" applyFont="true" applyBorder="true" applyAlignment="true">
      <alignment horizontal="center" vertical="center"/>
    </xf>
    <xf numFmtId="0" fontId="152" fillId="3" borderId="97" xfId="40215" applyFont="true" applyBorder="true" applyAlignment="true">
      <alignment horizontal="center" vertical="center"/>
    </xf>
    <xf numFmtId="0" fontId="178" fillId="27" borderId="3" xfId="19344" applyFont="true" applyFill="true" applyBorder="true" applyAlignment="true"/>
    <xf numFmtId="0" fontId="178" fillId="27" borderId="5" xfId="19344" applyFont="true" applyFill="true" applyBorder="true" applyAlignment="true"/>
    <xf numFmtId="0" fontId="152" fillId="3" borderId="111" xfId="40273" applyFont="true" applyBorder="true" applyAlignment="true">
      <alignment horizontal="center" vertical="center"/>
    </xf>
    <xf numFmtId="0" fontId="152" fillId="3" borderId="52" xfId="40274" applyFont="true" applyBorder="true" applyAlignment="true">
      <alignment horizontal="center" vertical="center"/>
    </xf>
    <xf numFmtId="0" fontId="152" fillId="3" borderId="97" xfId="40275" applyFont="true" applyBorder="true" applyAlignment="true">
      <alignment horizontal="center" vertical="center"/>
    </xf>
    <xf numFmtId="0" fontId="152" fillId="3" borderId="54" xfId="40334" applyFont="true" applyBorder="true" applyAlignment="true">
      <alignment horizontal="center" vertical="center"/>
    </xf>
    <xf numFmtId="0" fontId="152" fillId="3" borderId="54" xfId="40402" applyFont="true" applyBorder="true" applyAlignment="true">
      <alignment horizontal="center" vertical="center"/>
    </xf>
    <xf numFmtId="0" fontId="137" fillId="15" borderId="10" xfId="19344" applyFont="true" applyFill="true" applyAlignment="true">
      <alignment vertical="top"/>
    </xf>
    <xf numFmtId="0" fontId="137" fillId="0" borderId="10" xfId="19344" applyFont="true" applyFill="true" applyBorder="true" applyAlignment="true">
      <alignment vertical="top"/>
    </xf>
    <xf numFmtId="0" fontId="25" fillId="0" borderId="10" xfId="19344" applyFill="true" applyBorder="true" applyAlignment="true">
      <alignment vertical="top"/>
    </xf>
    <xf numFmtId="0" fontId="0" fillId="0" borderId="0" xfId="0" applyAlignment="true"/>
    <xf numFmtId="0" fontId="117" fillId="3" borderId="10" xfId="19344" applyFont="true" applyAlignment="true"/>
    <xf numFmtId="3" fontId="25" fillId="3" borderId="10" xfId="19344" applyNumberFormat="true" applyAlignment="true"/>
    <xf numFmtId="0" fontId="152" fillId="26" borderId="58" xfId="40532" applyFont="true" applyFill="true" applyBorder="true" applyAlignment="true">
      <alignment horizontal="left" vertical="center"/>
    </xf>
    <xf numFmtId="0" fontId="152" fillId="26" borderId="59" xfId="40538" applyFont="true" applyFill="true" applyBorder="true" applyAlignment="true">
      <alignment horizontal="left" vertical="center"/>
    </xf>
    <xf numFmtId="0" fontId="152" fillId="26" borderId="60" xfId="40544" applyFont="true" applyFill="true" applyBorder="true" applyAlignment="true">
      <alignment horizontal="left" vertical="center"/>
    </xf>
    <xf numFmtId="0" fontId="152" fillId="26" borderId="123" xfId="40296" applyFont="true" applyFill="true" applyBorder="true" applyAlignment="true">
      <alignment horizontal="left" vertical="center"/>
    </xf>
    <xf numFmtId="0" fontId="152" fillId="3" borderId="10" xfId="40088" applyFont="true" applyBorder="true" applyAlignment="true">
      <alignment horizontal="center" vertical="center"/>
    </xf>
    <xf numFmtId="0" fontId="152"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6" fillId="27" borderId="124" xfId="19344" applyNumberFormat="true" applyFont="true" applyFill="true" applyBorder="true" applyAlignment="true">
      <alignment horizontal="center" vertical="center"/>
    </xf>
    <xf numFmtId="168" fontId="151" fillId="28" borderId="61" xfId="40112" applyNumberFormat="true" applyFont="true" applyFill="true" applyBorder="true" applyAlignment="true">
      <alignment horizontal="center" vertical="center"/>
    </xf>
    <xf numFmtId="168" fontId="151" fillId="28" borderId="62" xfId="40114" applyNumberFormat="true" applyFont="true" applyFill="true" applyBorder="true" applyAlignment="true">
      <alignment horizontal="center" vertical="center"/>
    </xf>
    <xf numFmtId="168" fontId="151" fillId="28" borderId="56" xfId="40124" applyNumberFormat="true" applyFont="true" applyFill="true" applyBorder="true" applyAlignment="true">
      <alignment horizontal="center" vertical="center"/>
    </xf>
    <xf numFmtId="168" fontId="151" fillId="28" borderId="64" xfId="40126" applyNumberFormat="true" applyFont="true" applyFill="true" applyBorder="true" applyAlignment="true">
      <alignment horizontal="center" vertical="center"/>
    </xf>
    <xf numFmtId="168" fontId="151" fillId="28" borderId="72" xfId="40244" applyNumberFormat="true" applyFont="true" applyFill="true" applyBorder="true" applyAlignment="true">
      <alignment horizontal="center" vertical="center"/>
    </xf>
    <xf numFmtId="168" fontId="151" fillId="28" borderId="73" xfId="40246" applyNumberFormat="true" applyFont="true" applyFill="true" applyBorder="true" applyAlignment="true">
      <alignment horizontal="center" vertical="center"/>
    </xf>
    <xf numFmtId="168" fontId="151" fillId="28" borderId="56" xfId="40244" applyNumberFormat="true" applyFont="true" applyFill="true" applyBorder="true" applyAlignment="true">
      <alignment horizontal="center" vertical="center"/>
    </xf>
    <xf numFmtId="168" fontId="151" fillId="28" borderId="64" xfId="40246" applyNumberFormat="true" applyFont="true" applyFill="true" applyBorder="true" applyAlignment="true">
      <alignment horizontal="center" vertical="center"/>
    </xf>
    <xf numFmtId="168" fontId="151" fillId="28" borderId="56" xfId="40304" applyNumberFormat="true" applyFont="true" applyFill="true" applyBorder="true" applyAlignment="true">
      <alignment horizontal="center" vertical="center"/>
    </xf>
    <xf numFmtId="168" fontId="151" fillId="28" borderId="64" xfId="40306" applyNumberFormat="true" applyFont="true" applyFill="true" applyBorder="true" applyAlignment="true">
      <alignment horizontal="center" vertical="center"/>
    </xf>
    <xf numFmtId="0" fontId="25" fillId="3" borderId="10" xfId="19344" applyAlignment="true">
      <alignment horizontal="center" vertical="center"/>
    </xf>
    <xf numFmtId="0" fontId="25" fillId="0" borderId="10" xfId="19344" applyFill="true" applyBorder="true" applyAlignment="true">
      <alignment horizontal="center" vertical="center"/>
    </xf>
    <xf numFmtId="0" fontId="152" fillId="3" borderId="76" xfId="40333" applyFont="true" applyBorder="true" applyAlignment="true">
      <alignment horizontal="center" vertical="center"/>
    </xf>
    <xf numFmtId="0" fontId="152" fillId="3" borderId="91" xfId="40335" applyFont="true" applyBorder="true" applyAlignment="true">
      <alignment horizontal="center" vertical="center"/>
    </xf>
    <xf numFmtId="0" fontId="152" fillId="3" borderId="76" xfId="40334" applyFont="true" applyBorder="true" applyAlignment="true">
      <alignment horizontal="center" vertical="center" wrapText="true"/>
    </xf>
    <xf numFmtId="0" fontId="152" fillId="3" borderId="91" xfId="40335" applyFont="true" applyBorder="true" applyAlignment="true">
      <alignment horizontal="center" vertical="center" wrapText="true"/>
    </xf>
    <xf numFmtId="0" fontId="152" fillId="3" borderId="76" xfId="40401" applyFont="true" applyBorder="true" applyAlignment="true">
      <alignment horizontal="center" vertical="center"/>
    </xf>
    <xf numFmtId="0" fontId="152" fillId="3" borderId="91" xfId="40403" applyFont="true" applyBorder="true" applyAlignment="true">
      <alignment horizontal="center" vertical="center"/>
    </xf>
    <xf numFmtId="0" fontId="152" fillId="3" borderId="76" xfId="40402" applyFont="true" applyBorder="true" applyAlignment="true">
      <alignment horizontal="center" vertical="center" wrapText="true"/>
    </xf>
    <xf numFmtId="0" fontId="152" fillId="3" borderId="91" xfId="40403" applyFont="true" applyBorder="true" applyAlignment="true">
      <alignment horizontal="center" vertical="center" wrapText="true"/>
    </xf>
    <xf numFmtId="0" fontId="152" fillId="3" borderId="11" xfId="40396" applyFont="true" applyBorder="true" applyAlignment="true">
      <alignment horizontal="center" vertical="center"/>
    </xf>
    <xf numFmtId="0" fontId="152" fillId="3" borderId="11" xfId="40398" applyFont="true" applyBorder="true" applyAlignment="true">
      <alignment horizontal="center" vertical="center"/>
    </xf>
    <xf numFmtId="0" fontId="0" fillId="0" borderId="11" xfId="0" applyFill="true" applyBorder="true" applyAlignment="true">
      <alignment vertical="center"/>
    </xf>
    <xf numFmtId="0" fontId="152" fillId="3" borderId="11" xfId="40262" applyFont="true" applyBorder="true" applyAlignment="true">
      <alignment horizontal="center" vertical="center"/>
    </xf>
    <xf numFmtId="0" fontId="152" fillId="3" borderId="11" xfId="40264" applyFont="true" applyBorder="true" applyAlignment="true">
      <alignment horizontal="center" vertical="center"/>
    </xf>
    <xf numFmtId="0" fontId="0" fillId="0" borderId="11" xfId="0" applyFill="true" applyBorder="true" applyAlignment="true">
      <alignment horizontal="center" vertical="center"/>
    </xf>
    <xf numFmtId="0" fontId="152" fillId="3" borderId="11" xfId="40202" applyFont="true" applyBorder="true" applyAlignment="true">
      <alignment horizontal="center" vertical="center"/>
    </xf>
    <xf numFmtId="0" fontId="152" fillId="3" borderId="11" xfId="40204" applyFont="true" applyBorder="true" applyAlignment="true">
      <alignment horizontal="center" vertical="center"/>
    </xf>
    <xf numFmtId="0" fontId="25" fillId="27" borderId="3" xfId="19344" applyFill="true" applyBorder="true" applyAlignment="true">
      <alignment wrapText="true"/>
    </xf>
    <xf numFmtId="0" fontId="25" fillId="3" borderId="10" xfId="19344" applyBorder="true" applyAlignment="true">
      <alignment wrapText="true"/>
    </xf>
    <xf numFmtId="0" fontId="152" fillId="3" borderId="11" xfId="40142" applyFont="true" applyBorder="true" applyAlignment="true">
      <alignment horizontal="center" vertical="center"/>
    </xf>
    <xf numFmtId="0" fontId="152" fillId="3" borderId="11" xfId="40144" applyFont="true" applyBorder="true" applyAlignment="true">
      <alignment horizontal="center" vertical="center"/>
    </xf>
    <xf numFmtId="170" fontId="156" fillId="27" borderId="125" xfId="19344" applyNumberFormat="true" applyFont="true" applyFill="true" applyBorder="true" applyAlignment="true">
      <alignment horizontal="center" vertical="center"/>
    </xf>
    <xf numFmtId="170" fontId="156" fillId="27" borderId="126" xfId="19344" applyNumberFormat="true" applyFont="true" applyFill="true" applyBorder="true" applyAlignment="true">
      <alignment horizontal="center" vertical="center"/>
    </xf>
    <xf numFmtId="0" fontId="152" fillId="3" borderId="11" xfId="40082" applyFont="true" applyBorder="true" applyAlignment="true">
      <alignment horizontal="center" vertical="center"/>
    </xf>
    <xf numFmtId="0" fontId="152" fillId="3" borderId="11" xfId="40084" applyFont="true" applyBorder="true" applyAlignment="true">
      <alignment horizontal="center" vertical="center"/>
    </xf>
    <xf numFmtId="0" fontId="152" fillId="3" borderId="11" xfId="40022" applyFont="true" applyBorder="true" applyAlignment="true">
      <alignment horizontal="center" vertical="center"/>
    </xf>
    <xf numFmtId="0" fontId="152" fillId="3" borderId="11" xfId="40024" applyFont="true" applyBorder="true" applyAlignment="true">
      <alignment horizontal="center" vertical="center"/>
    </xf>
    <xf numFmtId="0" fontId="152" fillId="3" borderId="11" xfId="39962" applyFont="true" applyBorder="true" applyAlignment="true">
      <alignment horizontal="center" vertical="center"/>
    </xf>
    <xf numFmtId="0" fontId="152" fillId="3" borderId="11" xfId="39964" applyFont="true" applyBorder="true" applyAlignment="true">
      <alignment horizontal="center" vertical="center"/>
    </xf>
    <xf numFmtId="170" fontId="156" fillId="27" borderId="128" xfId="19344" applyNumberFormat="true" applyFont="true" applyFill="true" applyBorder="true" applyAlignment="true">
      <alignment horizontal="center" vertical="center"/>
    </xf>
    <xf numFmtId="0" fontId="152" fillId="3" borderId="76" xfId="39979" applyFont="true" applyBorder="true" applyAlignment="true">
      <alignment horizontal="center" vertical="center" wrapText="true"/>
    </xf>
    <xf numFmtId="0" fontId="152" fillId="3" borderId="91" xfId="39981" applyFont="true" applyBorder="true" applyAlignment="true">
      <alignment horizontal="center" vertical="center" wrapText="true"/>
    </xf>
    <xf numFmtId="0" fontId="152" fillId="3" borderId="76" xfId="39980" applyFont="true" applyBorder="true" applyAlignment="true">
      <alignment horizontal="center" vertical="center" wrapText="true"/>
    </xf>
    <xf numFmtId="0" fontId="152" fillId="3" borderId="11" xfId="39968" applyFont="true" applyBorder="true" applyAlignment="true">
      <alignment horizontal="center" vertical="center"/>
    </xf>
    <xf numFmtId="0" fontId="152" fillId="3" borderId="11" xfId="39970" applyFont="true" applyBorder="true" applyAlignment="true">
      <alignment horizontal="center" vertical="center"/>
    </xf>
    <xf numFmtId="0" fontId="152" fillId="3" borderId="76" xfId="40039" applyFont="true" applyBorder="true" applyAlignment="true">
      <alignment horizontal="center" vertical="center" wrapText="true"/>
    </xf>
    <xf numFmtId="0" fontId="152" fillId="3" borderId="91" xfId="40041" applyFont="true" applyBorder="true" applyAlignment="true">
      <alignment horizontal="center" vertical="center" wrapText="true"/>
    </xf>
    <xf numFmtId="0" fontId="152" fillId="3" borderId="76" xfId="40099" applyFont="true" applyBorder="true" applyAlignment="true">
      <alignment horizontal="center" vertical="center" wrapText="true"/>
    </xf>
    <xf numFmtId="0" fontId="152" fillId="3" borderId="91" xfId="40101" applyFont="true" applyBorder="true" applyAlignment="true">
      <alignment horizontal="center" vertical="center" wrapText="true"/>
    </xf>
    <xf numFmtId="168" fontId="151" fillId="28" borderId="77" xfId="40111" applyNumberFormat="true" applyFont="true" applyFill="true" applyBorder="true" applyAlignment="true">
      <alignment horizontal="center" vertical="center"/>
    </xf>
    <xf numFmtId="168" fontId="151" fillId="28" borderId="92" xfId="40113" applyNumberFormat="true" applyFont="true" applyFill="true" applyBorder="true" applyAlignment="true">
      <alignment horizontal="center" vertical="center"/>
    </xf>
    <xf numFmtId="168" fontId="151" fillId="28" borderId="78" xfId="40123" applyNumberFormat="true" applyFont="true" applyFill="true" applyBorder="true" applyAlignment="true">
      <alignment horizontal="center" vertical="center"/>
    </xf>
    <xf numFmtId="168" fontId="151" fillId="28" borderId="93" xfId="40125" applyNumberFormat="true" applyFont="true" applyFill="true" applyBorder="true" applyAlignment="true">
      <alignment horizontal="center" vertical="center"/>
    </xf>
    <xf numFmtId="168" fontId="151" fillId="28" borderId="85" xfId="40123" applyNumberFormat="true" applyFont="true" applyFill="true" applyBorder="true" applyAlignment="true">
      <alignment horizontal="center" vertical="center"/>
    </xf>
    <xf numFmtId="168" fontId="151" fillId="28" borderId="86" xfId="40124" applyNumberFormat="true" applyFont="true" applyFill="true" applyBorder="true" applyAlignment="true">
      <alignment horizontal="center" vertical="center"/>
    </xf>
    <xf numFmtId="168" fontId="151" fillId="28" borderId="98" xfId="40125" applyNumberFormat="true" applyFont="true" applyFill="true" applyBorder="true" applyAlignment="true">
      <alignment horizontal="center" vertical="center"/>
    </xf>
    <xf numFmtId="0" fontId="152" fillId="3" borderId="76" xfId="40040" applyFont="true" applyBorder="true" applyAlignment="true">
      <alignment horizontal="center" vertical="center" wrapText="true"/>
    </xf>
    <xf numFmtId="0" fontId="152" fillId="3" borderId="76" xfId="40100" applyFont="true" applyBorder="true" applyAlignment="true">
      <alignment horizontal="center" vertical="center" wrapText="true"/>
    </xf>
    <xf numFmtId="168" fontId="151" fillId="28" borderId="77" xfId="40112" applyNumberFormat="true" applyFont="true" applyFill="true" applyBorder="true" applyAlignment="true">
      <alignment horizontal="center" vertical="center"/>
    </xf>
    <xf numFmtId="168" fontId="151" fillId="28" borderId="78" xfId="40124" applyNumberFormat="true" applyFont="true" applyFill="true" applyBorder="true" applyAlignment="true">
      <alignment horizontal="center" vertical="center"/>
    </xf>
    <xf numFmtId="168" fontId="151" fillId="28" borderId="85" xfId="40124" applyNumberFormat="true" applyFont="true" applyFill="true" applyBorder="true" applyAlignment="true">
      <alignment horizontal="center" vertical="center"/>
    </xf>
    <xf numFmtId="0" fontId="152" fillId="3" borderId="11" xfId="40028" applyFont="true" applyBorder="true" applyAlignment="true">
      <alignment horizontal="center" vertical="center"/>
    </xf>
    <xf numFmtId="0" fontId="152" fillId="3" borderId="11" xfId="40030" applyFont="true" applyBorder="true" applyAlignment="true">
      <alignment horizontal="center" vertical="center"/>
    </xf>
    <xf numFmtId="168" fontId="151" fillId="28" borderId="87" xfId="40126" applyNumberFormat="true" applyFont="true" applyFill="true" applyBorder="true" applyAlignment="true">
      <alignment horizontal="center" vertical="center"/>
    </xf>
    <xf numFmtId="0" fontId="152" fillId="3" borderId="76" xfId="40159" applyFont="true" applyBorder="true" applyAlignment="true">
      <alignment horizontal="center" vertical="center" wrapText="true"/>
    </xf>
    <xf numFmtId="0" fontId="152" fillId="3" borderId="91" xfId="40161" applyFont="true" applyBorder="true" applyAlignment="true">
      <alignment horizontal="center" vertical="center" wrapText="true"/>
    </xf>
    <xf numFmtId="0" fontId="152" fillId="3" borderId="76" xfId="40160" applyFont="true" applyBorder="true" applyAlignment="true">
      <alignment horizontal="center" vertical="center" wrapText="true"/>
    </xf>
    <xf numFmtId="0" fontId="152" fillId="3" borderId="11" xfId="40148" applyFont="true" applyBorder="true" applyAlignment="true">
      <alignment horizontal="center" vertical="center"/>
    </xf>
    <xf numFmtId="0" fontId="152" fillId="3" borderId="11" xfId="40150" applyFont="true" applyBorder="true" applyAlignment="true">
      <alignment horizontal="center" vertical="center"/>
    </xf>
    <xf numFmtId="0" fontId="152" fillId="3" borderId="76" xfId="40219" applyFont="true" applyBorder="true" applyAlignment="true">
      <alignment horizontal="center" vertical="center" wrapText="true"/>
    </xf>
    <xf numFmtId="0" fontId="152" fillId="3" borderId="91" xfId="40221" applyFont="true" applyBorder="true" applyAlignment="true">
      <alignment horizontal="center" vertical="center" wrapText="true"/>
    </xf>
    <xf numFmtId="168" fontId="151" fillId="28" borderId="82" xfId="40243" applyNumberFormat="true" applyFont="true" applyFill="true" applyBorder="true" applyAlignment="true">
      <alignment horizontal="center" vertical="center"/>
    </xf>
    <xf numFmtId="168" fontId="151" fillId="28" borderId="99" xfId="40245" applyNumberFormat="true" applyFont="true" applyFill="true" applyBorder="true" applyAlignment="true">
      <alignment horizontal="center" vertical="center"/>
    </xf>
    <xf numFmtId="168" fontId="151" fillId="28" borderId="78" xfId="40243" applyNumberFormat="true" applyFont="true" applyFill="true" applyBorder="true" applyAlignment="true">
      <alignment horizontal="center" vertical="center"/>
    </xf>
    <xf numFmtId="168" fontId="151" fillId="28" borderId="93" xfId="40245" applyNumberFormat="true" applyFont="true" applyFill="true" applyBorder="true" applyAlignment="true">
      <alignment horizontal="center" vertical="center"/>
    </xf>
    <xf numFmtId="0" fontId="152" fillId="3" borderId="76" xfId="40279" applyFont="true" applyBorder="true" applyAlignment="true">
      <alignment horizontal="center" vertical="center" wrapText="true"/>
    </xf>
    <xf numFmtId="0" fontId="152" fillId="3" borderId="91" xfId="40281" applyFont="true" applyBorder="true" applyAlignment="true">
      <alignment horizontal="center" vertical="center" wrapText="true"/>
    </xf>
    <xf numFmtId="168" fontId="151" fillId="28" borderId="78" xfId="40303" applyNumberFormat="true" applyFont="true" applyFill="true" applyBorder="true" applyAlignment="true">
      <alignment horizontal="center" vertical="center"/>
    </xf>
    <xf numFmtId="168" fontId="151" fillId="28" borderId="93" xfId="40305" applyNumberFormat="true" applyFont="true" applyFill="true" applyBorder="true" applyAlignment="true">
      <alignment horizontal="center" vertical="center"/>
    </xf>
    <xf numFmtId="168" fontId="151" fillId="28" borderId="85" xfId="40303" applyNumberFormat="true" applyFont="true" applyFill="true" applyBorder="true" applyAlignment="true">
      <alignment horizontal="center" vertical="center"/>
    </xf>
    <xf numFmtId="168" fontId="151" fillId="28" borderId="86" xfId="40304" applyNumberFormat="true" applyFont="true" applyFill="true" applyBorder="true" applyAlignment="true">
      <alignment horizontal="center" vertical="center"/>
    </xf>
    <xf numFmtId="168" fontId="151" fillId="28" borderId="98" xfId="40305" applyNumberFormat="true" applyFont="true" applyFill="true" applyBorder="true" applyAlignment="true">
      <alignment horizontal="center" vertical="center"/>
    </xf>
    <xf numFmtId="0" fontId="152" fillId="3" borderId="76" xfId="40220" applyFont="true" applyBorder="true" applyAlignment="true">
      <alignment horizontal="center" vertical="center" wrapText="true"/>
    </xf>
    <xf numFmtId="168" fontId="151" fillId="28" borderId="82" xfId="40244" applyNumberFormat="true" applyFont="true" applyFill="true" applyBorder="true" applyAlignment="true">
      <alignment horizontal="center" vertical="center"/>
    </xf>
    <xf numFmtId="168" fontId="151" fillId="28" borderId="78" xfId="40244" applyNumberFormat="true" applyFont="true" applyFill="true" applyBorder="true" applyAlignment="true">
      <alignment horizontal="center" vertical="center"/>
    </xf>
    <xf numFmtId="0" fontId="152" fillId="3" borderId="76" xfId="40280" applyFont="true" applyBorder="true" applyAlignment="true">
      <alignment horizontal="center" vertical="center" wrapText="true"/>
    </xf>
    <xf numFmtId="168" fontId="151" fillId="28" borderId="78" xfId="40304" applyNumberFormat="true" applyFont="true" applyFill="true" applyBorder="true" applyAlignment="true">
      <alignment horizontal="center" vertical="center"/>
    </xf>
    <xf numFmtId="168" fontId="151" fillId="28" borderId="85" xfId="40304" applyNumberFormat="true" applyFont="true" applyFill="true" applyBorder="true" applyAlignment="true">
      <alignment horizontal="center" vertical="center"/>
    </xf>
    <xf numFmtId="0" fontId="152" fillId="3" borderId="11" xfId="40208" applyFont="true" applyBorder="true" applyAlignment="true">
      <alignment horizontal="center" vertical="center"/>
    </xf>
    <xf numFmtId="0" fontId="152" fillId="3" borderId="11" xfId="40210" applyFont="true" applyBorder="true" applyAlignment="true">
      <alignment horizontal="center" vertical="center"/>
    </xf>
    <xf numFmtId="168" fontId="151" fillId="28" borderId="85" xfId="40244" applyNumberFormat="true" applyFont="true" applyFill="true" applyBorder="true" applyAlignment="true">
      <alignment horizontal="center" vertical="center"/>
    </xf>
    <xf numFmtId="168" fontId="151" fillId="28" borderId="86" xfId="40244" applyNumberFormat="true" applyFont="true" applyFill="true" applyBorder="true" applyAlignment="true">
      <alignment horizontal="center" vertical="center"/>
    </xf>
    <xf numFmtId="168" fontId="151" fillId="28" borderId="87" xfId="40246" applyNumberFormat="true" applyFont="true" applyFill="true" applyBorder="true" applyAlignment="true">
      <alignment horizontal="center" vertical="center"/>
    </xf>
    <xf numFmtId="168" fontId="151" fillId="28" borderId="98" xfId="40245" applyNumberFormat="true" applyFont="true" applyFill="true" applyBorder="true" applyAlignment="true">
      <alignment horizontal="center" vertical="center"/>
    </xf>
    <xf numFmtId="168" fontId="151" fillId="28" borderId="85" xfId="40243" applyNumberFormat="true" applyFont="true" applyFill="true" applyBorder="true" applyAlignment="true">
      <alignment horizontal="center" vertical="center"/>
    </xf>
    <xf numFmtId="0" fontId="152" fillId="3" borderId="11" xfId="40268" applyFont="true" applyBorder="true" applyAlignment="true">
      <alignment horizontal="center" vertical="center"/>
    </xf>
    <xf numFmtId="0" fontId="152" fillId="3" borderId="11" xfId="40270" applyFont="true" applyBorder="true" applyAlignment="true">
      <alignment horizontal="center" vertical="center"/>
    </xf>
    <xf numFmtId="168" fontId="151" fillId="28" borderId="87" xfId="40306" applyNumberFormat="true" applyFont="true" applyFill="true" applyBorder="true" applyAlignment="true">
      <alignment horizontal="center" vertical="center"/>
    </xf>
    <xf numFmtId="0" fontId="152" fillId="3" borderId="76" xfId="40339" applyFont="true" applyBorder="true" applyAlignment="true">
      <alignment horizontal="center" vertical="center" wrapText="true"/>
    </xf>
    <xf numFmtId="0" fontId="152" fillId="3" borderId="91" xfId="40341" applyFont="true" applyBorder="true" applyAlignment="true">
      <alignment horizontal="center" vertical="center" wrapText="true"/>
    </xf>
    <xf numFmtId="0" fontId="152" fillId="3" borderId="76" xfId="40340" applyFont="true" applyBorder="true" applyAlignment="true">
      <alignment horizontal="center" vertical="center" wrapText="true"/>
    </xf>
    <xf numFmtId="0" fontId="152" fillId="3" borderId="11" xfId="40328" applyFont="true" applyBorder="true" applyAlignment="true">
      <alignment horizontal="center" vertical="center"/>
    </xf>
    <xf numFmtId="0" fontId="152" fillId="3" borderId="11" xfId="40330" applyFont="true" applyBorder="true" applyAlignment="true">
      <alignment horizontal="center" vertical="center"/>
    </xf>
    <xf numFmtId="0" fontId="152" fillId="3" borderId="76" xfId="40407" applyFont="true" applyBorder="true" applyAlignment="true">
      <alignment horizontal="center" vertical="center" wrapText="true"/>
    </xf>
    <xf numFmtId="0" fontId="152" fillId="3" borderId="91" xfId="40409" applyFont="true" applyBorder="true" applyAlignment="true">
      <alignment horizontal="center" vertical="center" wrapText="true"/>
    </xf>
    <xf numFmtId="0" fontId="152" fillId="3" borderId="76" xfId="40408" applyFont="true" applyBorder="true" applyAlignment="true">
      <alignment horizontal="center" vertical="center" wrapText="true"/>
    </xf>
    <xf numFmtId="169" fontId="116" fillId="28" borderId="113" xfId="39985" applyNumberFormat="true" applyFont="true" applyFill="true" applyBorder="true" applyAlignment="true">
      <alignment horizontal="center" vertical="center"/>
    </xf>
    <xf numFmtId="169" fontId="116" fillId="28" borderId="78" xfId="39997" applyNumberFormat="true" applyFont="true" applyFill="true" applyBorder="true" applyAlignment="true">
      <alignment horizontal="center" vertical="center"/>
    </xf>
    <xf numFmtId="169" fontId="116" fillId="28" borderId="85" xfId="40009" applyNumberFormat="true" applyFont="true" applyFill="true" applyBorder="true" applyAlignment="true">
      <alignment horizontal="center" vertical="center"/>
    </xf>
    <xf numFmtId="169" fontId="116" fillId="28" borderId="113" xfId="40045" applyNumberFormat="true" applyFont="true" applyFill="true" applyBorder="true" applyAlignment="true">
      <alignment horizontal="center" vertical="center"/>
    </xf>
    <xf numFmtId="169" fontId="116" fillId="28" borderId="78" xfId="40057" applyNumberFormat="true" applyFont="true" applyFill="true" applyBorder="true" applyAlignment="true">
      <alignment horizontal="center" vertical="center"/>
    </xf>
    <xf numFmtId="169" fontId="116" fillId="28" borderId="113" xfId="40165" applyNumberFormat="true" applyFont="true" applyFill="true" applyBorder="true" applyAlignment="true">
      <alignment horizontal="center" vertical="center"/>
    </xf>
    <xf numFmtId="169" fontId="116" fillId="28" borderId="78" xfId="40177" applyNumberFormat="true" applyFont="true" applyFill="true" applyBorder="true" applyAlignment="true">
      <alignment horizontal="center" vertical="center"/>
    </xf>
    <xf numFmtId="169" fontId="116" fillId="28" borderId="85" xfId="40189" applyNumberFormat="true" applyFont="true" applyFill="true" applyBorder="true" applyAlignment="true">
      <alignment horizontal="center" vertical="center"/>
    </xf>
    <xf numFmtId="169" fontId="116" fillId="28" borderId="113" xfId="40225" applyNumberFormat="true" applyFont="true" applyFill="true" applyBorder="true" applyAlignment="true">
      <alignment horizontal="center" vertical="center"/>
    </xf>
    <xf numFmtId="169" fontId="116" fillId="28" borderId="78" xfId="40237" applyNumberFormat="true" applyFont="true" applyFill="true" applyBorder="true" applyAlignment="true">
      <alignment horizontal="center" vertical="center"/>
    </xf>
    <xf numFmtId="169" fontId="116" fillId="28" borderId="78" xfId="40249" applyNumberFormat="true" applyFont="true" applyFill="true" applyBorder="true" applyAlignment="true">
      <alignment horizontal="center" vertical="center"/>
    </xf>
    <xf numFmtId="169" fontId="116" fillId="28" borderId="77" xfId="40345" applyNumberFormat="true" applyFont="true" applyFill="true" applyBorder="true" applyAlignment="true">
      <alignment horizontal="center" vertical="center"/>
    </xf>
    <xf numFmtId="169" fontId="116" fillId="28" borderId="78" xfId="40357" applyNumberFormat="true" applyFont="true" applyFill="true" applyBorder="true" applyAlignment="true">
      <alignment horizontal="center" vertical="center"/>
    </xf>
    <xf numFmtId="168" fontId="116" fillId="28" borderId="78" xfId="40539" applyNumberFormat="true" applyFont="true" applyFill="true" applyBorder="true" applyAlignment="true">
      <alignment horizontal="center" vertical="center"/>
    </xf>
    <xf numFmtId="169" fontId="116" fillId="28" borderId="78" xfId="40425" applyNumberFormat="true" applyFont="true" applyFill="true" applyBorder="true" applyAlignment="true">
      <alignment horizontal="center" vertical="center"/>
    </xf>
    <xf numFmtId="169" fontId="116" fillId="28" borderId="85" xfId="40437" applyNumberFormat="true" applyFont="true" applyFill="true" applyBorder="true" applyAlignment="true">
      <alignment horizontal="center" vertical="center"/>
    </xf>
    <xf numFmtId="169" fontId="116" fillId="28" borderId="114" xfId="39986" applyNumberFormat="true" applyFont="true" applyFill="true" applyBorder="true" applyAlignment="true">
      <alignment horizontal="center" vertical="center"/>
    </xf>
    <xf numFmtId="169" fontId="116" fillId="28" borderId="56" xfId="39998" applyNumberFormat="true" applyFont="true" applyFill="true" applyBorder="true" applyAlignment="true">
      <alignment horizontal="center" vertical="center"/>
    </xf>
    <xf numFmtId="169" fontId="116" fillId="28" borderId="86" xfId="40010" applyNumberFormat="true" applyFont="true" applyFill="true" applyBorder="true" applyAlignment="true">
      <alignment horizontal="center" vertical="center"/>
    </xf>
    <xf numFmtId="169" fontId="116" fillId="28" borderId="114" xfId="40046" applyNumberFormat="true" applyFont="true" applyFill="true" applyBorder="true" applyAlignment="true">
      <alignment horizontal="center" vertical="center"/>
    </xf>
    <xf numFmtId="169" fontId="116" fillId="28" borderId="56" xfId="40058" applyNumberFormat="true" applyFont="true" applyFill="true" applyBorder="true" applyAlignment="true">
      <alignment horizontal="center" vertical="center"/>
    </xf>
    <xf numFmtId="169" fontId="116" fillId="28" borderId="114" xfId="40166" applyNumberFormat="true" applyFont="true" applyFill="true" applyBorder="true" applyAlignment="true">
      <alignment horizontal="center" vertical="center"/>
    </xf>
    <xf numFmtId="169" fontId="116" fillId="28" borderId="56" xfId="40178" applyNumberFormat="true" applyFont="true" applyFill="true" applyBorder="true" applyAlignment="true">
      <alignment horizontal="center" vertical="center"/>
    </xf>
    <xf numFmtId="169" fontId="116" fillId="28" borderId="86" xfId="40190" applyNumberFormat="true" applyFont="true" applyFill="true" applyBorder="true" applyAlignment="true">
      <alignment horizontal="center" vertical="center"/>
    </xf>
    <xf numFmtId="169" fontId="116" fillId="28" borderId="114" xfId="40226" applyNumberFormat="true" applyFont="true" applyFill="true" applyBorder="true" applyAlignment="true">
      <alignment horizontal="center" vertical="center"/>
    </xf>
    <xf numFmtId="169" fontId="116" fillId="28" borderId="56" xfId="40238" applyNumberFormat="true" applyFont="true" applyFill="true" applyBorder="true" applyAlignment="true">
      <alignment horizontal="center" vertical="center"/>
    </xf>
    <xf numFmtId="169" fontId="116" fillId="28" borderId="56" xfId="40250" applyNumberFormat="true" applyFont="true" applyFill="true" applyBorder="true" applyAlignment="true">
      <alignment horizontal="center" vertical="center"/>
    </xf>
    <xf numFmtId="169" fontId="116" fillId="28" borderId="61" xfId="40346" applyNumberFormat="true" applyFont="true" applyFill="true" applyBorder="true" applyAlignment="true">
      <alignment horizontal="center" vertical="center"/>
    </xf>
    <xf numFmtId="169" fontId="116" fillId="28" borderId="56" xfId="40358" applyNumberFormat="true" applyFont="true" applyFill="true" applyBorder="true" applyAlignment="true">
      <alignment horizontal="center" vertical="center"/>
    </xf>
    <xf numFmtId="168" fontId="116" fillId="28" borderId="63" xfId="40539" applyNumberFormat="true" applyFont="true" applyFill="true" applyBorder="true" applyAlignment="true">
      <alignment horizontal="center" vertical="center"/>
    </xf>
    <xf numFmtId="169" fontId="116" fillId="28" borderId="56" xfId="40426" applyNumberFormat="true" applyFont="true" applyFill="true" applyBorder="true" applyAlignment="true">
      <alignment horizontal="center" vertical="center"/>
    </xf>
    <xf numFmtId="169" fontId="116" fillId="28" borderId="86" xfId="40438" applyNumberFormat="true" applyFont="true" applyFill="true" applyBorder="true" applyAlignment="true">
      <alignment horizontal="center" vertical="center"/>
    </xf>
    <xf numFmtId="0" fontId="116" fillId="28" borderId="56" xfId="40367" applyFont="true" applyFill="true" applyBorder="true" applyAlignment="true">
      <alignment horizontal="center" vertical="center"/>
    </xf>
    <xf numFmtId="169" fontId="116" fillId="28" borderId="115" xfId="39987" applyNumberFormat="true" applyFont="true" applyFill="true" applyBorder="true" applyAlignment="true">
      <alignment horizontal="center" vertical="center"/>
    </xf>
    <xf numFmtId="169" fontId="116" fillId="28" borderId="93" xfId="39999" applyNumberFormat="true" applyFont="true" applyFill="true" applyBorder="true" applyAlignment="true">
      <alignment horizontal="center" vertical="center"/>
    </xf>
    <xf numFmtId="169" fontId="116" fillId="28" borderId="98" xfId="40011" applyNumberFormat="true" applyFont="true" applyFill="true" applyBorder="true" applyAlignment="true">
      <alignment horizontal="center" vertical="center"/>
    </xf>
    <xf numFmtId="169" fontId="116" fillId="28" borderId="115" xfId="40047" applyNumberFormat="true" applyFont="true" applyFill="true" applyBorder="true" applyAlignment="true">
      <alignment horizontal="center" vertical="center"/>
    </xf>
    <xf numFmtId="169" fontId="116" fillId="28" borderId="93" xfId="40059" applyNumberFormat="true" applyFont="true" applyFill="true" applyBorder="true" applyAlignment="true">
      <alignment horizontal="center" vertical="center"/>
    </xf>
    <xf numFmtId="169" fontId="116" fillId="28" borderId="115" xfId="40167" applyNumberFormat="true" applyFont="true" applyFill="true" applyBorder="true" applyAlignment="true">
      <alignment horizontal="center" vertical="center"/>
    </xf>
    <xf numFmtId="169" fontId="116" fillId="28" borderId="93" xfId="40179" applyNumberFormat="true" applyFont="true" applyFill="true" applyBorder="true" applyAlignment="true">
      <alignment horizontal="center" vertical="center"/>
    </xf>
    <xf numFmtId="169" fontId="116" fillId="28" borderId="98" xfId="40191" applyNumberFormat="true" applyFont="true" applyFill="true" applyBorder="true" applyAlignment="true">
      <alignment horizontal="center" vertical="center"/>
    </xf>
    <xf numFmtId="169" fontId="116" fillId="28" borderId="115" xfId="40227" applyNumberFormat="true" applyFont="true" applyFill="true" applyBorder="true" applyAlignment="true">
      <alignment horizontal="center" vertical="center"/>
    </xf>
    <xf numFmtId="169" fontId="116" fillId="28" borderId="93" xfId="40239" applyNumberFormat="true" applyFont="true" applyFill="true" applyBorder="true" applyAlignment="true">
      <alignment horizontal="center" vertical="center"/>
    </xf>
    <xf numFmtId="169" fontId="116" fillId="28" borderId="93" xfId="40251" applyNumberFormat="true" applyFont="true" applyFill="true" applyBorder="true" applyAlignment="true">
      <alignment horizontal="center" vertical="center"/>
    </xf>
    <xf numFmtId="169" fontId="116" fillId="28" borderId="92" xfId="40347" applyNumberFormat="true" applyFont="true" applyFill="true" applyBorder="true" applyAlignment="true">
      <alignment horizontal="center" vertical="center"/>
    </xf>
    <xf numFmtId="169" fontId="116" fillId="28" borderId="93" xfId="40359" applyNumberFormat="true" applyFont="true" applyFill="true" applyBorder="true" applyAlignment="true">
      <alignment horizontal="center" vertical="center"/>
    </xf>
    <xf numFmtId="168" fontId="116" fillId="28" borderId="100" xfId="40539" applyNumberFormat="true" applyFont="true" applyFill="true" applyBorder="true" applyAlignment="true">
      <alignment horizontal="center" vertical="center"/>
    </xf>
    <xf numFmtId="169" fontId="116" fillId="28" borderId="93" xfId="40427" applyNumberFormat="true" applyFont="true" applyFill="true" applyBorder="true" applyAlignment="true">
      <alignment horizontal="center" vertical="center"/>
    </xf>
    <xf numFmtId="169" fontId="116" fillId="28" borderId="98" xfId="40439" applyNumberFormat="true" applyFont="true" applyFill="true" applyBorder="true" applyAlignment="true">
      <alignment horizontal="center" vertical="center"/>
    </xf>
    <xf numFmtId="169" fontId="116" fillId="28" borderId="116" xfId="39986" applyNumberFormat="true" applyFont="true" applyFill="true" applyBorder="true" applyAlignment="true">
      <alignment horizontal="center" vertical="center"/>
    </xf>
    <xf numFmtId="169" fontId="116" fillId="28" borderId="63" xfId="39998" applyNumberFormat="true" applyFont="true" applyFill="true" applyBorder="true" applyAlignment="true">
      <alignment horizontal="center" vertical="center"/>
    </xf>
    <xf numFmtId="169" fontId="116" fillId="28" borderId="101" xfId="40010" applyNumberFormat="true" applyFont="true" applyFill="true" applyBorder="true" applyAlignment="true">
      <alignment horizontal="center" vertical="center"/>
    </xf>
    <xf numFmtId="169" fontId="116" fillId="28" borderId="116" xfId="40046" applyNumberFormat="true" applyFont="true" applyFill="true" applyBorder="true" applyAlignment="true">
      <alignment horizontal="center" vertical="center"/>
    </xf>
    <xf numFmtId="169" fontId="116" fillId="28" borderId="63" xfId="40058" applyNumberFormat="true" applyFont="true" applyFill="true" applyBorder="true" applyAlignment="true">
      <alignment horizontal="center" vertical="center"/>
    </xf>
    <xf numFmtId="169" fontId="116" fillId="28" borderId="116" xfId="40166" applyNumberFormat="true" applyFont="true" applyFill="true" applyBorder="true" applyAlignment="true">
      <alignment horizontal="center" vertical="center"/>
    </xf>
    <xf numFmtId="169" fontId="116" fillId="28" borderId="63" xfId="40178" applyNumberFormat="true" applyFont="true" applyFill="true" applyBorder="true" applyAlignment="true">
      <alignment horizontal="center" vertical="center"/>
    </xf>
    <xf numFmtId="169" fontId="116" fillId="28" borderId="101" xfId="40190" applyNumberFormat="true" applyFont="true" applyFill="true" applyBorder="true" applyAlignment="true">
      <alignment horizontal="center" vertical="center"/>
    </xf>
    <xf numFmtId="169" fontId="116" fillId="28" borderId="116" xfId="40226" applyNumberFormat="true" applyFont="true" applyFill="true" applyBorder="true" applyAlignment="true">
      <alignment horizontal="center" vertical="center"/>
    </xf>
    <xf numFmtId="169" fontId="116" fillId="28" borderId="63" xfId="40238" applyNumberFormat="true" applyFont="true" applyFill="true" applyBorder="true" applyAlignment="true">
      <alignment horizontal="center" vertical="center"/>
    </xf>
    <xf numFmtId="169" fontId="116" fillId="28" borderId="63" xfId="40250" applyNumberFormat="true" applyFont="true" applyFill="true" applyBorder="true" applyAlignment="true">
      <alignment horizontal="center" vertical="center"/>
    </xf>
    <xf numFmtId="169" fontId="116" fillId="28" borderId="77" xfId="40346" applyNumberFormat="true" applyFont="true" applyFill="true" applyBorder="true" applyAlignment="true">
      <alignment horizontal="center" vertical="center"/>
    </xf>
    <xf numFmtId="169" fontId="116" fillId="28" borderId="78" xfId="40358" applyNumberFormat="true" applyFont="true" applyFill="true" applyBorder="true" applyAlignment="true">
      <alignment horizontal="center" vertical="center"/>
    </xf>
    <xf numFmtId="0" fontId="116" fillId="28" borderId="78" xfId="40367" applyFont="true" applyFill="true" applyBorder="true" applyAlignment="true">
      <alignment horizontal="center" vertical="center"/>
    </xf>
    <xf numFmtId="169" fontId="116" fillId="28" borderId="78" xfId="40426" applyNumberFormat="true" applyFont="true" applyFill="true" applyBorder="true" applyAlignment="true">
      <alignment horizontal="center" vertical="center"/>
    </xf>
    <xf numFmtId="169" fontId="116" fillId="28" borderId="85" xfId="40438" applyNumberFormat="true" applyFont="true" applyFill="true" applyBorder="true" applyAlignment="true">
      <alignment horizontal="center" vertical="center"/>
    </xf>
    <xf numFmtId="169" fontId="116" fillId="28" borderId="117" xfId="39987" applyNumberFormat="true" applyFont="true" applyFill="true" applyBorder="true" applyAlignment="true">
      <alignment horizontal="center" vertical="center"/>
    </xf>
    <xf numFmtId="169" fontId="116" fillId="28" borderId="64" xfId="39999" applyNumberFormat="true" applyFont="true" applyFill="true" applyBorder="true" applyAlignment="true">
      <alignment horizontal="center" vertical="center"/>
    </xf>
    <xf numFmtId="169" fontId="116" fillId="28" borderId="87" xfId="40011" applyNumberFormat="true" applyFont="true" applyFill="true" applyBorder="true" applyAlignment="true">
      <alignment horizontal="center" vertical="center"/>
    </xf>
    <xf numFmtId="169" fontId="116" fillId="28" borderId="117" xfId="40047" applyNumberFormat="true" applyFont="true" applyFill="true" applyBorder="true" applyAlignment="true">
      <alignment horizontal="center" vertical="center"/>
    </xf>
    <xf numFmtId="169" fontId="116" fillId="28" borderId="64" xfId="40059" applyNumberFormat="true" applyFont="true" applyFill="true" applyBorder="true" applyAlignment="true">
      <alignment horizontal="center" vertical="center"/>
    </xf>
    <xf numFmtId="169" fontId="116" fillId="28" borderId="117" xfId="40167" applyNumberFormat="true" applyFont="true" applyFill="true" applyBorder="true" applyAlignment="true">
      <alignment horizontal="center" vertical="center"/>
    </xf>
    <xf numFmtId="169" fontId="116" fillId="28" borderId="64" xfId="40179" applyNumberFormat="true" applyFont="true" applyFill="true" applyBorder="true" applyAlignment="true">
      <alignment horizontal="center" vertical="center"/>
    </xf>
    <xf numFmtId="169" fontId="116" fillId="28" borderId="87" xfId="40191" applyNumberFormat="true" applyFont="true" applyFill="true" applyBorder="true" applyAlignment="true">
      <alignment horizontal="center" vertical="center"/>
    </xf>
    <xf numFmtId="169" fontId="116" fillId="28" borderId="117" xfId="40227" applyNumberFormat="true" applyFont="true" applyFill="true" applyBorder="true" applyAlignment="true">
      <alignment horizontal="center" vertical="center"/>
    </xf>
    <xf numFmtId="169" fontId="116" fillId="28" borderId="64" xfId="40239" applyNumberFormat="true" applyFont="true" applyFill="true" applyBorder="true" applyAlignment="true">
      <alignment horizontal="center" vertical="center"/>
    </xf>
    <xf numFmtId="169" fontId="116" fillId="28" borderId="64" xfId="40251" applyNumberFormat="true" applyFont="true" applyFill="true" applyBorder="true" applyAlignment="true">
      <alignment horizontal="center" vertical="center"/>
    </xf>
    <xf numFmtId="0" fontId="116" fillId="28" borderId="93" xfId="40367" applyFont="true" applyFill="true" applyBorder="true" applyAlignment="true">
      <alignment horizontal="center" vertical="center"/>
    </xf>
    <xf numFmtId="169" fontId="116" fillId="28" borderId="113" xfId="39986" applyNumberFormat="true" applyFont="true" applyFill="true" applyBorder="true" applyAlignment="true">
      <alignment horizontal="center" vertical="center"/>
    </xf>
    <xf numFmtId="169" fontId="116" fillId="28" borderId="78" xfId="39998" applyNumberFormat="true" applyFont="true" applyFill="true" applyBorder="true" applyAlignment="true">
      <alignment horizontal="center" vertical="center"/>
    </xf>
    <xf numFmtId="169" fontId="116" fillId="28" borderId="85" xfId="40010" applyNumberFormat="true" applyFont="true" applyFill="true" applyBorder="true" applyAlignment="true">
      <alignment horizontal="center" vertical="center"/>
    </xf>
    <xf numFmtId="169" fontId="116" fillId="28" borderId="113" xfId="40046" applyNumberFormat="true" applyFont="true" applyFill="true" applyBorder="true" applyAlignment="true">
      <alignment horizontal="center" vertical="center"/>
    </xf>
    <xf numFmtId="169" fontId="116" fillId="28" borderId="78" xfId="40058" applyNumberFormat="true" applyFont="true" applyFill="true" applyBorder="true" applyAlignment="true">
      <alignment horizontal="center" vertical="center"/>
    </xf>
    <xf numFmtId="169" fontId="116" fillId="28" borderId="113" xfId="40166" applyNumberFormat="true" applyFont="true" applyFill="true" applyBorder="true" applyAlignment="true">
      <alignment horizontal="center" vertical="center"/>
    </xf>
    <xf numFmtId="169" fontId="116" fillId="28" borderId="78" xfId="40178" applyNumberFormat="true" applyFont="true" applyFill="true" applyBorder="true" applyAlignment="true">
      <alignment horizontal="center" vertical="center"/>
    </xf>
    <xf numFmtId="169" fontId="116" fillId="28" borderId="85" xfId="40190" applyNumberFormat="true" applyFont="true" applyFill="true" applyBorder="true" applyAlignment="true">
      <alignment horizontal="center" vertical="center"/>
    </xf>
    <xf numFmtId="169" fontId="116" fillId="28" borderId="113" xfId="40226" applyNumberFormat="true" applyFont="true" applyFill="true" applyBorder="true" applyAlignment="true">
      <alignment horizontal="center" vertical="center"/>
    </xf>
    <xf numFmtId="169" fontId="116" fillId="28" borderId="78" xfId="40238" applyNumberFormat="true" applyFont="true" applyFill="true" applyBorder="true" applyAlignment="true">
      <alignment horizontal="center" vertical="center"/>
    </xf>
    <xf numFmtId="169" fontId="116" fillId="28" borderId="78" xfId="40250" applyNumberFormat="true" applyFont="true" applyFill="true" applyBorder="true" applyAlignment="true">
      <alignment horizontal="center" vertical="center"/>
    </xf>
    <xf numFmtId="169" fontId="116" fillId="28" borderId="62" xfId="40347" applyNumberFormat="true" applyFont="true" applyFill="true" applyBorder="true" applyAlignment="true">
      <alignment horizontal="center" vertical="center"/>
    </xf>
    <xf numFmtId="169" fontId="116" fillId="28" borderId="64" xfId="40359" applyNumberFormat="true" applyFont="true" applyFill="true" applyBorder="true" applyAlignment="true">
      <alignment horizontal="center" vertical="center"/>
    </xf>
    <xf numFmtId="168" fontId="116" fillId="28" borderId="59" xfId="40539" applyNumberFormat="true" applyFont="true" applyFill="true" applyBorder="true" applyAlignment="true">
      <alignment horizontal="center" vertical="center"/>
    </xf>
    <xf numFmtId="169" fontId="116" fillId="28" borderId="117" xfId="39988" applyNumberFormat="true" applyFont="true" applyFill="true" applyBorder="true" applyAlignment="true">
      <alignment horizontal="center" vertical="center"/>
    </xf>
    <xf numFmtId="169" fontId="116" fillId="28" borderId="64" xfId="40000" applyNumberFormat="true" applyFont="true" applyFill="true" applyBorder="true" applyAlignment="true">
      <alignment horizontal="center" vertical="center"/>
    </xf>
    <xf numFmtId="169" fontId="116" fillId="28" borderId="87" xfId="40012" applyNumberFormat="true" applyFont="true" applyFill="true" applyBorder="true" applyAlignment="true">
      <alignment horizontal="center" vertical="center"/>
    </xf>
    <xf numFmtId="169" fontId="116" fillId="28" borderId="117" xfId="40048" applyNumberFormat="true" applyFont="true" applyFill="true" applyBorder="true" applyAlignment="true">
      <alignment horizontal="center" vertical="center"/>
    </xf>
    <xf numFmtId="169" fontId="116" fillId="28" borderId="64" xfId="40060" applyNumberFormat="true" applyFont="true" applyFill="true" applyBorder="true" applyAlignment="true">
      <alignment horizontal="center" vertical="center"/>
    </xf>
    <xf numFmtId="169" fontId="116" fillId="28" borderId="117" xfId="40168" applyNumberFormat="true" applyFont="true" applyFill="true" applyBorder="true" applyAlignment="true">
      <alignment horizontal="center" vertical="center"/>
    </xf>
    <xf numFmtId="169" fontId="116" fillId="28" borderId="64" xfId="40180" applyNumberFormat="true" applyFont="true" applyFill="true" applyBorder="true" applyAlignment="true">
      <alignment horizontal="center" vertical="center"/>
    </xf>
    <xf numFmtId="169" fontId="116" fillId="28" borderId="87" xfId="40192" applyNumberFormat="true" applyFont="true" applyFill="true" applyBorder="true" applyAlignment="true">
      <alignment horizontal="center" vertical="center"/>
    </xf>
    <xf numFmtId="169" fontId="116" fillId="28" borderId="117" xfId="40228" applyNumberFormat="true" applyFont="true" applyFill="true" applyBorder="true" applyAlignment="true">
      <alignment horizontal="center" vertical="center"/>
    </xf>
    <xf numFmtId="169" fontId="116" fillId="28" borderId="64" xfId="40240" applyNumberFormat="true" applyFont="true" applyFill="true" applyBorder="true" applyAlignment="true">
      <alignment horizontal="center" vertical="center"/>
    </xf>
    <xf numFmtId="169" fontId="116" fillId="28" borderId="64" xfId="40252" applyNumberFormat="true" applyFont="true" applyFill="true" applyBorder="true" applyAlignment="true">
      <alignment horizontal="center" vertical="center"/>
    </xf>
    <xf numFmtId="169" fontId="116" fillId="28" borderId="62" xfId="40348" applyNumberFormat="true" applyFont="true" applyFill="true" applyBorder="true" applyAlignment="true">
      <alignment horizontal="center" vertical="center"/>
    </xf>
    <xf numFmtId="169" fontId="116" fillId="28" borderId="64" xfId="40360" applyNumberFormat="true" applyFont="true" applyFill="true" applyBorder="true" applyAlignment="true">
      <alignment horizontal="center" vertical="center"/>
    </xf>
    <xf numFmtId="169" fontId="116" fillId="28" borderId="64" xfId="40428" applyNumberFormat="true" applyFont="true" applyFill="true" applyBorder="true" applyAlignment="true">
      <alignment horizontal="center" vertical="center"/>
    </xf>
    <xf numFmtId="169" fontId="116" fillId="28" borderId="87" xfId="40440" applyNumberFormat="true" applyFont="true" applyFill="true" applyBorder="true" applyAlignment="true">
      <alignment horizontal="center" vertical="center"/>
    </xf>
    <xf numFmtId="168" fontId="116" fillId="28" borderId="77" xfId="39991" applyNumberFormat="true" applyFont="true" applyFill="true" applyBorder="true" applyAlignment="true">
      <alignment horizontal="center" vertical="center"/>
    </xf>
    <xf numFmtId="168" fontId="116" fillId="28" borderId="78" xfId="40003" applyNumberFormat="true" applyFont="true" applyFill="true" applyBorder="true" applyAlignment="true">
      <alignment horizontal="center" vertical="center"/>
    </xf>
    <xf numFmtId="168" fontId="116" fillId="28" borderId="85" xfId="40015" applyNumberFormat="true" applyFont="true" applyFill="true" applyBorder="true" applyAlignment="true">
      <alignment horizontal="center" vertical="center"/>
    </xf>
    <xf numFmtId="168" fontId="116" fillId="28" borderId="77" xfId="40051" applyNumberFormat="true" applyFont="true" applyFill="true" applyBorder="true" applyAlignment="true">
      <alignment horizontal="center" vertical="center"/>
    </xf>
    <xf numFmtId="168" fontId="116" fillId="28" borderId="78" xfId="40063" applyNumberFormat="true" applyFont="true" applyFill="true" applyBorder="true" applyAlignment="true">
      <alignment horizontal="center" vertical="center"/>
    </xf>
    <xf numFmtId="168" fontId="116" fillId="28" borderId="77" xfId="40171" applyNumberFormat="true" applyFont="true" applyFill="true" applyBorder="true" applyAlignment="true">
      <alignment horizontal="center" vertical="center"/>
    </xf>
    <xf numFmtId="168" fontId="116" fillId="28" borderId="78" xfId="40183" applyNumberFormat="true" applyFont="true" applyFill="true" applyBorder="true" applyAlignment="true">
      <alignment horizontal="center" vertical="center"/>
    </xf>
    <xf numFmtId="168" fontId="116" fillId="28" borderId="85" xfId="40195" applyNumberFormat="true" applyFont="true" applyFill="true" applyBorder="true" applyAlignment="true">
      <alignment horizontal="center" vertical="center"/>
    </xf>
    <xf numFmtId="168" fontId="116" fillId="28" borderId="77" xfId="40231" applyNumberFormat="true" applyFont="true" applyFill="true" applyBorder="true" applyAlignment="true">
      <alignment horizontal="center" vertical="center"/>
    </xf>
    <xf numFmtId="168" fontId="116" fillId="28" borderId="78" xfId="40243" applyNumberFormat="true" applyFont="true" applyFill="true" applyBorder="true" applyAlignment="true">
      <alignment horizontal="center" vertical="center"/>
    </xf>
    <xf numFmtId="168" fontId="116" fillId="28" borderId="78" xfId="40255" applyNumberFormat="true" applyFont="true" applyFill="true" applyBorder="true" applyAlignment="true">
      <alignment horizontal="center" vertical="center"/>
    </xf>
    <xf numFmtId="168" fontId="116" fillId="28" borderId="77" xfId="40291" applyNumberFormat="true" applyFont="true" applyFill="true" applyBorder="true" applyAlignment="true">
      <alignment horizontal="center" vertical="center"/>
    </xf>
    <xf numFmtId="168" fontId="116" fillId="28" borderId="78" xfId="40303" applyNumberFormat="true" applyFont="true" applyFill="true" applyBorder="true" applyAlignment="true">
      <alignment horizontal="center" vertical="center"/>
    </xf>
    <xf numFmtId="168" fontId="116" fillId="28" borderId="77" xfId="40533" applyNumberFormat="true" applyFont="true" applyFill="true" applyBorder="true" applyAlignment="true">
      <alignment horizontal="center" vertical="center"/>
    </xf>
    <xf numFmtId="168" fontId="116" fillId="28" borderId="78" xfId="40431" applyNumberFormat="true" applyFont="true" applyFill="true" applyBorder="true" applyAlignment="true">
      <alignment horizontal="center" vertical="center"/>
    </xf>
    <xf numFmtId="168" fontId="116" fillId="28" borderId="85" xfId="40443" applyNumberFormat="true" applyFont="true" applyFill="true" applyBorder="true" applyAlignment="true">
      <alignment horizontal="center" vertical="center"/>
    </xf>
    <xf numFmtId="168" fontId="116" fillId="28" borderId="61" xfId="39992" applyNumberFormat="true" applyFont="true" applyFill="true" applyBorder="true" applyAlignment="true">
      <alignment horizontal="center" vertical="center"/>
    </xf>
    <xf numFmtId="168" fontId="116" fillId="28" borderId="56" xfId="40004" applyNumberFormat="true" applyFont="true" applyFill="true" applyBorder="true" applyAlignment="true">
      <alignment horizontal="center" vertical="center"/>
    </xf>
    <xf numFmtId="168" fontId="116" fillId="28" borderId="86" xfId="40016" applyNumberFormat="true" applyFont="true" applyFill="true" applyBorder="true" applyAlignment="true">
      <alignment horizontal="center" vertical="center"/>
    </xf>
    <xf numFmtId="168" fontId="116" fillId="28" borderId="61" xfId="40052" applyNumberFormat="true" applyFont="true" applyFill="true" applyBorder="true" applyAlignment="true">
      <alignment horizontal="center" vertical="center"/>
    </xf>
    <xf numFmtId="168" fontId="116" fillId="28" borderId="56" xfId="40064" applyNumberFormat="true" applyFont="true" applyFill="true" applyBorder="true" applyAlignment="true">
      <alignment horizontal="center" vertical="center"/>
    </xf>
    <xf numFmtId="168" fontId="116" fillId="28" borderId="61" xfId="40172" applyNumberFormat="true" applyFont="true" applyFill="true" applyBorder="true" applyAlignment="true">
      <alignment horizontal="center" vertical="center"/>
    </xf>
    <xf numFmtId="168" fontId="116" fillId="28" borderId="56" xfId="40184" applyNumberFormat="true" applyFont="true" applyFill="true" applyBorder="true" applyAlignment="true">
      <alignment horizontal="center" vertical="center"/>
    </xf>
    <xf numFmtId="168" fontId="116" fillId="28" borderId="86" xfId="40196" applyNumberFormat="true" applyFont="true" applyFill="true" applyBorder="true" applyAlignment="true">
      <alignment horizontal="center" vertical="center"/>
    </xf>
    <xf numFmtId="168" fontId="116" fillId="28" borderId="61" xfId="40232" applyNumberFormat="true" applyFont="true" applyFill="true" applyBorder="true" applyAlignment="true">
      <alignment horizontal="center" vertical="center"/>
    </xf>
    <xf numFmtId="168" fontId="116" fillId="28" borderId="56" xfId="40244" applyNumberFormat="true" applyFont="true" applyFill="true" applyBorder="true" applyAlignment="true">
      <alignment horizontal="center" vertical="center"/>
    </xf>
    <xf numFmtId="168" fontId="116" fillId="28" borderId="56" xfId="40256" applyNumberFormat="true" applyFont="true" applyFill="true" applyBorder="true" applyAlignment="true">
      <alignment horizontal="center" vertical="center"/>
    </xf>
    <xf numFmtId="168" fontId="116" fillId="28" borderId="61" xfId="40292" applyNumberFormat="true" applyFont="true" applyFill="true" applyBorder="true" applyAlignment="true">
      <alignment horizontal="center" vertical="center"/>
    </xf>
    <xf numFmtId="168" fontId="116" fillId="28" borderId="56" xfId="40304" applyNumberFormat="true" applyFont="true" applyFill="true" applyBorder="true" applyAlignment="true">
      <alignment horizontal="center" vertical="center"/>
    </xf>
    <xf numFmtId="168" fontId="116" fillId="28" borderId="61" xfId="40534" applyNumberFormat="true" applyFont="true" applyFill="true" applyBorder="true" applyAlignment="true">
      <alignment horizontal="center" vertical="center"/>
    </xf>
    <xf numFmtId="168" fontId="116" fillId="28" borderId="56" xfId="40540" applyNumberFormat="true" applyFont="true" applyFill="true" applyBorder="true" applyAlignment="true">
      <alignment horizontal="center" vertical="center"/>
    </xf>
    <xf numFmtId="168" fontId="116" fillId="28" borderId="56" xfId="40432" applyNumberFormat="true" applyFont="true" applyFill="true" applyBorder="true" applyAlignment="true">
      <alignment horizontal="center" vertical="center"/>
    </xf>
    <xf numFmtId="168" fontId="116" fillId="28" borderId="86" xfId="40444" applyNumberFormat="true" applyFont="true" applyFill="true" applyBorder="true" applyAlignment="true">
      <alignment horizontal="center" vertical="center"/>
    </xf>
    <xf numFmtId="168" fontId="116" fillId="28" borderId="92" xfId="39993" applyNumberFormat="true" applyFont="true" applyFill="true" applyBorder="true" applyAlignment="true">
      <alignment horizontal="center" vertical="center"/>
    </xf>
    <xf numFmtId="168" fontId="116" fillId="28" borderId="93" xfId="40005" applyNumberFormat="true" applyFont="true" applyFill="true" applyBorder="true" applyAlignment="true">
      <alignment horizontal="center" vertical="center"/>
    </xf>
    <xf numFmtId="168" fontId="116" fillId="28" borderId="98" xfId="40017" applyNumberFormat="true" applyFont="true" applyFill="true" applyBorder="true" applyAlignment="true">
      <alignment horizontal="center" vertical="center"/>
    </xf>
    <xf numFmtId="168" fontId="116" fillId="28" borderId="92" xfId="40053" applyNumberFormat="true" applyFont="true" applyFill="true" applyBorder="true" applyAlignment="true">
      <alignment horizontal="center" vertical="center"/>
    </xf>
    <xf numFmtId="168" fontId="116" fillId="28" borderId="93" xfId="40065" applyNumberFormat="true" applyFont="true" applyFill="true" applyBorder="true" applyAlignment="true">
      <alignment horizontal="center" vertical="center"/>
    </xf>
    <xf numFmtId="168" fontId="116" fillId="28" borderId="92" xfId="40173" applyNumberFormat="true" applyFont="true" applyFill="true" applyBorder="true" applyAlignment="true">
      <alignment horizontal="center" vertical="center"/>
    </xf>
    <xf numFmtId="168" fontId="116" fillId="28" borderId="93" xfId="40185" applyNumberFormat="true" applyFont="true" applyFill="true" applyBorder="true" applyAlignment="true">
      <alignment horizontal="center" vertical="center"/>
    </xf>
    <xf numFmtId="168" fontId="116" fillId="28" borderId="98" xfId="40197" applyNumberFormat="true" applyFont="true" applyFill="true" applyBorder="true" applyAlignment="true">
      <alignment horizontal="center" vertical="center"/>
    </xf>
    <xf numFmtId="168" fontId="116" fillId="28" borderId="92" xfId="40233" applyNumberFormat="true" applyFont="true" applyFill="true" applyBorder="true" applyAlignment="true">
      <alignment horizontal="center" vertical="center"/>
    </xf>
    <xf numFmtId="168" fontId="116" fillId="28" borderId="93" xfId="40245" applyNumberFormat="true" applyFont="true" applyFill="true" applyBorder="true" applyAlignment="true">
      <alignment horizontal="center" vertical="center"/>
    </xf>
    <xf numFmtId="168" fontId="116" fillId="28" borderId="93" xfId="40257" applyNumberFormat="true" applyFont="true" applyFill="true" applyBorder="true" applyAlignment="true">
      <alignment horizontal="center" vertical="center"/>
    </xf>
    <xf numFmtId="168" fontId="116" fillId="28" borderId="92" xfId="40293" applyNumberFormat="true" applyFont="true" applyFill="true" applyBorder="true" applyAlignment="true">
      <alignment horizontal="center" vertical="center"/>
    </xf>
    <xf numFmtId="168" fontId="116" fillId="28" borderId="93" xfId="40305" applyNumberFormat="true" applyFont="true" applyFill="true" applyBorder="true" applyAlignment="true">
      <alignment horizontal="center" vertical="center"/>
    </xf>
    <xf numFmtId="168" fontId="116" fillId="28" borderId="92" xfId="40535" applyNumberFormat="true" applyFont="true" applyFill="true" applyBorder="true" applyAlignment="true">
      <alignment horizontal="center" vertical="center"/>
    </xf>
    <xf numFmtId="168" fontId="116" fillId="28" borderId="93" xfId="40541" applyNumberFormat="true" applyFont="true" applyFill="true" applyBorder="true" applyAlignment="true">
      <alignment horizontal="center" vertical="center"/>
    </xf>
    <xf numFmtId="168" fontId="116" fillId="28" borderId="93" xfId="40433" applyNumberFormat="true" applyFont="true" applyFill="true" applyBorder="true" applyAlignment="true">
      <alignment horizontal="center" vertical="center"/>
    </xf>
    <xf numFmtId="168" fontId="116" fillId="28" borderId="98" xfId="40445" applyNumberFormat="true" applyFont="true" applyFill="true" applyBorder="true" applyAlignment="true">
      <alignment horizontal="center" vertical="center"/>
    </xf>
    <xf numFmtId="168" fontId="116" fillId="28" borderId="77" xfId="39992" applyNumberFormat="true" applyFont="true" applyFill="true" applyBorder="true" applyAlignment="true">
      <alignment horizontal="center" vertical="center"/>
    </xf>
    <xf numFmtId="168" fontId="116" fillId="28" borderId="78" xfId="40004" applyNumberFormat="true" applyFont="true" applyFill="true" applyBorder="true" applyAlignment="true">
      <alignment horizontal="center" vertical="center"/>
    </xf>
    <xf numFmtId="168" fontId="116" fillId="28" borderId="85" xfId="40016" applyNumberFormat="true" applyFont="true" applyFill="true" applyBorder="true" applyAlignment="true">
      <alignment horizontal="center" vertical="center"/>
    </xf>
    <xf numFmtId="168" fontId="116" fillId="28" borderId="77" xfId="40052" applyNumberFormat="true" applyFont="true" applyFill="true" applyBorder="true" applyAlignment="true">
      <alignment horizontal="center" vertical="center"/>
    </xf>
    <xf numFmtId="168" fontId="116" fillId="28" borderId="78" xfId="40064" applyNumberFormat="true" applyFont="true" applyFill="true" applyBorder="true" applyAlignment="true">
      <alignment horizontal="center" vertical="center"/>
    </xf>
    <xf numFmtId="168" fontId="116" fillId="28" borderId="77" xfId="40172" applyNumberFormat="true" applyFont="true" applyFill="true" applyBorder="true" applyAlignment="true">
      <alignment horizontal="center" vertical="center"/>
    </xf>
    <xf numFmtId="168" fontId="116" fillId="28" borderId="78" xfId="40184" applyNumberFormat="true" applyFont="true" applyFill="true" applyBorder="true" applyAlignment="true">
      <alignment horizontal="center" vertical="center"/>
    </xf>
    <xf numFmtId="168" fontId="116" fillId="28" borderId="85" xfId="40196" applyNumberFormat="true" applyFont="true" applyFill="true" applyBorder="true" applyAlignment="true">
      <alignment horizontal="center" vertical="center"/>
    </xf>
    <xf numFmtId="168" fontId="116" fillId="28" borderId="77" xfId="40232" applyNumberFormat="true" applyFont="true" applyFill="true" applyBorder="true" applyAlignment="true">
      <alignment horizontal="center" vertical="center"/>
    </xf>
    <xf numFmtId="168" fontId="116" fillId="28" borderId="78" xfId="40244" applyNumberFormat="true" applyFont="true" applyFill="true" applyBorder="true" applyAlignment="true">
      <alignment horizontal="center" vertical="center"/>
    </xf>
    <xf numFmtId="168" fontId="116" fillId="28" borderId="78" xfId="40256" applyNumberFormat="true" applyFont="true" applyFill="true" applyBorder="true" applyAlignment="true">
      <alignment horizontal="center" vertical="center"/>
    </xf>
    <xf numFmtId="168" fontId="116" fillId="28" borderId="77" xfId="40292" applyNumberFormat="true" applyFont="true" applyFill="true" applyBorder="true" applyAlignment="true">
      <alignment horizontal="center" vertical="center"/>
    </xf>
    <xf numFmtId="168" fontId="116" fillId="28" borderId="78" xfId="40304" applyNumberFormat="true" applyFont="true" applyFill="true" applyBorder="true" applyAlignment="true">
      <alignment horizontal="center" vertical="center"/>
    </xf>
    <xf numFmtId="168" fontId="116" fillId="28" borderId="77" xfId="40534" applyNumberFormat="true" applyFont="true" applyFill="true" applyBorder="true" applyAlignment="true">
      <alignment horizontal="center" vertical="center"/>
    </xf>
    <xf numFmtId="168" fontId="116" fillId="28" borderId="78" xfId="40540" applyNumberFormat="true" applyFont="true" applyFill="true" applyBorder="true" applyAlignment="true">
      <alignment horizontal="center" vertical="center"/>
    </xf>
    <xf numFmtId="168" fontId="116" fillId="28" borderId="78" xfId="40432" applyNumberFormat="true" applyFont="true" applyFill="true" applyBorder="true" applyAlignment="true">
      <alignment horizontal="center" vertical="center"/>
    </xf>
    <xf numFmtId="168" fontId="116" fillId="28" borderId="85" xfId="40444" applyNumberFormat="true" applyFont="true" applyFill="true" applyBorder="true" applyAlignment="true">
      <alignment horizontal="center" vertical="center"/>
    </xf>
    <xf numFmtId="168" fontId="116" fillId="28" borderId="62" xfId="39994" applyNumberFormat="true" applyFont="true" applyFill="true" applyBorder="true" applyAlignment="true">
      <alignment horizontal="center" vertical="center"/>
    </xf>
    <xf numFmtId="168" fontId="116" fillId="28" borderId="64" xfId="40006" applyNumberFormat="true" applyFont="true" applyFill="true" applyBorder="true" applyAlignment="true">
      <alignment horizontal="center" vertical="center"/>
    </xf>
    <xf numFmtId="168" fontId="116" fillId="28" borderId="87" xfId="40018" applyNumberFormat="true" applyFont="true" applyFill="true" applyBorder="true" applyAlignment="true">
      <alignment horizontal="center" vertical="center"/>
    </xf>
    <xf numFmtId="168" fontId="116" fillId="28" borderId="62" xfId="40054" applyNumberFormat="true" applyFont="true" applyFill="true" applyBorder="true" applyAlignment="true">
      <alignment horizontal="center" vertical="center"/>
    </xf>
    <xf numFmtId="168" fontId="116" fillId="28" borderId="64" xfId="40066" applyNumberFormat="true" applyFont="true" applyFill="true" applyBorder="true" applyAlignment="true">
      <alignment horizontal="center" vertical="center"/>
    </xf>
    <xf numFmtId="168" fontId="116" fillId="28" borderId="62" xfId="40174" applyNumberFormat="true" applyFont="true" applyFill="true" applyBorder="true" applyAlignment="true">
      <alignment horizontal="center" vertical="center"/>
    </xf>
    <xf numFmtId="168" fontId="116" fillId="28" borderId="64" xfId="40186" applyNumberFormat="true" applyFont="true" applyFill="true" applyBorder="true" applyAlignment="true">
      <alignment horizontal="center" vertical="center"/>
    </xf>
    <xf numFmtId="168" fontId="116" fillId="28" borderId="87" xfId="40198" applyNumberFormat="true" applyFont="true" applyFill="true" applyBorder="true" applyAlignment="true">
      <alignment horizontal="center" vertical="center"/>
    </xf>
    <xf numFmtId="168" fontId="116" fillId="28" borderId="62" xfId="40234" applyNumberFormat="true" applyFont="true" applyFill="true" applyBorder="true" applyAlignment="true">
      <alignment horizontal="center" vertical="center"/>
    </xf>
    <xf numFmtId="168" fontId="116" fillId="28" borderId="64" xfId="40246" applyNumberFormat="true" applyFont="true" applyFill="true" applyBorder="true" applyAlignment="true">
      <alignment horizontal="center" vertical="center"/>
    </xf>
    <xf numFmtId="168" fontId="116" fillId="28" borderId="64" xfId="40258" applyNumberFormat="true" applyFont="true" applyFill="true" applyBorder="true" applyAlignment="true">
      <alignment horizontal="center" vertical="center"/>
    </xf>
    <xf numFmtId="168" fontId="116" fillId="28" borderId="62" xfId="40294" applyNumberFormat="true" applyFont="true" applyFill="true" applyBorder="true" applyAlignment="true">
      <alignment horizontal="center" vertical="center"/>
    </xf>
    <xf numFmtId="168" fontId="116" fillId="28" borderId="64" xfId="40306" applyNumberFormat="true" applyFont="true" applyFill="true" applyBorder="true" applyAlignment="true">
      <alignment horizontal="center" vertical="center"/>
    </xf>
    <xf numFmtId="168" fontId="116" fillId="28" borderId="62" xfId="40536" applyNumberFormat="true" applyFont="true" applyFill="true" applyBorder="true" applyAlignment="true">
      <alignment horizontal="center" vertical="center"/>
    </xf>
    <xf numFmtId="168" fontId="116" fillId="28" borderId="64" xfId="40542" applyNumberFormat="true" applyFont="true" applyFill="true" applyBorder="true" applyAlignment="true">
      <alignment horizontal="center" vertical="center"/>
    </xf>
    <xf numFmtId="168" fontId="116" fillId="28" borderId="64" xfId="40434" applyNumberFormat="true" applyFont="true" applyFill="true" applyBorder="true" applyAlignment="true">
      <alignment horizontal="center" vertical="center"/>
    </xf>
    <xf numFmtId="168" fontId="116" fillId="28" borderId="87" xfId="40446" applyNumberFormat="true" applyFont="true" applyFill="true" applyBorder="true" applyAlignment="true">
      <alignment horizontal="center" vertical="center"/>
    </xf>
    <xf numFmtId="0" fontId="0" fillId="0" borderId="11" xfId="0" applyBorder="true" applyAlignment="true">
      <alignment vertical="center"/>
    </xf>
    <xf numFmtId="169" fontId="116" fillId="28" borderId="82" xfId="40237" applyNumberFormat="true" applyFont="true" applyFill="true" applyBorder="true" applyAlignment="true">
      <alignment horizontal="center" vertical="center"/>
    </xf>
    <xf numFmtId="169" fontId="116" fillId="28" borderId="72" xfId="40238" applyNumberFormat="true" applyFont="true" applyFill="true" applyBorder="true" applyAlignment="true">
      <alignment horizontal="center" vertical="center"/>
    </xf>
    <xf numFmtId="169" fontId="116" fillId="28" borderId="99" xfId="40239" applyNumberFormat="true" applyFont="true" applyFill="true" applyBorder="true" applyAlignment="true">
      <alignment horizontal="center" vertical="center"/>
    </xf>
    <xf numFmtId="169" fontId="116" fillId="28" borderId="71" xfId="40238" applyNumberFormat="true" applyFont="true" applyFill="true" applyBorder="true" applyAlignment="true">
      <alignment horizontal="center" vertical="center"/>
    </xf>
    <xf numFmtId="169" fontId="116" fillId="28" borderId="73" xfId="40239" applyNumberFormat="true" applyFont="true" applyFill="true" applyBorder="true" applyAlignment="true">
      <alignment horizontal="center" vertical="center"/>
    </xf>
    <xf numFmtId="169" fontId="116" fillId="28" borderId="82" xfId="40238" applyNumberFormat="true" applyFont="true" applyFill="true" applyBorder="true" applyAlignment="true">
      <alignment horizontal="center" vertical="center"/>
    </xf>
    <xf numFmtId="169" fontId="116" fillId="28" borderId="73" xfId="40240" applyNumberFormat="true" applyFont="true" applyFill="true" applyBorder="true" applyAlignment="true">
      <alignment horizontal="center" vertical="center"/>
    </xf>
    <xf numFmtId="0" fontId="116" fillId="3" borderId="1" xfId="39963" applyFont="true" applyBorder="true" applyAlignment="true">
      <alignment horizontal="center" vertical="center"/>
    </xf>
    <xf numFmtId="0" fontId="116" fillId="3" borderId="1" xfId="40023" applyFont="true" applyBorder="true" applyAlignment="true">
      <alignment horizontal="center" vertical="center"/>
    </xf>
    <xf numFmtId="0" fontId="116" fillId="3" borderId="1" xfId="40083" applyFont="true" applyBorder="true" applyAlignment="true">
      <alignment horizontal="center" vertical="center"/>
    </xf>
    <xf numFmtId="0" fontId="116" fillId="3" borderId="1" xfId="40143" applyFont="true" applyBorder="true" applyAlignment="true">
      <alignment horizontal="center" vertical="center"/>
    </xf>
    <xf numFmtId="0" fontId="116" fillId="3" borderId="1" xfId="40203" applyFont="true" applyBorder="true" applyAlignment="true">
      <alignment horizontal="center" vertical="center"/>
    </xf>
    <xf numFmtId="0" fontId="116" fillId="3" borderId="1" xfId="40263" applyFont="true" applyBorder="true" applyAlignment="true">
      <alignment horizontal="center" vertical="center"/>
    </xf>
    <xf numFmtId="0" fontId="116" fillId="3" borderId="3" xfId="40397" applyFont="true" applyBorder="true" applyAlignment="true">
      <alignment horizontal="center" vertical="center"/>
    </xf>
    <xf numFmtId="0" fontId="116" fillId="3" borderId="1" xfId="40397" applyFont="true" applyBorder="true" applyAlignment="true">
      <alignment horizontal="center" vertical="center"/>
    </xf>
    <xf numFmtId="0" fontId="116" fillId="3" borderId="1" xfId="40329" applyFont="true" applyBorder="true" applyAlignment="true">
      <alignment horizontal="center" vertical="center"/>
    </xf>
    <xf numFmtId="0" fontId="116" fillId="3" borderId="1" xfId="40269" applyFont="true" applyBorder="true" applyAlignment="true">
      <alignment horizontal="center" vertical="center"/>
    </xf>
    <xf numFmtId="0" fontId="116" fillId="3" borderId="1" xfId="40209" applyFont="true" applyBorder="true" applyAlignment="true">
      <alignment horizontal="center" vertical="center"/>
    </xf>
    <xf numFmtId="0" fontId="116" fillId="3" borderId="1" xfId="40149" applyFont="true" applyBorder="true" applyAlignment="true">
      <alignment horizontal="center" vertical="center"/>
    </xf>
    <xf numFmtId="0" fontId="116" fillId="3" borderId="3" xfId="40089" applyFont="true" applyBorder="true" applyAlignment="true">
      <alignment horizontal="center" vertical="center"/>
    </xf>
    <xf numFmtId="0" fontId="116" fillId="3" borderId="1" xfId="40029" applyFont="true" applyBorder="true" applyAlignment="true">
      <alignment horizontal="center" vertical="center"/>
    </xf>
    <xf numFmtId="0" fontId="116" fillId="3" borderId="1" xfId="39969" applyFont="true" applyBorder="true" applyAlignment="true">
      <alignment horizontal="center" vertical="center"/>
    </xf>
    <xf numFmtId="0" fontId="25" fillId="3" borderId="10" xfId="19344" applyAlignment="true">
      <alignment wrapText="true"/>
    </xf>
    <xf numFmtId="0" fontId="25" fillId="3" borderId="10" xfId="19344" applyAlignment="true">
      <alignment wrapText="true"/>
    </xf>
    <xf numFmtId="0" fontId="152" fillId="26" borderId="59" xfId="40241" applyFont="true" applyFill="true" applyBorder="true" applyAlignment="true">
      <alignment horizontal="left" vertical="center" wrapText="true"/>
    </xf>
    <xf numFmtId="0" fontId="165" fillId="27" borderId="3" xfId="19344" applyFont="true" applyFill="true" applyBorder="true" applyAlignment="true"/>
    <xf numFmtId="0" fontId="166" fillId="27" borderId="3" xfId="19344" applyFont="true" applyFill="true" applyBorder="true" applyAlignment="true"/>
    <xf numFmtId="0" fontId="152" fillId="26" borderId="59" xfId="40301" applyFont="true" applyFill="true" applyBorder="true" applyAlignment="true">
      <alignment horizontal="left" vertical="center" wrapText="true"/>
    </xf>
    <xf numFmtId="0" fontId="25" fillId="15" borderId="10" xfId="19344" applyFill="true"/>
    <xf numFmtId="0" fontId="25" fillId="15" borderId="10" xfId="19344" applyFill="true" applyAlignment="true">
      <alignment vertical="center"/>
    </xf>
    <xf numFmtId="0" fontId="25" fillId="15" borderId="10" xfId="19344" applyFill="true" applyAlignment="true">
      <alignment vertical="center" wrapText="true"/>
    </xf>
    <xf numFmtId="0" fontId="25" fillId="27" borderId="10" xfId="19344" applyFill="true" applyAlignment="true">
      <alignment horizontal="center" vertical="center"/>
    </xf>
    <xf numFmtId="0" fontId="152" fillId="3" borderId="57" xfId="45113" applyFont="true" applyBorder="true" applyAlignment="true">
      <alignment horizontal="center" wrapText="true"/>
    </xf>
    <xf numFmtId="0" fontId="152" fillId="26" borderId="58" xfId="45114" applyFont="true" applyFill="true" applyBorder="true" applyAlignment="true">
      <alignment horizontal="left" vertical="top" wrapText="true"/>
    </xf>
    <xf numFmtId="0" fontId="152" fillId="26" borderId="58" xfId="45115" applyFont="true" applyFill="true" applyBorder="true" applyAlignment="true">
      <alignment horizontal="left" vertical="top" wrapText="true"/>
    </xf>
    <xf numFmtId="168" fontId="151" fillId="3" borderId="58" xfId="45116" applyNumberFormat="true" applyFont="true" applyBorder="true" applyAlignment="true">
      <alignment horizontal="right" vertical="top"/>
    </xf>
    <xf numFmtId="0" fontId="152" fillId="26" borderId="59" xfId="45117" applyFont="true" applyFill="true" applyBorder="true" applyAlignment="true">
      <alignment horizontal="left" vertical="top" wrapText="true"/>
    </xf>
    <xf numFmtId="0" fontId="152" fillId="26" borderId="59" xfId="45118" applyFont="true" applyFill="true" applyBorder="true" applyAlignment="true">
      <alignment horizontal="left" vertical="top" wrapText="true"/>
    </xf>
    <xf numFmtId="168" fontId="151" fillId="3" borderId="59" xfId="45119" applyNumberFormat="true" applyFont="true" applyBorder="true" applyAlignment="true">
      <alignment horizontal="right" vertical="top"/>
    </xf>
    <xf numFmtId="0" fontId="152" fillId="26" borderId="60" xfId="45121" applyFont="true" applyFill="true" applyBorder="true" applyAlignment="true">
      <alignment horizontal="left" vertical="top" wrapText="true"/>
    </xf>
    <xf numFmtId="168" fontId="151" fillId="3" borderId="60" xfId="45122" applyNumberFormat="true" applyFont="true" applyBorder="true" applyAlignment="true">
      <alignment horizontal="right" vertical="top"/>
    </xf>
    <xf numFmtId="0" fontId="181" fillId="15" borderId="10" xfId="19444" applyFont="true" applyFill="true" applyAlignment="true">
      <alignment horizontal="center" vertical="center" wrapText="true"/>
    </xf>
    <xf numFmtId="0" fontId="181" fillId="15" borderId="10" xfId="19442" applyFont="true" applyFill="true" applyAlignment="true">
      <alignment horizontal="center" vertical="center"/>
    </xf>
    <xf numFmtId="0" fontId="181" fillId="15" borderId="10" xfId="19443" applyFont="true" applyFill="true" applyAlignment="true">
      <alignment horizontal="center" vertical="center" wrapText="true"/>
    </xf>
    <xf numFmtId="0" fontId="181" fillId="15" borderId="10" xfId="19466" applyFont="true" applyFill="true" applyAlignment="true">
      <alignment horizontal="center" vertical="center" wrapText="true"/>
    </xf>
    <xf numFmtId="0" fontId="181" fillId="15" borderId="10" xfId="19464" applyFont="true" applyFill="true" applyAlignment="true">
      <alignment horizontal="center" vertical="center"/>
    </xf>
    <xf numFmtId="0" fontId="181" fillId="15" borderId="10" xfId="19464" applyFont="true" applyFill="true" applyAlignment="true">
      <alignment horizontal="center" vertical="center" wrapText="true"/>
    </xf>
    <xf numFmtId="0" fontId="181" fillId="15" borderId="10" xfId="19465" applyFont="true" applyFill="true" applyAlignment="true">
      <alignment horizontal="center" vertical="center" wrapText="true"/>
    </xf>
    <xf numFmtId="0" fontId="25" fillId="15" borderId="10" xfId="19344" applyFill="true" applyAlignment="true">
      <alignment wrapText="true"/>
    </xf>
    <xf numFmtId="0" fontId="152" fillId="3" borderId="10" xfId="26780" applyFont="true" applyAlignment="true">
      <alignment horizontal="center" wrapText="true"/>
    </xf>
    <xf numFmtId="0" fontId="152" fillId="3" borderId="10" xfId="26781" applyFont="true" applyAlignment="true">
      <alignment horizontal="center" wrapText="true"/>
    </xf>
    <xf numFmtId="0" fontId="152" fillId="3" borderId="10" xfId="26782" applyFont="true" applyAlignment="true">
      <alignment horizontal="center" wrapText="true"/>
    </xf>
    <xf numFmtId="0" fontId="152" fillId="3" borderId="57" xfId="26783" applyFont="true" applyBorder="true" applyAlignment="true">
      <alignment horizontal="center"/>
    </xf>
    <xf numFmtId="0" fontId="152" fillId="3" borderId="57" xfId="26784" applyFont="true" applyBorder="true" applyAlignment="true">
      <alignment horizontal="center"/>
    </xf>
    <xf numFmtId="0" fontId="152" fillId="3" borderId="57" xfId="26785" applyFont="true" applyBorder="true" applyAlignment="true">
      <alignment horizontal="center"/>
    </xf>
    <xf numFmtId="0" fontId="152" fillId="15" borderId="10" xfId="19405" applyFont="true" applyFill="true" applyAlignment="true">
      <alignment horizontal="left" vertical="center" wrapText="true"/>
    </xf>
    <xf numFmtId="0" fontId="152" fillId="3" borderId="57" xfId="45303" applyFont="true" applyBorder="true" applyAlignment="true">
      <alignment horizontal="center" wrapText="true"/>
    </xf>
    <xf numFmtId="0" fontId="152" fillId="26" borderId="58" xfId="45304" applyFont="true" applyFill="true" applyBorder="true" applyAlignment="true">
      <alignment horizontal="left" vertical="top" wrapText="true"/>
    </xf>
    <xf numFmtId="0" fontId="152" fillId="26" borderId="58" xfId="45305" applyFont="true" applyFill="true" applyBorder="true" applyAlignment="true">
      <alignment horizontal="left" vertical="top" wrapText="true"/>
    </xf>
    <xf numFmtId="168" fontId="151" fillId="3" borderId="58" xfId="45306" applyNumberFormat="true" applyFont="true" applyBorder="true" applyAlignment="true">
      <alignment horizontal="right" vertical="top"/>
    </xf>
    <xf numFmtId="0" fontId="152" fillId="26" borderId="59" xfId="45307" applyFont="true" applyFill="true" applyBorder="true" applyAlignment="true">
      <alignment horizontal="left" vertical="top" wrapText="true"/>
    </xf>
    <xf numFmtId="0" fontId="152" fillId="26" borderId="59" xfId="45308" applyFont="true" applyFill="true" applyBorder="true" applyAlignment="true">
      <alignment horizontal="left" vertical="top" wrapText="true"/>
    </xf>
    <xf numFmtId="168" fontId="151" fillId="3" borderId="59" xfId="45309" applyNumberFormat="true" applyFont="true" applyBorder="true" applyAlignment="true">
      <alignment horizontal="right" vertical="top"/>
    </xf>
    <xf numFmtId="0" fontId="152" fillId="26" borderId="60" xfId="45311" applyFont="true" applyFill="true" applyBorder="true" applyAlignment="true">
      <alignment horizontal="left" vertical="top" wrapText="true"/>
    </xf>
    <xf numFmtId="168" fontId="151" fillId="3" borderId="60" xfId="45312" applyNumberFormat="true" applyFont="true" applyBorder="true" applyAlignment="true">
      <alignment horizontal="right" vertical="top"/>
    </xf>
    <xf numFmtId="0" fontId="152" fillId="3" borderId="10" xfId="45319" applyFont="true" applyAlignment="true">
      <alignment horizontal="center" wrapText="true"/>
    </xf>
    <xf numFmtId="0" fontId="152" fillId="3" borderId="10" xfId="45320" applyFont="true" applyAlignment="true">
      <alignment horizontal="center" wrapText="true"/>
    </xf>
    <xf numFmtId="0" fontId="152" fillId="3" borderId="10" xfId="45321" applyFont="true" applyAlignment="true">
      <alignment horizontal="center" wrapText="true"/>
    </xf>
    <xf numFmtId="0" fontId="152" fillId="3" borderId="57" xfId="45322" applyFont="true" applyBorder="true" applyAlignment="true">
      <alignment horizontal="center"/>
    </xf>
    <xf numFmtId="0" fontId="152" fillId="3" borderId="57" xfId="45323" applyFont="true" applyBorder="true" applyAlignment="true">
      <alignment horizontal="center"/>
    </xf>
    <xf numFmtId="0" fontId="152" fillId="3" borderId="57" xfId="45324" applyFont="true" applyBorder="true" applyAlignment="true">
      <alignment horizontal="center"/>
    </xf>
    <xf numFmtId="0" fontId="25" fillId="3" borderId="10" xfId="34367"/>
    <xf numFmtId="0" fontId="152" fillId="3" borderId="57" xfId="45599" applyFont="true" applyBorder="true" applyAlignment="true">
      <alignment horizontal="center" wrapText="true"/>
    </xf>
    <xf numFmtId="0" fontId="152" fillId="26" borderId="58" xfId="45600" applyFont="true" applyFill="true" applyBorder="true" applyAlignment="true">
      <alignment horizontal="left" vertical="top" wrapText="true"/>
    </xf>
    <xf numFmtId="0" fontId="152" fillId="26" borderId="58" xfId="45601" applyFont="true" applyFill="true" applyBorder="true" applyAlignment="true">
      <alignment horizontal="left" vertical="top" wrapText="true"/>
    </xf>
    <xf numFmtId="168" fontId="151" fillId="3" borderId="58" xfId="45602" applyNumberFormat="true" applyFont="true" applyBorder="true" applyAlignment="true">
      <alignment horizontal="right" vertical="top"/>
    </xf>
    <xf numFmtId="0" fontId="152" fillId="26" borderId="59" xfId="45603" applyFont="true" applyFill="true" applyBorder="true" applyAlignment="true">
      <alignment horizontal="left" vertical="top" wrapText="true"/>
    </xf>
    <xf numFmtId="0" fontId="152" fillId="26" borderId="59" xfId="45604" applyFont="true" applyFill="true" applyBorder="true" applyAlignment="true">
      <alignment horizontal="left" vertical="top" wrapText="true"/>
    </xf>
    <xf numFmtId="168" fontId="151" fillId="3" borderId="59" xfId="45605" applyNumberFormat="true" applyFont="true" applyBorder="true" applyAlignment="true">
      <alignment horizontal="right" vertical="top"/>
    </xf>
    <xf numFmtId="0" fontId="152" fillId="26" borderId="60" xfId="45607" applyFont="true" applyFill="true" applyBorder="true" applyAlignment="true">
      <alignment horizontal="left" vertical="top" wrapText="true"/>
    </xf>
    <xf numFmtId="168" fontId="151" fillId="3" borderId="60" xfId="45608" applyNumberFormat="true" applyFont="true" applyBorder="true" applyAlignment="true">
      <alignment horizontal="right" vertical="top"/>
    </xf>
    <xf numFmtId="0" fontId="152" fillId="3" borderId="10" xfId="45612" applyFont="true" applyAlignment="true">
      <alignment horizontal="center" wrapText="true"/>
    </xf>
    <xf numFmtId="0" fontId="152" fillId="3" borderId="10" xfId="45613" applyFont="true" applyAlignment="true">
      <alignment horizontal="center" wrapText="true"/>
    </xf>
    <xf numFmtId="0" fontId="152" fillId="3" borderId="10" xfId="45614" applyFont="true" applyAlignment="true">
      <alignment horizontal="center" wrapText="true"/>
    </xf>
    <xf numFmtId="0" fontId="152" fillId="3" borderId="57" xfId="45615" applyFont="true" applyBorder="true" applyAlignment="true">
      <alignment horizontal="center"/>
    </xf>
    <xf numFmtId="0" fontId="152" fillId="3" borderId="57" xfId="45616" applyFont="true" applyBorder="true" applyAlignment="true">
      <alignment horizontal="center"/>
    </xf>
    <xf numFmtId="0" fontId="152" fillId="3" borderId="57" xfId="45617" applyFont="true" applyBorder="true" applyAlignment="true">
      <alignment horizontal="center"/>
    </xf>
    <xf numFmtId="0" fontId="152" fillId="3" borderId="57" xfId="45848" applyFont="true" applyBorder="true" applyAlignment="true">
      <alignment horizontal="center" wrapText="true"/>
    </xf>
    <xf numFmtId="0" fontId="152" fillId="26" borderId="58" xfId="45849" applyFont="true" applyFill="true" applyBorder="true" applyAlignment="true">
      <alignment horizontal="left" vertical="top" wrapText="true"/>
    </xf>
    <xf numFmtId="0" fontId="152" fillId="26" borderId="58" xfId="45850" applyFont="true" applyFill="true" applyBorder="true" applyAlignment="true">
      <alignment horizontal="left" vertical="top" wrapText="true"/>
    </xf>
    <xf numFmtId="168" fontId="151" fillId="3" borderId="58" xfId="45851" applyNumberFormat="true" applyFont="true" applyBorder="true" applyAlignment="true">
      <alignment horizontal="right" vertical="top"/>
    </xf>
    <xf numFmtId="0" fontId="152" fillId="26" borderId="59" xfId="45852" applyFont="true" applyFill="true" applyBorder="true" applyAlignment="true">
      <alignment horizontal="left" vertical="top" wrapText="true"/>
    </xf>
    <xf numFmtId="0" fontId="152" fillId="26" borderId="59" xfId="45853" applyFont="true" applyFill="true" applyBorder="true" applyAlignment="true">
      <alignment horizontal="left" vertical="top" wrapText="true"/>
    </xf>
    <xf numFmtId="168" fontId="151" fillId="3" borderId="59" xfId="45854" applyNumberFormat="true" applyFont="true" applyBorder="true" applyAlignment="true">
      <alignment horizontal="right" vertical="top"/>
    </xf>
    <xf numFmtId="0" fontId="152" fillId="26" borderId="60" xfId="45856" applyFont="true" applyFill="true" applyBorder="true" applyAlignment="true">
      <alignment horizontal="left" vertical="top" wrapText="true"/>
    </xf>
    <xf numFmtId="168" fontId="151" fillId="3" borderId="60" xfId="45857" applyNumberFormat="true" applyFont="true" applyBorder="true" applyAlignment="true">
      <alignment horizontal="right" vertical="top"/>
    </xf>
    <xf numFmtId="0" fontId="152" fillId="3" borderId="10" xfId="45864" applyFont="true" applyAlignment="true">
      <alignment horizontal="center" wrapText="true"/>
    </xf>
    <xf numFmtId="0" fontId="152" fillId="3" borderId="10" xfId="45865" applyFont="true" applyAlignment="true">
      <alignment horizontal="center" wrapText="true"/>
    </xf>
    <xf numFmtId="0" fontId="152" fillId="3" borderId="10" xfId="45866" applyFont="true" applyAlignment="true">
      <alignment horizontal="center" wrapText="true"/>
    </xf>
    <xf numFmtId="0" fontId="152" fillId="3" borderId="57" xfId="45867" applyFont="true" applyBorder="true" applyAlignment="true">
      <alignment horizontal="center"/>
    </xf>
    <xf numFmtId="0" fontId="152" fillId="3" borderId="57" xfId="45868" applyFont="true" applyBorder="true" applyAlignment="true">
      <alignment horizontal="center"/>
    </xf>
    <xf numFmtId="0" fontId="152" fillId="3" borderId="57" xfId="45869" applyFont="true" applyBorder="true" applyAlignment="true">
      <alignment horizontal="center"/>
    </xf>
    <xf numFmtId="164" fontId="116" fillId="3" borderId="27" xfId="19344" applyNumberFormat="true" applyFont="true" applyBorder="true" applyAlignment="true" applyProtection="true">
      <alignment horizontal="center"/>
      <protection locked="false"/>
    </xf>
    <xf numFmtId="1" fontId="116" fillId="3" borderId="28" xfId="19344" applyNumberFormat="true" applyFont="true" applyBorder="true" applyAlignment="true" applyProtection="true">
      <alignment horizontal="center"/>
      <protection locked="false"/>
    </xf>
    <xf numFmtId="164" fontId="116" fillId="3" borderId="30" xfId="19344" applyNumberFormat="true" applyFont="true" applyBorder="true" applyAlignment="true" applyProtection="true">
      <alignment horizontal="center"/>
      <protection locked="false"/>
    </xf>
    <xf numFmtId="1" fontId="116" fillId="3" borderId="31" xfId="19344" applyNumberFormat="true" applyFont="true" applyBorder="true" applyAlignment="true" applyProtection="true">
      <alignment horizontal="center"/>
      <protection locked="false"/>
    </xf>
    <xf numFmtId="164" fontId="116" fillId="3" borderId="33" xfId="19344" applyNumberFormat="true" applyFont="true" applyBorder="true" applyAlignment="true" applyProtection="true">
      <alignment horizontal="center"/>
      <protection locked="false"/>
    </xf>
    <xf numFmtId="1" fontId="116" fillId="3" borderId="34" xfId="19344" applyNumberFormat="true" applyFont="true" applyBorder="true" applyAlignment="true" applyProtection="true">
      <alignment horizontal="center"/>
      <protection locked="false"/>
    </xf>
    <xf numFmtId="0" fontId="25" fillId="15" borderId="10" xfId="19344" applyFill="true" applyAlignment="true">
      <alignment wrapText="true"/>
    </xf>
    <xf numFmtId="0" fontId="25" fillId="3" borderId="10" xfId="19344" applyAlignment="true">
      <alignment wrapText="true"/>
    </xf>
    <xf numFmtId="0" fontId="152" fillId="26" borderId="102" xfId="40235" applyFont="true" applyFill="true" applyBorder="true" applyAlignment="true">
      <alignment horizontal="left" vertical="center" wrapText="true"/>
    </xf>
    <xf numFmtId="0" fontId="152" fillId="26" borderId="59" xfId="40241" applyFont="true" applyFill="true" applyBorder="true" applyAlignment="true">
      <alignment horizontal="left" vertical="center" wrapText="true"/>
    </xf>
    <xf numFmtId="0" fontId="152" fillId="26" borderId="102" xfId="40295"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65" fillId="27" borderId="3" xfId="19344" applyFont="true" applyFill="true" applyBorder="true" applyAlignment="true"/>
    <xf numFmtId="0" fontId="166" fillId="27" borderId="3" xfId="19344" applyFont="true" applyFill="true" applyBorder="true" applyAlignment="true"/>
    <xf numFmtId="0" fontId="166" fillId="3" borderId="4" xfId="19344" applyFont="true" applyBorder="true" applyAlignment="true"/>
    <xf numFmtId="0" fontId="25" fillId="15" borderId="10" xfId="19344" applyFill="true" applyAlignment="true">
      <alignment horizontal="right" vertical="top" wrapText="true"/>
    </xf>
    <xf numFmtId="0" fontId="152" fillId="3" borderId="57" xfId="26804" applyFont="true" applyBorder="true" applyAlignment="true">
      <alignment horizontal="right" vertical="top" wrapText="true"/>
    </xf>
    <xf numFmtId="0" fontId="152" fillId="3" borderId="57" xfId="26805" applyFont="true" applyBorder="true" applyAlignment="true">
      <alignment horizontal="right" vertical="top" wrapText="true"/>
    </xf>
    <xf numFmtId="0" fontId="152" fillId="3" borderId="57" xfId="26806" applyFont="true" applyBorder="true" applyAlignment="true">
      <alignment horizontal="right" vertical="top" wrapText="true"/>
    </xf>
    <xf numFmtId="0" fontId="152" fillId="3" borderId="130" xfId="26819" applyFont="true" applyBorder="true" applyAlignment="true">
      <alignment horizontal="right" vertical="top" wrapText="true"/>
    </xf>
    <xf numFmtId="0" fontId="152" fillId="3" borderId="54" xfId="26820" applyFont="true" applyBorder="true" applyAlignment="true">
      <alignment horizontal="right" vertical="top" wrapText="true"/>
    </xf>
    <xf numFmtId="0" fontId="152" fillId="3" borderId="55" xfId="26821" applyFont="true" applyBorder="true" applyAlignment="true">
      <alignment horizontal="right" vertical="top" wrapText="true"/>
    </xf>
    <xf numFmtId="0" fontId="152" fillId="3" borderId="130" xfId="26822" applyFont="true" applyBorder="true" applyAlignment="true">
      <alignment horizontal="right" vertical="top" wrapText="true"/>
    </xf>
    <xf numFmtId="0" fontId="152" fillId="3" borderId="54" xfId="26823" applyFont="true" applyBorder="true" applyAlignment="true">
      <alignment horizontal="right" vertical="top" wrapText="true"/>
    </xf>
    <xf numFmtId="0" fontId="152" fillId="3" borderId="55" xfId="26824" applyFont="true" applyBorder="true" applyAlignment="true">
      <alignment horizontal="right" vertical="top" wrapText="true"/>
    </xf>
    <xf numFmtId="0" fontId="152" fillId="3" borderId="130" xfId="26825" applyFont="true" applyBorder="true" applyAlignment="true">
      <alignment horizontal="right" vertical="top" wrapText="true"/>
    </xf>
    <xf numFmtId="0" fontId="152" fillId="3" borderId="54" xfId="26826" applyFont="true" applyBorder="true" applyAlignment="true">
      <alignment horizontal="right" vertical="top" wrapText="true"/>
    </xf>
    <xf numFmtId="0" fontId="152" fillId="3" borderId="55" xfId="26827" applyFont="true" applyBorder="true" applyAlignment="true">
      <alignment horizontal="right" vertical="top" wrapText="true"/>
    </xf>
    <xf numFmtId="0" fontId="152" fillId="3" borderId="10" xfId="26780" applyFont="true" applyAlignment="true">
      <alignment horizontal="right" vertical="top" wrapText="true"/>
    </xf>
    <xf numFmtId="0" fontId="152" fillId="3" borderId="10" xfId="26781" applyFont="true" applyAlignment="true">
      <alignment horizontal="right" vertical="top" wrapText="true"/>
    </xf>
    <xf numFmtId="0" fontId="152" fillId="3" borderId="10" xfId="26782" applyFont="true" applyAlignment="true">
      <alignment horizontal="right" vertical="top" wrapText="true"/>
    </xf>
    <xf numFmtId="0" fontId="25" fillId="3" borderId="10" xfId="19344" applyAlignment="true">
      <alignment horizontal="right" vertical="top" wrapText="true"/>
    </xf>
    <xf numFmtId="166" fontId="151" fillId="3" borderId="58" xfId="26787" applyNumberFormat="true" applyFont="true" applyBorder="true" applyAlignment="true">
      <alignment horizontal="right" vertical="top" wrapText="true"/>
    </xf>
    <xf numFmtId="166" fontId="151" fillId="3" borderId="58" xfId="26789" applyNumberFormat="true" applyFont="true" applyBorder="true" applyAlignment="true">
      <alignment horizontal="right" vertical="top" wrapText="true"/>
    </xf>
    <xf numFmtId="166" fontId="151" fillId="3" borderId="58" xfId="26791" applyNumberFormat="true" applyFont="true" applyBorder="true" applyAlignment="true">
      <alignment horizontal="right" vertical="top" wrapText="true"/>
    </xf>
    <xf numFmtId="166" fontId="151" fillId="3" borderId="59" xfId="26793" applyNumberFormat="true" applyFont="true" applyBorder="true" applyAlignment="true">
      <alignment horizontal="right" vertical="top" wrapText="true"/>
    </xf>
    <xf numFmtId="166" fontId="151" fillId="3" borderId="59" xfId="26795" applyNumberFormat="true" applyFont="true" applyBorder="true" applyAlignment="true">
      <alignment horizontal="right" vertical="top" wrapText="true"/>
    </xf>
    <xf numFmtId="166" fontId="151" fillId="3" borderId="59" xfId="26797" applyNumberFormat="true" applyFont="true" applyBorder="true" applyAlignment="true">
      <alignment horizontal="right" vertical="top" wrapText="true"/>
    </xf>
    <xf numFmtId="166" fontId="151" fillId="3" borderId="60" xfId="26799" applyNumberFormat="true" applyFont="true" applyBorder="true" applyAlignment="true">
      <alignment horizontal="right" vertical="top" wrapText="true"/>
    </xf>
    <xf numFmtId="166" fontId="151" fillId="3" borderId="60" xfId="26801" applyNumberFormat="true" applyFont="true" applyBorder="true" applyAlignment="true">
      <alignment horizontal="right" vertical="top" wrapText="true"/>
    </xf>
    <xf numFmtId="166" fontId="151" fillId="3" borderId="60" xfId="26803" applyNumberFormat="true" applyFont="true" applyBorder="true" applyAlignment="true">
      <alignment horizontal="right" vertical="top" wrapText="true"/>
    </xf>
    <xf numFmtId="166" fontId="151" fillId="3" borderId="131" xfId="26829" applyNumberFormat="true" applyFont="true" applyBorder="true" applyAlignment="true">
      <alignment horizontal="right" vertical="top" wrapText="true"/>
    </xf>
    <xf numFmtId="166" fontId="151" fillId="3" borderId="132" xfId="26830" applyNumberFormat="true" applyFont="true" applyBorder="true" applyAlignment="true">
      <alignment horizontal="right" vertical="top" wrapText="true"/>
    </xf>
    <xf numFmtId="166" fontId="151" fillId="3" borderId="133" xfId="26831" applyNumberFormat="true" applyFont="true" applyBorder="true" applyAlignment="true">
      <alignment horizontal="right" vertical="top" wrapText="true"/>
    </xf>
    <xf numFmtId="166" fontId="151" fillId="3" borderId="131" xfId="26833" applyNumberFormat="true" applyFont="true" applyBorder="true" applyAlignment="true">
      <alignment horizontal="right" vertical="top" wrapText="true"/>
    </xf>
    <xf numFmtId="166" fontId="151" fillId="3" borderId="132" xfId="26834" applyNumberFormat="true" applyFont="true" applyBorder="true" applyAlignment="true">
      <alignment horizontal="right" vertical="top" wrapText="true"/>
    </xf>
    <xf numFmtId="166" fontId="151" fillId="3" borderId="133" xfId="26835" applyNumberFormat="true" applyFont="true" applyBorder="true" applyAlignment="true">
      <alignment horizontal="right" vertical="top" wrapText="true"/>
    </xf>
    <xf numFmtId="166" fontId="151" fillId="3" borderId="131" xfId="26837" applyNumberFormat="true" applyFont="true" applyBorder="true" applyAlignment="true">
      <alignment horizontal="right" vertical="top" wrapText="true"/>
    </xf>
    <xf numFmtId="166" fontId="151" fillId="3" borderId="132" xfId="26838" applyNumberFormat="true" applyFont="true" applyBorder="true" applyAlignment="true">
      <alignment horizontal="right" vertical="top" wrapText="true"/>
    </xf>
    <xf numFmtId="166" fontId="151" fillId="3" borderId="133" xfId="26839" applyNumberFormat="true" applyFont="true" applyBorder="true" applyAlignment="true">
      <alignment horizontal="right" vertical="top" wrapText="true"/>
    </xf>
    <xf numFmtId="0" fontId="152" fillId="3" borderId="57" xfId="26783" applyFont="true" applyBorder="true" applyAlignment="true">
      <alignment horizontal="right" vertical="top" wrapText="true"/>
    </xf>
    <xf numFmtId="0" fontId="152" fillId="3" borderId="57" xfId="26784" applyFont="true" applyBorder="true" applyAlignment="true">
      <alignment horizontal="right" vertical="top" wrapText="true"/>
    </xf>
    <xf numFmtId="0" fontId="152" fillId="3" borderId="57" xfId="26785" applyFont="true" applyBorder="true" applyAlignment="true">
      <alignment horizontal="right" vertical="top" wrapText="true"/>
    </xf>
    <xf numFmtId="0" fontId="152" fillId="3" borderId="57" xfId="26841" applyFont="true" applyBorder="true" applyAlignment="true">
      <alignment horizontal="right" vertical="top" wrapText="true"/>
    </xf>
    <xf numFmtId="0" fontId="152" fillId="3" borderId="57" xfId="26843" applyFont="true" applyBorder="true" applyAlignment="true">
      <alignment horizontal="right" vertical="top" wrapText="true"/>
    </xf>
    <xf numFmtId="0" fontId="152" fillId="3" borderId="57" xfId="26845" applyFont="true" applyBorder="true" applyAlignment="true">
      <alignment horizontal="right" vertical="top" wrapText="true"/>
    </xf>
    <xf numFmtId="166" fontId="151" fillId="3" borderId="134" xfId="26846" applyNumberFormat="true" applyFont="true" applyBorder="true" applyAlignment="true">
      <alignment horizontal="right" vertical="top" wrapText="true"/>
    </xf>
    <xf numFmtId="166" fontId="151" fillId="3" borderId="134" xfId="26847" applyNumberFormat="true" applyFont="true" applyBorder="true" applyAlignment="true">
      <alignment horizontal="right" vertical="top" wrapText="true"/>
    </xf>
    <xf numFmtId="166" fontId="151" fillId="3" borderId="134" xfId="26848" applyNumberFormat="true" applyFont="true" applyBorder="true" applyAlignment="true">
      <alignment horizontal="right" vertical="top" wrapText="true"/>
    </xf>
    <xf numFmtId="0" fontId="152" fillId="3" borderId="57" xfId="45341" applyFont="true" applyBorder="true" applyAlignment="true">
      <alignment horizontal="right" vertical="top" wrapText="true"/>
    </xf>
    <xf numFmtId="0" fontId="152" fillId="3" borderId="57" xfId="45342" applyFont="true" applyBorder="true" applyAlignment="true">
      <alignment horizontal="right" vertical="top" wrapText="true"/>
    </xf>
    <xf numFmtId="0" fontId="152" fillId="3" borderId="57" xfId="45345" applyFont="true" applyBorder="true" applyAlignment="true">
      <alignment horizontal="right" vertical="top" wrapText="true"/>
    </xf>
    <xf numFmtId="0" fontId="152" fillId="3" borderId="130" xfId="45356" applyFont="true" applyBorder="true" applyAlignment="true">
      <alignment horizontal="right" vertical="top" wrapText="true"/>
    </xf>
    <xf numFmtId="0" fontId="152" fillId="3" borderId="54" xfId="45357" applyFont="true" applyBorder="true" applyAlignment="true">
      <alignment horizontal="right" vertical="top" wrapText="true"/>
    </xf>
    <xf numFmtId="0" fontId="152" fillId="3" borderId="55" xfId="45358" applyFont="true" applyBorder="true" applyAlignment="true">
      <alignment horizontal="right" vertical="top" wrapText="true"/>
    </xf>
    <xf numFmtId="0" fontId="152" fillId="3" borderId="130" xfId="45359" applyFont="true" applyBorder="true" applyAlignment="true">
      <alignment horizontal="right" vertical="top" wrapText="true"/>
    </xf>
    <xf numFmtId="0" fontId="152" fillId="3" borderId="54" xfId="45360" applyFont="true" applyBorder="true" applyAlignment="true">
      <alignment horizontal="right" vertical="top" wrapText="true"/>
    </xf>
    <xf numFmtId="0" fontId="152" fillId="3" borderId="55" xfId="45361" applyFont="true" applyBorder="true" applyAlignment="true">
      <alignment horizontal="right" vertical="top" wrapText="true"/>
    </xf>
    <xf numFmtId="0" fontId="152" fillId="3" borderId="10" xfId="45319" applyFont="true" applyAlignment="true">
      <alignment horizontal="right" vertical="top" wrapText="true"/>
    </xf>
    <xf numFmtId="0" fontId="152" fillId="3" borderId="10" xfId="45320" applyFont="true" applyAlignment="true">
      <alignment horizontal="right" vertical="top" wrapText="true"/>
    </xf>
    <xf numFmtId="0" fontId="152" fillId="3" borderId="130" xfId="45374" applyFont="true" applyBorder="true" applyAlignment="true">
      <alignment horizontal="right" vertical="top" wrapText="true"/>
    </xf>
    <xf numFmtId="0" fontId="152" fillId="3" borderId="54" xfId="45375" applyFont="true" applyBorder="true" applyAlignment="true">
      <alignment horizontal="right" vertical="top" wrapText="true"/>
    </xf>
    <xf numFmtId="0" fontId="152" fillId="3" borderId="55" xfId="45376" applyFont="true" applyBorder="true" applyAlignment="true">
      <alignment horizontal="right" vertical="top" wrapText="true"/>
    </xf>
    <xf numFmtId="0" fontId="152" fillId="3" borderId="10" xfId="45321" applyFont="true" applyAlignment="true">
      <alignment horizontal="right" vertical="top" wrapText="true"/>
    </xf>
    <xf numFmtId="166" fontId="151" fillId="3" borderId="58" xfId="45326" applyNumberFormat="true" applyFont="true" applyBorder="true" applyAlignment="true">
      <alignment horizontal="right" vertical="top" wrapText="true"/>
    </xf>
    <xf numFmtId="166" fontId="151" fillId="3" borderId="58" xfId="45328" applyNumberFormat="true" applyFont="true" applyBorder="true" applyAlignment="true">
      <alignment horizontal="right" vertical="top" wrapText="true"/>
    </xf>
    <xf numFmtId="166" fontId="151" fillId="3" borderId="58" xfId="45330" applyNumberFormat="true" applyFont="true" applyBorder="true" applyAlignment="true">
      <alignment horizontal="right" vertical="top" wrapText="true"/>
    </xf>
    <xf numFmtId="166" fontId="151" fillId="3" borderId="59" xfId="45332" applyNumberFormat="true" applyFont="true" applyBorder="true" applyAlignment="true">
      <alignment horizontal="right" vertical="top" wrapText="true"/>
    </xf>
    <xf numFmtId="166" fontId="151" fillId="3" borderId="59" xfId="45334" applyNumberFormat="true" applyFont="true" applyBorder="true" applyAlignment="true">
      <alignment horizontal="right" vertical="top" wrapText="true"/>
    </xf>
    <xf numFmtId="166" fontId="151" fillId="3" borderId="59" xfId="45336" applyNumberFormat="true" applyFont="true" applyBorder="true" applyAlignment="true">
      <alignment horizontal="right" vertical="top" wrapText="true"/>
    </xf>
    <xf numFmtId="166" fontId="151" fillId="3" borderId="60" xfId="45338" applyNumberFormat="true" applyFont="true" applyBorder="true" applyAlignment="true">
      <alignment horizontal="right" vertical="top" wrapText="true"/>
    </xf>
    <xf numFmtId="166" fontId="151" fillId="3" borderId="60" xfId="45340" applyNumberFormat="true" applyFont="true" applyBorder="true" applyAlignment="true">
      <alignment horizontal="right" vertical="top" wrapText="true"/>
    </xf>
    <xf numFmtId="166" fontId="151" fillId="3" borderId="60" xfId="45344" applyNumberFormat="true" applyFont="true" applyBorder="true" applyAlignment="true">
      <alignment horizontal="right" vertical="top" wrapText="true"/>
    </xf>
    <xf numFmtId="167" fontId="151" fillId="3" borderId="59" xfId="45346" applyNumberFormat="true" applyFont="true" applyBorder="true" applyAlignment="true">
      <alignment horizontal="right" vertical="top" wrapText="true"/>
    </xf>
    <xf numFmtId="167" fontId="151" fillId="3" borderId="59" xfId="45347" applyNumberFormat="true" applyFont="true" applyBorder="true" applyAlignment="true">
      <alignment horizontal="right" vertical="top" wrapText="true"/>
    </xf>
    <xf numFmtId="166" fontId="151" fillId="3" borderId="131" xfId="45363" applyNumberFormat="true" applyFont="true" applyBorder="true" applyAlignment="true">
      <alignment horizontal="right" vertical="top" wrapText="true"/>
    </xf>
    <xf numFmtId="166" fontId="151" fillId="3" borderId="132" xfId="45364" applyNumberFormat="true" applyFont="true" applyBorder="true" applyAlignment="true">
      <alignment horizontal="right" vertical="top" wrapText="true"/>
    </xf>
    <xf numFmtId="166" fontId="151" fillId="3" borderId="133" xfId="45365" applyNumberFormat="true" applyFont="true" applyBorder="true" applyAlignment="true">
      <alignment horizontal="right" vertical="top" wrapText="true"/>
    </xf>
    <xf numFmtId="166" fontId="151" fillId="3" borderId="131" xfId="45367" applyNumberFormat="true" applyFont="true" applyBorder="true" applyAlignment="true">
      <alignment horizontal="right" vertical="top" wrapText="true"/>
    </xf>
    <xf numFmtId="166" fontId="151" fillId="3" borderId="132" xfId="45368" applyNumberFormat="true" applyFont="true" applyBorder="true" applyAlignment="true">
      <alignment horizontal="right" vertical="top" wrapText="true"/>
    </xf>
    <xf numFmtId="166" fontId="151" fillId="3" borderId="133" xfId="45369" applyNumberFormat="true" applyFont="true" applyBorder="true" applyAlignment="true">
      <alignment horizontal="right" vertical="top" wrapText="true"/>
    </xf>
    <xf numFmtId="0" fontId="152" fillId="3" borderId="57" xfId="45322" applyFont="true" applyBorder="true" applyAlignment="true">
      <alignment horizontal="right" vertical="top" wrapText="true"/>
    </xf>
    <xf numFmtId="0" fontId="152" fillId="3" borderId="57" xfId="45323" applyFont="true" applyBorder="true" applyAlignment="true">
      <alignment horizontal="right" vertical="top" wrapText="true"/>
    </xf>
    <xf numFmtId="166" fontId="151" fillId="3" borderId="131" xfId="45378" applyNumberFormat="true" applyFont="true" applyBorder="true" applyAlignment="true">
      <alignment horizontal="right" vertical="top" wrapText="true"/>
    </xf>
    <xf numFmtId="166" fontId="151" fillId="3" borderId="132" xfId="45379" applyNumberFormat="true" applyFont="true" applyBorder="true" applyAlignment="true">
      <alignment horizontal="right" vertical="top" wrapText="true"/>
    </xf>
    <xf numFmtId="166" fontId="151" fillId="3" borderId="133" xfId="45380" applyNumberFormat="true" applyFont="true" applyBorder="true" applyAlignment="true">
      <alignment horizontal="right" vertical="top" wrapText="true"/>
    </xf>
    <xf numFmtId="0" fontId="152" fillId="3" borderId="57" xfId="45324" applyFont="true" applyBorder="true" applyAlignment="true">
      <alignment horizontal="right" vertical="top" wrapText="true"/>
    </xf>
    <xf numFmtId="0" fontId="152" fillId="3" borderId="57" xfId="45382" applyFont="true" applyBorder="true" applyAlignment="true">
      <alignment horizontal="right" vertical="top" wrapText="true"/>
    </xf>
    <xf numFmtId="0" fontId="152" fillId="3" borderId="57" xfId="45384" applyFont="true" applyBorder="true" applyAlignment="true">
      <alignment horizontal="right" vertical="top" wrapText="true"/>
    </xf>
    <xf numFmtId="166" fontId="151" fillId="3" borderId="134" xfId="45385" applyNumberFormat="true" applyFont="true" applyBorder="true" applyAlignment="true">
      <alignment horizontal="right" vertical="top" wrapText="true"/>
    </xf>
    <xf numFmtId="166" fontId="151" fillId="3" borderId="134" xfId="45386" applyNumberFormat="true" applyFont="true" applyBorder="true" applyAlignment="true">
      <alignment horizontal="right" vertical="top" wrapText="true"/>
    </xf>
    <xf numFmtId="0" fontId="152" fillId="3" borderId="57" xfId="45388" applyFont="true" applyBorder="true" applyAlignment="true">
      <alignment horizontal="right" vertical="top" wrapText="true"/>
    </xf>
    <xf numFmtId="166" fontId="151" fillId="3" borderId="134" xfId="45389" applyNumberFormat="true" applyFont="true" applyBorder="true" applyAlignment="true">
      <alignment horizontal="right" vertical="top" wrapText="true"/>
    </xf>
    <xf numFmtId="0" fontId="152" fillId="3" borderId="57" xfId="45626" applyFont="true" applyBorder="true" applyAlignment="true">
      <alignment horizontal="right" vertical="top" wrapText="true"/>
    </xf>
    <xf numFmtId="0" fontId="152" fillId="3" borderId="57" xfId="45628" applyFont="true" applyBorder="true" applyAlignment="true">
      <alignment horizontal="right" vertical="top" wrapText="true"/>
    </xf>
    <xf numFmtId="0" fontId="152" fillId="3" borderId="57" xfId="45629" applyFont="true" applyBorder="true" applyAlignment="true">
      <alignment horizontal="right" vertical="top" wrapText="true"/>
    </xf>
    <xf numFmtId="0" fontId="152" fillId="3" borderId="130" xfId="45633" applyFont="true" applyBorder="true" applyAlignment="true">
      <alignment horizontal="right" vertical="top" wrapText="true"/>
    </xf>
    <xf numFmtId="0" fontId="152" fillId="3" borderId="54" xfId="45634" applyFont="true" applyBorder="true" applyAlignment="true">
      <alignment horizontal="right" vertical="top" wrapText="true"/>
    </xf>
    <xf numFmtId="0" fontId="152" fillId="3" borderId="55" xfId="45635" applyFont="true" applyBorder="true" applyAlignment="true">
      <alignment horizontal="right" vertical="top" wrapText="true"/>
    </xf>
    <xf numFmtId="0" fontId="152" fillId="3" borderId="130" xfId="45642" applyFont="true" applyBorder="true" applyAlignment="true">
      <alignment horizontal="right" vertical="top" wrapText="true"/>
    </xf>
    <xf numFmtId="0" fontId="152" fillId="3" borderId="54" xfId="45643" applyFont="true" applyBorder="true" applyAlignment="true">
      <alignment horizontal="right" vertical="top" wrapText="true"/>
    </xf>
    <xf numFmtId="0" fontId="152" fillId="3" borderId="55" xfId="45644" applyFont="true" applyBorder="true" applyAlignment="true">
      <alignment horizontal="right" vertical="top" wrapText="true"/>
    </xf>
    <xf numFmtId="0" fontId="152" fillId="3" borderId="10" xfId="45614" applyFont="true" applyAlignment="true">
      <alignment horizontal="right" vertical="top" wrapText="true"/>
    </xf>
    <xf numFmtId="0" fontId="152" fillId="3" borderId="10" xfId="45613" applyFont="true" applyAlignment="true">
      <alignment horizontal="right" vertical="top" wrapText="true"/>
    </xf>
    <xf numFmtId="0" fontId="152" fillId="3" borderId="130" xfId="45651" applyFont="true" applyBorder="true" applyAlignment="true">
      <alignment horizontal="right" vertical="top" wrapText="true"/>
    </xf>
    <xf numFmtId="0" fontId="152" fillId="3" borderId="54" xfId="45652" applyFont="true" applyBorder="true" applyAlignment="true">
      <alignment horizontal="right" vertical="top" wrapText="true"/>
    </xf>
    <xf numFmtId="0" fontId="152" fillId="3" borderId="55" xfId="45653" applyFont="true" applyBorder="true" applyAlignment="true">
      <alignment horizontal="right" vertical="top" wrapText="true"/>
    </xf>
    <xf numFmtId="0" fontId="152" fillId="3" borderId="10" xfId="45612" applyFont="true" applyAlignment="true">
      <alignment horizontal="right" vertical="top" wrapText="true"/>
    </xf>
    <xf numFmtId="166" fontId="151" fillId="3" borderId="58" xfId="45618" applyNumberFormat="true" applyFont="true" applyBorder="true" applyAlignment="true">
      <alignment horizontal="right" vertical="top" wrapText="true"/>
    </xf>
    <xf numFmtId="0" fontId="25" fillId="3" borderId="10" xfId="34367" applyAlignment="true">
      <alignment horizontal="right" vertical="top" wrapText="true"/>
    </xf>
    <xf numFmtId="166" fontId="151" fillId="3" borderId="58" xfId="45619" applyNumberFormat="true" applyFont="true" applyBorder="true" applyAlignment="true">
      <alignment horizontal="right" vertical="top" wrapText="true"/>
    </xf>
    <xf numFmtId="166" fontId="151" fillId="3" borderId="58" xfId="45620" applyNumberFormat="true" applyFont="true" applyBorder="true" applyAlignment="true">
      <alignment horizontal="right" vertical="top" wrapText="true"/>
    </xf>
    <xf numFmtId="166" fontId="151" fillId="3" borderId="59" xfId="45621" applyNumberFormat="true" applyFont="true" applyBorder="true" applyAlignment="true">
      <alignment horizontal="right" vertical="top" wrapText="true"/>
    </xf>
    <xf numFmtId="166" fontId="151" fillId="3" borderId="59" xfId="45622" applyNumberFormat="true" applyFont="true" applyBorder="true" applyAlignment="true">
      <alignment horizontal="right" vertical="top" wrapText="true"/>
    </xf>
    <xf numFmtId="166" fontId="151" fillId="3" borderId="59" xfId="45623" applyNumberFormat="true" applyFont="true" applyBorder="true" applyAlignment="true">
      <alignment horizontal="right" vertical="top" wrapText="true"/>
    </xf>
    <xf numFmtId="166" fontId="151" fillId="3" borderId="60" xfId="45624" applyNumberFormat="true" applyFont="true" applyBorder="true" applyAlignment="true">
      <alignment horizontal="right" vertical="top" wrapText="true"/>
    </xf>
    <xf numFmtId="166" fontId="151" fillId="3" borderId="60" xfId="45625" applyNumberFormat="true" applyFont="true" applyBorder="true" applyAlignment="true">
      <alignment horizontal="right" vertical="top" wrapText="true"/>
    </xf>
    <xf numFmtId="166" fontId="151" fillId="3" borderId="60" xfId="45627" applyNumberFormat="true" applyFont="true" applyBorder="true" applyAlignment="true">
      <alignment horizontal="right" vertical="top" wrapText="true"/>
    </xf>
    <xf numFmtId="166" fontId="151" fillId="3" borderId="131" xfId="45639" applyNumberFormat="true" applyFont="true" applyBorder="true" applyAlignment="true">
      <alignment horizontal="right" vertical="top" wrapText="true"/>
    </xf>
    <xf numFmtId="166" fontId="151" fillId="3" borderId="132" xfId="45640" applyNumberFormat="true" applyFont="true" applyBorder="true" applyAlignment="true">
      <alignment horizontal="right" vertical="top" wrapText="true"/>
    </xf>
    <xf numFmtId="166" fontId="151" fillId="3" borderId="133" xfId="45641" applyNumberFormat="true" applyFont="true" applyBorder="true" applyAlignment="true">
      <alignment horizontal="right" vertical="top" wrapText="true"/>
    </xf>
    <xf numFmtId="166" fontId="151" fillId="3" borderId="131" xfId="45645" applyNumberFormat="true" applyFont="true" applyBorder="true" applyAlignment="true">
      <alignment horizontal="right" vertical="top" wrapText="true"/>
    </xf>
    <xf numFmtId="166" fontId="151" fillId="3" borderId="132" xfId="45646" applyNumberFormat="true" applyFont="true" applyBorder="true" applyAlignment="true">
      <alignment horizontal="right" vertical="top" wrapText="true"/>
    </xf>
    <xf numFmtId="166" fontId="151" fillId="3" borderId="133" xfId="45647" applyNumberFormat="true" applyFont="true" applyBorder="true" applyAlignment="true">
      <alignment horizontal="right" vertical="top" wrapText="true"/>
    </xf>
    <xf numFmtId="0" fontId="152" fillId="3" borderId="57" xfId="45617" applyFont="true" applyBorder="true" applyAlignment="true">
      <alignment horizontal="right" vertical="top" wrapText="true"/>
    </xf>
    <xf numFmtId="0" fontId="152" fillId="3" borderId="57" xfId="45616" applyFont="true" applyBorder="true" applyAlignment="true">
      <alignment horizontal="right" vertical="top" wrapText="true"/>
    </xf>
    <xf numFmtId="166" fontId="151" fillId="3" borderId="131" xfId="45654" applyNumberFormat="true" applyFont="true" applyBorder="true" applyAlignment="true">
      <alignment horizontal="right" vertical="top" wrapText="true"/>
    </xf>
    <xf numFmtId="166" fontId="151" fillId="3" borderId="132" xfId="45655" applyNumberFormat="true" applyFont="true" applyBorder="true" applyAlignment="true">
      <alignment horizontal="right" vertical="top" wrapText="true"/>
    </xf>
    <xf numFmtId="166" fontId="151" fillId="3" borderId="133" xfId="45656" applyNumberFormat="true" applyFont="true" applyBorder="true" applyAlignment="true">
      <alignment horizontal="right" vertical="top" wrapText="true"/>
    </xf>
    <xf numFmtId="0" fontId="152" fillId="3" borderId="57" xfId="45615" applyFont="true" applyBorder="true" applyAlignment="true">
      <alignment horizontal="right" vertical="top" wrapText="true"/>
    </xf>
    <xf numFmtId="0" fontId="152" fillId="3" borderId="57" xfId="45657" applyFont="true" applyBorder="true" applyAlignment="true">
      <alignment horizontal="right" vertical="top" wrapText="true"/>
    </xf>
    <xf numFmtId="166" fontId="151" fillId="3" borderId="134" xfId="45658" applyNumberFormat="true" applyFont="true" applyBorder="true" applyAlignment="true">
      <alignment horizontal="right" vertical="top" wrapText="true"/>
    </xf>
    <xf numFmtId="0" fontId="152" fillId="3" borderId="57" xfId="45659" applyFont="true" applyBorder="true" applyAlignment="true">
      <alignment horizontal="right" vertical="top" wrapText="true"/>
    </xf>
    <xf numFmtId="166" fontId="151" fillId="3" borderId="134" xfId="45660" applyNumberFormat="true" applyFont="true" applyBorder="true" applyAlignment="true">
      <alignment horizontal="right" vertical="top" wrapText="true"/>
    </xf>
    <xf numFmtId="0" fontId="152" fillId="3" borderId="57" xfId="45661" applyFont="true" applyBorder="true" applyAlignment="true">
      <alignment horizontal="right" vertical="top" wrapText="true"/>
    </xf>
    <xf numFmtId="166" fontId="151" fillId="3" borderId="134" xfId="45662" applyNumberFormat="true" applyFont="true" applyBorder="true" applyAlignment="true">
      <alignment horizontal="right" vertical="top" wrapText="true"/>
    </xf>
    <xf numFmtId="0" fontId="152" fillId="3" borderId="57" xfId="45884" applyFont="true" applyBorder="true" applyAlignment="true">
      <alignment horizontal="right" vertical="top" wrapText="true"/>
    </xf>
    <xf numFmtId="0" fontId="152" fillId="3" borderId="57" xfId="45890" applyFont="true" applyBorder="true" applyAlignment="true">
      <alignment horizontal="right" vertical="top" wrapText="true"/>
    </xf>
    <xf numFmtId="0" fontId="152" fillId="3" borderId="57" xfId="45891" applyFont="true" applyBorder="true" applyAlignment="true">
      <alignment horizontal="right" vertical="top" wrapText="true"/>
    </xf>
    <xf numFmtId="0" fontId="152" fillId="3" borderId="130" xfId="45897" applyFont="true" applyBorder="true" applyAlignment="true">
      <alignment horizontal="right" vertical="top" wrapText="true"/>
    </xf>
    <xf numFmtId="0" fontId="152" fillId="3" borderId="54" xfId="45898" applyFont="true" applyBorder="true" applyAlignment="true">
      <alignment horizontal="right" vertical="top" wrapText="true"/>
    </xf>
    <xf numFmtId="0" fontId="152" fillId="3" borderId="55" xfId="45899" applyFont="true" applyBorder="true" applyAlignment="true">
      <alignment horizontal="right" vertical="top" wrapText="true"/>
    </xf>
    <xf numFmtId="0" fontId="152" fillId="3" borderId="10" xfId="45864" applyFont="true" applyAlignment="true">
      <alignment horizontal="right" vertical="top" wrapText="true"/>
    </xf>
    <xf numFmtId="0" fontId="152" fillId="3" borderId="130" xfId="45909" applyFont="true" applyBorder="true" applyAlignment="true">
      <alignment horizontal="right" vertical="top" wrapText="true"/>
    </xf>
    <xf numFmtId="0" fontId="152" fillId="3" borderId="54" xfId="45910" applyFont="true" applyBorder="true" applyAlignment="true">
      <alignment horizontal="right" vertical="top" wrapText="true"/>
    </xf>
    <xf numFmtId="0" fontId="152" fillId="3" borderId="55" xfId="45911" applyFont="true" applyBorder="true" applyAlignment="true">
      <alignment horizontal="right" vertical="top" wrapText="true"/>
    </xf>
    <xf numFmtId="0" fontId="152" fillId="3" borderId="130" xfId="45923" applyFont="true" applyBorder="true" applyAlignment="true">
      <alignment horizontal="right" vertical="top" wrapText="true"/>
    </xf>
    <xf numFmtId="0" fontId="152" fillId="3" borderId="54" xfId="45924" applyFont="true" applyBorder="true" applyAlignment="true">
      <alignment horizontal="right" vertical="top" wrapText="true"/>
    </xf>
    <xf numFmtId="0" fontId="152" fillId="3" borderId="55" xfId="45925" applyFont="true" applyBorder="true" applyAlignment="true">
      <alignment horizontal="right" vertical="top" wrapText="true"/>
    </xf>
    <xf numFmtId="0" fontId="152" fillId="3" borderId="10" xfId="45865" applyFont="true" applyAlignment="true">
      <alignment horizontal="right" vertical="top" wrapText="true"/>
    </xf>
    <xf numFmtId="0" fontId="152" fillId="3" borderId="10" xfId="45866" applyFont="true" applyAlignment="true">
      <alignment horizontal="right" vertical="top" wrapText="true"/>
    </xf>
    <xf numFmtId="166" fontId="151" fillId="3" borderId="58" xfId="45871" applyNumberFormat="true" applyFont="true" applyBorder="true" applyAlignment="true">
      <alignment horizontal="right" vertical="top" wrapText="true"/>
    </xf>
    <xf numFmtId="166" fontId="151" fillId="3" borderId="58" xfId="45873" applyNumberFormat="true" applyFont="true" applyBorder="true" applyAlignment="true">
      <alignment horizontal="right" vertical="top" wrapText="true"/>
    </xf>
    <xf numFmtId="166" fontId="151" fillId="3" borderId="58" xfId="45875" applyNumberFormat="true" applyFont="true" applyBorder="true" applyAlignment="true">
      <alignment horizontal="right" vertical="top" wrapText="true"/>
    </xf>
    <xf numFmtId="166" fontId="151" fillId="3" borderId="59" xfId="45877" applyNumberFormat="true" applyFont="true" applyBorder="true" applyAlignment="true">
      <alignment horizontal="right" vertical="top" wrapText="true"/>
    </xf>
    <xf numFmtId="166" fontId="151" fillId="3" borderId="59" xfId="45879" applyNumberFormat="true" applyFont="true" applyBorder="true" applyAlignment="true">
      <alignment horizontal="right" vertical="top" wrapText="true"/>
    </xf>
    <xf numFmtId="166" fontId="151" fillId="3" borderId="59" xfId="45881" applyNumberFormat="true" applyFont="true" applyBorder="true" applyAlignment="true">
      <alignment horizontal="right" vertical="top" wrapText="true"/>
    </xf>
    <xf numFmtId="166" fontId="151" fillId="3" borderId="60" xfId="45883" applyNumberFormat="true" applyFont="true" applyBorder="true" applyAlignment="true">
      <alignment horizontal="right" vertical="top" wrapText="true"/>
    </xf>
    <xf numFmtId="167" fontId="151" fillId="3" borderId="59" xfId="45885" applyNumberFormat="true" applyFont="true" applyBorder="true" applyAlignment="true">
      <alignment horizontal="right" vertical="top" wrapText="true"/>
    </xf>
    <xf numFmtId="166" fontId="151" fillId="3" borderId="60" xfId="45887" applyNumberFormat="true" applyFont="true" applyBorder="true" applyAlignment="true">
      <alignment horizontal="right" vertical="top" wrapText="true"/>
    </xf>
    <xf numFmtId="166" fontId="151" fillId="3" borderId="60" xfId="45889" applyNumberFormat="true" applyFont="true" applyBorder="true" applyAlignment="true">
      <alignment horizontal="right" vertical="top" wrapText="true"/>
    </xf>
    <xf numFmtId="167" fontId="151" fillId="3" borderId="59" xfId="45892" applyNumberFormat="true" applyFont="true" applyBorder="true" applyAlignment="true">
      <alignment horizontal="right" vertical="top" wrapText="true"/>
    </xf>
    <xf numFmtId="166" fontId="151" fillId="3" borderId="131" xfId="45901" applyNumberFormat="true" applyFont="true" applyBorder="true" applyAlignment="true">
      <alignment horizontal="right" vertical="top" wrapText="true"/>
    </xf>
    <xf numFmtId="166" fontId="151" fillId="3" borderId="132" xfId="45902" applyNumberFormat="true" applyFont="true" applyBorder="true" applyAlignment="true">
      <alignment horizontal="right" vertical="top" wrapText="true"/>
    </xf>
    <xf numFmtId="166" fontId="151" fillId="3" borderId="133" xfId="45903" applyNumberFormat="true" applyFont="true" applyBorder="true" applyAlignment="true">
      <alignment horizontal="right" vertical="top" wrapText="true"/>
    </xf>
    <xf numFmtId="167" fontId="151" fillId="3" borderId="59" xfId="45904" applyNumberFormat="true" applyFont="true" applyBorder="true" applyAlignment="true">
      <alignment horizontal="right" vertical="top" wrapText="true"/>
    </xf>
    <xf numFmtId="0" fontId="152" fillId="3" borderId="57" xfId="45867" applyFont="true" applyBorder="true" applyAlignment="true">
      <alignment horizontal="right" vertical="top" wrapText="true"/>
    </xf>
    <xf numFmtId="166" fontId="151" fillId="3" borderId="131" xfId="45913" applyNumberFormat="true" applyFont="true" applyBorder="true" applyAlignment="true">
      <alignment horizontal="right" vertical="top" wrapText="true"/>
    </xf>
    <xf numFmtId="166" fontId="151" fillId="3" borderId="132" xfId="45914" applyNumberFormat="true" applyFont="true" applyBorder="true" applyAlignment="true">
      <alignment horizontal="right" vertical="top" wrapText="true"/>
    </xf>
    <xf numFmtId="166" fontId="151" fillId="3" borderId="133" xfId="45915" applyNumberFormat="true" applyFont="true" applyBorder="true" applyAlignment="true">
      <alignment horizontal="right" vertical="top" wrapText="true"/>
    </xf>
    <xf numFmtId="0" fontId="152" fillId="3" borderId="57" xfId="45917" applyFont="true" applyBorder="true" applyAlignment="true">
      <alignment horizontal="right" vertical="top" wrapText="true"/>
    </xf>
    <xf numFmtId="166" fontId="151" fillId="3" borderId="134" xfId="45922" applyNumberFormat="true" applyFont="true" applyBorder="true" applyAlignment="true">
      <alignment horizontal="right" vertical="top" wrapText="true"/>
    </xf>
    <xf numFmtId="166" fontId="151" fillId="3" borderId="131" xfId="45927" applyNumberFormat="true" applyFont="true" applyBorder="true" applyAlignment="true">
      <alignment horizontal="right" vertical="top" wrapText="true"/>
    </xf>
    <xf numFmtId="166" fontId="151" fillId="3" borderId="132" xfId="45928" applyNumberFormat="true" applyFont="true" applyBorder="true" applyAlignment="true">
      <alignment horizontal="right" vertical="top" wrapText="true"/>
    </xf>
    <xf numFmtId="166" fontId="151" fillId="3" borderId="133" xfId="45929" applyNumberFormat="true" applyFont="true" applyBorder="true" applyAlignment="true">
      <alignment horizontal="right" vertical="top" wrapText="true"/>
    </xf>
    <xf numFmtId="0" fontId="152" fillId="3" borderId="57" xfId="45868" applyFont="true" applyBorder="true" applyAlignment="true">
      <alignment horizontal="right" vertical="top" wrapText="true"/>
    </xf>
    <xf numFmtId="0" fontId="152" fillId="3" borderId="57" xfId="45869" applyFont="true" applyBorder="true" applyAlignment="true">
      <alignment horizontal="right" vertical="top" wrapText="true"/>
    </xf>
    <xf numFmtId="0" fontId="152" fillId="3" borderId="57" xfId="45931" applyFont="true" applyBorder="true" applyAlignment="true">
      <alignment horizontal="right" vertical="top" wrapText="true"/>
    </xf>
    <xf numFmtId="166" fontId="151" fillId="3" borderId="134" xfId="45932" applyNumberFormat="true" applyFont="true" applyBorder="true" applyAlignment="true">
      <alignment horizontal="right" vertical="top" wrapText="true"/>
    </xf>
    <xf numFmtId="0" fontId="152" fillId="3" borderId="57" xfId="45934" applyFont="true" applyBorder="true" applyAlignment="true">
      <alignment horizontal="right" vertical="top" wrapText="true"/>
    </xf>
    <xf numFmtId="166" fontId="151" fillId="3" borderId="134" xfId="45935" applyNumberFormat="true" applyFont="true" applyBorder="true" applyAlignment="true">
      <alignment horizontal="right" vertical="top" wrapText="true"/>
    </xf>
    <xf numFmtId="0" fontId="152" fillId="0" borderId="10" xfId="44961" applyFont="true" applyFill="true" applyBorder="true" applyAlignment="true">
      <alignment horizontal="left" vertical="top" wrapText="true"/>
    </xf>
    <xf numFmtId="0" fontId="152" fillId="0" borderId="10" xfId="44967" applyFont="true" applyFill="true" applyBorder="true" applyAlignment="true">
      <alignment horizontal="left" vertical="top" wrapText="true"/>
    </xf>
    <xf numFmtId="169" fontId="151" fillId="0" borderId="10" xfId="36821" applyNumberFormat="true" applyFont="true" applyFill="true" applyBorder="true" applyAlignment="true">
      <alignment horizontal="right" vertical="top"/>
    </xf>
    <xf numFmtId="169" fontId="151" fillId="0" borderId="10" xfId="36822" applyNumberFormat="true" applyFont="true" applyFill="true" applyBorder="true" applyAlignment="true">
      <alignment horizontal="right" vertical="top"/>
    </xf>
    <xf numFmtId="169" fontId="151" fillId="0" borderId="10" xfId="36823" applyNumberFormat="true" applyFont="true" applyFill="true" applyBorder="true" applyAlignment="true">
      <alignment horizontal="right" vertical="top"/>
    </xf>
    <xf numFmtId="169" fontId="151" fillId="0" borderId="10" xfId="44972" applyNumberFormat="true" applyFont="true" applyFill="true" applyBorder="true" applyAlignment="true">
      <alignment horizontal="right" vertical="top"/>
    </xf>
    <xf numFmtId="0" fontId="152" fillId="0" borderId="10" xfId="44974" applyFont="true" applyFill="true" applyBorder="true" applyAlignment="true">
      <alignment horizontal="left" vertical="top" wrapText="true"/>
    </xf>
    <xf numFmtId="169" fontId="151" fillId="0" borderId="10" xfId="36826" applyNumberFormat="true" applyFont="true" applyFill="true" applyBorder="true" applyAlignment="true">
      <alignment horizontal="right" vertical="top"/>
    </xf>
    <xf numFmtId="169" fontId="151" fillId="0" borderId="10" xfId="36827" applyNumberFormat="true" applyFont="true" applyFill="true" applyBorder="true" applyAlignment="true">
      <alignment horizontal="right" vertical="top"/>
    </xf>
    <xf numFmtId="169" fontId="151" fillId="0" borderId="10" xfId="36828" applyNumberFormat="true" applyFont="true" applyFill="true" applyBorder="true" applyAlignment="true">
      <alignment horizontal="right" vertical="top"/>
    </xf>
    <xf numFmtId="169" fontId="151" fillId="0" borderId="10" xfId="44975" applyNumberFormat="true" applyFont="true" applyFill="true" applyBorder="true" applyAlignment="true">
      <alignment horizontal="right" vertical="top"/>
    </xf>
    <xf numFmtId="0" fontId="156" fillId="0" borderId="10" xfId="19344" applyFont="true" applyFill="true" applyBorder="true" applyAlignment="true">
      <alignment horizontal="left" vertical="top"/>
    </xf>
    <xf numFmtId="170" fontId="156" fillId="0" borderId="10" xfId="19344" applyNumberFormat="true" applyFont="true" applyFill="true" applyBorder="true" applyAlignment="true">
      <alignment horizontal="right" vertical="top"/>
    </xf>
    <xf numFmtId="0" fontId="156" fillId="0" borderId="10" xfId="19344" applyFont="true" applyFill="true" applyBorder="true" applyAlignment="true">
      <alignment horizontal="left" wrapText="true"/>
    </xf>
    <xf numFmtId="0" fontId="156" fillId="0" borderId="10" xfId="19344" applyFont="true" applyFill="true" applyBorder="true" applyAlignment="true">
      <alignment horizontal="center" wrapText="true"/>
    </xf>
    <xf numFmtId="0" fontId="25" fillId="0" borderId="10" xfId="19344" applyFill="true" applyBorder="true" applyAlignment="true">
      <alignment horizontal="center" vertical="center" wrapText="true"/>
    </xf>
    <xf numFmtId="0" fontId="152" fillId="0" borderId="10" xfId="44960" applyFont="true" applyFill="true" applyBorder="true" applyAlignment="true">
      <alignment horizontal="left" vertical="top" wrapText="true"/>
    </xf>
    <xf numFmtId="0" fontId="152" fillId="0" borderId="10" xfId="44966" applyFont="true" applyFill="true" applyBorder="true" applyAlignment="true">
      <alignment horizontal="left" vertical="top" wrapText="true"/>
    </xf>
    <xf numFmtId="0" fontId="152" fillId="0" borderId="10" xfId="44973" applyFont="true" applyFill="true" applyBorder="true" applyAlignment="true">
      <alignment horizontal="left" vertical="top" wrapText="true"/>
    </xf>
    <xf numFmtId="0" fontId="152" fillId="0" borderId="10" xfId="45169" applyFont="true" applyFill="true" applyBorder="true" applyAlignment="true">
      <alignment horizontal="left" vertical="top" wrapText="true"/>
    </xf>
    <xf numFmtId="0" fontId="152" fillId="0" borderId="10" xfId="45175" applyFont="true" applyFill="true" applyBorder="true" applyAlignment="true">
      <alignment horizontal="left" vertical="top" wrapText="true"/>
    </xf>
    <xf numFmtId="169" fontId="151" fillId="0" borderId="10" xfId="45176" applyNumberFormat="true" applyFont="true" applyFill="true" applyBorder="true" applyAlignment="true">
      <alignment horizontal="right" vertical="top"/>
    </xf>
    <xf numFmtId="0" fontId="152" fillId="0" borderId="10" xfId="45181" applyFont="true" applyFill="true" applyBorder="true" applyAlignment="true">
      <alignment horizontal="left" vertical="top" wrapText="true"/>
    </xf>
    <xf numFmtId="169" fontId="151" fillId="0" borderId="10" xfId="45182" applyNumberFormat="true" applyFont="true" applyFill="true" applyBorder="true" applyAlignment="true">
      <alignment horizontal="right" vertical="top"/>
    </xf>
    <xf numFmtId="0" fontId="152" fillId="0" borderId="10" xfId="45168" applyFont="true" applyFill="true" applyBorder="true" applyAlignment="true">
      <alignment horizontal="left" vertical="top" wrapText="true"/>
    </xf>
    <xf numFmtId="0" fontId="152" fillId="0" borderId="10" xfId="45174" applyFont="true" applyFill="true" applyBorder="true" applyAlignment="true">
      <alignment horizontal="left" vertical="top" wrapText="true"/>
    </xf>
    <xf numFmtId="0" fontId="152" fillId="0" borderId="10" xfId="45180" applyFont="true" applyFill="true" applyBorder="true" applyAlignment="true">
      <alignment horizontal="left" vertical="top" wrapText="true"/>
    </xf>
    <xf numFmtId="0" fontId="152" fillId="0" borderId="10" xfId="45433" applyFont="true" applyFill="true" applyBorder="true" applyAlignment="true">
      <alignment horizontal="left" vertical="top" wrapText="true"/>
    </xf>
    <xf numFmtId="0" fontId="152" fillId="0" borderId="10" xfId="45439" applyFont="true" applyFill="true" applyBorder="true" applyAlignment="true">
      <alignment horizontal="left" vertical="top" wrapText="true"/>
    </xf>
    <xf numFmtId="0" fontId="152" fillId="0" borderId="10" xfId="45445" applyFont="true" applyFill="true" applyBorder="true" applyAlignment="true">
      <alignment horizontal="left" vertical="top" wrapText="true"/>
    </xf>
    <xf numFmtId="0" fontId="152" fillId="0" borderId="10" xfId="45447" applyFont="true" applyFill="true" applyBorder="true" applyAlignment="true">
      <alignment horizontal="left" vertical="top" wrapText="true"/>
    </xf>
    <xf numFmtId="0" fontId="25" fillId="0" borderId="10" xfId="34367" applyFill="true" applyBorder="true" applyAlignment="true"/>
    <xf numFmtId="0" fontId="152" fillId="0" borderId="10" xfId="45432" applyFont="true" applyFill="true" applyBorder="true" applyAlignment="true">
      <alignment horizontal="left" vertical="top" wrapText="true"/>
    </xf>
    <xf numFmtId="0" fontId="152" fillId="0" borderId="10" xfId="45438" applyFont="true" applyFill="true" applyBorder="true" applyAlignment="true">
      <alignment horizontal="left" vertical="top" wrapText="true"/>
    </xf>
    <xf numFmtId="0" fontId="152" fillId="0" borderId="10" xfId="45444" applyFont="true" applyFill="true" applyBorder="true" applyAlignment="true">
      <alignment horizontal="left" vertical="top" wrapText="true"/>
    </xf>
    <xf numFmtId="0" fontId="152" fillId="0" borderId="10" xfId="45446" applyFont="true" applyFill="true" applyBorder="true" applyAlignment="true">
      <alignment horizontal="left" vertical="top" wrapText="true"/>
    </xf>
    <xf numFmtId="0" fontId="152" fillId="0" borderId="10" xfId="45706" applyFont="true" applyFill="true" applyBorder="true" applyAlignment="true">
      <alignment horizontal="left" vertical="top" wrapText="true"/>
    </xf>
    <xf numFmtId="0" fontId="152" fillId="0" borderId="10" xfId="45712" applyFont="true" applyFill="true" applyBorder="true" applyAlignment="true">
      <alignment horizontal="left" vertical="top" wrapText="true"/>
    </xf>
    <xf numFmtId="169" fontId="151" fillId="0" borderId="10" xfId="45713" applyNumberFormat="true" applyFont="true" applyFill="true" applyBorder="true" applyAlignment="true">
      <alignment horizontal="right" vertical="top"/>
    </xf>
    <xf numFmtId="0" fontId="152" fillId="0" borderId="10" xfId="45718" applyFont="true" applyFill="true" applyBorder="true" applyAlignment="true">
      <alignment horizontal="left" vertical="top" wrapText="true"/>
    </xf>
    <xf numFmtId="169" fontId="151" fillId="0" borderId="10" xfId="45719" applyNumberFormat="true" applyFont="true" applyFill="true" applyBorder="true" applyAlignment="true">
      <alignment horizontal="right" vertical="top"/>
    </xf>
    <xf numFmtId="0" fontId="152" fillId="0" borderId="10" xfId="45705" applyFont="true" applyFill="true" applyBorder="true" applyAlignment="true">
      <alignment horizontal="left" vertical="top" wrapText="true"/>
    </xf>
    <xf numFmtId="0" fontId="152" fillId="0" borderId="10" xfId="45711" applyFont="true" applyFill="true" applyBorder="true" applyAlignment="true">
      <alignment horizontal="left" vertical="top" wrapText="true"/>
    </xf>
    <xf numFmtId="0" fontId="152" fillId="0" borderId="10" xfId="45717" applyFont="true" applyFill="true" applyBorder="true" applyAlignment="true">
      <alignment horizontal="left" vertical="top" wrapText="true"/>
    </xf>
    <xf numFmtId="0" fontId="25" fillId="15" borderId="10" xfId="19344" applyFill="true" applyBorder="true" applyAlignment="true">
      <alignment vertical="center" wrapText="true"/>
    </xf>
    <xf numFmtId="0" fontId="152" fillId="0" borderId="10" xfId="19382" applyFont="true" applyFill="true" applyBorder="true" applyAlignment="true">
      <alignment horizontal="left" vertical="center" wrapText="true"/>
    </xf>
    <xf numFmtId="0" fontId="152" fillId="0" borderId="10" xfId="19384" applyFont="true" applyFill="true" applyBorder="true" applyAlignment="true">
      <alignment horizontal="left" vertical="center"/>
    </xf>
    <xf numFmtId="0" fontId="25" fillId="0" borderId="10" xfId="19344" applyFill="true" applyBorder="true" applyAlignment="true">
      <alignment vertical="center"/>
    </xf>
    <xf numFmtId="0" fontId="25" fillId="3" borderId="10" xfId="34367" applyAlignment="true">
      <alignment vertical="center"/>
    </xf>
    <xf numFmtId="0" fontId="25" fillId="15" borderId="10" xfId="34367" applyFill="true" applyBorder="true" applyAlignment="true">
      <alignment vertical="center"/>
    </xf>
    <xf numFmtId="0" fontId="25" fillId="0" borderId="10" xfId="34367" applyFill="true" applyBorder="true" applyAlignment="true">
      <alignment vertical="center"/>
    </xf>
    <xf numFmtId="0" fontId="183" fillId="27" borderId="3" xfId="19344" applyFont="true" applyFill="true" applyBorder="true" applyAlignment="true">
      <alignment horizontal="left" wrapText="true"/>
    </xf>
    <xf numFmtId="0" fontId="183" fillId="27" borderId="4" xfId="19344" applyFont="true" applyFill="true" applyBorder="true" applyAlignment="true">
      <alignment wrapText="true"/>
    </xf>
    <xf numFmtId="0" fontId="183" fillId="27" borderId="3" xfId="19344" applyFont="true" applyFill="true" applyBorder="true" applyAlignment="true">
      <alignment wrapText="true"/>
    </xf>
    <xf numFmtId="0" fontId="183" fillId="27" borderId="5" xfId="19344" applyFont="true" applyFill="true" applyBorder="true" applyAlignment="true">
      <alignment wrapText="true"/>
    </xf>
    <xf numFmtId="0" fontId="183" fillId="27" borderId="6" xfId="19344" applyFont="true" applyFill="true" applyBorder="true" applyAlignment="true">
      <alignment wrapText="true"/>
    </xf>
    <xf numFmtId="0" fontId="183" fillId="3" borderId="4" xfId="19344" applyFont="true" applyBorder="true"/>
    <xf numFmtId="0" fontId="156" fillId="27" borderId="10" xfId="19344" applyFont="true" applyFill="true" applyAlignment="true">
      <alignment horizontal="left" vertical="center"/>
    </xf>
    <xf numFmtId="170" fontId="156" fillId="27" borderId="10" xfId="19344" applyNumberFormat="true" applyFont="true" applyFill="true" applyAlignment="true">
      <alignment horizontal="right" vertical="center"/>
    </xf>
    <xf numFmtId="0" fontId="152" fillId="0" borderId="10" xfId="45027" applyFont="true" applyFill="true" applyBorder="true" applyAlignment="true">
      <alignment horizontal="left" vertical="center" wrapText="true"/>
    </xf>
    <xf numFmtId="0" fontId="152" fillId="15" borderId="10" xfId="19445" applyFont="true" applyFill="true" applyAlignment="true">
      <alignment horizontal="left" vertical="center" wrapText="true"/>
    </xf>
    <xf numFmtId="0" fontId="152" fillId="15" borderId="10" xfId="19446" applyFont="true" applyFill="true" applyAlignment="true">
      <alignment horizontal="left" vertical="center"/>
    </xf>
    <xf numFmtId="0" fontId="152" fillId="15" borderId="10" xfId="19451" applyFont="true" applyFill="true" applyAlignment="true">
      <alignment horizontal="center" vertical="center" wrapText="true"/>
    </xf>
    <xf numFmtId="0" fontId="152" fillId="15" borderId="10" xfId="19447" applyFont="true" applyFill="true" applyAlignment="true">
      <alignment horizontal="left" vertical="center" wrapText="true"/>
    </xf>
    <xf numFmtId="0" fontId="152" fillId="15" borderId="10" xfId="19448" applyFont="true" applyFill="true" applyAlignment="true">
      <alignment horizontal="left" vertical="center"/>
    </xf>
    <xf numFmtId="0" fontId="152" fillId="15" borderId="10" xfId="19452" applyFont="true" applyFill="true" applyAlignment="true">
      <alignment horizontal="center" vertical="center" wrapText="true"/>
    </xf>
    <xf numFmtId="0" fontId="152" fillId="15" borderId="10" xfId="19449" applyFont="true" applyFill="true" applyAlignment="true">
      <alignment horizontal="left" vertical="center" wrapText="true"/>
    </xf>
    <xf numFmtId="0" fontId="152" fillId="15" borderId="10" xfId="19450" applyFont="true" applyFill="true" applyAlignment="true">
      <alignment horizontal="left" vertical="center"/>
    </xf>
    <xf numFmtId="0" fontId="152" fillId="15" borderId="10" xfId="19453" applyFont="true" applyFill="true" applyAlignment="true">
      <alignment horizontal="center" vertical="center" wrapText="true"/>
    </xf>
    <xf numFmtId="0" fontId="152" fillId="15" borderId="10" xfId="19454" applyFont="true" applyFill="true" applyAlignment="true">
      <alignment horizontal="left" vertical="center" wrapText="true"/>
    </xf>
    <xf numFmtId="0" fontId="152" fillId="15" borderId="10" xfId="19457" applyFont="true" applyFill="true" applyAlignment="true">
      <alignment horizontal="left" vertical="center"/>
    </xf>
    <xf numFmtId="168" fontId="151" fillId="15" borderId="10" xfId="19461" applyNumberFormat="true" applyFont="true" applyFill="true" applyAlignment="true">
      <alignment horizontal="right" vertical="center" wrapText="true"/>
    </xf>
    <xf numFmtId="0" fontId="152" fillId="15" borderId="10" xfId="19455" applyFont="true" applyFill="true" applyAlignment="true">
      <alignment horizontal="left" vertical="center" wrapText="true"/>
    </xf>
    <xf numFmtId="0" fontId="152" fillId="15" borderId="10" xfId="19458" applyFont="true" applyFill="true" applyAlignment="true">
      <alignment horizontal="left" vertical="center"/>
    </xf>
    <xf numFmtId="168" fontId="151" fillId="15" borderId="10" xfId="19462" applyNumberFormat="true" applyFont="true" applyFill="true" applyAlignment="true">
      <alignment horizontal="right" vertical="center" wrapText="true"/>
    </xf>
    <xf numFmtId="0" fontId="152" fillId="15" borderId="10" xfId="19459" applyFont="true" applyFill="true" applyAlignment="true">
      <alignment horizontal="left" vertical="center"/>
    </xf>
    <xf numFmtId="0" fontId="152" fillId="15" borderId="10" xfId="19456" applyFont="true" applyFill="true" applyAlignment="true">
      <alignment horizontal="left" vertical="center" wrapText="true"/>
    </xf>
    <xf numFmtId="0" fontId="152" fillId="15" borderId="10" xfId="19460" applyFont="true" applyFill="true" applyAlignment="true">
      <alignment horizontal="left" vertical="center"/>
    </xf>
    <xf numFmtId="168" fontId="151" fillId="15" borderId="10" xfId="19463" applyNumberFormat="true" applyFont="true" applyFill="true" applyAlignment="true">
      <alignment horizontal="right" vertical="center" wrapText="true"/>
    </xf>
    <xf numFmtId="0" fontId="152" fillId="15" borderId="10" xfId="19467" applyFont="true" applyFill="true" applyAlignment="true">
      <alignment horizontal="left" vertical="center" wrapText="true"/>
    </xf>
    <xf numFmtId="0" fontId="152" fillId="15" borderId="10" xfId="19468" applyFont="true" applyFill="true" applyAlignment="true">
      <alignment horizontal="left" vertical="center"/>
    </xf>
    <xf numFmtId="0" fontId="152" fillId="15" borderId="10" xfId="19473" applyFont="true" applyFill="true" applyAlignment="true">
      <alignment horizontal="center" vertical="center" wrapText="true"/>
    </xf>
    <xf numFmtId="0" fontId="152" fillId="15" borderId="10" xfId="19474" applyFont="true" applyFill="true" applyAlignment="true">
      <alignment horizontal="center" vertical="center" wrapText="true"/>
    </xf>
    <xf numFmtId="0" fontId="152" fillId="15" borderId="10" xfId="19469" applyFont="true" applyFill="true" applyAlignment="true">
      <alignment horizontal="left" vertical="center" wrapText="true"/>
    </xf>
    <xf numFmtId="0" fontId="152" fillId="15" borderId="10" xfId="19470" applyFont="true" applyFill="true" applyAlignment="true">
      <alignment horizontal="left" vertical="center"/>
    </xf>
    <xf numFmtId="0" fontId="152" fillId="15" borderId="10" xfId="19475" applyFont="true" applyFill="true" applyAlignment="true">
      <alignment horizontal="center" vertical="center" wrapText="true"/>
    </xf>
    <xf numFmtId="0" fontId="152" fillId="15" borderId="10" xfId="19476" applyFont="true" applyFill="true" applyAlignment="true">
      <alignment horizontal="center" vertical="center" wrapText="true"/>
    </xf>
    <xf numFmtId="0" fontId="152" fillId="15" borderId="10" xfId="19471" applyFont="true" applyFill="true" applyAlignment="true">
      <alignment horizontal="left" vertical="center" wrapText="true"/>
    </xf>
    <xf numFmtId="0" fontId="152" fillId="15" borderId="10" xfId="19472" applyFont="true" applyFill="true" applyAlignment="true">
      <alignment horizontal="left" vertical="center"/>
    </xf>
    <xf numFmtId="0" fontId="152" fillId="15" borderId="10" xfId="19477" applyFont="true" applyFill="true" applyAlignment="true">
      <alignment horizontal="center" vertical="center" wrapText="true"/>
    </xf>
    <xf numFmtId="0" fontId="152" fillId="15" borderId="10" xfId="19478" applyFont="true" applyFill="true" applyAlignment="true">
      <alignment horizontal="center" vertical="center" wrapText="true"/>
    </xf>
    <xf numFmtId="0" fontId="152" fillId="15" borderId="10" xfId="19479" applyFont="true" applyFill="true" applyAlignment="true">
      <alignment horizontal="left" vertical="center" wrapText="true"/>
    </xf>
    <xf numFmtId="0" fontId="152" fillId="15" borderId="10" xfId="19482" applyFont="true" applyFill="true" applyAlignment="true">
      <alignment horizontal="left" vertical="center"/>
    </xf>
    <xf numFmtId="168" fontId="151" fillId="15" borderId="10" xfId="19485" applyNumberFormat="true" applyFont="true" applyFill="true" applyAlignment="true">
      <alignment horizontal="right" vertical="center" wrapText="true"/>
    </xf>
    <xf numFmtId="168" fontId="151" fillId="15" borderId="10" xfId="19486" applyNumberFormat="true" applyFont="true" applyFill="true" applyAlignment="true">
      <alignment horizontal="right" vertical="center" wrapText="true"/>
    </xf>
    <xf numFmtId="0" fontId="152" fillId="15" borderId="10" xfId="19480" applyFont="true" applyFill="true" applyAlignment="true">
      <alignment horizontal="left" vertical="center" wrapText="true"/>
    </xf>
    <xf numFmtId="0" fontId="152" fillId="15" borderId="10" xfId="19483" applyFont="true" applyFill="true" applyAlignment="true">
      <alignment horizontal="left" vertical="center"/>
    </xf>
    <xf numFmtId="168" fontId="151" fillId="15" borderId="10" xfId="19487" applyNumberFormat="true" applyFont="true" applyFill="true" applyAlignment="true">
      <alignment horizontal="right" vertical="center" wrapText="true"/>
    </xf>
    <xf numFmtId="168" fontId="151" fillId="15" borderId="10" xfId="19488" applyNumberFormat="true" applyFont="true" applyFill="true" applyAlignment="true">
      <alignment horizontal="right" vertical="center" wrapText="true"/>
    </xf>
    <xf numFmtId="0" fontId="152" fillId="15" borderId="10" xfId="19481" applyFont="true" applyFill="true" applyAlignment="true">
      <alignment horizontal="left" vertical="center" wrapText="true"/>
    </xf>
    <xf numFmtId="0" fontId="152" fillId="15" borderId="10" xfId="19484" applyFont="true" applyFill="true" applyAlignment="true">
      <alignment horizontal="left" vertical="center"/>
    </xf>
    <xf numFmtId="168" fontId="151" fillId="15" borderId="10" xfId="19489" applyNumberFormat="true" applyFont="true" applyFill="true" applyAlignment="true">
      <alignment horizontal="right" vertical="center" wrapText="true"/>
    </xf>
    <xf numFmtId="168" fontId="151" fillId="15" borderId="10" xfId="19490" applyNumberFormat="true" applyFont="true" applyFill="true" applyAlignment="true">
      <alignment horizontal="right" vertical="center" wrapText="true"/>
    </xf>
    <xf numFmtId="0" fontId="25" fillId="15" borderId="10" xfId="19344" applyFill="true" applyBorder="true" applyAlignment="true">
      <alignment vertical="center"/>
    </xf>
    <xf numFmtId="0" fontId="152" fillId="3" borderId="52" xfId="44936" applyFont="true" applyBorder="true" applyAlignment="true">
      <alignment horizontal="center" vertical="center" wrapText="true"/>
    </xf>
    <xf numFmtId="0" fontId="152" fillId="3" borderId="53" xfId="44937" applyFont="true" applyBorder="true" applyAlignment="true">
      <alignment horizontal="center" vertical="center" wrapText="true"/>
    </xf>
    <xf numFmtId="0" fontId="152" fillId="3" borderId="53" xfId="44938" applyFont="true" applyBorder="true" applyAlignment="true">
      <alignment horizontal="center" vertical="center" wrapText="true"/>
    </xf>
    <xf numFmtId="0" fontId="152" fillId="3" borderId="52" xfId="44957" applyFont="true" applyBorder="true" applyAlignment="true">
      <alignment horizontal="center" vertical="center" wrapText="true"/>
    </xf>
    <xf numFmtId="0" fontId="152" fillId="3" borderId="53" xfId="44958" applyFont="true" applyBorder="true" applyAlignment="true">
      <alignment horizontal="center" vertical="center" wrapText="true"/>
    </xf>
    <xf numFmtId="0" fontId="152" fillId="3" borderId="53" xfId="44959" applyFont="true" applyBorder="true" applyAlignment="true">
      <alignment horizontal="center" vertical="center" wrapText="true"/>
    </xf>
    <xf numFmtId="0" fontId="152" fillId="3" borderId="52" xfId="44985" applyFont="true" applyBorder="true" applyAlignment="true">
      <alignment horizontal="center" vertical="center" wrapText="true"/>
    </xf>
    <xf numFmtId="0" fontId="152" fillId="3" borderId="53" xfId="44986" applyFont="true" applyBorder="true" applyAlignment="true">
      <alignment horizontal="center" vertical="center" wrapText="true"/>
    </xf>
    <xf numFmtId="0" fontId="152" fillId="3" borderId="53" xfId="44987" applyFont="true" applyBorder="true" applyAlignment="true">
      <alignment horizontal="center" vertical="center" wrapText="true"/>
    </xf>
    <xf numFmtId="0" fontId="152" fillId="3" borderId="52" xfId="45015" applyFont="true" applyBorder="true" applyAlignment="true">
      <alignment horizontal="center" vertical="center" wrapText="true"/>
    </xf>
    <xf numFmtId="0" fontId="152" fillId="3" borderId="53" xfId="45016" applyFont="true" applyBorder="true" applyAlignment="true">
      <alignment horizontal="center" vertical="center" wrapText="true"/>
    </xf>
    <xf numFmtId="0" fontId="152" fillId="3" borderId="53" xfId="45017" applyFont="true" applyBorder="true" applyAlignment="true">
      <alignment horizontal="center" vertical="center" wrapText="true"/>
    </xf>
    <xf numFmtId="0" fontId="152" fillId="3" borderId="52" xfId="45036" applyFont="true" applyBorder="true" applyAlignment="true">
      <alignment horizontal="center" vertical="center" wrapText="true"/>
    </xf>
    <xf numFmtId="0" fontId="152" fillId="3" borderId="53" xfId="45037" applyFont="true" applyBorder="true" applyAlignment="true">
      <alignment horizontal="center" vertical="center" wrapText="true"/>
    </xf>
    <xf numFmtId="0" fontId="152" fillId="3" borderId="53" xfId="45038" applyFont="true" applyBorder="true" applyAlignment="true">
      <alignment horizontal="center" vertical="center" wrapText="true"/>
    </xf>
    <xf numFmtId="0" fontId="152" fillId="3" borderId="52" xfId="45075" applyFont="true" applyBorder="true" applyAlignment="true">
      <alignment horizontal="center" vertical="center" wrapText="true"/>
    </xf>
    <xf numFmtId="0" fontId="152" fillId="3" borderId="53" xfId="45076" applyFont="true" applyBorder="true" applyAlignment="true">
      <alignment horizontal="center" vertical="center" wrapText="true"/>
    </xf>
    <xf numFmtId="0" fontId="152" fillId="3" borderId="53" xfId="45077" applyFont="true" applyBorder="true" applyAlignment="true">
      <alignment horizontal="center" vertical="center" wrapText="true"/>
    </xf>
    <xf numFmtId="0" fontId="25" fillId="0" borderId="102" xfId="19344" applyFill="true" applyBorder="true" applyAlignment="true">
      <alignment vertical="center" wrapText="true"/>
    </xf>
    <xf numFmtId="0" fontId="25" fillId="15" borderId="102" xfId="19344" applyFill="true" applyBorder="true" applyAlignment="true">
      <alignment vertical="center" wrapText="true"/>
    </xf>
    <xf numFmtId="0" fontId="25" fillId="27" borderId="102" xfId="19344" applyFill="true" applyBorder="true" applyAlignment="true">
      <alignment vertical="center" wrapText="true"/>
    </xf>
    <xf numFmtId="0" fontId="25" fillId="27" borderId="107" xfId="19344" applyFill="true" applyBorder="true" applyAlignment="true">
      <alignment vertical="center" wrapText="true"/>
    </xf>
    <xf numFmtId="0" fontId="25" fillId="0" borderId="107" xfId="19344" applyFill="true" applyBorder="true" applyAlignment="true">
      <alignment vertical="center" wrapText="true"/>
    </xf>
    <xf numFmtId="0" fontId="156" fillId="35" borderId="102" xfId="19344" applyFont="true" applyFill="true" applyBorder="true" applyAlignment="true">
      <alignment horizontal="center" vertical="center" wrapText="true"/>
    </xf>
    <xf numFmtId="0" fontId="25" fillId="35" borderId="138" xfId="19344" applyFill="true" applyBorder="true" applyAlignment="true">
      <alignment horizontal="center" vertical="center"/>
    </xf>
    <xf numFmtId="0" fontId="156" fillId="35" borderId="138" xfId="19344" applyFont="true" applyFill="true" applyBorder="true" applyAlignment="true">
      <alignment horizontal="center" vertical="center" wrapText="true"/>
    </xf>
    <xf numFmtId="169" fontId="116" fillId="35" borderId="102" xfId="40237" applyNumberFormat="true" applyFont="true" applyFill="true" applyBorder="true" applyAlignment="true">
      <alignment horizontal="center" vertical="center"/>
    </xf>
    <xf numFmtId="169" fontId="116" fillId="35" borderId="138" xfId="40238" applyNumberFormat="true" applyFont="true" applyFill="true" applyBorder="true" applyAlignment="true">
      <alignment horizontal="center" vertical="center"/>
    </xf>
    <xf numFmtId="169" fontId="116" fillId="35" borderId="138" xfId="40240" applyNumberFormat="true" applyFont="true" applyFill="true" applyBorder="true" applyAlignment="true">
      <alignment horizontal="center" vertical="center"/>
    </xf>
    <xf numFmtId="169" fontId="116" fillId="35" borderId="102" xfId="40249" applyNumberFormat="true" applyFont="true" applyFill="true" applyBorder="true" applyAlignment="true">
      <alignment horizontal="center" vertical="center"/>
    </xf>
    <xf numFmtId="169" fontId="116" fillId="35" borderId="138" xfId="40250" applyNumberFormat="true" applyFont="true" applyFill="true" applyBorder="true" applyAlignment="true">
      <alignment horizontal="center" vertical="center"/>
    </xf>
    <xf numFmtId="169" fontId="116" fillId="35" borderId="138" xfId="40252" applyNumberFormat="true" applyFont="true" applyFill="true" applyBorder="true" applyAlignment="true">
      <alignment horizontal="center" vertical="center"/>
    </xf>
    <xf numFmtId="0" fontId="152" fillId="35" borderId="102" xfId="45029" applyFont="true" applyFill="true" applyBorder="true" applyAlignment="true">
      <alignment horizontal="center" vertical="center" wrapText="true"/>
    </xf>
    <xf numFmtId="0" fontId="152" fillId="35" borderId="138" xfId="45030" applyFont="true" applyFill="true" applyBorder="true" applyAlignment="true">
      <alignment horizontal="center" vertical="center" wrapText="true"/>
    </xf>
    <xf numFmtId="0" fontId="152" fillId="35" borderId="102" xfId="45035" applyFont="true" applyFill="true" applyBorder="true" applyAlignment="true">
      <alignment horizontal="center" vertical="center" wrapText="true"/>
    </xf>
    <xf numFmtId="0" fontId="152" fillId="35" borderId="138" xfId="45036" applyFont="true" applyFill="true" applyBorder="true" applyAlignment="true">
      <alignment horizontal="center" vertical="center" wrapText="true"/>
    </xf>
    <xf numFmtId="0" fontId="152" fillId="35" borderId="102" xfId="25757" applyFont="true" applyFill="true" applyBorder="true" applyAlignment="true">
      <alignment horizontal="center" vertical="center" wrapText="true"/>
    </xf>
    <xf numFmtId="0" fontId="152" fillId="35" borderId="138" xfId="25755" applyFont="true" applyFill="true" applyBorder="true" applyAlignment="true">
      <alignment horizontal="center" vertical="center" wrapText="true"/>
    </xf>
    <xf numFmtId="0" fontId="152" fillId="35" borderId="138" xfId="19379" applyFont="true" applyFill="true" applyBorder="true" applyAlignment="true">
      <alignment horizontal="center" vertical="center" wrapText="true"/>
    </xf>
    <xf numFmtId="0" fontId="152" fillId="35" borderId="102" xfId="25752" applyFont="true" applyFill="true" applyBorder="true" applyAlignment="true">
      <alignment horizontal="center" vertical="center" wrapText="true"/>
    </xf>
    <xf numFmtId="0" fontId="152" fillId="35" borderId="138" xfId="25750" applyFont="true" applyFill="true" applyBorder="true" applyAlignment="true">
      <alignment horizontal="center" vertical="center" wrapText="true"/>
    </xf>
    <xf numFmtId="0" fontId="152" fillId="35" borderId="138" xfId="19380" applyFont="true" applyFill="true" applyBorder="true" applyAlignment="true">
      <alignment horizontal="center" vertical="center" wrapText="true"/>
    </xf>
    <xf numFmtId="0" fontId="152" fillId="35" borderId="102" xfId="45068" applyFont="true" applyFill="true" applyBorder="true" applyAlignment="true">
      <alignment horizontal="center" vertical="center" wrapText="true"/>
    </xf>
    <xf numFmtId="0" fontId="152" fillId="35" borderId="138" xfId="45069" applyFont="true" applyFill="true" applyBorder="true" applyAlignment="true">
      <alignment horizontal="center" vertical="center" wrapText="true"/>
    </xf>
    <xf numFmtId="0" fontId="152" fillId="35" borderId="102" xfId="45074" applyFont="true" applyFill="true" applyBorder="true" applyAlignment="true">
      <alignment horizontal="center" vertical="center" wrapText="true"/>
    </xf>
    <xf numFmtId="0" fontId="152" fillId="35" borderId="138" xfId="45075" applyFont="true" applyFill="true" applyBorder="true" applyAlignment="true">
      <alignment horizontal="center" vertical="center" wrapText="true"/>
    </xf>
    <xf numFmtId="0" fontId="25" fillId="35" borderId="109" xfId="19344" applyFill="true" applyBorder="true" applyAlignment="true">
      <alignment horizontal="center" vertical="center"/>
    </xf>
    <xf numFmtId="0" fontId="156" fillId="35" borderId="109" xfId="19344" applyFont="true" applyFill="true" applyBorder="true" applyAlignment="true">
      <alignment horizontal="center" vertical="center" wrapText="true"/>
    </xf>
    <xf numFmtId="169" fontId="116" fillId="35" borderId="109" xfId="40239" applyNumberFormat="true" applyFont="true" applyFill="true" applyBorder="true" applyAlignment="true">
      <alignment horizontal="center" vertical="center"/>
    </xf>
    <xf numFmtId="169" fontId="116" fillId="35" borderId="109" xfId="40251" applyNumberFormat="true" applyFont="true" applyFill="true" applyBorder="true" applyAlignment="true">
      <alignment horizontal="center" vertical="center"/>
    </xf>
    <xf numFmtId="0" fontId="152" fillId="35" borderId="109" xfId="45031" applyFont="true" applyFill="true" applyBorder="true" applyAlignment="true">
      <alignment horizontal="center" vertical="center" wrapText="true"/>
    </xf>
    <xf numFmtId="0" fontId="152" fillId="35" borderId="109" xfId="45037" applyFont="true" applyFill="true" applyBorder="true" applyAlignment="true">
      <alignment horizontal="center" vertical="center" wrapText="true"/>
    </xf>
    <xf numFmtId="0" fontId="152" fillId="35" borderId="109" xfId="25756" applyFont="true" applyFill="true" applyBorder="true" applyAlignment="true">
      <alignment horizontal="center" vertical="center" wrapText="true"/>
    </xf>
    <xf numFmtId="0" fontId="152" fillId="35" borderId="109" xfId="25751" applyFont="true" applyFill="true" applyBorder="true" applyAlignment="true">
      <alignment horizontal="center" vertical="center" wrapText="true"/>
    </xf>
    <xf numFmtId="0" fontId="152" fillId="35" borderId="109" xfId="45070" applyFont="true" applyFill="true" applyBorder="true" applyAlignment="true">
      <alignment horizontal="center" vertical="center" wrapText="true"/>
    </xf>
    <xf numFmtId="0" fontId="152" fillId="35" borderId="109" xfId="45076" applyFont="true" applyFill="true" applyBorder="true" applyAlignment="true">
      <alignment horizontal="center" vertical="center" wrapText="true"/>
    </xf>
    <xf numFmtId="0" fontId="152" fillId="3" borderId="111" xfId="44936" applyFont="true" applyBorder="true" applyAlignment="true">
      <alignment horizontal="center" vertical="center" wrapText="true"/>
    </xf>
    <xf numFmtId="0" fontId="152" fillId="3" borderId="111" xfId="44957" applyFont="true" applyBorder="true" applyAlignment="true">
      <alignment horizontal="center" vertical="center" wrapText="true"/>
    </xf>
    <xf numFmtId="0" fontId="152" fillId="3" borderId="111" xfId="44985" applyFont="true" applyBorder="true" applyAlignment="true">
      <alignment horizontal="center" vertical="center" wrapText="true"/>
    </xf>
    <xf numFmtId="0" fontId="152" fillId="3" borderId="111" xfId="45015" applyFont="true" applyBorder="true" applyAlignment="true">
      <alignment horizontal="center" vertical="center" wrapText="true"/>
    </xf>
    <xf numFmtId="0" fontId="152" fillId="3" borderId="111" xfId="45036" applyFont="true" applyBorder="true" applyAlignment="true">
      <alignment horizontal="center" vertical="center" wrapText="true"/>
    </xf>
    <xf numFmtId="169" fontId="116" fillId="35" borderId="102" xfId="40238" applyNumberFormat="true" applyFont="true" applyFill="true" applyBorder="true" applyAlignment="true">
      <alignment horizontal="center" vertical="center"/>
    </xf>
    <xf numFmtId="169" fontId="116" fillId="35" borderId="102" xfId="40250" applyNumberFormat="true" applyFont="true" applyFill="true" applyBorder="true" applyAlignment="true">
      <alignment horizontal="center" vertical="center"/>
    </xf>
    <xf numFmtId="0" fontId="152" fillId="35" borderId="102" xfId="45031" applyFont="true" applyFill="true" applyBorder="true" applyAlignment="true">
      <alignment horizontal="center" vertical="center" wrapText="true"/>
    </xf>
    <xf numFmtId="0" fontId="152" fillId="35" borderId="102" xfId="45036" applyFont="true" applyFill="true" applyBorder="true" applyAlignment="true">
      <alignment horizontal="center" vertical="center" wrapText="true"/>
    </xf>
    <xf numFmtId="0" fontId="152" fillId="35" borderId="102" xfId="25756" applyFont="true" applyFill="true" applyBorder="true" applyAlignment="true">
      <alignment horizontal="center" vertical="center" wrapText="true"/>
    </xf>
    <xf numFmtId="0" fontId="152" fillId="35" borderId="102" xfId="25750" applyFont="true" applyFill="true" applyBorder="true" applyAlignment="true">
      <alignment horizontal="center" vertical="center" wrapText="true"/>
    </xf>
    <xf numFmtId="0" fontId="152" fillId="3" borderId="111" xfId="45075" applyFont="true" applyBorder="true" applyAlignment="true">
      <alignment horizontal="center" vertical="center" wrapText="true"/>
    </xf>
    <xf numFmtId="0" fontId="152" fillId="35" borderId="102" xfId="45070" applyFont="true" applyFill="true" applyBorder="true" applyAlignment="true">
      <alignment horizontal="center" vertical="center" wrapText="true"/>
    </xf>
    <xf numFmtId="0" fontId="152" fillId="35" borderId="102" xfId="45075" applyFont="true" applyFill="true" applyBorder="true" applyAlignment="true">
      <alignment horizontal="center" vertical="center" wrapText="true"/>
    </xf>
    <xf numFmtId="0" fontId="152" fillId="3" borderId="112" xfId="44936" applyFont="true" applyBorder="true" applyAlignment="true">
      <alignment horizontal="center" vertical="center" wrapText="true"/>
    </xf>
    <xf numFmtId="0" fontId="152" fillId="3" borderId="112" xfId="44957" applyFont="true" applyBorder="true" applyAlignment="true">
      <alignment horizontal="center" vertical="center" wrapText="true"/>
    </xf>
    <xf numFmtId="0" fontId="152" fillId="3" borderId="112" xfId="44985" applyFont="true" applyBorder="true" applyAlignment="true">
      <alignment horizontal="center" vertical="center" wrapText="true"/>
    </xf>
    <xf numFmtId="0" fontId="156" fillId="35" borderId="143" xfId="19344" applyFont="true" applyFill="true" applyBorder="true" applyAlignment="true">
      <alignment horizontal="center" vertical="center" wrapText="true"/>
    </xf>
    <xf numFmtId="0" fontId="152" fillId="3" borderId="112" xfId="45015" applyFont="true" applyBorder="true" applyAlignment="true">
      <alignment horizontal="center" vertical="center" wrapText="true"/>
    </xf>
    <xf numFmtId="0" fontId="152" fillId="3" borderId="112" xfId="45036" applyFont="true" applyBorder="true" applyAlignment="true">
      <alignment horizontal="center" vertical="center" wrapText="true"/>
    </xf>
    <xf numFmtId="169" fontId="116" fillId="35" borderId="143" xfId="40238" applyNumberFormat="true" applyFont="true" applyFill="true" applyBorder="true" applyAlignment="true">
      <alignment horizontal="center" vertical="center"/>
    </xf>
    <xf numFmtId="169" fontId="116" fillId="35" borderId="143" xfId="40250" applyNumberFormat="true" applyFont="true" applyFill="true" applyBorder="true" applyAlignment="true">
      <alignment horizontal="center" vertical="center"/>
    </xf>
    <xf numFmtId="0" fontId="152" fillId="35" borderId="143" xfId="45031" applyFont="true" applyFill="true" applyBorder="true" applyAlignment="true">
      <alignment horizontal="center" vertical="center" wrapText="true"/>
    </xf>
    <xf numFmtId="0" fontId="152" fillId="35" borderId="143" xfId="45036" applyFont="true" applyFill="true" applyBorder="true" applyAlignment="true">
      <alignment horizontal="center" vertical="center" wrapText="true"/>
    </xf>
    <xf numFmtId="0" fontId="152" fillId="35" borderId="143" xfId="25756" applyFont="true" applyFill="true" applyBorder="true" applyAlignment="true">
      <alignment horizontal="center" vertical="center" wrapText="true"/>
    </xf>
    <xf numFmtId="0" fontId="152" fillId="35" borderId="143" xfId="25750" applyFont="true" applyFill="true" applyBorder="true" applyAlignment="true">
      <alignment horizontal="center" vertical="center" wrapText="true"/>
    </xf>
    <xf numFmtId="0" fontId="152" fillId="3" borderId="112" xfId="45075" applyFont="true" applyBorder="true" applyAlignment="true">
      <alignment horizontal="center" vertical="center" wrapText="true"/>
    </xf>
    <xf numFmtId="0" fontId="152" fillId="35" borderId="143" xfId="45070" applyFont="true" applyFill="true" applyBorder="true" applyAlignment="true">
      <alignment horizontal="center" vertical="center" wrapText="true"/>
    </xf>
    <xf numFmtId="0" fontId="152" fillId="35" borderId="143" xfId="45075" applyFont="true" applyFill="true" applyBorder="true" applyAlignment="true">
      <alignment horizontal="center" vertical="center" wrapText="true"/>
    </xf>
    <xf numFmtId="0" fontId="25" fillId="35" borderId="139" xfId="19344" applyFill="true" applyBorder="true" applyAlignment="true">
      <alignment horizontal="center" vertical="center"/>
    </xf>
    <xf numFmtId="0" fontId="156" fillId="35" borderId="139" xfId="19344" applyFont="true" applyFill="true" applyBorder="true" applyAlignment="true">
      <alignment horizontal="center" vertical="center" wrapText="true"/>
    </xf>
    <xf numFmtId="0" fontId="152" fillId="3" borderId="97" xfId="44937" applyFont="true" applyBorder="true" applyAlignment="true">
      <alignment horizontal="center" vertical="center" wrapText="true"/>
    </xf>
    <xf numFmtId="0" fontId="152" fillId="3" borderId="97" xfId="44958" applyFont="true" applyBorder="true" applyAlignment="true">
      <alignment horizontal="center" vertical="center" wrapText="true"/>
    </xf>
    <xf numFmtId="0" fontId="152" fillId="3" borderId="97" xfId="44986" applyFont="true" applyBorder="true" applyAlignment="true">
      <alignment horizontal="center" vertical="center" wrapText="true"/>
    </xf>
    <xf numFmtId="169" fontId="116" fillId="35" borderId="139" xfId="40239" applyNumberFormat="true" applyFont="true" applyFill="true" applyBorder="true" applyAlignment="true">
      <alignment horizontal="center" vertical="center"/>
    </xf>
    <xf numFmtId="169" fontId="116" fillId="35" borderId="139" xfId="40251" applyNumberFormat="true" applyFont="true" applyFill="true" applyBorder="true" applyAlignment="true">
      <alignment horizontal="center" vertical="center"/>
    </xf>
    <xf numFmtId="0" fontId="152" fillId="35" borderId="139" xfId="45031" applyFont="true" applyFill="true" applyBorder="true" applyAlignment="true">
      <alignment horizontal="center" vertical="center" wrapText="true"/>
    </xf>
    <xf numFmtId="0" fontId="152" fillId="35" borderId="139" xfId="45037" applyFont="true" applyFill="true" applyBorder="true" applyAlignment="true">
      <alignment horizontal="center" vertical="center" wrapText="true"/>
    </xf>
    <xf numFmtId="0" fontId="152" fillId="35" borderId="139" xfId="25756" applyFont="true" applyFill="true" applyBorder="true" applyAlignment="true">
      <alignment horizontal="center" vertical="center" wrapText="true"/>
    </xf>
    <xf numFmtId="0" fontId="152" fillId="35" borderId="139" xfId="25751" applyFont="true" applyFill="true" applyBorder="true" applyAlignment="true">
      <alignment horizontal="center" vertical="center" wrapText="true"/>
    </xf>
    <xf numFmtId="0" fontId="152" fillId="3" borderId="97" xfId="45016" applyFont="true" applyBorder="true" applyAlignment="true">
      <alignment horizontal="center" vertical="center" wrapText="true"/>
    </xf>
    <xf numFmtId="0" fontId="152" fillId="3" borderId="97" xfId="45037" applyFont="true" applyBorder="true" applyAlignment="true">
      <alignment horizontal="center" vertical="center" wrapText="true"/>
    </xf>
    <xf numFmtId="0" fontId="152" fillId="35" borderId="139" xfId="45070" applyFont="true" applyFill="true" applyBorder="true" applyAlignment="true">
      <alignment horizontal="center" vertical="center" wrapText="true"/>
    </xf>
    <xf numFmtId="0" fontId="152" fillId="35" borderId="139" xfId="45076" applyFont="true" applyFill="true" applyBorder="true" applyAlignment="true">
      <alignment horizontal="center" vertical="center" wrapText="true"/>
    </xf>
    <xf numFmtId="0" fontId="152" fillId="3" borderId="97" xfId="45076" applyFont="true" applyBorder="true" applyAlignment="true">
      <alignment horizontal="center" vertical="center" wrapText="true"/>
    </xf>
    <xf numFmtId="0" fontId="152" fillId="0" borderId="102" xfId="44994" applyFont="true" applyFill="true" applyBorder="true" applyAlignment="true">
      <alignment horizontal="left" vertical="center" wrapText="true"/>
    </xf>
    <xf numFmtId="0" fontId="152" fillId="0" borderId="102" xfId="45000" applyFont="true" applyFill="true" applyBorder="true" applyAlignment="true">
      <alignment horizontal="left" vertical="center" wrapText="true"/>
    </xf>
    <xf numFmtId="0" fontId="152" fillId="0" borderId="102" xfId="19355" applyFont="true" applyFill="true" applyBorder="true" applyAlignment="true">
      <alignment horizontal="left" vertical="center" wrapText="true"/>
    </xf>
    <xf numFmtId="0" fontId="152" fillId="0" borderId="102" xfId="19357" applyFont="true" applyFill="true" applyBorder="true" applyAlignment="true">
      <alignment horizontal="left" vertical="center" wrapText="true"/>
    </xf>
    <xf numFmtId="0" fontId="156" fillId="0" borderId="102" xfId="19344" applyFont="true" applyFill="true" applyBorder="true" applyAlignment="true">
      <alignment horizontal="left" vertical="center" wrapText="true"/>
    </xf>
    <xf numFmtId="0" fontId="152" fillId="0" borderId="102" xfId="45039" applyFont="true" applyFill="true" applyBorder="true" applyAlignment="true">
      <alignment horizontal="left" vertical="center" wrapText="true"/>
    </xf>
    <xf numFmtId="0" fontId="152" fillId="0" borderId="102" xfId="45042" applyFont="true" applyFill="true" applyBorder="true" applyAlignment="true">
      <alignment horizontal="left" vertical="center" wrapText="true"/>
    </xf>
    <xf numFmtId="0" fontId="152" fillId="0" borderId="102" xfId="45048" applyFont="true" applyFill="true" applyBorder="true" applyAlignment="true">
      <alignment horizontal="left" vertical="center" wrapText="true"/>
    </xf>
    <xf numFmtId="0" fontId="152" fillId="0" borderId="102" xfId="25759" applyFont="true" applyFill="true" applyBorder="true" applyAlignment="true">
      <alignment horizontal="left" vertical="center" wrapText="true"/>
    </xf>
    <xf numFmtId="0" fontId="152" fillId="0" borderId="102" xfId="25754" applyFont="true" applyFill="true" applyBorder="true" applyAlignment="true">
      <alignment horizontal="left" vertical="center" wrapText="true"/>
    </xf>
    <xf numFmtId="0" fontId="152" fillId="0" borderId="102" xfId="19381" applyFont="true" applyFill="true" applyBorder="true" applyAlignment="true">
      <alignment horizontal="left" vertical="center" wrapText="true"/>
    </xf>
    <xf numFmtId="0" fontId="152" fillId="0" borderId="102" xfId="19382" applyFont="true" applyFill="true" applyBorder="true" applyAlignment="true">
      <alignment horizontal="left" vertical="center" wrapText="true"/>
    </xf>
    <xf numFmtId="0" fontId="152" fillId="15" borderId="102" xfId="19382" applyFont="true" applyFill="true" applyBorder="true" applyAlignment="true">
      <alignment horizontal="left" vertical="center" wrapText="true"/>
    </xf>
    <xf numFmtId="0" fontId="152" fillId="15" borderId="102" xfId="19385" applyFont="true" applyFill="true" applyBorder="true" applyAlignment="true">
      <alignment horizontal="left" vertical="center" wrapText="true"/>
    </xf>
    <xf numFmtId="0" fontId="25" fillId="15" borderId="102" xfId="19344" applyFill="true" applyBorder="true" applyAlignment="true">
      <alignment horizontal="center" vertical="center" wrapText="true"/>
    </xf>
    <xf numFmtId="0" fontId="152" fillId="0" borderId="102" xfId="19418" applyFont="true" applyFill="true" applyBorder="true" applyAlignment="true">
      <alignment horizontal="left" vertical="center" wrapText="true"/>
    </xf>
    <xf numFmtId="0" fontId="152" fillId="0" borderId="102" xfId="45066" applyFont="true" applyFill="true" applyBorder="true" applyAlignment="true">
      <alignment horizontal="left" vertical="center" wrapText="true"/>
    </xf>
    <xf numFmtId="0" fontId="152" fillId="0" borderId="102" xfId="45072" applyFont="true" applyFill="true" applyBorder="true" applyAlignment="true">
      <alignment horizontal="left" vertical="center" wrapText="true"/>
    </xf>
    <xf numFmtId="0" fontId="152" fillId="0" borderId="102" xfId="45078" applyFont="true" applyFill="true" applyBorder="true" applyAlignment="true">
      <alignment horizontal="left" vertical="center" wrapText="true"/>
    </xf>
    <xf numFmtId="0" fontId="152" fillId="0" borderId="102" xfId="45084" applyFont="true" applyFill="true" applyBorder="true" applyAlignment="true">
      <alignment horizontal="left" vertical="center" wrapText="true"/>
    </xf>
    <xf numFmtId="0" fontId="152" fillId="0" borderId="102" xfId="45090" applyFont="true" applyFill="true" applyBorder="true" applyAlignment="true">
      <alignment horizontal="left" vertical="center" wrapText="true"/>
    </xf>
    <xf numFmtId="0" fontId="152" fillId="0" borderId="102" xfId="19421" applyFont="true" applyFill="true" applyBorder="true" applyAlignment="true">
      <alignment horizontal="left" vertical="center" wrapText="true"/>
    </xf>
    <xf numFmtId="0" fontId="152" fillId="0" borderId="104" xfId="45033" applyFont="true" applyFill="true" applyBorder="true" applyAlignment="true">
      <alignment horizontal="left" vertical="center" wrapText="true"/>
    </xf>
    <xf numFmtId="0" fontId="156" fillId="0" borderId="107" xfId="19344" applyFont="true" applyFill="true" applyBorder="true" applyAlignment="true">
      <alignment horizontal="left" vertical="center" wrapText="true"/>
    </xf>
    <xf numFmtId="0" fontId="152" fillId="0" borderId="109" xfId="19356" applyFont="true" applyFill="true" applyBorder="true" applyAlignment="true">
      <alignment horizontal="left" vertical="center"/>
    </xf>
    <xf numFmtId="0" fontId="152" fillId="0" borderId="109" xfId="19358" applyFont="true" applyFill="true" applyBorder="true" applyAlignment="true">
      <alignment horizontal="left" vertical="center"/>
    </xf>
    <xf numFmtId="0" fontId="25" fillId="0" borderId="109" xfId="19344" applyFill="true" applyBorder="true" applyAlignment="true">
      <alignment vertical="center"/>
    </xf>
    <xf numFmtId="0" fontId="25" fillId="0" borderId="109" xfId="19344" applyFill="true" applyBorder="true" applyAlignment="true">
      <alignment horizontal="center" vertical="center"/>
    </xf>
    <xf numFmtId="0" fontId="156" fillId="0" borderId="109" xfId="19344" applyFont="true" applyFill="true" applyBorder="true" applyAlignment="true">
      <alignment horizontal="left" vertical="center"/>
    </xf>
    <xf numFmtId="0" fontId="156" fillId="0" borderId="110" xfId="19344" applyFont="true" applyFill="true" applyBorder="true" applyAlignment="true">
      <alignment horizontal="left" vertical="center"/>
    </xf>
    <xf numFmtId="0" fontId="152" fillId="0" borderId="109" xfId="25758" applyFont="true" applyFill="true" applyBorder="true" applyAlignment="true">
      <alignment horizontal="left" vertical="center"/>
    </xf>
    <xf numFmtId="0" fontId="152" fillId="0" borderId="109" xfId="25753" applyFont="true" applyFill="true" applyBorder="true" applyAlignment="true">
      <alignment horizontal="left" vertical="center"/>
    </xf>
    <xf numFmtId="0" fontId="152" fillId="0" borderId="109" xfId="19383" applyFont="true" applyFill="true" applyBorder="true" applyAlignment="true">
      <alignment horizontal="left" vertical="center"/>
    </xf>
    <xf numFmtId="0" fontId="152" fillId="0" borderId="109" xfId="19384" applyFont="true" applyFill="true" applyBorder="true" applyAlignment="true">
      <alignment horizontal="left" vertical="center"/>
    </xf>
    <xf numFmtId="0" fontId="152" fillId="15" borderId="109" xfId="19384" applyFont="true" applyFill="true" applyBorder="true" applyAlignment="true">
      <alignment horizontal="left" vertical="center"/>
    </xf>
    <xf numFmtId="0" fontId="152" fillId="15" borderId="109" xfId="19386" applyFont="true" applyFill="true" applyBorder="true" applyAlignment="true">
      <alignment horizontal="left" vertical="center"/>
    </xf>
    <xf numFmtId="0" fontId="25" fillId="15" borderId="109" xfId="19344" applyFill="true" applyBorder="true" applyAlignment="true">
      <alignment vertical="center"/>
    </xf>
    <xf numFmtId="0" fontId="25" fillId="27" borderId="109" xfId="19344" applyFill="true" applyBorder="true" applyAlignment="true">
      <alignment vertical="center"/>
    </xf>
    <xf numFmtId="0" fontId="156" fillId="15" borderId="109" xfId="19344" applyFont="true" applyFill="true" applyBorder="true" applyAlignment="true">
      <alignment horizontal="left" vertical="center"/>
    </xf>
    <xf numFmtId="0" fontId="25" fillId="27" borderId="110" xfId="19344" applyFill="true" applyBorder="true" applyAlignment="true">
      <alignment vertical="center"/>
    </xf>
    <xf numFmtId="0" fontId="152" fillId="0" borderId="109" xfId="19420" applyFont="true" applyFill="true" applyBorder="true" applyAlignment="true">
      <alignment horizontal="left" vertical="center"/>
    </xf>
    <xf numFmtId="0" fontId="152" fillId="0" borderId="109" xfId="19429" applyFont="true" applyFill="true" applyBorder="true" applyAlignment="true">
      <alignment horizontal="left" vertical="center"/>
    </xf>
    <xf numFmtId="0" fontId="152" fillId="0" borderId="109" xfId="19422" applyFont="true" applyFill="true" applyBorder="true" applyAlignment="true">
      <alignment horizontal="left" vertical="center"/>
    </xf>
    <xf numFmtId="0" fontId="25" fillId="0" borderId="110" xfId="19344" applyFill="true" applyBorder="true" applyAlignment="true">
      <alignment vertical="center"/>
    </xf>
    <xf numFmtId="169" fontId="151" fillId="35" borderId="104" xfId="44941" applyNumberFormat="true" applyFont="true" applyFill="true" applyBorder="true" applyAlignment="true">
      <alignment horizontal="center" vertical="center"/>
    </xf>
    <xf numFmtId="169" fontId="151" fillId="35" borderId="136" xfId="44941" applyNumberFormat="true" applyFont="true" applyFill="true" applyBorder="true" applyAlignment="true">
      <alignment horizontal="center" vertical="center"/>
    </xf>
    <xf numFmtId="169" fontId="151" fillId="35" borderId="137" xfId="44941" applyNumberFormat="true" applyFont="true" applyFill="true" applyBorder="true" applyAlignment="true">
      <alignment horizontal="center" vertical="center"/>
    </xf>
    <xf numFmtId="169" fontId="151" fillId="35" borderId="142" xfId="44941" applyNumberFormat="true" applyFont="true" applyFill="true" applyBorder="true" applyAlignment="true">
      <alignment horizontal="center" vertical="center"/>
    </xf>
    <xf numFmtId="169" fontId="151" fillId="35" borderId="108" xfId="44941" applyNumberFormat="true" applyFont="true" applyFill="true" applyBorder="true" applyAlignment="true">
      <alignment horizontal="center" vertical="center"/>
    </xf>
    <xf numFmtId="169" fontId="151" fillId="35" borderId="102" xfId="44944" applyNumberFormat="true" applyFont="true" applyFill="true" applyBorder="true" applyAlignment="true">
      <alignment horizontal="center" vertical="center"/>
    </xf>
    <xf numFmtId="169" fontId="151" fillId="35" borderId="138" xfId="44944" applyNumberFormat="true" applyFont="true" applyFill="true" applyBorder="true" applyAlignment="true">
      <alignment horizontal="center" vertical="center"/>
    </xf>
    <xf numFmtId="169" fontId="151" fillId="35" borderId="139" xfId="44944" applyNumberFormat="true" applyFont="true" applyFill="true" applyBorder="true" applyAlignment="true">
      <alignment horizontal="center" vertical="center"/>
    </xf>
    <xf numFmtId="169" fontId="151" fillId="35" borderId="143" xfId="44944" applyNumberFormat="true" applyFont="true" applyFill="true" applyBorder="true" applyAlignment="true">
      <alignment horizontal="center" vertical="center"/>
    </xf>
    <xf numFmtId="169" fontId="151" fillId="35" borderId="109" xfId="44944" applyNumberFormat="true" applyFont="true" applyFill="true" applyBorder="true" applyAlignment="true">
      <alignment horizontal="center" vertical="center"/>
    </xf>
    <xf numFmtId="169" fontId="151" fillId="35" borderId="104" xfId="44968" applyNumberFormat="true" applyFont="true" applyFill="true" applyBorder="true" applyAlignment="true">
      <alignment horizontal="center" vertical="center"/>
    </xf>
    <xf numFmtId="169" fontId="151" fillId="35" borderId="136" xfId="44969" applyNumberFormat="true" applyFont="true" applyFill="true" applyBorder="true" applyAlignment="true">
      <alignment horizontal="center" vertical="center"/>
    </xf>
    <xf numFmtId="169" fontId="151" fillId="35" borderId="137" xfId="44970" applyNumberFormat="true" applyFont="true" applyFill="true" applyBorder="true" applyAlignment="true">
      <alignment horizontal="center" vertical="center"/>
    </xf>
    <xf numFmtId="169" fontId="151" fillId="35" borderId="142" xfId="44969" applyNumberFormat="true" applyFont="true" applyFill="true" applyBorder="true" applyAlignment="true">
      <alignment horizontal="center" vertical="center"/>
    </xf>
    <xf numFmtId="169" fontId="151" fillId="35" borderId="108" xfId="44970" applyNumberFormat="true" applyFont="true" applyFill="true" applyBorder="true" applyAlignment="true">
      <alignment horizontal="center" vertical="center"/>
    </xf>
    <xf numFmtId="169" fontId="151" fillId="35" borderId="104" xfId="44969" applyNumberFormat="true" applyFont="true" applyFill="true" applyBorder="true" applyAlignment="true">
      <alignment horizontal="center" vertical="center"/>
    </xf>
    <xf numFmtId="169" fontId="151" fillId="35" borderId="102" xfId="44968" applyNumberFormat="true" applyFont="true" applyFill="true" applyBorder="true" applyAlignment="true">
      <alignment horizontal="center" vertical="center"/>
    </xf>
    <xf numFmtId="169" fontId="151" fillId="35" borderId="138" xfId="44969" applyNumberFormat="true" applyFont="true" applyFill="true" applyBorder="true" applyAlignment="true">
      <alignment horizontal="center" vertical="center"/>
    </xf>
    <xf numFmtId="169" fontId="151" fillId="35" borderId="139" xfId="44970" applyNumberFormat="true" applyFont="true" applyFill="true" applyBorder="true" applyAlignment="true">
      <alignment horizontal="center" vertical="center"/>
    </xf>
    <xf numFmtId="169" fontId="151" fillId="35" borderId="143" xfId="44969" applyNumberFormat="true" applyFont="true" applyFill="true" applyBorder="true" applyAlignment="true">
      <alignment horizontal="center" vertical="center"/>
    </xf>
    <xf numFmtId="169" fontId="151" fillId="35" borderId="109" xfId="44970" applyNumberFormat="true" applyFont="true" applyFill="true" applyBorder="true" applyAlignment="true">
      <alignment horizontal="center" vertical="center"/>
    </xf>
    <xf numFmtId="169" fontId="151" fillId="35" borderId="102" xfId="44969" applyNumberFormat="true" applyFont="true" applyFill="true" applyBorder="true" applyAlignment="true">
      <alignment horizontal="center" vertical="center"/>
    </xf>
    <xf numFmtId="0" fontId="25" fillId="35" borderId="138" xfId="19344" applyFill="true" applyBorder="true" applyAlignment="true">
      <alignment horizontal="center" vertical="center" wrapText="true"/>
    </xf>
    <xf numFmtId="0" fontId="25" fillId="35" borderId="139" xfId="19344" applyFill="true" applyBorder="true" applyAlignment="true">
      <alignment horizontal="center" vertical="center" wrapText="true"/>
    </xf>
    <xf numFmtId="169" fontId="151" fillId="35" borderId="102" xfId="44962" applyNumberFormat="true" applyFont="true" applyFill="true" applyBorder="true" applyAlignment="true">
      <alignment horizontal="center" vertical="center"/>
    </xf>
    <xf numFmtId="169" fontId="151" fillId="35" borderId="138" xfId="44963" applyNumberFormat="true" applyFont="true" applyFill="true" applyBorder="true" applyAlignment="true">
      <alignment horizontal="center" vertical="center"/>
    </xf>
    <xf numFmtId="169" fontId="151" fillId="35" borderId="139" xfId="44964" applyNumberFormat="true" applyFont="true" applyFill="true" applyBorder="true" applyAlignment="true">
      <alignment horizontal="center" vertical="center"/>
    </xf>
    <xf numFmtId="169" fontId="151" fillId="35" borderId="143" xfId="44963" applyNumberFormat="true" applyFont="true" applyFill="true" applyBorder="true" applyAlignment="true">
      <alignment horizontal="center" vertical="center"/>
    </xf>
    <xf numFmtId="169" fontId="151" fillId="35" borderId="109" xfId="44964" applyNumberFormat="true" applyFont="true" applyFill="true" applyBorder="true" applyAlignment="true">
      <alignment horizontal="center" vertical="center"/>
    </xf>
    <xf numFmtId="169" fontId="151" fillId="35" borderId="102" xfId="44963" applyNumberFormat="true" applyFont="true" applyFill="true" applyBorder="true" applyAlignment="true">
      <alignment horizontal="center" vertical="center"/>
    </xf>
    <xf numFmtId="169" fontId="151" fillId="35" borderId="104" xfId="44990" applyNumberFormat="true" applyFont="true" applyFill="true" applyBorder="true" applyAlignment="true">
      <alignment horizontal="center" vertical="center"/>
    </xf>
    <xf numFmtId="169" fontId="151" fillId="35" borderId="136" xfId="44991" applyNumberFormat="true" applyFont="true" applyFill="true" applyBorder="true" applyAlignment="true">
      <alignment horizontal="center" vertical="center"/>
    </xf>
    <xf numFmtId="169" fontId="151" fillId="35" borderId="137" xfId="44992" applyNumberFormat="true" applyFont="true" applyFill="true" applyBorder="true" applyAlignment="true">
      <alignment horizontal="center" vertical="center"/>
    </xf>
    <xf numFmtId="169" fontId="151" fillId="35" borderId="142" xfId="44991" applyNumberFormat="true" applyFont="true" applyFill="true" applyBorder="true" applyAlignment="true">
      <alignment horizontal="center" vertical="center"/>
    </xf>
    <xf numFmtId="169" fontId="151" fillId="35" borderId="108" xfId="44992" applyNumberFormat="true" applyFont="true" applyFill="true" applyBorder="true" applyAlignment="true">
      <alignment horizontal="center" vertical="center"/>
    </xf>
    <xf numFmtId="169" fontId="151" fillId="35" borderId="104" xfId="44991" applyNumberFormat="true" applyFont="true" applyFill="true" applyBorder="true" applyAlignment="true">
      <alignment horizontal="center" vertical="center"/>
    </xf>
    <xf numFmtId="169" fontId="151" fillId="35" borderId="102" xfId="44996" applyNumberFormat="true" applyFont="true" applyFill="true" applyBorder="true" applyAlignment="true">
      <alignment horizontal="center" vertical="center"/>
    </xf>
    <xf numFmtId="169" fontId="151" fillId="35" borderId="138" xfId="44997" applyNumberFormat="true" applyFont="true" applyFill="true" applyBorder="true" applyAlignment="true">
      <alignment horizontal="center" vertical="center"/>
    </xf>
    <xf numFmtId="169" fontId="151" fillId="35" borderId="139" xfId="44998" applyNumberFormat="true" applyFont="true" applyFill="true" applyBorder="true" applyAlignment="true">
      <alignment horizontal="center" vertical="center"/>
    </xf>
    <xf numFmtId="169" fontId="151" fillId="35" borderId="143" xfId="44997" applyNumberFormat="true" applyFont="true" applyFill="true" applyBorder="true" applyAlignment="true">
      <alignment horizontal="center" vertical="center"/>
    </xf>
    <xf numFmtId="169" fontId="151" fillId="35" borderId="109" xfId="44998" applyNumberFormat="true" applyFont="true" applyFill="true" applyBorder="true" applyAlignment="true">
      <alignment horizontal="center" vertical="center"/>
    </xf>
    <xf numFmtId="169" fontId="151" fillId="35" borderId="102" xfId="44997" applyNumberFormat="true" applyFont="true" applyFill="true" applyBorder="true" applyAlignment="true">
      <alignment horizontal="center" vertical="center"/>
    </xf>
    <xf numFmtId="169" fontId="151" fillId="35" borderId="102" xfId="45002" applyNumberFormat="true" applyFont="true" applyFill="true" applyBorder="true" applyAlignment="true">
      <alignment horizontal="center" vertical="center"/>
    </xf>
    <xf numFmtId="169" fontId="151" fillId="35" borderId="138" xfId="45003" applyNumberFormat="true" applyFont="true" applyFill="true" applyBorder="true" applyAlignment="true">
      <alignment horizontal="center" vertical="center"/>
    </xf>
    <xf numFmtId="169" fontId="151" fillId="35" borderId="139" xfId="45004" applyNumberFormat="true" applyFont="true" applyFill="true" applyBorder="true" applyAlignment="true">
      <alignment horizontal="center" vertical="center"/>
    </xf>
    <xf numFmtId="169" fontId="151" fillId="35" borderId="143" xfId="45003" applyNumberFormat="true" applyFont="true" applyFill="true" applyBorder="true" applyAlignment="true">
      <alignment horizontal="center" vertical="center"/>
    </xf>
    <xf numFmtId="169" fontId="151" fillId="35" borderId="109" xfId="45004" applyNumberFormat="true" applyFont="true" applyFill="true" applyBorder="true" applyAlignment="true">
      <alignment horizontal="center" vertical="center"/>
    </xf>
    <xf numFmtId="169" fontId="151" fillId="35" borderId="102" xfId="45003" applyNumberFormat="true" applyFont="true" applyFill="true" applyBorder="true" applyAlignment="true">
      <alignment horizontal="center" vertical="center"/>
    </xf>
    <xf numFmtId="168" fontId="151" fillId="35" borderId="102" xfId="19366" applyNumberFormat="true" applyFont="true" applyFill="true" applyBorder="true" applyAlignment="true">
      <alignment horizontal="center" vertical="center"/>
    </xf>
    <xf numFmtId="168" fontId="151" fillId="35" borderId="138" xfId="19367" applyNumberFormat="true" applyFont="true" applyFill="true" applyBorder="true" applyAlignment="true">
      <alignment horizontal="center" vertical="center"/>
    </xf>
    <xf numFmtId="168" fontId="151" fillId="35" borderId="139" xfId="19368" applyNumberFormat="true" applyFont="true" applyFill="true" applyBorder="true" applyAlignment="true">
      <alignment horizontal="center" vertical="center"/>
    </xf>
    <xf numFmtId="168" fontId="151" fillId="35" borderId="143" xfId="19367" applyNumberFormat="true" applyFont="true" applyFill="true" applyBorder="true" applyAlignment="true">
      <alignment horizontal="center" vertical="center"/>
    </xf>
    <xf numFmtId="168" fontId="151" fillId="35" borderId="109" xfId="19368" applyNumberFormat="true" applyFont="true" applyFill="true" applyBorder="true" applyAlignment="true">
      <alignment horizontal="center" vertical="center"/>
    </xf>
    <xf numFmtId="168" fontId="151" fillId="35" borderId="102" xfId="19367" applyNumberFormat="true" applyFont="true" applyFill="true" applyBorder="true" applyAlignment="true">
      <alignment horizontal="center" vertical="center"/>
    </xf>
    <xf numFmtId="168" fontId="151" fillId="35" borderId="138" xfId="19369" applyNumberFormat="true" applyFont="true" applyFill="true" applyBorder="true" applyAlignment="true">
      <alignment horizontal="center" vertical="center"/>
    </xf>
    <xf numFmtId="168" fontId="151" fillId="35" borderId="102" xfId="19370" applyNumberFormat="true" applyFont="true" applyFill="true" applyBorder="true" applyAlignment="true">
      <alignment horizontal="center" vertical="center"/>
    </xf>
    <xf numFmtId="168" fontId="151" fillId="35" borderId="138" xfId="19371" applyNumberFormat="true" applyFont="true" applyFill="true" applyBorder="true" applyAlignment="true">
      <alignment horizontal="center" vertical="center"/>
    </xf>
    <xf numFmtId="168" fontId="151" fillId="35" borderId="139" xfId="19372" applyNumberFormat="true" applyFont="true" applyFill="true" applyBorder="true" applyAlignment="true">
      <alignment horizontal="center" vertical="center"/>
    </xf>
    <xf numFmtId="168" fontId="151" fillId="35" borderId="143" xfId="19371" applyNumberFormat="true" applyFont="true" applyFill="true" applyBorder="true" applyAlignment="true">
      <alignment horizontal="center" vertical="center"/>
    </xf>
    <xf numFmtId="168" fontId="151" fillId="35" borderId="109" xfId="19372" applyNumberFormat="true" applyFont="true" applyFill="true" applyBorder="true" applyAlignment="true">
      <alignment horizontal="center" vertical="center"/>
    </xf>
    <xf numFmtId="168" fontId="151" fillId="35" borderId="102" xfId="19371" applyNumberFormat="true" applyFont="true" applyFill="true" applyBorder="true" applyAlignment="true">
      <alignment horizontal="center" vertical="center"/>
    </xf>
    <xf numFmtId="168" fontId="151" fillId="35" borderId="138" xfId="19373" applyNumberFormat="true" applyFont="true" applyFill="true" applyBorder="true" applyAlignment="true">
      <alignment horizontal="center" vertical="center"/>
    </xf>
    <xf numFmtId="0" fontId="25" fillId="35" borderId="102" xfId="19344" applyFill="true" applyBorder="true" applyAlignment="true">
      <alignment horizontal="center" vertical="center" wrapText="true"/>
    </xf>
    <xf numFmtId="0" fontId="25" fillId="35" borderId="143" xfId="19344" applyFill="true" applyBorder="true" applyAlignment="true">
      <alignment horizontal="center" vertical="center" wrapText="true"/>
    </xf>
    <xf numFmtId="0" fontId="25" fillId="35" borderId="109" xfId="19344" applyFill="true" applyBorder="true" applyAlignment="true">
      <alignment horizontal="center" vertical="center" wrapText="true"/>
    </xf>
    <xf numFmtId="170" fontId="156" fillId="35" borderId="102" xfId="19344" applyNumberFormat="true" applyFont="true" applyFill="true" applyBorder="true" applyAlignment="true">
      <alignment horizontal="center" vertical="center"/>
    </xf>
    <xf numFmtId="170" fontId="156" fillId="35" borderId="138" xfId="19344" applyNumberFormat="true" applyFont="true" applyFill="true" applyBorder="true" applyAlignment="true">
      <alignment horizontal="center" vertical="center"/>
    </xf>
    <xf numFmtId="170" fontId="156" fillId="35" borderId="139" xfId="19344" applyNumberFormat="true" applyFont="true" applyFill="true" applyBorder="true" applyAlignment="true">
      <alignment horizontal="center" vertical="center"/>
    </xf>
    <xf numFmtId="170" fontId="156" fillId="35" borderId="143" xfId="19344" applyNumberFormat="true" applyFont="true" applyFill="true" applyBorder="true" applyAlignment="true">
      <alignment horizontal="center" vertical="center"/>
    </xf>
    <xf numFmtId="170" fontId="156" fillId="35" borderId="109" xfId="19344" applyNumberFormat="true" applyFont="true" applyFill="true" applyBorder="true" applyAlignment="true">
      <alignment horizontal="center" vertical="center"/>
    </xf>
    <xf numFmtId="170" fontId="156" fillId="35" borderId="107" xfId="19344" applyNumberFormat="true" applyFont="true" applyFill="true" applyBorder="true" applyAlignment="true">
      <alignment horizontal="center" vertical="center"/>
    </xf>
    <xf numFmtId="170" fontId="156" fillId="35" borderId="140" xfId="19344" applyNumberFormat="true" applyFont="true" applyFill="true" applyBorder="true" applyAlignment="true">
      <alignment horizontal="center" vertical="center"/>
    </xf>
    <xf numFmtId="170" fontId="156" fillId="35" borderId="141" xfId="19344" applyNumberFormat="true" applyFont="true" applyFill="true" applyBorder="true" applyAlignment="true">
      <alignment horizontal="center" vertical="center"/>
    </xf>
    <xf numFmtId="170" fontId="156" fillId="35" borderId="144" xfId="19344" applyNumberFormat="true" applyFont="true" applyFill="true" applyBorder="true" applyAlignment="true">
      <alignment horizontal="center" vertical="center"/>
    </xf>
    <xf numFmtId="170" fontId="156" fillId="35" borderId="110" xfId="19344" applyNumberFormat="true" applyFont="true" applyFill="true" applyBorder="true" applyAlignment="true">
      <alignment horizontal="center" vertical="center"/>
    </xf>
    <xf numFmtId="0" fontId="25" fillId="35" borderId="140" xfId="19344" applyFill="true" applyBorder="true" applyAlignment="true">
      <alignment horizontal="center" vertical="center" wrapText="true"/>
    </xf>
    <xf numFmtId="0" fontId="25" fillId="35" borderId="141" xfId="19344" applyFill="true" applyBorder="true" applyAlignment="true">
      <alignment horizontal="center" vertical="center" wrapText="true"/>
    </xf>
    <xf numFmtId="169" fontId="151" fillId="35" borderId="104" xfId="45020" applyNumberFormat="true" applyFont="true" applyFill="true" applyBorder="true" applyAlignment="true">
      <alignment horizontal="center" vertical="center"/>
    </xf>
    <xf numFmtId="169" fontId="151" fillId="35" borderId="136" xfId="45020" applyNumberFormat="true" applyFont="true" applyFill="true" applyBorder="true" applyAlignment="true">
      <alignment horizontal="center" vertical="center"/>
    </xf>
    <xf numFmtId="169" fontId="151" fillId="35" borderId="137" xfId="45020" applyNumberFormat="true" applyFont="true" applyFill="true" applyBorder="true" applyAlignment="true">
      <alignment horizontal="center" vertical="center"/>
    </xf>
    <xf numFmtId="169" fontId="151" fillId="35" borderId="142" xfId="45020" applyNumberFormat="true" applyFont="true" applyFill="true" applyBorder="true" applyAlignment="true">
      <alignment horizontal="center" vertical="center"/>
    </xf>
    <xf numFmtId="169" fontId="151" fillId="35" borderId="108" xfId="45020" applyNumberFormat="true" applyFont="true" applyFill="true" applyBorder="true" applyAlignment="true">
      <alignment horizontal="center" vertical="center"/>
    </xf>
    <xf numFmtId="169" fontId="151" fillId="35" borderId="102" xfId="45023" applyNumberFormat="true" applyFont="true" applyFill="true" applyBorder="true" applyAlignment="true">
      <alignment horizontal="center" vertical="center"/>
    </xf>
    <xf numFmtId="169" fontId="151" fillId="35" borderId="138" xfId="45023" applyNumberFormat="true" applyFont="true" applyFill="true" applyBorder="true" applyAlignment="true">
      <alignment horizontal="center" vertical="center"/>
    </xf>
    <xf numFmtId="169" fontId="151" fillId="35" borderId="139" xfId="45023" applyNumberFormat="true" applyFont="true" applyFill="true" applyBorder="true" applyAlignment="true">
      <alignment horizontal="center" vertical="center"/>
    </xf>
    <xf numFmtId="169" fontId="151" fillId="35" borderId="143" xfId="45023" applyNumberFormat="true" applyFont="true" applyFill="true" applyBorder="true" applyAlignment="true">
      <alignment horizontal="center" vertical="center"/>
    </xf>
    <xf numFmtId="169" fontId="151" fillId="35" borderId="109" xfId="45023" applyNumberFormat="true" applyFont="true" applyFill="true" applyBorder="true" applyAlignment="true">
      <alignment horizontal="center" vertical="center"/>
    </xf>
    <xf numFmtId="169" fontId="151" fillId="35" borderId="102" xfId="45044" applyNumberFormat="true" applyFont="true" applyFill="true" applyBorder="true" applyAlignment="true">
      <alignment horizontal="center" vertical="center"/>
    </xf>
    <xf numFmtId="169" fontId="151" fillId="35" borderId="138" xfId="45045" applyNumberFormat="true" applyFont="true" applyFill="true" applyBorder="true" applyAlignment="true">
      <alignment horizontal="center" vertical="center"/>
    </xf>
    <xf numFmtId="169" fontId="151" fillId="35" borderId="139" xfId="45046" applyNumberFormat="true" applyFont="true" applyFill="true" applyBorder="true" applyAlignment="true">
      <alignment horizontal="center" vertical="center"/>
    </xf>
    <xf numFmtId="169" fontId="151" fillId="35" borderId="143" xfId="45045" applyNumberFormat="true" applyFont="true" applyFill="true" applyBorder="true" applyAlignment="true">
      <alignment horizontal="center" vertical="center"/>
    </xf>
    <xf numFmtId="169" fontId="151" fillId="35" borderId="109" xfId="45046" applyNumberFormat="true" applyFont="true" applyFill="true" applyBorder="true" applyAlignment="true">
      <alignment horizontal="center" vertical="center"/>
    </xf>
    <xf numFmtId="169" fontId="151" fillId="35" borderId="102" xfId="45045" applyNumberFormat="true" applyFont="true" applyFill="true" applyBorder="true" applyAlignment="true">
      <alignment horizontal="center" vertical="center"/>
    </xf>
    <xf numFmtId="169" fontId="151" fillId="35" borderId="102" xfId="19388" applyNumberFormat="true" applyFont="true" applyFill="true" applyBorder="true" applyAlignment="true">
      <alignment horizontal="center" vertical="center" wrapText="true"/>
    </xf>
    <xf numFmtId="169" fontId="151" fillId="35" borderId="138" xfId="19389" applyNumberFormat="true" applyFont="true" applyFill="true" applyBorder="true" applyAlignment="true">
      <alignment horizontal="center" vertical="center" wrapText="true"/>
    </xf>
    <xf numFmtId="169" fontId="151" fillId="35" borderId="139" xfId="19390" applyNumberFormat="true" applyFont="true" applyFill="true" applyBorder="true" applyAlignment="true">
      <alignment horizontal="center" vertical="center" wrapText="true"/>
    </xf>
    <xf numFmtId="169" fontId="151" fillId="35" borderId="143" xfId="19389" applyNumberFormat="true" applyFont="true" applyFill="true" applyBorder="true" applyAlignment="true">
      <alignment horizontal="center" vertical="center" wrapText="true"/>
    </xf>
    <xf numFmtId="169" fontId="151" fillId="35" borderId="109" xfId="19390" applyNumberFormat="true" applyFont="true" applyFill="true" applyBorder="true" applyAlignment="true">
      <alignment horizontal="center" vertical="center" wrapText="true"/>
    </xf>
    <xf numFmtId="169" fontId="151" fillId="35" borderId="102" xfId="19389" applyNumberFormat="true" applyFont="true" applyFill="true" applyBorder="true" applyAlignment="true">
      <alignment horizontal="center" vertical="center" wrapText="true"/>
    </xf>
    <xf numFmtId="169" fontId="151" fillId="35" borderId="138" xfId="19391" applyNumberFormat="true" applyFont="true" applyFill="true" applyBorder="true" applyAlignment="true">
      <alignment horizontal="center" vertical="center" wrapText="true"/>
    </xf>
    <xf numFmtId="168" fontId="151" fillId="35" borderId="102" xfId="45054" applyNumberFormat="true" applyFont="true" applyFill="true" applyBorder="true" applyAlignment="true">
      <alignment horizontal="center" vertical="center"/>
    </xf>
    <xf numFmtId="168" fontId="151" fillId="35" borderId="138" xfId="45055" applyNumberFormat="true" applyFont="true" applyFill="true" applyBorder="true" applyAlignment="true">
      <alignment horizontal="center" vertical="center"/>
    </xf>
    <xf numFmtId="168" fontId="151" fillId="35" borderId="139" xfId="45056" applyNumberFormat="true" applyFont="true" applyFill="true" applyBorder="true" applyAlignment="true">
      <alignment horizontal="center" vertical="center"/>
    </xf>
    <xf numFmtId="168" fontId="151" fillId="35" borderId="143" xfId="45055" applyNumberFormat="true" applyFont="true" applyFill="true" applyBorder="true" applyAlignment="true">
      <alignment horizontal="center" vertical="center"/>
    </xf>
    <xf numFmtId="168" fontId="151" fillId="35" borderId="109" xfId="45056" applyNumberFormat="true" applyFont="true" applyFill="true" applyBorder="true" applyAlignment="true">
      <alignment horizontal="center" vertical="center"/>
    </xf>
    <xf numFmtId="168" fontId="151" fillId="35" borderId="102" xfId="45055" applyNumberFormat="true" applyFont="true" applyFill="true" applyBorder="true" applyAlignment="true">
      <alignment horizontal="center" vertical="center"/>
    </xf>
    <xf numFmtId="168" fontId="151" fillId="35" borderId="102" xfId="45058" applyNumberFormat="true" applyFont="true" applyFill="true" applyBorder="true" applyAlignment="true">
      <alignment horizontal="center" vertical="center"/>
    </xf>
    <xf numFmtId="168" fontId="151" fillId="35" borderId="138" xfId="45059" applyNumberFormat="true" applyFont="true" applyFill="true" applyBorder="true" applyAlignment="true">
      <alignment horizontal="center" vertical="center"/>
    </xf>
    <xf numFmtId="168" fontId="151" fillId="35" borderId="139" xfId="45060" applyNumberFormat="true" applyFont="true" applyFill="true" applyBorder="true" applyAlignment="true">
      <alignment horizontal="center" vertical="center"/>
    </xf>
    <xf numFmtId="168" fontId="151" fillId="35" borderId="143" xfId="45059" applyNumberFormat="true" applyFont="true" applyFill="true" applyBorder="true" applyAlignment="true">
      <alignment horizontal="center" vertical="center"/>
    </xf>
    <xf numFmtId="168" fontId="151" fillId="35" borderId="109" xfId="45060" applyNumberFormat="true" applyFont="true" applyFill="true" applyBorder="true" applyAlignment="true">
      <alignment horizontal="center" vertical="center"/>
    </xf>
    <xf numFmtId="168" fontId="151" fillId="35" borderId="102" xfId="45059" applyNumberFormat="true" applyFont="true" applyFill="true" applyBorder="true" applyAlignment="true">
      <alignment horizontal="center" vertical="center"/>
    </xf>
    <xf numFmtId="168" fontId="151" fillId="35" borderId="102" xfId="45062" applyNumberFormat="true" applyFont="true" applyFill="true" applyBorder="true" applyAlignment="true">
      <alignment horizontal="center" vertical="center"/>
    </xf>
    <xf numFmtId="168" fontId="151" fillId="35" borderId="138" xfId="45063" applyNumberFormat="true" applyFont="true" applyFill="true" applyBorder="true" applyAlignment="true">
      <alignment horizontal="center" vertical="center"/>
    </xf>
    <xf numFmtId="168" fontId="151" fillId="35" borderId="139" xfId="45064" applyNumberFormat="true" applyFont="true" applyFill="true" applyBorder="true" applyAlignment="true">
      <alignment horizontal="center" vertical="center"/>
    </xf>
    <xf numFmtId="168" fontId="151" fillId="35" borderId="143" xfId="45063" applyNumberFormat="true" applyFont="true" applyFill="true" applyBorder="true" applyAlignment="true">
      <alignment horizontal="center" vertical="center"/>
    </xf>
    <xf numFmtId="168" fontId="151" fillId="35" borderId="109" xfId="45064" applyNumberFormat="true" applyFont="true" applyFill="true" applyBorder="true" applyAlignment="true">
      <alignment horizontal="center" vertical="center"/>
    </xf>
    <xf numFmtId="168" fontId="151" fillId="35" borderId="102" xfId="45063" applyNumberFormat="true" applyFont="true" applyFill="true" applyBorder="true" applyAlignment="true">
      <alignment horizontal="center" vertical="center"/>
    </xf>
    <xf numFmtId="168" fontId="151" fillId="35" borderId="102" xfId="19393" applyNumberFormat="true" applyFont="true" applyFill="true" applyBorder="true" applyAlignment="true">
      <alignment horizontal="center" vertical="center" wrapText="true"/>
    </xf>
    <xf numFmtId="168" fontId="151" fillId="35" borderId="138" xfId="19394" applyNumberFormat="true" applyFont="true" applyFill="true" applyBorder="true" applyAlignment="true">
      <alignment horizontal="center" vertical="center" wrapText="true"/>
    </xf>
    <xf numFmtId="168" fontId="151" fillId="35" borderId="139" xfId="19395" applyNumberFormat="true" applyFont="true" applyFill="true" applyBorder="true" applyAlignment="true">
      <alignment horizontal="center" vertical="center" wrapText="true"/>
    </xf>
    <xf numFmtId="168" fontId="151" fillId="35" borderId="143" xfId="19394" applyNumberFormat="true" applyFont="true" applyFill="true" applyBorder="true" applyAlignment="true">
      <alignment horizontal="center" vertical="center" wrapText="true"/>
    </xf>
    <xf numFmtId="168" fontId="151" fillId="35" borderId="109" xfId="19395" applyNumberFormat="true" applyFont="true" applyFill="true" applyBorder="true" applyAlignment="true">
      <alignment horizontal="center" vertical="center" wrapText="true"/>
    </xf>
    <xf numFmtId="168" fontId="151" fillId="35" borderId="102" xfId="19394" applyNumberFormat="true" applyFont="true" applyFill="true" applyBorder="true" applyAlignment="true">
      <alignment horizontal="center" vertical="center" wrapText="true"/>
    </xf>
    <xf numFmtId="168" fontId="151" fillId="35" borderId="138" xfId="19396" applyNumberFormat="true" applyFont="true" applyFill="true" applyBorder="true" applyAlignment="true">
      <alignment horizontal="center" vertical="center" wrapText="true"/>
    </xf>
    <xf numFmtId="168" fontId="151" fillId="35" borderId="102" xfId="19397" applyNumberFormat="true" applyFont="true" applyFill="true" applyBorder="true" applyAlignment="true">
      <alignment horizontal="center" vertical="center" wrapText="true"/>
    </xf>
    <xf numFmtId="168" fontId="151" fillId="35" borderId="138" xfId="19398" applyNumberFormat="true" applyFont="true" applyFill="true" applyBorder="true" applyAlignment="true">
      <alignment horizontal="center" vertical="center" wrapText="true"/>
    </xf>
    <xf numFmtId="168" fontId="151" fillId="35" borderId="139" xfId="19399" applyNumberFormat="true" applyFont="true" applyFill="true" applyBorder="true" applyAlignment="true">
      <alignment horizontal="center" vertical="center" wrapText="true"/>
    </xf>
    <xf numFmtId="168" fontId="151" fillId="35" borderId="143" xfId="19398" applyNumberFormat="true" applyFont="true" applyFill="true" applyBorder="true" applyAlignment="true">
      <alignment horizontal="center" vertical="center" wrapText="true"/>
    </xf>
    <xf numFmtId="168" fontId="151" fillId="35" borderId="109" xfId="19399" applyNumberFormat="true" applyFont="true" applyFill="true" applyBorder="true" applyAlignment="true">
      <alignment horizontal="center" vertical="center" wrapText="true"/>
    </xf>
    <xf numFmtId="168" fontId="151" fillId="35" borderId="102" xfId="19398" applyNumberFormat="true" applyFont="true" applyFill="true" applyBorder="true" applyAlignment="true">
      <alignment horizontal="center" vertical="center" wrapText="true"/>
    </xf>
    <xf numFmtId="168" fontId="151" fillId="35" borderId="138" xfId="19400" applyNumberFormat="true" applyFont="true" applyFill="true" applyBorder="true" applyAlignment="true">
      <alignment horizontal="center" vertical="center" wrapText="true"/>
    </xf>
    <xf numFmtId="168" fontId="151" fillId="35" borderId="102" xfId="19401" applyNumberFormat="true" applyFont="true" applyFill="true" applyBorder="true" applyAlignment="true">
      <alignment horizontal="center" vertical="center" wrapText="true"/>
    </xf>
    <xf numFmtId="168" fontId="151" fillId="35" borderId="138" xfId="19402" applyNumberFormat="true" applyFont="true" applyFill="true" applyBorder="true" applyAlignment="true">
      <alignment horizontal="center" vertical="center" wrapText="true"/>
    </xf>
    <xf numFmtId="168" fontId="151" fillId="35" borderId="139" xfId="19403" applyNumberFormat="true" applyFont="true" applyFill="true" applyBorder="true" applyAlignment="true">
      <alignment horizontal="center" vertical="center" wrapText="true"/>
    </xf>
    <xf numFmtId="168" fontId="151" fillId="35" borderId="143" xfId="19402" applyNumberFormat="true" applyFont="true" applyFill="true" applyBorder="true" applyAlignment="true">
      <alignment horizontal="center" vertical="center" wrapText="true"/>
    </xf>
    <xf numFmtId="168" fontId="151" fillId="35" borderId="109" xfId="19403" applyNumberFormat="true" applyFont="true" applyFill="true" applyBorder="true" applyAlignment="true">
      <alignment horizontal="center" vertical="center" wrapText="true"/>
    </xf>
    <xf numFmtId="168" fontId="151" fillId="35" borderId="102" xfId="19402" applyNumberFormat="true" applyFont="true" applyFill="true" applyBorder="true" applyAlignment="true">
      <alignment horizontal="center" vertical="center" wrapText="true"/>
    </xf>
    <xf numFmtId="168" fontId="151" fillId="35" borderId="138" xfId="19404" applyNumberFormat="true" applyFont="true" applyFill="true" applyBorder="true" applyAlignment="true">
      <alignment horizontal="center" vertical="center" wrapText="true"/>
    </xf>
    <xf numFmtId="169" fontId="151" fillId="35" borderId="102" xfId="45050" applyNumberFormat="true" applyFont="true" applyFill="true" applyBorder="true" applyAlignment="true">
      <alignment horizontal="center" vertical="center"/>
    </xf>
    <xf numFmtId="169" fontId="151" fillId="35" borderId="138" xfId="45051" applyNumberFormat="true" applyFont="true" applyFill="true" applyBorder="true" applyAlignment="true">
      <alignment horizontal="center" vertical="center"/>
    </xf>
    <xf numFmtId="169" fontId="151" fillId="35" borderId="139" xfId="45052" applyNumberFormat="true" applyFont="true" applyFill="true" applyBorder="true" applyAlignment="true">
      <alignment horizontal="center" vertical="center"/>
    </xf>
    <xf numFmtId="169" fontId="151" fillId="35" borderId="143" xfId="45051" applyNumberFormat="true" applyFont="true" applyFill="true" applyBorder="true" applyAlignment="true">
      <alignment horizontal="center" vertical="center"/>
    </xf>
    <xf numFmtId="169" fontId="151" fillId="35" borderId="109" xfId="45052" applyNumberFormat="true" applyFont="true" applyFill="true" applyBorder="true" applyAlignment="true">
      <alignment horizontal="center" vertical="center"/>
    </xf>
    <xf numFmtId="169" fontId="151" fillId="35" borderId="102" xfId="45051" applyNumberFormat="true" applyFont="true" applyFill="true" applyBorder="true" applyAlignment="true">
      <alignment horizontal="center" vertical="center"/>
    </xf>
    <xf numFmtId="168" fontId="156" fillId="35" borderId="102" xfId="19344" applyNumberFormat="true" applyFont="true" applyFill="true" applyBorder="true" applyAlignment="true">
      <alignment horizontal="center" vertical="center" wrapText="true"/>
    </xf>
    <xf numFmtId="168" fontId="156" fillId="35" borderId="138" xfId="19344" applyNumberFormat="true" applyFont="true" applyFill="true" applyBorder="true" applyAlignment="true">
      <alignment horizontal="center" vertical="center" wrapText="true"/>
    </xf>
    <xf numFmtId="168" fontId="156" fillId="35" borderId="139" xfId="19344" applyNumberFormat="true" applyFont="true" applyFill="true" applyBorder="true" applyAlignment="true">
      <alignment horizontal="center" vertical="center" wrapText="true"/>
    </xf>
    <xf numFmtId="168" fontId="156" fillId="35" borderId="143" xfId="19344" applyNumberFormat="true" applyFont="true" applyFill="true" applyBorder="true" applyAlignment="true">
      <alignment horizontal="center" vertical="center" wrapText="true"/>
    </xf>
    <xf numFmtId="168" fontId="156" fillId="35" borderId="109" xfId="19344" applyNumberFormat="true" applyFont="true" applyFill="true" applyBorder="true" applyAlignment="true">
      <alignment horizontal="center" vertical="center" wrapText="true"/>
    </xf>
    <xf numFmtId="0" fontId="25" fillId="35" borderId="107" xfId="19344" applyFill="true" applyBorder="true" applyAlignment="true">
      <alignment horizontal="center" vertical="center" wrapText="true"/>
    </xf>
    <xf numFmtId="0" fontId="25" fillId="35" borderId="144" xfId="19344" applyFill="true" applyBorder="true" applyAlignment="true">
      <alignment horizontal="center" vertical="center" wrapText="true"/>
    </xf>
    <xf numFmtId="0" fontId="25" fillId="35" borderId="110" xfId="19344" applyFill="true" applyBorder="true" applyAlignment="true">
      <alignment horizontal="center" vertical="center" wrapText="true"/>
    </xf>
    <xf numFmtId="169" fontId="151" fillId="35" borderId="104" xfId="45080" applyNumberFormat="true" applyFont="true" applyFill="true" applyBorder="true" applyAlignment="true">
      <alignment horizontal="center" vertical="center"/>
    </xf>
    <xf numFmtId="169" fontId="151" fillId="35" borderId="136" xfId="45081" applyNumberFormat="true" applyFont="true" applyFill="true" applyBorder="true" applyAlignment="true">
      <alignment horizontal="center" vertical="center"/>
    </xf>
    <xf numFmtId="169" fontId="151" fillId="35" borderId="137" xfId="45082" applyNumberFormat="true" applyFont="true" applyFill="true" applyBorder="true" applyAlignment="true">
      <alignment horizontal="center" vertical="center"/>
    </xf>
    <xf numFmtId="169" fontId="151" fillId="35" borderId="142" xfId="45081" applyNumberFormat="true" applyFont="true" applyFill="true" applyBorder="true" applyAlignment="true">
      <alignment horizontal="center" vertical="center"/>
    </xf>
    <xf numFmtId="169" fontId="151" fillId="35" borderId="108" xfId="45082" applyNumberFormat="true" applyFont="true" applyFill="true" applyBorder="true" applyAlignment="true">
      <alignment horizontal="center" vertical="center"/>
    </xf>
    <xf numFmtId="169" fontId="151" fillId="35" borderId="104" xfId="45081" applyNumberFormat="true" applyFont="true" applyFill="true" applyBorder="true" applyAlignment="true">
      <alignment horizontal="center" vertical="center"/>
    </xf>
    <xf numFmtId="169" fontId="151" fillId="35" borderId="102" xfId="45086" applyNumberFormat="true" applyFont="true" applyFill="true" applyBorder="true" applyAlignment="true">
      <alignment horizontal="center" vertical="center"/>
    </xf>
    <xf numFmtId="169" fontId="151" fillId="35" borderId="138" xfId="45087" applyNumberFormat="true" applyFont="true" applyFill="true" applyBorder="true" applyAlignment="true">
      <alignment horizontal="center" vertical="center"/>
    </xf>
    <xf numFmtId="169" fontId="151" fillId="35" borderId="139" xfId="45088" applyNumberFormat="true" applyFont="true" applyFill="true" applyBorder="true" applyAlignment="true">
      <alignment horizontal="center" vertical="center"/>
    </xf>
    <xf numFmtId="169" fontId="151" fillId="35" borderId="143" xfId="45087" applyNumberFormat="true" applyFont="true" applyFill="true" applyBorder="true" applyAlignment="true">
      <alignment horizontal="center" vertical="center"/>
    </xf>
    <xf numFmtId="169" fontId="151" fillId="35" borderId="109" xfId="45088" applyNumberFormat="true" applyFont="true" applyFill="true" applyBorder="true" applyAlignment="true">
      <alignment horizontal="center" vertical="center"/>
    </xf>
    <xf numFmtId="169" fontId="151" fillId="35" borderId="102" xfId="45087" applyNumberFormat="true" applyFont="true" applyFill="true" applyBorder="true" applyAlignment="true">
      <alignment horizontal="center" vertical="center"/>
    </xf>
    <xf numFmtId="169" fontId="151" fillId="35" borderId="102" xfId="45092" applyNumberFormat="true" applyFont="true" applyFill="true" applyBorder="true" applyAlignment="true">
      <alignment horizontal="center" vertical="center"/>
    </xf>
    <xf numFmtId="169" fontId="151" fillId="35" borderId="138" xfId="45093" applyNumberFormat="true" applyFont="true" applyFill="true" applyBorder="true" applyAlignment="true">
      <alignment horizontal="center" vertical="center"/>
    </xf>
    <xf numFmtId="169" fontId="151" fillId="35" borderId="139" xfId="45094" applyNumberFormat="true" applyFont="true" applyFill="true" applyBorder="true" applyAlignment="true">
      <alignment horizontal="center" vertical="center"/>
    </xf>
    <xf numFmtId="169" fontId="151" fillId="35" borderId="143" xfId="45093" applyNumberFormat="true" applyFont="true" applyFill="true" applyBorder="true" applyAlignment="true">
      <alignment horizontal="center" vertical="center"/>
    </xf>
    <xf numFmtId="169" fontId="151" fillId="35" borderId="109" xfId="45094" applyNumberFormat="true" applyFont="true" applyFill="true" applyBorder="true" applyAlignment="true">
      <alignment horizontal="center" vertical="center"/>
    </xf>
    <xf numFmtId="169" fontId="151" fillId="35" borderId="102" xfId="45093" applyNumberFormat="true" applyFont="true" applyFill="true" applyBorder="true" applyAlignment="true">
      <alignment horizontal="center" vertical="center"/>
    </xf>
    <xf numFmtId="169" fontId="151" fillId="35" borderId="102" xfId="19424" applyNumberFormat="true" applyFont="true" applyFill="true" applyBorder="true" applyAlignment="true">
      <alignment horizontal="center" vertical="center" wrapText="true"/>
    </xf>
    <xf numFmtId="169" fontId="151" fillId="35" borderId="138" xfId="19425" applyNumberFormat="true" applyFont="true" applyFill="true" applyBorder="true" applyAlignment="true">
      <alignment horizontal="center" vertical="center" wrapText="true"/>
    </xf>
    <xf numFmtId="169" fontId="151" fillId="35" borderId="139" xfId="19426" applyNumberFormat="true" applyFont="true" applyFill="true" applyBorder="true" applyAlignment="true">
      <alignment horizontal="center" vertical="center" wrapText="true"/>
    </xf>
    <xf numFmtId="169" fontId="151" fillId="35" borderId="143" xfId="19425" applyNumberFormat="true" applyFont="true" applyFill="true" applyBorder="true" applyAlignment="true">
      <alignment horizontal="center" vertical="center" wrapText="true"/>
    </xf>
    <xf numFmtId="169" fontId="151" fillId="35" borderId="109" xfId="19426" applyNumberFormat="true" applyFont="true" applyFill="true" applyBorder="true" applyAlignment="true">
      <alignment horizontal="center" vertical="center" wrapText="true"/>
    </xf>
    <xf numFmtId="169" fontId="151" fillId="35" borderId="102" xfId="19425" applyNumberFormat="true" applyFont="true" applyFill="true" applyBorder="true" applyAlignment="true">
      <alignment horizontal="center" vertical="center" wrapText="true"/>
    </xf>
    <xf numFmtId="169" fontId="151" fillId="35" borderId="138" xfId="19427" applyNumberFormat="true" applyFont="true" applyFill="true" applyBorder="true" applyAlignment="true">
      <alignment horizontal="center" vertical="center" wrapText="true"/>
    </xf>
    <xf numFmtId="168" fontId="151" fillId="35" borderId="102" xfId="45096" applyNumberFormat="true" applyFont="true" applyFill="true" applyBorder="true" applyAlignment="true">
      <alignment horizontal="center" vertical="center"/>
    </xf>
    <xf numFmtId="168" fontId="151" fillId="35" borderId="138" xfId="45097" applyNumberFormat="true" applyFont="true" applyFill="true" applyBorder="true" applyAlignment="true">
      <alignment horizontal="center" vertical="center"/>
    </xf>
    <xf numFmtId="168" fontId="151" fillId="35" borderId="139" xfId="45098" applyNumberFormat="true" applyFont="true" applyFill="true" applyBorder="true" applyAlignment="true">
      <alignment horizontal="center" vertical="center"/>
    </xf>
    <xf numFmtId="168" fontId="151" fillId="35" borderId="143" xfId="45097" applyNumberFormat="true" applyFont="true" applyFill="true" applyBorder="true" applyAlignment="true">
      <alignment horizontal="center" vertical="center"/>
    </xf>
    <xf numFmtId="168" fontId="151" fillId="35" borderId="109" xfId="45098" applyNumberFormat="true" applyFont="true" applyFill="true" applyBorder="true" applyAlignment="true">
      <alignment horizontal="center" vertical="center"/>
    </xf>
    <xf numFmtId="168" fontId="151" fillId="35" borderId="102" xfId="45097" applyNumberFormat="true" applyFont="true" applyFill="true" applyBorder="true" applyAlignment="true">
      <alignment horizontal="center" vertical="center"/>
    </xf>
    <xf numFmtId="168" fontId="151" fillId="35" borderId="102" xfId="45100" applyNumberFormat="true" applyFont="true" applyFill="true" applyBorder="true" applyAlignment="true">
      <alignment horizontal="center" vertical="center"/>
    </xf>
    <xf numFmtId="168" fontId="151" fillId="35" borderId="138" xfId="45101" applyNumberFormat="true" applyFont="true" applyFill="true" applyBorder="true" applyAlignment="true">
      <alignment horizontal="center" vertical="center"/>
    </xf>
    <xf numFmtId="168" fontId="151" fillId="35" borderId="139" xfId="45102" applyNumberFormat="true" applyFont="true" applyFill="true" applyBorder="true" applyAlignment="true">
      <alignment horizontal="center" vertical="center"/>
    </xf>
    <xf numFmtId="168" fontId="151" fillId="35" borderId="143" xfId="45101" applyNumberFormat="true" applyFont="true" applyFill="true" applyBorder="true" applyAlignment="true">
      <alignment horizontal="center" vertical="center"/>
    </xf>
    <xf numFmtId="168" fontId="151" fillId="35" borderId="109" xfId="45102" applyNumberFormat="true" applyFont="true" applyFill="true" applyBorder="true" applyAlignment="true">
      <alignment horizontal="center" vertical="center"/>
    </xf>
    <xf numFmtId="168" fontId="151" fillId="35" borderId="102" xfId="45101" applyNumberFormat="true" applyFont="true" applyFill="true" applyBorder="true" applyAlignment="true">
      <alignment horizontal="center" vertical="center"/>
    </xf>
    <xf numFmtId="168" fontId="151" fillId="35" borderId="102" xfId="45104" applyNumberFormat="true" applyFont="true" applyFill="true" applyBorder="true" applyAlignment="true">
      <alignment horizontal="center" vertical="center"/>
    </xf>
    <xf numFmtId="168" fontId="151" fillId="35" borderId="138" xfId="45105" applyNumberFormat="true" applyFont="true" applyFill="true" applyBorder="true" applyAlignment="true">
      <alignment horizontal="center" vertical="center"/>
    </xf>
    <xf numFmtId="168" fontId="151" fillId="35" borderId="139" xfId="45106" applyNumberFormat="true" applyFont="true" applyFill="true" applyBorder="true" applyAlignment="true">
      <alignment horizontal="center" vertical="center"/>
    </xf>
    <xf numFmtId="168" fontId="151" fillId="35" borderId="143" xfId="45105" applyNumberFormat="true" applyFont="true" applyFill="true" applyBorder="true" applyAlignment="true">
      <alignment horizontal="center" vertical="center"/>
    </xf>
    <xf numFmtId="168" fontId="151" fillId="35" borderId="109" xfId="45106" applyNumberFormat="true" applyFont="true" applyFill="true" applyBorder="true" applyAlignment="true">
      <alignment horizontal="center" vertical="center"/>
    </xf>
    <xf numFmtId="168" fontId="151" fillId="35" borderId="102" xfId="45105" applyNumberFormat="true" applyFont="true" applyFill="true" applyBorder="true" applyAlignment="true">
      <alignment horizontal="center" vertical="center"/>
    </xf>
    <xf numFmtId="168" fontId="151" fillId="35" borderId="102" xfId="19434" applyNumberFormat="true" applyFont="true" applyFill="true" applyBorder="true" applyAlignment="true">
      <alignment horizontal="center" vertical="center" wrapText="true"/>
    </xf>
    <xf numFmtId="168" fontId="151" fillId="35" borderId="138" xfId="19435" applyNumberFormat="true" applyFont="true" applyFill="true" applyBorder="true" applyAlignment="true">
      <alignment horizontal="center" vertical="center" wrapText="true"/>
    </xf>
    <xf numFmtId="168" fontId="151" fillId="35" borderId="139" xfId="19436" applyNumberFormat="true" applyFont="true" applyFill="true" applyBorder="true" applyAlignment="true">
      <alignment horizontal="center" vertical="center" wrapText="true"/>
    </xf>
    <xf numFmtId="168" fontId="151" fillId="35" borderId="143" xfId="19435" applyNumberFormat="true" applyFont="true" applyFill="true" applyBorder="true" applyAlignment="true">
      <alignment horizontal="center" vertical="center" wrapText="true"/>
    </xf>
    <xf numFmtId="168" fontId="151" fillId="35" borderId="109" xfId="19436" applyNumberFormat="true" applyFont="true" applyFill="true" applyBorder="true" applyAlignment="true">
      <alignment horizontal="center" vertical="center" wrapText="true"/>
    </xf>
    <xf numFmtId="168" fontId="151" fillId="35" borderId="102" xfId="19435" applyNumberFormat="true" applyFont="true" applyFill="true" applyBorder="true" applyAlignment="true">
      <alignment horizontal="center" vertical="center" wrapText="true"/>
    </xf>
    <xf numFmtId="168" fontId="151" fillId="35" borderId="138" xfId="19437" applyNumberFormat="true" applyFont="true" applyFill="true" applyBorder="true" applyAlignment="true">
      <alignment horizontal="center" vertical="center" wrapText="true"/>
    </xf>
    <xf numFmtId="168" fontId="151" fillId="35" borderId="102" xfId="19438" applyNumberFormat="true" applyFont="true" applyFill="true" applyBorder="true" applyAlignment="true">
      <alignment horizontal="center" vertical="center" wrapText="true"/>
    </xf>
    <xf numFmtId="168" fontId="151" fillId="35" borderId="138" xfId="19439" applyNumberFormat="true" applyFont="true" applyFill="true" applyBorder="true" applyAlignment="true">
      <alignment horizontal="center" vertical="center" wrapText="true"/>
    </xf>
    <xf numFmtId="168" fontId="151" fillId="35" borderId="139" xfId="19440" applyNumberFormat="true" applyFont="true" applyFill="true" applyBorder="true" applyAlignment="true">
      <alignment horizontal="center" vertical="center" wrapText="true"/>
    </xf>
    <xf numFmtId="168" fontId="151" fillId="35" borderId="143" xfId="19439" applyNumberFormat="true" applyFont="true" applyFill="true" applyBorder="true" applyAlignment="true">
      <alignment horizontal="center" vertical="center" wrapText="true"/>
    </xf>
    <xf numFmtId="168" fontId="151" fillId="35" borderId="109" xfId="19440" applyNumberFormat="true" applyFont="true" applyFill="true" applyBorder="true" applyAlignment="true">
      <alignment horizontal="center" vertical="center" wrapText="true"/>
    </xf>
    <xf numFmtId="168" fontId="151" fillId="35" borderId="102" xfId="19439" applyNumberFormat="true" applyFont="true" applyFill="true" applyBorder="true" applyAlignment="true">
      <alignment horizontal="center" vertical="center" wrapText="true"/>
    </xf>
    <xf numFmtId="168" fontId="151" fillId="35" borderId="138" xfId="19441" applyNumberFormat="true" applyFont="true" applyFill="true" applyBorder="true" applyAlignment="true">
      <alignment horizontal="center" vertical="center" wrapText="true"/>
    </xf>
    <xf numFmtId="0" fontId="25" fillId="0" borderId="102" xfId="19344" applyFill="true" applyBorder="true" applyAlignment="true">
      <alignment horizontal="center" vertical="center" wrapText="true"/>
    </xf>
    <xf numFmtId="0" fontId="152" fillId="26" borderId="108" xfId="44940" applyFont="true" applyFill="true" applyBorder="true" applyAlignment="true">
      <alignment horizontal="left" vertical="center"/>
    </xf>
    <xf numFmtId="0" fontId="152" fillId="26" borderId="109" xfId="44943" applyFont="true" applyFill="true" applyBorder="true" applyAlignment="true">
      <alignment horizontal="left" vertical="center"/>
    </xf>
    <xf numFmtId="0" fontId="152" fillId="26" borderId="110" xfId="44946" applyFont="true" applyFill="true" applyBorder="true" applyAlignment="true">
      <alignment horizontal="left" vertical="center"/>
    </xf>
    <xf numFmtId="0" fontId="152" fillId="26" borderId="108" xfId="44967" applyFont="true" applyFill="true" applyBorder="true" applyAlignment="true">
      <alignment horizontal="left" vertical="center"/>
    </xf>
    <xf numFmtId="0" fontId="152" fillId="26" borderId="109" xfId="44967" applyFont="true" applyFill="true" applyBorder="true" applyAlignment="true">
      <alignment horizontal="left" vertical="center"/>
    </xf>
    <xf numFmtId="0" fontId="152" fillId="26" borderId="108" xfId="44989" applyFont="true" applyFill="true" applyBorder="true" applyAlignment="true">
      <alignment horizontal="left" vertical="center"/>
    </xf>
    <xf numFmtId="0" fontId="152" fillId="26" borderId="109" xfId="44995" applyFont="true" applyFill="true" applyBorder="true" applyAlignment="true">
      <alignment horizontal="left" vertical="center"/>
    </xf>
    <xf numFmtId="0" fontId="152" fillId="0" borderId="109" xfId="44995" applyFont="true" applyFill="true" applyBorder="true" applyAlignment="true">
      <alignment horizontal="left" vertical="center"/>
    </xf>
    <xf numFmtId="0" fontId="152" fillId="0" borderId="109" xfId="45001" applyFont="true" applyFill="true" applyBorder="true" applyAlignment="true">
      <alignment horizontal="left" vertical="center"/>
    </xf>
    <xf numFmtId="0" fontId="152" fillId="26" borderId="108" xfId="45019" applyFont="true" applyFill="true" applyBorder="true" applyAlignment="true">
      <alignment horizontal="left" vertical="center"/>
    </xf>
    <xf numFmtId="0" fontId="152" fillId="26" borderId="109" xfId="45022" applyFont="true" applyFill="true" applyBorder="true" applyAlignment="true">
      <alignment horizontal="left" vertical="center"/>
    </xf>
    <xf numFmtId="0" fontId="152" fillId="26" borderId="110" xfId="45025" applyFont="true" applyFill="true" applyBorder="true" applyAlignment="true">
      <alignment horizontal="left" vertical="center"/>
    </xf>
    <xf numFmtId="0" fontId="152" fillId="26" borderId="108" xfId="45040" applyFont="true" applyFill="true" applyBorder="true" applyAlignment="true">
      <alignment horizontal="left" vertical="center"/>
    </xf>
    <xf numFmtId="0" fontId="152" fillId="26" borderId="109" xfId="45043" applyFont="true" applyFill="true" applyBorder="true" applyAlignment="true">
      <alignment horizontal="left" vertical="center"/>
    </xf>
    <xf numFmtId="0" fontId="152" fillId="0" borderId="10" xfId="45028" applyFont="true" applyFill="true" applyBorder="true" applyAlignment="true">
      <alignment horizontal="left" vertical="center"/>
    </xf>
    <xf numFmtId="0" fontId="152" fillId="0" borderId="108" xfId="45034" applyFont="true" applyFill="true" applyBorder="true" applyAlignment="true">
      <alignment horizontal="left" vertical="center"/>
    </xf>
    <xf numFmtId="0" fontId="152" fillId="0" borderId="109" xfId="45040" applyFont="true" applyFill="true" applyBorder="true" applyAlignment="true">
      <alignment horizontal="left" vertical="center"/>
    </xf>
    <xf numFmtId="0" fontId="152" fillId="0" borderId="109" xfId="45043" applyFont="true" applyFill="true" applyBorder="true" applyAlignment="true">
      <alignment horizontal="left" vertical="center"/>
    </xf>
    <xf numFmtId="0" fontId="152" fillId="0" borderId="109" xfId="45049" applyFont="true" applyFill="true" applyBorder="true" applyAlignment="true">
      <alignment horizontal="left" vertical="center"/>
    </xf>
    <xf numFmtId="0" fontId="152" fillId="15" borderId="109" xfId="45043" applyFont="true" applyFill="true" applyBorder="true" applyAlignment="true">
      <alignment horizontal="left" vertical="center"/>
    </xf>
    <xf numFmtId="0" fontId="152" fillId="15" borderId="109" xfId="45049" applyFont="true" applyFill="true" applyBorder="true" applyAlignment="true">
      <alignment horizontal="left" vertical="center"/>
    </xf>
    <xf numFmtId="0" fontId="152" fillId="26" borderId="108" xfId="45079" applyFont="true" applyFill="true" applyBorder="true" applyAlignment="true">
      <alignment horizontal="left" vertical="center"/>
    </xf>
    <xf numFmtId="0" fontId="152" fillId="26" borderId="109" xfId="45085" applyFont="true" applyFill="true" applyBorder="true" applyAlignment="true">
      <alignment horizontal="left" vertical="center"/>
    </xf>
    <xf numFmtId="0" fontId="152" fillId="26" borderId="110" xfId="45085" applyFont="true" applyFill="true" applyBorder="true" applyAlignment="true">
      <alignment horizontal="left" vertical="center"/>
    </xf>
    <xf numFmtId="0" fontId="152" fillId="26" borderId="108" xfId="45085" applyFont="true" applyFill="true" applyBorder="true" applyAlignment="true">
      <alignment horizontal="left" vertical="center"/>
    </xf>
    <xf numFmtId="0" fontId="152" fillId="26" borderId="109" xfId="45091" applyFont="true" applyFill="true" applyBorder="true" applyAlignment="true">
      <alignment horizontal="left" vertical="center"/>
    </xf>
    <xf numFmtId="0" fontId="152" fillId="0" borderId="109" xfId="45067" applyFont="true" applyFill="true" applyBorder="true" applyAlignment="true">
      <alignment horizontal="left" vertical="center"/>
    </xf>
    <xf numFmtId="0" fontId="152" fillId="0" borderId="109" xfId="45073" applyFont="true" applyFill="true" applyBorder="true" applyAlignment="true">
      <alignment horizontal="left" vertical="center"/>
    </xf>
    <xf numFmtId="0" fontId="152" fillId="0" borderId="109" xfId="45079" applyFont="true" applyFill="true" applyBorder="true" applyAlignment="true">
      <alignment horizontal="left" vertical="center"/>
    </xf>
    <xf numFmtId="0" fontId="152" fillId="0" borderId="109" xfId="45085" applyFont="true" applyFill="true" applyBorder="true" applyAlignment="true">
      <alignment horizontal="left" vertical="center"/>
    </xf>
    <xf numFmtId="0" fontId="152" fillId="0" borderId="109" xfId="45091" applyFont="true" applyFill="true" applyBorder="true" applyAlignment="true">
      <alignment horizontal="left" vertical="center"/>
    </xf>
    <xf numFmtId="0" fontId="152" fillId="26" borderId="58" xfId="45040" applyFont="true" applyFill="true" applyBorder="true" applyAlignment="true">
      <alignment horizontal="left" vertical="center"/>
    </xf>
    <xf numFmtId="0" fontId="152" fillId="26" borderId="59" xfId="45043" applyFont="true" applyFill="true" applyBorder="true" applyAlignment="true">
      <alignment horizontal="left" vertical="center"/>
    </xf>
    <xf numFmtId="0" fontId="152" fillId="26" borderId="60" xfId="45049" applyFont="true" applyFill="true" applyBorder="true" applyAlignment="true">
      <alignment horizontal="left" vertical="center"/>
    </xf>
    <xf numFmtId="169" fontId="184" fillId="35" borderId="102" xfId="44944" applyNumberFormat="true" applyFont="true" applyFill="true" applyBorder="true" applyAlignment="true">
      <alignment horizontal="center" vertical="center"/>
    </xf>
    <xf numFmtId="169" fontId="184" fillId="35" borderId="107" xfId="44947" applyNumberFormat="true" applyFont="true" applyFill="true" applyBorder="true" applyAlignment="true">
      <alignment horizontal="center" vertical="center"/>
    </xf>
    <xf numFmtId="169" fontId="184" fillId="35" borderId="102" xfId="40057" applyNumberFormat="true" applyFont="true" applyFill="true" applyBorder="true" applyAlignment="true">
      <alignment horizontal="center" vertical="center"/>
    </xf>
    <xf numFmtId="169" fontId="184" fillId="35" borderId="102" xfId="44968" applyNumberFormat="true" applyFont="true" applyFill="true" applyBorder="true" applyAlignment="true">
      <alignment horizontal="center" vertical="center"/>
    </xf>
    <xf numFmtId="169" fontId="184" fillId="35" borderId="102" xfId="36821" applyNumberFormat="true" applyFont="true" applyFill="true" applyBorder="true" applyAlignment="true">
      <alignment horizontal="center" vertical="center"/>
    </xf>
    <xf numFmtId="169" fontId="184" fillId="35" borderId="107" xfId="40069" applyNumberFormat="true" applyFont="true" applyFill="true" applyBorder="true" applyAlignment="true">
      <alignment horizontal="center" vertical="center"/>
    </xf>
    <xf numFmtId="169" fontId="184" fillId="35" borderId="102" xfId="45023" applyNumberFormat="true" applyFont="true" applyFill="true" applyBorder="true" applyAlignment="true">
      <alignment horizontal="center" vertical="center"/>
    </xf>
    <xf numFmtId="169" fontId="184" fillId="35" borderId="107" xfId="45026" applyNumberFormat="true" applyFont="true" applyFill="true" applyBorder="true" applyAlignment="true">
      <alignment horizontal="center" vertical="center"/>
    </xf>
    <xf numFmtId="169" fontId="184" fillId="35" borderId="104" xfId="45041" applyNumberFormat="true" applyFont="true" applyFill="true" applyBorder="true" applyAlignment="true">
      <alignment horizontal="center" vertical="center"/>
    </xf>
    <xf numFmtId="169" fontId="184" fillId="35" borderId="102" xfId="45044" applyNumberFormat="true" applyFont="true" applyFill="true" applyBorder="true" applyAlignment="true">
      <alignment horizontal="center" vertical="center"/>
    </xf>
    <xf numFmtId="169" fontId="184" fillId="35" borderId="102" xfId="40237" applyNumberFormat="true" applyFont="true" applyFill="true" applyBorder="true" applyAlignment="true">
      <alignment horizontal="center" vertical="center"/>
    </xf>
    <xf numFmtId="169" fontId="184" fillId="35" borderId="138" xfId="44944" applyNumberFormat="true" applyFont="true" applyFill="true" applyBorder="true" applyAlignment="true">
      <alignment horizontal="center" vertical="center"/>
    </xf>
    <xf numFmtId="169" fontId="184" fillId="35" borderId="140" xfId="44947" applyNumberFormat="true" applyFont="true" applyFill="true" applyBorder="true" applyAlignment="true">
      <alignment horizontal="center" vertical="center"/>
    </xf>
    <xf numFmtId="169" fontId="184" fillId="35" borderId="138" xfId="40058" applyNumberFormat="true" applyFont="true" applyFill="true" applyBorder="true" applyAlignment="true">
      <alignment horizontal="center" vertical="center"/>
    </xf>
    <xf numFmtId="169" fontId="184" fillId="35" borderId="138" xfId="44968" applyNumberFormat="true" applyFont="true" applyFill="true" applyBorder="true" applyAlignment="true">
      <alignment horizontal="center" vertical="center"/>
    </xf>
    <xf numFmtId="169" fontId="184" fillId="35" borderId="138" xfId="36822" applyNumberFormat="true" applyFont="true" applyFill="true" applyBorder="true" applyAlignment="true">
      <alignment horizontal="center" vertical="center"/>
    </xf>
    <xf numFmtId="169" fontId="184" fillId="35" borderId="140" xfId="40070" applyNumberFormat="true" applyFont="true" applyFill="true" applyBorder="true" applyAlignment="true">
      <alignment horizontal="center" vertical="center"/>
    </xf>
    <xf numFmtId="169" fontId="184" fillId="35" borderId="138" xfId="45023" applyNumberFormat="true" applyFont="true" applyFill="true" applyBorder="true" applyAlignment="true">
      <alignment horizontal="center" vertical="center"/>
    </xf>
    <xf numFmtId="169" fontId="184" fillId="35" borderId="140" xfId="45026" applyNumberFormat="true" applyFont="true" applyFill="true" applyBorder="true" applyAlignment="true">
      <alignment horizontal="center" vertical="center"/>
    </xf>
    <xf numFmtId="169" fontId="184" fillId="35" borderId="136" xfId="45041" applyNumberFormat="true" applyFont="true" applyFill="true" applyBorder="true" applyAlignment="true">
      <alignment horizontal="center" vertical="center"/>
    </xf>
    <xf numFmtId="169" fontId="184" fillId="35" borderId="138" xfId="45044" applyNumberFormat="true" applyFont="true" applyFill="true" applyBorder="true" applyAlignment="true">
      <alignment horizontal="center" vertical="center"/>
    </xf>
    <xf numFmtId="169" fontId="184" fillId="35" borderId="138" xfId="40238" applyNumberFormat="true" applyFont="true" applyFill="true" applyBorder="true" applyAlignment="true">
      <alignment horizontal="center" vertical="center"/>
    </xf>
    <xf numFmtId="169" fontId="184" fillId="35" borderId="139" xfId="44944" applyNumberFormat="true" applyFont="true" applyFill="true" applyBorder="true" applyAlignment="true">
      <alignment horizontal="center" vertical="center"/>
    </xf>
    <xf numFmtId="169" fontId="184" fillId="35" borderId="141" xfId="44947" applyNumberFormat="true" applyFont="true" applyFill="true" applyBorder="true" applyAlignment="true">
      <alignment horizontal="center" vertical="center"/>
    </xf>
    <xf numFmtId="169" fontId="184" fillId="35" borderId="139" xfId="40059" applyNumberFormat="true" applyFont="true" applyFill="true" applyBorder="true" applyAlignment="true">
      <alignment horizontal="center" vertical="center"/>
    </xf>
    <xf numFmtId="169" fontId="184" fillId="35" borderId="139" xfId="44968" applyNumberFormat="true" applyFont="true" applyFill="true" applyBorder="true" applyAlignment="true">
      <alignment horizontal="center" vertical="center"/>
    </xf>
    <xf numFmtId="169" fontId="184" fillId="35" borderId="139" xfId="36823" applyNumberFormat="true" applyFont="true" applyFill="true" applyBorder="true" applyAlignment="true">
      <alignment horizontal="center" vertical="center"/>
    </xf>
    <xf numFmtId="169" fontId="184" fillId="35" borderId="141" xfId="40071" applyNumberFormat="true" applyFont="true" applyFill="true" applyBorder="true" applyAlignment="true">
      <alignment horizontal="center" vertical="center"/>
    </xf>
    <xf numFmtId="169" fontId="184" fillId="35" borderId="139" xfId="45023" applyNumberFormat="true" applyFont="true" applyFill="true" applyBorder="true" applyAlignment="true">
      <alignment horizontal="center" vertical="center"/>
    </xf>
    <xf numFmtId="169" fontId="184" fillId="35" borderId="141" xfId="45026" applyNumberFormat="true" applyFont="true" applyFill="true" applyBorder="true" applyAlignment="true">
      <alignment horizontal="center" vertical="center"/>
    </xf>
    <xf numFmtId="169" fontId="184" fillId="35" borderId="137" xfId="45041" applyNumberFormat="true" applyFont="true" applyFill="true" applyBorder="true" applyAlignment="true">
      <alignment horizontal="center" vertical="center"/>
    </xf>
    <xf numFmtId="169" fontId="184" fillId="35" borderId="139" xfId="45044" applyNumberFormat="true" applyFont="true" applyFill="true" applyBorder="true" applyAlignment="true">
      <alignment horizontal="center" vertical="center"/>
    </xf>
    <xf numFmtId="169" fontId="184" fillId="35" borderId="139" xfId="40239" applyNumberFormat="true" applyFont="true" applyFill="true" applyBorder="true" applyAlignment="true">
      <alignment horizontal="center" vertical="center"/>
    </xf>
    <xf numFmtId="169" fontId="184" fillId="35" borderId="143" xfId="44944" applyNumberFormat="true" applyFont="true" applyFill="true" applyBorder="true" applyAlignment="true">
      <alignment horizontal="center" vertical="center"/>
    </xf>
    <xf numFmtId="169" fontId="184" fillId="35" borderId="144" xfId="44947" applyNumberFormat="true" applyFont="true" applyFill="true" applyBorder="true" applyAlignment="true">
      <alignment horizontal="center" vertical="center"/>
    </xf>
    <xf numFmtId="169" fontId="184" fillId="35" borderId="143" xfId="40058" applyNumberFormat="true" applyFont="true" applyFill="true" applyBorder="true" applyAlignment="true">
      <alignment horizontal="center" vertical="center"/>
    </xf>
    <xf numFmtId="169" fontId="184" fillId="35" borderId="143" xfId="44968" applyNumberFormat="true" applyFont="true" applyFill="true" applyBorder="true" applyAlignment="true">
      <alignment horizontal="center" vertical="center"/>
    </xf>
    <xf numFmtId="169" fontId="184" fillId="35" borderId="143" xfId="36822" applyNumberFormat="true" applyFont="true" applyFill="true" applyBorder="true" applyAlignment="true">
      <alignment horizontal="center" vertical="center"/>
    </xf>
    <xf numFmtId="169" fontId="184" fillId="35" borderId="144" xfId="40070" applyNumberFormat="true" applyFont="true" applyFill="true" applyBorder="true" applyAlignment="true">
      <alignment horizontal="center" vertical="center"/>
    </xf>
    <xf numFmtId="169" fontId="184" fillId="35" borderId="143" xfId="45023" applyNumberFormat="true" applyFont="true" applyFill="true" applyBorder="true" applyAlignment="true">
      <alignment horizontal="center" vertical="center"/>
    </xf>
    <xf numFmtId="169" fontId="184" fillId="35" borderId="144" xfId="45026" applyNumberFormat="true" applyFont="true" applyFill="true" applyBorder="true" applyAlignment="true">
      <alignment horizontal="center" vertical="center"/>
    </xf>
    <xf numFmtId="169" fontId="184" fillId="35" borderId="142" xfId="45041" applyNumberFormat="true" applyFont="true" applyFill="true" applyBorder="true" applyAlignment="true">
      <alignment horizontal="center" vertical="center"/>
    </xf>
    <xf numFmtId="169" fontId="184" fillId="35" borderId="143" xfId="45044" applyNumberFormat="true" applyFont="true" applyFill="true" applyBorder="true" applyAlignment="true">
      <alignment horizontal="center" vertical="center"/>
    </xf>
    <xf numFmtId="169" fontId="184" fillId="35" borderId="143" xfId="40238" applyNumberFormat="true" applyFont="true" applyFill="true" applyBorder="true" applyAlignment="true">
      <alignment horizontal="center" vertical="center"/>
    </xf>
    <xf numFmtId="169" fontId="184" fillId="35" borderId="109" xfId="44944" applyNumberFormat="true" applyFont="true" applyFill="true" applyBorder="true" applyAlignment="true">
      <alignment horizontal="center" vertical="center"/>
    </xf>
    <xf numFmtId="169" fontId="184" fillId="35" borderId="110" xfId="44947" applyNumberFormat="true" applyFont="true" applyFill="true" applyBorder="true" applyAlignment="true">
      <alignment horizontal="center" vertical="center"/>
    </xf>
    <xf numFmtId="169" fontId="184" fillId="35" borderId="109" xfId="40059" applyNumberFormat="true" applyFont="true" applyFill="true" applyBorder="true" applyAlignment="true">
      <alignment horizontal="center" vertical="center"/>
    </xf>
    <xf numFmtId="169" fontId="184" fillId="35" borderId="109" xfId="44968" applyNumberFormat="true" applyFont="true" applyFill="true" applyBorder="true" applyAlignment="true">
      <alignment horizontal="center" vertical="center"/>
    </xf>
    <xf numFmtId="169" fontId="184" fillId="35" borderId="109" xfId="36823" applyNumberFormat="true" applyFont="true" applyFill="true" applyBorder="true" applyAlignment="true">
      <alignment horizontal="center" vertical="center"/>
    </xf>
    <xf numFmtId="169" fontId="184" fillId="35" borderId="110" xfId="40071" applyNumberFormat="true" applyFont="true" applyFill="true" applyBorder="true" applyAlignment="true">
      <alignment horizontal="center" vertical="center"/>
    </xf>
    <xf numFmtId="169" fontId="184" fillId="35" borderId="109" xfId="45023" applyNumberFormat="true" applyFont="true" applyFill="true" applyBorder="true" applyAlignment="true">
      <alignment horizontal="center" vertical="center"/>
    </xf>
    <xf numFmtId="169" fontId="184" fillId="35" borderId="110" xfId="45026" applyNumberFormat="true" applyFont="true" applyFill="true" applyBorder="true" applyAlignment="true">
      <alignment horizontal="center" vertical="center"/>
    </xf>
    <xf numFmtId="169" fontId="184" fillId="35" borderId="108" xfId="45041" applyNumberFormat="true" applyFont="true" applyFill="true" applyBorder="true" applyAlignment="true">
      <alignment horizontal="center" vertical="center"/>
    </xf>
    <xf numFmtId="169" fontId="184" fillId="35" borderId="109" xfId="45044" applyNumberFormat="true" applyFont="true" applyFill="true" applyBorder="true" applyAlignment="true">
      <alignment horizontal="center" vertical="center"/>
    </xf>
    <xf numFmtId="169" fontId="184" fillId="35" borderId="109" xfId="40239" applyNumberFormat="true" applyFont="true" applyFill="true" applyBorder="true" applyAlignment="true">
      <alignment horizontal="center" vertical="center"/>
    </xf>
    <xf numFmtId="169" fontId="184" fillId="35" borderId="102" xfId="40058" applyNumberFormat="true" applyFont="true" applyFill="true" applyBorder="true" applyAlignment="true">
      <alignment horizontal="center" vertical="center"/>
    </xf>
    <xf numFmtId="169" fontId="184" fillId="35" borderId="102" xfId="36822" applyNumberFormat="true" applyFont="true" applyFill="true" applyBorder="true" applyAlignment="true">
      <alignment horizontal="center" vertical="center"/>
    </xf>
    <xf numFmtId="169" fontId="184" fillId="35" borderId="107" xfId="40070" applyNumberFormat="true" applyFont="true" applyFill="true" applyBorder="true" applyAlignment="true">
      <alignment horizontal="center" vertical="center"/>
    </xf>
    <xf numFmtId="169" fontId="184" fillId="35" borderId="102" xfId="40238" applyNumberFormat="true" applyFont="true" applyFill="true" applyBorder="true" applyAlignment="true">
      <alignment horizontal="center" vertical="center"/>
    </xf>
    <xf numFmtId="169" fontId="184" fillId="35" borderId="136" xfId="44941" applyNumberFormat="true" applyFont="true" applyFill="true" applyBorder="true" applyAlignment="true">
      <alignment horizontal="center" vertical="center"/>
    </xf>
    <xf numFmtId="169" fontId="184" fillId="35" borderId="136" xfId="45020" applyNumberFormat="true" applyFont="true" applyFill="true" applyBorder="true" applyAlignment="true">
      <alignment horizontal="center" vertical="center"/>
    </xf>
    <xf numFmtId="169" fontId="184" fillId="35" borderId="138" xfId="40060" applyNumberFormat="true" applyFont="true" applyFill="true" applyBorder="true" applyAlignment="true">
      <alignment horizontal="center" vertical="center"/>
    </xf>
    <xf numFmtId="169" fontId="184" fillId="35" borderId="138" xfId="40240" applyNumberFormat="true" applyFont="true" applyFill="true" applyBorder="true" applyAlignment="true">
      <alignment horizontal="center" vertical="center"/>
    </xf>
    <xf numFmtId="169" fontId="184" fillId="35" borderId="138" xfId="44972" applyNumberFormat="true" applyFont="true" applyFill="true" applyBorder="true" applyAlignment="true">
      <alignment horizontal="center" vertical="center"/>
    </xf>
    <xf numFmtId="168" fontId="184" fillId="28" borderId="77" xfId="39991" applyNumberFormat="true" applyFont="true" applyFill="true" applyBorder="true" applyAlignment="true">
      <alignment horizontal="center" vertical="center"/>
    </xf>
    <xf numFmtId="168" fontId="184" fillId="28" borderId="78" xfId="40003" applyNumberFormat="true" applyFont="true" applyFill="true" applyBorder="true" applyAlignment="true">
      <alignment horizontal="center" vertical="center"/>
    </xf>
    <xf numFmtId="168" fontId="184" fillId="28" borderId="85" xfId="40015" applyNumberFormat="true" applyFont="true" applyFill="true" applyBorder="true" applyAlignment="true">
      <alignment horizontal="center" vertical="center"/>
    </xf>
    <xf numFmtId="168" fontId="184" fillId="28" borderId="77" xfId="40051" applyNumberFormat="true" applyFont="true" applyFill="true" applyBorder="true" applyAlignment="true">
      <alignment horizontal="center" vertical="center"/>
    </xf>
    <xf numFmtId="168" fontId="184" fillId="28" borderId="78" xfId="40063" applyNumberFormat="true" applyFont="true" applyFill="true" applyBorder="true" applyAlignment="true">
      <alignment horizontal="center" vertical="center"/>
    </xf>
    <xf numFmtId="168" fontId="184" fillId="28" borderId="79" xfId="40075" applyNumberFormat="true" applyFont="true" applyFill="true" applyBorder="true" applyAlignment="true">
      <alignment horizontal="center" vertical="center"/>
    </xf>
    <xf numFmtId="168" fontId="184" fillId="28" borderId="77" xfId="40171" applyNumberFormat="true" applyFont="true" applyFill="true" applyBorder="true" applyAlignment="true">
      <alignment horizontal="center" vertical="center"/>
    </xf>
    <xf numFmtId="168" fontId="184" fillId="28" borderId="78" xfId="40183" applyNumberFormat="true" applyFont="true" applyFill="true" applyBorder="true" applyAlignment="true">
      <alignment horizontal="center" vertical="center"/>
    </xf>
    <xf numFmtId="168" fontId="184" fillId="28" borderId="85" xfId="40195" applyNumberFormat="true" applyFont="true" applyFill="true" applyBorder="true" applyAlignment="true">
      <alignment horizontal="center" vertical="center"/>
    </xf>
    <xf numFmtId="168" fontId="184" fillId="28" borderId="77" xfId="40231" applyNumberFormat="true" applyFont="true" applyFill="true" applyBorder="true" applyAlignment="true">
      <alignment horizontal="center" vertical="center"/>
    </xf>
    <xf numFmtId="168" fontId="184" fillId="28" borderId="78" xfId="40243" applyNumberFormat="true" applyFont="true" applyFill="true" applyBorder="true" applyAlignment="true">
      <alignment horizontal="center" vertical="center"/>
    </xf>
    <xf numFmtId="168" fontId="184" fillId="28" borderId="78" xfId="40255" applyNumberFormat="true" applyFont="true" applyFill="true" applyBorder="true" applyAlignment="true">
      <alignment horizontal="center" vertical="center"/>
    </xf>
    <xf numFmtId="168" fontId="184" fillId="28" borderId="78" xfId="40303" applyNumberFormat="true" applyFont="true" applyFill="true" applyBorder="true" applyAlignment="true">
      <alignment horizontal="center" vertical="center"/>
    </xf>
    <xf numFmtId="168" fontId="184" fillId="28" borderId="77" xfId="40533" applyNumberFormat="true" applyFont="true" applyFill="true" applyBorder="true" applyAlignment="true">
      <alignment horizontal="center" vertical="center"/>
    </xf>
    <xf numFmtId="168" fontId="184" fillId="28" borderId="78" xfId="40539" applyNumberFormat="true" applyFont="true" applyFill="true" applyBorder="true" applyAlignment="true">
      <alignment horizontal="center" vertical="center"/>
    </xf>
    <xf numFmtId="168" fontId="184" fillId="28" borderId="85" xfId="40545" applyNumberFormat="true" applyFont="true" applyFill="true" applyBorder="true" applyAlignment="true">
      <alignment horizontal="center" vertical="center"/>
    </xf>
    <xf numFmtId="168" fontId="184" fillId="28" borderId="77" xfId="40419" applyNumberFormat="true" applyFont="true" applyFill="true" applyBorder="true" applyAlignment="true">
      <alignment horizontal="center" vertical="center"/>
    </xf>
    <xf numFmtId="168" fontId="184" fillId="28" borderId="78" xfId="40431" applyNumberFormat="true" applyFont="true" applyFill="true" applyBorder="true" applyAlignment="true">
      <alignment horizontal="center" vertical="center"/>
    </xf>
    <xf numFmtId="168" fontId="184" fillId="28" borderId="85" xfId="40443" applyNumberFormat="true" applyFont="true" applyFill="true" applyBorder="true" applyAlignment="true">
      <alignment horizontal="center" vertical="center"/>
    </xf>
    <xf numFmtId="168" fontId="184" fillId="28" borderId="61" xfId="39992" applyNumberFormat="true" applyFont="true" applyFill="true" applyBorder="true" applyAlignment="true">
      <alignment horizontal="center" vertical="center"/>
    </xf>
    <xf numFmtId="168" fontId="184" fillId="28" borderId="56" xfId="40004" applyNumberFormat="true" applyFont="true" applyFill="true" applyBorder="true" applyAlignment="true">
      <alignment horizontal="center" vertical="center"/>
    </xf>
    <xf numFmtId="168" fontId="184" fillId="28" borderId="86" xfId="40016" applyNumberFormat="true" applyFont="true" applyFill="true" applyBorder="true" applyAlignment="true">
      <alignment horizontal="center" vertical="center"/>
    </xf>
    <xf numFmtId="168" fontId="184" fillId="28" borderId="61" xfId="40052" applyNumberFormat="true" applyFont="true" applyFill="true" applyBorder="true" applyAlignment="true">
      <alignment horizontal="center" vertical="center"/>
    </xf>
    <xf numFmtId="168" fontId="184" fillId="28" borderId="56" xfId="40064" applyNumberFormat="true" applyFont="true" applyFill="true" applyBorder="true" applyAlignment="true">
      <alignment horizontal="center" vertical="center"/>
    </xf>
    <xf numFmtId="168" fontId="184" fillId="28" borderId="65" xfId="40076" applyNumberFormat="true" applyFont="true" applyFill="true" applyBorder="true" applyAlignment="true">
      <alignment horizontal="center" vertical="center"/>
    </xf>
    <xf numFmtId="168" fontId="184" fillId="28" borderId="61" xfId="40172" applyNumberFormat="true" applyFont="true" applyFill="true" applyBorder="true" applyAlignment="true">
      <alignment horizontal="center" vertical="center"/>
    </xf>
    <xf numFmtId="168" fontId="184" fillId="28" borderId="56" xfId="40184" applyNumberFormat="true" applyFont="true" applyFill="true" applyBorder="true" applyAlignment="true">
      <alignment horizontal="center" vertical="center"/>
    </xf>
    <xf numFmtId="168" fontId="184" fillId="28" borderId="86" xfId="40196" applyNumberFormat="true" applyFont="true" applyFill="true" applyBorder="true" applyAlignment="true">
      <alignment horizontal="center" vertical="center"/>
    </xf>
    <xf numFmtId="168" fontId="184" fillId="28" borderId="61" xfId="40232" applyNumberFormat="true" applyFont="true" applyFill="true" applyBorder="true" applyAlignment="true">
      <alignment horizontal="center" vertical="center"/>
    </xf>
    <xf numFmtId="168" fontId="184" fillId="28" borderId="56" xfId="40244" applyNumberFormat="true" applyFont="true" applyFill="true" applyBorder="true" applyAlignment="true">
      <alignment horizontal="center" vertical="center"/>
    </xf>
    <xf numFmtId="168" fontId="184" fillId="28" borderId="56" xfId="40256" applyNumberFormat="true" applyFont="true" applyFill="true" applyBorder="true" applyAlignment="true">
      <alignment horizontal="center" vertical="center"/>
    </xf>
    <xf numFmtId="168" fontId="184" fillId="28" borderId="56" xfId="40304" applyNumberFormat="true" applyFont="true" applyFill="true" applyBorder="true" applyAlignment="true">
      <alignment horizontal="center" vertical="center"/>
    </xf>
    <xf numFmtId="168" fontId="184" fillId="28" borderId="61" xfId="40534" applyNumberFormat="true" applyFont="true" applyFill="true" applyBorder="true" applyAlignment="true">
      <alignment horizontal="center" vertical="center"/>
    </xf>
    <xf numFmtId="168" fontId="184" fillId="28" borderId="56" xfId="40540" applyNumberFormat="true" applyFont="true" applyFill="true" applyBorder="true" applyAlignment="true">
      <alignment horizontal="center" vertical="center"/>
    </xf>
    <xf numFmtId="168" fontId="184" fillId="28" borderId="63" xfId="40539" applyNumberFormat="true" applyFont="true" applyFill="true" applyBorder="true" applyAlignment="true">
      <alignment horizontal="center" vertical="center"/>
    </xf>
    <xf numFmtId="168" fontId="184" fillId="28" borderId="86" xfId="40546" applyNumberFormat="true" applyFont="true" applyFill="true" applyBorder="true" applyAlignment="true">
      <alignment horizontal="center" vertical="center"/>
    </xf>
    <xf numFmtId="168" fontId="184" fillId="28" borderId="61" xfId="40420" applyNumberFormat="true" applyFont="true" applyFill="true" applyBorder="true" applyAlignment="true">
      <alignment horizontal="center" vertical="center"/>
    </xf>
    <xf numFmtId="168" fontId="184" fillId="28" borderId="56" xfId="40432" applyNumberFormat="true" applyFont="true" applyFill="true" applyBorder="true" applyAlignment="true">
      <alignment horizontal="center" vertical="center"/>
    </xf>
    <xf numFmtId="168" fontId="184" fillId="28" borderId="86" xfId="40444" applyNumberFormat="true" applyFont="true" applyFill="true" applyBorder="true" applyAlignment="true">
      <alignment horizontal="center" vertical="center"/>
    </xf>
    <xf numFmtId="168" fontId="184" fillId="28" borderId="92" xfId="39993" applyNumberFormat="true" applyFont="true" applyFill="true" applyBorder="true" applyAlignment="true">
      <alignment horizontal="center" vertical="center"/>
    </xf>
    <xf numFmtId="168" fontId="184" fillId="28" borderId="93" xfId="40005" applyNumberFormat="true" applyFont="true" applyFill="true" applyBorder="true" applyAlignment="true">
      <alignment horizontal="center" vertical="center"/>
    </xf>
    <xf numFmtId="168" fontId="184" fillId="28" borderId="98" xfId="40017" applyNumberFormat="true" applyFont="true" applyFill="true" applyBorder="true" applyAlignment="true">
      <alignment horizontal="center" vertical="center"/>
    </xf>
    <xf numFmtId="168" fontId="184" fillId="28" borderId="92" xfId="40053" applyNumberFormat="true" applyFont="true" applyFill="true" applyBorder="true" applyAlignment="true">
      <alignment horizontal="center" vertical="center"/>
    </xf>
    <xf numFmtId="168" fontId="184" fillId="28" borderId="93" xfId="40065" applyNumberFormat="true" applyFont="true" applyFill="true" applyBorder="true" applyAlignment="true">
      <alignment horizontal="center" vertical="center"/>
    </xf>
    <xf numFmtId="168" fontId="184" fillId="28" borderId="94" xfId="40077" applyNumberFormat="true" applyFont="true" applyFill="true" applyBorder="true" applyAlignment="true">
      <alignment horizontal="center" vertical="center"/>
    </xf>
    <xf numFmtId="168" fontId="184" fillId="28" borderId="92" xfId="40173" applyNumberFormat="true" applyFont="true" applyFill="true" applyBorder="true" applyAlignment="true">
      <alignment horizontal="center" vertical="center"/>
    </xf>
    <xf numFmtId="168" fontId="184" fillId="28" borderId="93" xfId="40185" applyNumberFormat="true" applyFont="true" applyFill="true" applyBorder="true" applyAlignment="true">
      <alignment horizontal="center" vertical="center"/>
    </xf>
    <xf numFmtId="168" fontId="184" fillId="28" borderId="98" xfId="40197" applyNumberFormat="true" applyFont="true" applyFill="true" applyBorder="true" applyAlignment="true">
      <alignment horizontal="center" vertical="center"/>
    </xf>
    <xf numFmtId="168" fontId="184" fillId="28" borderId="92" xfId="40233" applyNumberFormat="true" applyFont="true" applyFill="true" applyBorder="true" applyAlignment="true">
      <alignment horizontal="center" vertical="center"/>
    </xf>
    <xf numFmtId="168" fontId="184" fillId="28" borderId="93" xfId="40245" applyNumberFormat="true" applyFont="true" applyFill="true" applyBorder="true" applyAlignment="true">
      <alignment horizontal="center" vertical="center"/>
    </xf>
    <xf numFmtId="168" fontId="184" fillId="28" borderId="93" xfId="40257" applyNumberFormat="true" applyFont="true" applyFill="true" applyBorder="true" applyAlignment="true">
      <alignment horizontal="center" vertical="center"/>
    </xf>
    <xf numFmtId="168" fontId="184" fillId="28" borderId="93" xfId="40305" applyNumberFormat="true" applyFont="true" applyFill="true" applyBorder="true" applyAlignment="true">
      <alignment horizontal="center" vertical="center"/>
    </xf>
    <xf numFmtId="168" fontId="184" fillId="28" borderId="92" xfId="40535" applyNumberFormat="true" applyFont="true" applyFill="true" applyBorder="true" applyAlignment="true">
      <alignment horizontal="center" vertical="center"/>
    </xf>
    <xf numFmtId="168" fontId="184" fillId="28" borderId="93" xfId="40541" applyNumberFormat="true" applyFont="true" applyFill="true" applyBorder="true" applyAlignment="true">
      <alignment horizontal="center" vertical="center"/>
    </xf>
    <xf numFmtId="168" fontId="184" fillId="28" borderId="100" xfId="40539" applyNumberFormat="true" applyFont="true" applyFill="true" applyBorder="true" applyAlignment="true">
      <alignment horizontal="center" vertical="center"/>
    </xf>
    <xf numFmtId="168" fontId="184" fillId="28" borderId="98" xfId="40547" applyNumberFormat="true" applyFont="true" applyFill="true" applyBorder="true" applyAlignment="true">
      <alignment horizontal="center" vertical="center"/>
    </xf>
    <xf numFmtId="168" fontId="184" fillId="28" borderId="92" xfId="40421" applyNumberFormat="true" applyFont="true" applyFill="true" applyBorder="true" applyAlignment="true">
      <alignment horizontal="center" vertical="center"/>
    </xf>
    <xf numFmtId="168" fontId="184" fillId="28" borderId="93" xfId="40433" applyNumberFormat="true" applyFont="true" applyFill="true" applyBorder="true" applyAlignment="true">
      <alignment horizontal="center" vertical="center"/>
    </xf>
    <xf numFmtId="168" fontId="184" fillId="28" borderId="98" xfId="40445" applyNumberFormat="true" applyFont="true" applyFill="true" applyBorder="true" applyAlignment="true">
      <alignment horizontal="center" vertical="center"/>
    </xf>
    <xf numFmtId="168" fontId="184" fillId="28" borderId="77" xfId="39992" applyNumberFormat="true" applyFont="true" applyFill="true" applyBorder="true" applyAlignment="true">
      <alignment horizontal="center" vertical="center"/>
    </xf>
    <xf numFmtId="168" fontId="184" fillId="28" borderId="78" xfId="40004" applyNumberFormat="true" applyFont="true" applyFill="true" applyBorder="true" applyAlignment="true">
      <alignment horizontal="center" vertical="center"/>
    </xf>
    <xf numFmtId="168" fontId="184" fillId="28" borderId="85" xfId="40016" applyNumberFormat="true" applyFont="true" applyFill="true" applyBorder="true" applyAlignment="true">
      <alignment horizontal="center" vertical="center"/>
    </xf>
    <xf numFmtId="168" fontId="184" fillId="28" borderId="77" xfId="40052" applyNumberFormat="true" applyFont="true" applyFill="true" applyBorder="true" applyAlignment="true">
      <alignment horizontal="center" vertical="center"/>
    </xf>
    <xf numFmtId="168" fontId="184" fillId="28" borderId="78" xfId="40064" applyNumberFormat="true" applyFont="true" applyFill="true" applyBorder="true" applyAlignment="true">
      <alignment horizontal="center" vertical="center"/>
    </xf>
    <xf numFmtId="168" fontId="184" fillId="28" borderId="79" xfId="40076" applyNumberFormat="true" applyFont="true" applyFill="true" applyBorder="true" applyAlignment="true">
      <alignment horizontal="center" vertical="center"/>
    </xf>
    <xf numFmtId="168" fontId="184" fillId="28" borderId="77" xfId="40172" applyNumberFormat="true" applyFont="true" applyFill="true" applyBorder="true" applyAlignment="true">
      <alignment horizontal="center" vertical="center"/>
    </xf>
    <xf numFmtId="168" fontId="184" fillId="28" borderId="78" xfId="40184" applyNumberFormat="true" applyFont="true" applyFill="true" applyBorder="true" applyAlignment="true">
      <alignment horizontal="center" vertical="center"/>
    </xf>
    <xf numFmtId="168" fontId="184" fillId="28" borderId="85" xfId="40196" applyNumberFormat="true" applyFont="true" applyFill="true" applyBorder="true" applyAlignment="true">
      <alignment horizontal="center" vertical="center"/>
    </xf>
    <xf numFmtId="168" fontId="184" fillId="28" borderId="77" xfId="40232" applyNumberFormat="true" applyFont="true" applyFill="true" applyBorder="true" applyAlignment="true">
      <alignment horizontal="center" vertical="center"/>
    </xf>
    <xf numFmtId="168" fontId="184" fillId="28" borderId="78" xfId="40244" applyNumberFormat="true" applyFont="true" applyFill="true" applyBorder="true" applyAlignment="true">
      <alignment horizontal="center" vertical="center"/>
    </xf>
    <xf numFmtId="168" fontId="184" fillId="28" borderId="78" xfId="40256" applyNumberFormat="true" applyFont="true" applyFill="true" applyBorder="true" applyAlignment="true">
      <alignment horizontal="center" vertical="center"/>
    </xf>
    <xf numFmtId="168" fontId="184" fillId="28" borderId="78" xfId="40304" applyNumberFormat="true" applyFont="true" applyFill="true" applyBorder="true" applyAlignment="true">
      <alignment horizontal="center" vertical="center"/>
    </xf>
    <xf numFmtId="168" fontId="184" fillId="28" borderId="77" xfId="40534" applyNumberFormat="true" applyFont="true" applyFill="true" applyBorder="true" applyAlignment="true">
      <alignment horizontal="center" vertical="center"/>
    </xf>
    <xf numFmtId="168" fontId="184" fillId="28" borderId="78" xfId="40540" applyNumberFormat="true" applyFont="true" applyFill="true" applyBorder="true" applyAlignment="true">
      <alignment horizontal="center" vertical="center"/>
    </xf>
    <xf numFmtId="168" fontId="184" fillId="28" borderId="85" xfId="40546" applyNumberFormat="true" applyFont="true" applyFill="true" applyBorder="true" applyAlignment="true">
      <alignment horizontal="center" vertical="center"/>
    </xf>
    <xf numFmtId="168" fontId="184" fillId="28" borderId="77" xfId="40420" applyNumberFormat="true" applyFont="true" applyFill="true" applyBorder="true" applyAlignment="true">
      <alignment horizontal="center" vertical="center"/>
    </xf>
    <xf numFmtId="168" fontId="184" fillId="28" borderId="78" xfId="40432" applyNumberFormat="true" applyFont="true" applyFill="true" applyBorder="true" applyAlignment="true">
      <alignment horizontal="center" vertical="center"/>
    </xf>
    <xf numFmtId="168" fontId="184" fillId="28" borderId="85" xfId="40444" applyNumberFormat="true" applyFont="true" applyFill="true" applyBorder="true" applyAlignment="true">
      <alignment horizontal="center" vertical="center"/>
    </xf>
    <xf numFmtId="168" fontId="184" fillId="28" borderId="62" xfId="39994" applyNumberFormat="true" applyFont="true" applyFill="true" applyBorder="true" applyAlignment="true">
      <alignment horizontal="center" vertical="center"/>
    </xf>
    <xf numFmtId="168" fontId="184" fillId="28" borderId="64" xfId="40006" applyNumberFormat="true" applyFont="true" applyFill="true" applyBorder="true" applyAlignment="true">
      <alignment horizontal="center" vertical="center"/>
    </xf>
    <xf numFmtId="168" fontId="184" fillId="28" borderId="87" xfId="40018" applyNumberFormat="true" applyFont="true" applyFill="true" applyBorder="true" applyAlignment="true">
      <alignment horizontal="center" vertical="center"/>
    </xf>
    <xf numFmtId="168" fontId="184" fillId="28" borderId="62" xfId="40054" applyNumberFormat="true" applyFont="true" applyFill="true" applyBorder="true" applyAlignment="true">
      <alignment horizontal="center" vertical="center"/>
    </xf>
    <xf numFmtId="168" fontId="184" fillId="28" borderId="64" xfId="40066" applyNumberFormat="true" applyFont="true" applyFill="true" applyBorder="true" applyAlignment="true">
      <alignment horizontal="center" vertical="center"/>
    </xf>
    <xf numFmtId="168" fontId="184" fillId="28" borderId="62" xfId="40174" applyNumberFormat="true" applyFont="true" applyFill="true" applyBorder="true" applyAlignment="true">
      <alignment horizontal="center" vertical="center"/>
    </xf>
    <xf numFmtId="168" fontId="184" fillId="28" borderId="64" xfId="40186" applyNumberFormat="true" applyFont="true" applyFill="true" applyBorder="true" applyAlignment="true">
      <alignment horizontal="center" vertical="center"/>
    </xf>
    <xf numFmtId="168" fontId="184" fillId="28" borderId="87" xfId="40198" applyNumberFormat="true" applyFont="true" applyFill="true" applyBorder="true" applyAlignment="true">
      <alignment horizontal="center" vertical="center"/>
    </xf>
    <xf numFmtId="168" fontId="184" fillId="28" borderId="62" xfId="40234" applyNumberFormat="true" applyFont="true" applyFill="true" applyBorder="true" applyAlignment="true">
      <alignment horizontal="center" vertical="center"/>
    </xf>
    <xf numFmtId="168" fontId="184" fillId="28" borderId="64" xfId="40246" applyNumberFormat="true" applyFont="true" applyFill="true" applyBorder="true" applyAlignment="true">
      <alignment horizontal="center" vertical="center"/>
    </xf>
    <xf numFmtId="168" fontId="184" fillId="28" borderId="64" xfId="40258" applyNumberFormat="true" applyFont="true" applyFill="true" applyBorder="true" applyAlignment="true">
      <alignment horizontal="center" vertical="center"/>
    </xf>
    <xf numFmtId="168" fontId="184" fillId="28" borderId="64" xfId="40306" applyNumberFormat="true" applyFont="true" applyFill="true" applyBorder="true" applyAlignment="true">
      <alignment horizontal="center" vertical="center"/>
    </xf>
    <xf numFmtId="168" fontId="184" fillId="28" borderId="62" xfId="40536" applyNumberFormat="true" applyFont="true" applyFill="true" applyBorder="true" applyAlignment="true">
      <alignment horizontal="center" vertical="center"/>
    </xf>
    <xf numFmtId="168" fontId="184" fillId="28" borderId="64" xfId="40542" applyNumberFormat="true" applyFont="true" applyFill="true" applyBorder="true" applyAlignment="true">
      <alignment horizontal="center" vertical="center"/>
    </xf>
    <xf numFmtId="168" fontId="184" fillId="28" borderId="59" xfId="40539" applyNumberFormat="true" applyFont="true" applyFill="true" applyBorder="true" applyAlignment="true">
      <alignment horizontal="center" vertical="center"/>
    </xf>
    <xf numFmtId="168" fontId="184" fillId="28" borderId="87" xfId="40548" applyNumberFormat="true" applyFont="true" applyFill="true" applyBorder="true" applyAlignment="true">
      <alignment horizontal="center" vertical="center"/>
    </xf>
    <xf numFmtId="168" fontId="184" fillId="28" borderId="62" xfId="40422" applyNumberFormat="true" applyFont="true" applyFill="true" applyBorder="true" applyAlignment="true">
      <alignment horizontal="center" vertical="center"/>
    </xf>
    <xf numFmtId="168" fontId="184" fillId="28" borderId="64" xfId="40434" applyNumberFormat="true" applyFont="true" applyFill="true" applyBorder="true" applyAlignment="true">
      <alignment horizontal="center" vertical="center"/>
    </xf>
    <xf numFmtId="168" fontId="184" fillId="28" borderId="87" xfId="40446" applyNumberFormat="true" applyFont="true" applyFill="true" applyBorder="true" applyAlignment="true">
      <alignment horizontal="center" vertical="center"/>
    </xf>
    <xf numFmtId="168" fontId="184" fillId="28" borderId="66" xfId="40078" applyNumberFormat="true" applyFont="true" applyFill="true" applyBorder="true" applyAlignment="true">
      <alignment horizontal="center" vertical="center"/>
    </xf>
    <xf numFmtId="0" fontId="152" fillId="3" borderId="52" xfId="45135" applyFont="true" applyBorder="true" applyAlignment="true">
      <alignment horizontal="center" vertical="center" wrapText="true"/>
    </xf>
    <xf numFmtId="0" fontId="152" fillId="3" borderId="53" xfId="45136" applyFont="true" applyBorder="true" applyAlignment="true">
      <alignment horizontal="center" vertical="center" wrapText="true"/>
    </xf>
    <xf numFmtId="0" fontId="152" fillId="3" borderId="53" xfId="45137" applyFont="true" applyBorder="true" applyAlignment="true">
      <alignment horizontal="center" vertical="center" wrapText="true"/>
    </xf>
    <xf numFmtId="0" fontId="152" fillId="3" borderId="52" xfId="45165" applyFont="true" applyBorder="true" applyAlignment="true">
      <alignment horizontal="center" vertical="center" wrapText="true"/>
    </xf>
    <xf numFmtId="0" fontId="152" fillId="3" borderId="53" xfId="45166" applyFont="true" applyBorder="true" applyAlignment="true">
      <alignment horizontal="center" vertical="center" wrapText="true"/>
    </xf>
    <xf numFmtId="0" fontId="152" fillId="3" borderId="53" xfId="45167" applyFont="true" applyBorder="true" applyAlignment="true">
      <alignment horizontal="center" vertical="center" wrapText="true"/>
    </xf>
    <xf numFmtId="0" fontId="152" fillId="3" borderId="52" xfId="45192" applyFont="true" applyBorder="true" applyAlignment="true">
      <alignment horizontal="center" vertical="center" wrapText="true"/>
    </xf>
    <xf numFmtId="0" fontId="152" fillId="3" borderId="53" xfId="45193" applyFont="true" applyBorder="true" applyAlignment="true">
      <alignment horizontal="center" vertical="center" wrapText="true"/>
    </xf>
    <xf numFmtId="0" fontId="152" fillId="3" borderId="53" xfId="45194" applyFont="true" applyBorder="true" applyAlignment="true">
      <alignment horizontal="center" vertical="center" wrapText="true"/>
    </xf>
    <xf numFmtId="0" fontId="152" fillId="3" borderId="52" xfId="45222" applyFont="true" applyBorder="true" applyAlignment="true">
      <alignment horizontal="center" vertical="center" wrapText="true"/>
    </xf>
    <xf numFmtId="0" fontId="152" fillId="3" borderId="53" xfId="45223" applyFont="true" applyBorder="true" applyAlignment="true">
      <alignment horizontal="center" vertical="center" wrapText="true"/>
    </xf>
    <xf numFmtId="0" fontId="152" fillId="3" borderId="53" xfId="45224" applyFont="true" applyBorder="true" applyAlignment="true">
      <alignment horizontal="center" vertical="center" wrapText="true"/>
    </xf>
    <xf numFmtId="0" fontId="152" fillId="3" borderId="52" xfId="45243" applyFont="true" applyBorder="true" applyAlignment="true">
      <alignment horizontal="center" vertical="center" wrapText="true"/>
    </xf>
    <xf numFmtId="0" fontId="152" fillId="3" borderId="53" xfId="45244" applyFont="true" applyBorder="true" applyAlignment="true">
      <alignment horizontal="center" vertical="center" wrapText="true"/>
    </xf>
    <xf numFmtId="0" fontId="152" fillId="3" borderId="53" xfId="45245" applyFont="true" applyBorder="true" applyAlignment="true">
      <alignment horizontal="center" vertical="center" wrapText="true"/>
    </xf>
    <xf numFmtId="0" fontId="152" fillId="3" borderId="52" xfId="45286" applyFont="true" applyBorder="true" applyAlignment="true">
      <alignment horizontal="center" vertical="center" wrapText="true"/>
    </xf>
    <xf numFmtId="0" fontId="152" fillId="3" borderId="53" xfId="45287" applyFont="true" applyBorder="true" applyAlignment="true">
      <alignment horizontal="center" vertical="center" wrapText="true"/>
    </xf>
    <xf numFmtId="0" fontId="152" fillId="3" borderId="53" xfId="45288" applyFont="true" applyBorder="true" applyAlignment="true">
      <alignment horizontal="center" vertical="center" wrapText="true"/>
    </xf>
    <xf numFmtId="0" fontId="25" fillId="3" borderId="102" xfId="19344" applyBorder="true" applyAlignment="true">
      <alignment vertical="center" wrapText="true"/>
    </xf>
    <xf numFmtId="0" fontId="152" fillId="35" borderId="102" xfId="45236" applyFont="true" applyFill="true" applyBorder="true" applyAlignment="true">
      <alignment horizontal="center" vertical="center" wrapText="true"/>
    </xf>
    <xf numFmtId="0" fontId="152" fillId="35" borderId="138" xfId="45237" applyFont="true" applyFill="true" applyBorder="true" applyAlignment="true">
      <alignment horizontal="center" vertical="center" wrapText="true"/>
    </xf>
    <xf numFmtId="0" fontId="152" fillId="35" borderId="102" xfId="45242" applyFont="true" applyFill="true" applyBorder="true" applyAlignment="true">
      <alignment horizontal="center" vertical="center" wrapText="true"/>
    </xf>
    <xf numFmtId="0" fontId="152" fillId="35" borderId="138" xfId="45243" applyFont="true" applyFill="true" applyBorder="true" applyAlignment="true">
      <alignment horizontal="center" vertical="center" wrapText="true"/>
    </xf>
    <xf numFmtId="0" fontId="152" fillId="35" borderId="102" xfId="45279" applyFont="true" applyFill="true" applyBorder="true" applyAlignment="true">
      <alignment horizontal="center" vertical="center" wrapText="true"/>
    </xf>
    <xf numFmtId="0" fontId="152" fillId="35" borderId="138" xfId="45280" applyFont="true" applyFill="true" applyBorder="true" applyAlignment="true">
      <alignment horizontal="center" vertical="center" wrapText="true"/>
    </xf>
    <xf numFmtId="0" fontId="152" fillId="35" borderId="102" xfId="45285" applyFont="true" applyFill="true" applyBorder="true" applyAlignment="true">
      <alignment horizontal="center" vertical="center" wrapText="true"/>
    </xf>
    <xf numFmtId="0" fontId="152" fillId="35" borderId="138" xfId="45286" applyFont="true" applyFill="true" applyBorder="true" applyAlignment="true">
      <alignment horizontal="center" vertical="center" wrapText="true"/>
    </xf>
    <xf numFmtId="0" fontId="152" fillId="35" borderId="102" xfId="19411" applyFont="true" applyFill="true" applyBorder="true" applyAlignment="true">
      <alignment horizontal="center" vertical="center" wrapText="true"/>
    </xf>
    <xf numFmtId="0" fontId="152" fillId="35" borderId="138" xfId="19409" applyFont="true" applyFill="true" applyBorder="true" applyAlignment="true">
      <alignment horizontal="center" vertical="center" wrapText="true"/>
    </xf>
    <xf numFmtId="0" fontId="152" fillId="35" borderId="138" xfId="19412" applyFont="true" applyFill="true" applyBorder="true" applyAlignment="true">
      <alignment horizontal="center" vertical="center" wrapText="true"/>
    </xf>
    <xf numFmtId="0" fontId="152" fillId="35" borderId="102" xfId="19413" applyFont="true" applyFill="true" applyBorder="true" applyAlignment="true">
      <alignment horizontal="center" vertical="center" wrapText="true"/>
    </xf>
    <xf numFmtId="0" fontId="152" fillId="35" borderId="138" xfId="19414" applyFont="true" applyFill="true" applyBorder="true" applyAlignment="true">
      <alignment horizontal="center" vertical="center" wrapText="true"/>
    </xf>
    <xf numFmtId="0" fontId="152" fillId="35" borderId="138" xfId="19416" applyFont="true" applyFill="true" applyBorder="true" applyAlignment="true">
      <alignment horizontal="center" vertical="center" wrapText="true"/>
    </xf>
    <xf numFmtId="0" fontId="152" fillId="35" borderId="109" xfId="45238" applyFont="true" applyFill="true" applyBorder="true" applyAlignment="true">
      <alignment horizontal="center" vertical="center" wrapText="true"/>
    </xf>
    <xf numFmtId="0" fontId="152" fillId="35" borderId="109" xfId="45244" applyFont="true" applyFill="true" applyBorder="true" applyAlignment="true">
      <alignment horizontal="center" vertical="center" wrapText="true"/>
    </xf>
    <xf numFmtId="0" fontId="152" fillId="35" borderId="109" xfId="45281" applyFont="true" applyFill="true" applyBorder="true" applyAlignment="true">
      <alignment horizontal="center" vertical="center" wrapText="true"/>
    </xf>
    <xf numFmtId="0" fontId="152" fillId="35" borderId="109" xfId="45287" applyFont="true" applyFill="true" applyBorder="true" applyAlignment="true">
      <alignment horizontal="center" vertical="center" wrapText="true"/>
    </xf>
    <xf numFmtId="0" fontId="152" fillId="35" borderId="109" xfId="19410" applyFont="true" applyFill="true" applyBorder="true" applyAlignment="true">
      <alignment horizontal="center" vertical="center" wrapText="true"/>
    </xf>
    <xf numFmtId="0" fontId="152" fillId="35" borderId="109" xfId="19415" applyFont="true" applyFill="true" applyBorder="true" applyAlignment="true">
      <alignment horizontal="center" vertical="center" wrapText="true"/>
    </xf>
    <xf numFmtId="0" fontId="152" fillId="3" borderId="111" xfId="45135" applyFont="true" applyBorder="true" applyAlignment="true">
      <alignment horizontal="center" vertical="center" wrapText="true"/>
    </xf>
    <xf numFmtId="0" fontId="152" fillId="3" borderId="111" xfId="45165" applyFont="true" applyBorder="true" applyAlignment="true">
      <alignment horizontal="center" vertical="center" wrapText="true"/>
    </xf>
    <xf numFmtId="0" fontId="152" fillId="3" borderId="111" xfId="45192" applyFont="true" applyBorder="true" applyAlignment="true">
      <alignment horizontal="center" vertical="center" wrapText="true"/>
    </xf>
    <xf numFmtId="0" fontId="152" fillId="3" borderId="111" xfId="45222" applyFont="true" applyBorder="true" applyAlignment="true">
      <alignment horizontal="center" vertical="center" wrapText="true"/>
    </xf>
    <xf numFmtId="0" fontId="152" fillId="3" borderId="111" xfId="45243" applyFont="true" applyBorder="true" applyAlignment="true">
      <alignment horizontal="center" vertical="center" wrapText="true"/>
    </xf>
    <xf numFmtId="0" fontId="152" fillId="35" borderId="102" xfId="45238" applyFont="true" applyFill="true" applyBorder="true" applyAlignment="true">
      <alignment horizontal="center" vertical="center" wrapText="true"/>
    </xf>
    <xf numFmtId="0" fontId="152" fillId="35" borderId="102" xfId="45243" applyFont="true" applyFill="true" applyBorder="true" applyAlignment="true">
      <alignment horizontal="center" vertical="center" wrapText="true"/>
    </xf>
    <xf numFmtId="0" fontId="152" fillId="3" borderId="111" xfId="45286" applyFont="true" applyBorder="true" applyAlignment="true">
      <alignment horizontal="center" vertical="center" wrapText="true"/>
    </xf>
    <xf numFmtId="0" fontId="152" fillId="35" borderId="102" xfId="45281" applyFont="true" applyFill="true" applyBorder="true" applyAlignment="true">
      <alignment horizontal="center" vertical="center" wrapText="true"/>
    </xf>
    <xf numFmtId="0" fontId="152" fillId="35" borderId="102" xfId="45286" applyFont="true" applyFill="true" applyBorder="true" applyAlignment="true">
      <alignment horizontal="center" vertical="center" wrapText="true"/>
    </xf>
    <xf numFmtId="0" fontId="152" fillId="35" borderId="102" xfId="19410" applyFont="true" applyFill="true" applyBorder="true" applyAlignment="true">
      <alignment horizontal="center" vertical="center" wrapText="true"/>
    </xf>
    <xf numFmtId="0" fontId="152" fillId="35" borderId="102" xfId="19414" applyFont="true" applyFill="true" applyBorder="true" applyAlignment="true">
      <alignment horizontal="center" vertical="center" wrapText="true"/>
    </xf>
    <xf numFmtId="0" fontId="152" fillId="3" borderId="112" xfId="45135" applyFont="true" applyBorder="true" applyAlignment="true">
      <alignment horizontal="center" vertical="center" wrapText="true"/>
    </xf>
    <xf numFmtId="0" fontId="152" fillId="3" borderId="112" xfId="45165" applyFont="true" applyBorder="true" applyAlignment="true">
      <alignment horizontal="center" vertical="center" wrapText="true"/>
    </xf>
    <xf numFmtId="0" fontId="152" fillId="3" borderId="112" xfId="45192" applyFont="true" applyBorder="true" applyAlignment="true">
      <alignment horizontal="center" vertical="center" wrapText="true"/>
    </xf>
    <xf numFmtId="0" fontId="152" fillId="3" borderId="112" xfId="45222" applyFont="true" applyBorder="true" applyAlignment="true">
      <alignment horizontal="center" vertical="center" wrapText="true"/>
    </xf>
    <xf numFmtId="0" fontId="152" fillId="3" borderId="112" xfId="45243" applyFont="true" applyBorder="true" applyAlignment="true">
      <alignment horizontal="center" vertical="center" wrapText="true"/>
    </xf>
    <xf numFmtId="0" fontId="152" fillId="35" borderId="143" xfId="45238" applyFont="true" applyFill="true" applyBorder="true" applyAlignment="true">
      <alignment horizontal="center" vertical="center" wrapText="true"/>
    </xf>
    <xf numFmtId="0" fontId="152" fillId="35" borderId="143" xfId="45243" applyFont="true" applyFill="true" applyBorder="true" applyAlignment="true">
      <alignment horizontal="center" vertical="center" wrapText="true"/>
    </xf>
    <xf numFmtId="0" fontId="152" fillId="3" borderId="112" xfId="45286" applyFont="true" applyBorder="true" applyAlignment="true">
      <alignment horizontal="center" vertical="center" wrapText="true"/>
    </xf>
    <xf numFmtId="0" fontId="152" fillId="35" borderId="143" xfId="45281" applyFont="true" applyFill="true" applyBorder="true" applyAlignment="true">
      <alignment horizontal="center" vertical="center" wrapText="true"/>
    </xf>
    <xf numFmtId="0" fontId="152" fillId="35" borderId="143" xfId="45286" applyFont="true" applyFill="true" applyBorder="true" applyAlignment="true">
      <alignment horizontal="center" vertical="center" wrapText="true"/>
    </xf>
    <xf numFmtId="0" fontId="152" fillId="35" borderId="143" xfId="19410" applyFont="true" applyFill="true" applyBorder="true" applyAlignment="true">
      <alignment horizontal="center" vertical="center" wrapText="true"/>
    </xf>
    <xf numFmtId="0" fontId="152" fillId="35" borderId="143" xfId="19414" applyFont="true" applyFill="true" applyBorder="true" applyAlignment="true">
      <alignment horizontal="center" vertical="center" wrapText="true"/>
    </xf>
    <xf numFmtId="0" fontId="152" fillId="3" borderId="97" xfId="45136" applyFont="true" applyBorder="true" applyAlignment="true">
      <alignment horizontal="center" vertical="center" wrapText="true"/>
    </xf>
    <xf numFmtId="0" fontId="152" fillId="3" borderId="97" xfId="45166" applyFont="true" applyBorder="true" applyAlignment="true">
      <alignment horizontal="center" vertical="center" wrapText="true"/>
    </xf>
    <xf numFmtId="0" fontId="152" fillId="3" borderId="97" xfId="45193" applyFont="true" applyBorder="true" applyAlignment="true">
      <alignment horizontal="center" vertical="center" wrapText="true"/>
    </xf>
    <xf numFmtId="0" fontId="152" fillId="35" borderId="139" xfId="45238" applyFont="true" applyFill="true" applyBorder="true" applyAlignment="true">
      <alignment horizontal="center" vertical="center" wrapText="true"/>
    </xf>
    <xf numFmtId="0" fontId="152" fillId="35" borderId="139" xfId="45244" applyFont="true" applyFill="true" applyBorder="true" applyAlignment="true">
      <alignment horizontal="center" vertical="center" wrapText="true"/>
    </xf>
    <xf numFmtId="0" fontId="152" fillId="3" borderId="97" xfId="45223" applyFont="true" applyBorder="true" applyAlignment="true">
      <alignment horizontal="center" vertical="center" wrapText="true"/>
    </xf>
    <xf numFmtId="0" fontId="152" fillId="3" borderId="97" xfId="45244" applyFont="true" applyBorder="true" applyAlignment="true">
      <alignment horizontal="center" vertical="center" wrapText="true"/>
    </xf>
    <xf numFmtId="0" fontId="152" fillId="35" borderId="139" xfId="45281" applyFont="true" applyFill="true" applyBorder="true" applyAlignment="true">
      <alignment horizontal="center" vertical="center" wrapText="true"/>
    </xf>
    <xf numFmtId="0" fontId="152" fillId="35" borderId="139" xfId="45287" applyFont="true" applyFill="true" applyBorder="true" applyAlignment="true">
      <alignment horizontal="center" vertical="center" wrapText="true"/>
    </xf>
    <xf numFmtId="0" fontId="152" fillId="35" borderId="139" xfId="19410" applyFont="true" applyFill="true" applyBorder="true" applyAlignment="true">
      <alignment horizontal="center" vertical="center" wrapText="true"/>
    </xf>
    <xf numFmtId="0" fontId="152" fillId="35" borderId="139" xfId="19415" applyFont="true" applyFill="true" applyBorder="true" applyAlignment="true">
      <alignment horizontal="center" vertical="center" wrapText="true"/>
    </xf>
    <xf numFmtId="0" fontId="152" fillId="3" borderId="97" xfId="45287" applyFont="true" applyBorder="true" applyAlignment="true">
      <alignment horizontal="center" vertical="center" wrapText="true"/>
    </xf>
    <xf numFmtId="0" fontId="152" fillId="0" borderId="102" xfId="45201" applyFont="true" applyFill="true" applyBorder="true" applyAlignment="true">
      <alignment horizontal="left" vertical="center" wrapText="true"/>
    </xf>
    <xf numFmtId="0" fontId="152" fillId="0" borderId="102" xfId="45207" applyFont="true" applyFill="true" applyBorder="true" applyAlignment="true">
      <alignment horizontal="left" vertical="center" wrapText="true"/>
    </xf>
    <xf numFmtId="0" fontId="25" fillId="3" borderId="146" xfId="19344" applyBorder="true" applyAlignment="true">
      <alignment vertical="center" wrapText="true"/>
    </xf>
    <xf numFmtId="0" fontId="152" fillId="0" borderId="102" xfId="45234" applyFont="true" applyFill="true" applyBorder="true" applyAlignment="true">
      <alignment horizontal="left" vertical="center" wrapText="true"/>
    </xf>
    <xf numFmtId="0" fontId="152" fillId="0" borderId="102" xfId="45240" applyFont="true" applyFill="true" applyBorder="true" applyAlignment="true">
      <alignment horizontal="left" vertical="center" wrapText="true"/>
    </xf>
    <xf numFmtId="0" fontId="152" fillId="0" borderId="102" xfId="45246" applyFont="true" applyFill="true" applyBorder="true" applyAlignment="true">
      <alignment horizontal="left" vertical="center" wrapText="true"/>
    </xf>
    <xf numFmtId="0" fontId="152" fillId="0" borderId="102" xfId="45252" applyFont="true" applyFill="true" applyBorder="true" applyAlignment="true">
      <alignment horizontal="left" vertical="center" wrapText="true"/>
    </xf>
    <xf numFmtId="0" fontId="152" fillId="0" borderId="102" xfId="45258" applyFont="true" applyFill="true" applyBorder="true" applyAlignment="true">
      <alignment horizontal="left" vertical="center" wrapText="true"/>
    </xf>
    <xf numFmtId="0" fontId="152" fillId="0" borderId="102" xfId="19385" applyFont="true" applyFill="true" applyBorder="true" applyAlignment="true">
      <alignment horizontal="left" vertical="center" wrapText="true"/>
    </xf>
    <xf numFmtId="0" fontId="152" fillId="0" borderId="102" xfId="45277" applyFont="true" applyFill="true" applyBorder="true" applyAlignment="true">
      <alignment horizontal="left" vertical="center" wrapText="true"/>
    </xf>
    <xf numFmtId="0" fontId="152" fillId="0" borderId="102" xfId="45283" applyFont="true" applyFill="true" applyBorder="true" applyAlignment="true">
      <alignment horizontal="left" vertical="center" wrapText="true"/>
    </xf>
    <xf numFmtId="0" fontId="152" fillId="0" borderId="102" xfId="45289" applyFont="true" applyFill="true" applyBorder="true" applyAlignment="true">
      <alignment horizontal="left" vertical="center" wrapText="true"/>
    </xf>
    <xf numFmtId="0" fontId="152" fillId="0" borderId="102" xfId="45292" applyFont="true" applyFill="true" applyBorder="true" applyAlignment="true">
      <alignment horizontal="left" vertical="center" wrapText="true"/>
    </xf>
    <xf numFmtId="0" fontId="152" fillId="0" borderId="102" xfId="45295" applyFont="true" applyFill="true" applyBorder="true" applyAlignment="true">
      <alignment horizontal="left" vertical="center" wrapText="true"/>
    </xf>
    <xf numFmtId="0" fontId="152" fillId="0" borderId="102" xfId="19405" applyFont="true" applyFill="true" applyBorder="true" applyAlignment="true">
      <alignment horizontal="left" vertical="center" wrapText="true"/>
    </xf>
    <xf numFmtId="0" fontId="152" fillId="0" borderId="102" xfId="19407" applyFont="true" applyFill="true" applyBorder="true" applyAlignment="true">
      <alignment horizontal="left" vertical="center" wrapText="true"/>
    </xf>
    <xf numFmtId="0" fontId="152" fillId="0" borderId="102" xfId="19417" applyFont="true" applyFill="true" applyBorder="true" applyAlignment="true">
      <alignment horizontal="left" vertical="center" wrapText="true"/>
    </xf>
    <xf numFmtId="0" fontId="25" fillId="3" borderId="104" xfId="19344" applyBorder="true" applyAlignment="true">
      <alignment vertical="center" wrapText="true"/>
    </xf>
    <xf numFmtId="0" fontId="152" fillId="0" borderId="104" xfId="19418" applyFont="true" applyFill="true" applyBorder="true" applyAlignment="true">
      <alignment horizontal="left" vertical="center" wrapText="true"/>
    </xf>
    <xf numFmtId="0" fontId="152" fillId="0" borderId="107" xfId="45252" applyFont="true" applyFill="true" applyBorder="true" applyAlignment="true">
      <alignment horizontal="left" vertical="center" wrapText="true"/>
    </xf>
    <xf numFmtId="0" fontId="152" fillId="0" borderId="109" xfId="19386" applyFont="true" applyFill="true" applyBorder="true" applyAlignment="true">
      <alignment horizontal="left" vertical="center"/>
    </xf>
    <xf numFmtId="0" fontId="152" fillId="0" borderId="108" xfId="19420" applyFont="true" applyFill="true" applyBorder="true" applyAlignment="true">
      <alignment horizontal="left" vertical="center"/>
    </xf>
    <xf numFmtId="0" fontId="152" fillId="0" borderId="109" xfId="19406" applyFont="true" applyFill="true" applyBorder="true" applyAlignment="true">
      <alignment horizontal="left" vertical="center"/>
    </xf>
    <xf numFmtId="0" fontId="152" fillId="0" borderId="109" xfId="19408" applyFont="true" applyFill="true" applyBorder="true" applyAlignment="true">
      <alignment horizontal="left" vertical="center"/>
    </xf>
    <xf numFmtId="0" fontId="152" fillId="0" borderId="109" xfId="19419" applyFont="true" applyFill="true" applyBorder="true" applyAlignment="true">
      <alignment horizontal="left" vertical="center"/>
    </xf>
    <xf numFmtId="169" fontId="151" fillId="35" borderId="104" xfId="45140" applyNumberFormat="true" applyFont="true" applyFill="true" applyBorder="true" applyAlignment="true">
      <alignment horizontal="center" vertical="center"/>
    </xf>
    <xf numFmtId="169" fontId="151" fillId="35" borderId="136" xfId="45141" applyNumberFormat="true" applyFont="true" applyFill="true" applyBorder="true" applyAlignment="true">
      <alignment horizontal="center" vertical="center"/>
    </xf>
    <xf numFmtId="169" fontId="151" fillId="35" borderId="137" xfId="45142" applyNumberFormat="true" applyFont="true" applyFill="true" applyBorder="true" applyAlignment="true">
      <alignment horizontal="center" vertical="center"/>
    </xf>
    <xf numFmtId="169" fontId="151" fillId="35" borderId="142" xfId="45141" applyNumberFormat="true" applyFont="true" applyFill="true" applyBorder="true" applyAlignment="true">
      <alignment horizontal="center" vertical="center"/>
    </xf>
    <xf numFmtId="169" fontId="151" fillId="35" borderId="108" xfId="45142" applyNumberFormat="true" applyFont="true" applyFill="true" applyBorder="true" applyAlignment="true">
      <alignment horizontal="center" vertical="center"/>
    </xf>
    <xf numFmtId="169" fontId="151" fillId="35" borderId="104" xfId="45141" applyNumberFormat="true" applyFont="true" applyFill="true" applyBorder="true" applyAlignment="true">
      <alignment horizontal="center" vertical="center"/>
    </xf>
    <xf numFmtId="169" fontId="151" fillId="35" borderId="102" xfId="45146" applyNumberFormat="true" applyFont="true" applyFill="true" applyBorder="true" applyAlignment="true">
      <alignment horizontal="center" vertical="center"/>
    </xf>
    <xf numFmtId="169" fontId="151" fillId="35" borderId="138" xfId="45147" applyNumberFormat="true" applyFont="true" applyFill="true" applyBorder="true" applyAlignment="true">
      <alignment horizontal="center" vertical="center"/>
    </xf>
    <xf numFmtId="169" fontId="151" fillId="35" borderId="139" xfId="45148" applyNumberFormat="true" applyFont="true" applyFill="true" applyBorder="true" applyAlignment="true">
      <alignment horizontal="center" vertical="center"/>
    </xf>
    <xf numFmtId="169" fontId="151" fillId="35" borderId="143" xfId="45147" applyNumberFormat="true" applyFont="true" applyFill="true" applyBorder="true" applyAlignment="true">
      <alignment horizontal="center" vertical="center"/>
    </xf>
    <xf numFmtId="169" fontId="151" fillId="35" borderId="109" xfId="45148" applyNumberFormat="true" applyFont="true" applyFill="true" applyBorder="true" applyAlignment="true">
      <alignment horizontal="center" vertical="center"/>
    </xf>
    <xf numFmtId="169" fontId="151" fillId="35" borderId="102" xfId="45147" applyNumberFormat="true" applyFont="true" applyFill="true" applyBorder="true" applyAlignment="true">
      <alignment horizontal="center" vertical="center"/>
    </xf>
    <xf numFmtId="169" fontId="151" fillId="35" borderId="102" xfId="20220" applyNumberFormat="true" applyFont="true" applyFill="true" applyBorder="true" applyAlignment="true">
      <alignment horizontal="center" vertical="center"/>
    </xf>
    <xf numFmtId="169" fontId="151" fillId="35" borderId="138" xfId="20220" applyNumberFormat="true" applyFont="true" applyFill="true" applyBorder="true" applyAlignment="true">
      <alignment horizontal="center" vertical="center"/>
    </xf>
    <xf numFmtId="169" fontId="151" fillId="35" borderId="139" xfId="20220" applyNumberFormat="true" applyFont="true" applyFill="true" applyBorder="true" applyAlignment="true">
      <alignment horizontal="center" vertical="center"/>
    </xf>
    <xf numFmtId="169" fontId="151" fillId="35" borderId="143" xfId="20220" applyNumberFormat="true" applyFont="true" applyFill="true" applyBorder="true" applyAlignment="true">
      <alignment horizontal="center" vertical="center"/>
    </xf>
    <xf numFmtId="169" fontId="151" fillId="35" borderId="109" xfId="20220" applyNumberFormat="true" applyFont="true" applyFill="true" applyBorder="true" applyAlignment="true">
      <alignment horizontal="center" vertical="center"/>
    </xf>
    <xf numFmtId="169" fontId="151" fillId="35" borderId="107" xfId="45152" applyNumberFormat="true" applyFont="true" applyFill="true" applyBorder="true" applyAlignment="true">
      <alignment horizontal="center" vertical="center"/>
    </xf>
    <xf numFmtId="169" fontId="151" fillId="35" borderId="140" xfId="45153" applyNumberFormat="true" applyFont="true" applyFill="true" applyBorder="true" applyAlignment="true">
      <alignment horizontal="center" vertical="center"/>
    </xf>
    <xf numFmtId="169" fontId="151" fillId="35" borderId="141" xfId="45154" applyNumberFormat="true" applyFont="true" applyFill="true" applyBorder="true" applyAlignment="true">
      <alignment horizontal="center" vertical="center"/>
    </xf>
    <xf numFmtId="169" fontId="151" fillId="35" borderId="144" xfId="45153" applyNumberFormat="true" applyFont="true" applyFill="true" applyBorder="true" applyAlignment="true">
      <alignment horizontal="center" vertical="center"/>
    </xf>
    <xf numFmtId="169" fontId="151" fillId="35" borderId="110" xfId="45154" applyNumberFormat="true" applyFont="true" applyFill="true" applyBorder="true" applyAlignment="true">
      <alignment horizontal="center" vertical="center"/>
    </xf>
    <xf numFmtId="169" fontId="151" fillId="35" borderId="107" xfId="45153" applyNumberFormat="true" applyFont="true" applyFill="true" applyBorder="true" applyAlignment="true">
      <alignment horizontal="center" vertical="center"/>
    </xf>
    <xf numFmtId="169" fontId="151" fillId="35" borderId="104" xfId="45176" applyNumberFormat="true" applyFont="true" applyFill="true" applyBorder="true" applyAlignment="true">
      <alignment horizontal="center" vertical="center"/>
    </xf>
    <xf numFmtId="169" fontId="151" fillId="35" borderId="136" xfId="45177" applyNumberFormat="true" applyFont="true" applyFill="true" applyBorder="true" applyAlignment="true">
      <alignment horizontal="center" vertical="center"/>
    </xf>
    <xf numFmtId="169" fontId="151" fillId="35" borderId="137" xfId="45178" applyNumberFormat="true" applyFont="true" applyFill="true" applyBorder="true" applyAlignment="true">
      <alignment horizontal="center" vertical="center"/>
    </xf>
    <xf numFmtId="169" fontId="151" fillId="35" borderId="142" xfId="45177" applyNumberFormat="true" applyFont="true" applyFill="true" applyBorder="true" applyAlignment="true">
      <alignment horizontal="center" vertical="center"/>
    </xf>
    <xf numFmtId="169" fontId="151" fillId="35" borderId="108" xfId="45178" applyNumberFormat="true" applyFont="true" applyFill="true" applyBorder="true" applyAlignment="true">
      <alignment horizontal="center" vertical="center"/>
    </xf>
    <xf numFmtId="169" fontId="151" fillId="35" borderId="104" xfId="45177" applyNumberFormat="true" applyFont="true" applyFill="true" applyBorder="true" applyAlignment="true">
      <alignment horizontal="center" vertical="center"/>
    </xf>
    <xf numFmtId="169" fontId="151" fillId="35" borderId="102" xfId="45176" applyNumberFormat="true" applyFont="true" applyFill="true" applyBorder="true" applyAlignment="true">
      <alignment horizontal="center" vertical="center"/>
    </xf>
    <xf numFmtId="169" fontId="151" fillId="35" borderId="138" xfId="45177" applyNumberFormat="true" applyFont="true" applyFill="true" applyBorder="true" applyAlignment="true">
      <alignment horizontal="center" vertical="center"/>
    </xf>
    <xf numFmtId="169" fontId="151" fillId="35" borderId="139" xfId="45178" applyNumberFormat="true" applyFont="true" applyFill="true" applyBorder="true" applyAlignment="true">
      <alignment horizontal="center" vertical="center"/>
    </xf>
    <xf numFmtId="169" fontId="151" fillId="35" borderId="143" xfId="45177" applyNumberFormat="true" applyFont="true" applyFill="true" applyBorder="true" applyAlignment="true">
      <alignment horizontal="center" vertical="center"/>
    </xf>
    <xf numFmtId="169" fontId="151" fillId="35" borderId="109" xfId="45178" applyNumberFormat="true" applyFont="true" applyFill="true" applyBorder="true" applyAlignment="true">
      <alignment horizontal="center" vertical="center"/>
    </xf>
    <xf numFmtId="169" fontId="151" fillId="35" borderId="102" xfId="45177" applyNumberFormat="true" applyFont="true" applyFill="true" applyBorder="true" applyAlignment="true">
      <alignment horizontal="center" vertical="center"/>
    </xf>
    <xf numFmtId="169" fontId="151" fillId="35" borderId="102" xfId="45170" applyNumberFormat="true" applyFont="true" applyFill="true" applyBorder="true" applyAlignment="true">
      <alignment horizontal="center" vertical="center"/>
    </xf>
    <xf numFmtId="169" fontId="151" fillId="35" borderId="138" xfId="45171" applyNumberFormat="true" applyFont="true" applyFill="true" applyBorder="true" applyAlignment="true">
      <alignment horizontal="center" vertical="center"/>
    </xf>
    <xf numFmtId="169" fontId="151" fillId="35" borderId="139" xfId="45172" applyNumberFormat="true" applyFont="true" applyFill="true" applyBorder="true" applyAlignment="true">
      <alignment horizontal="center" vertical="center"/>
    </xf>
    <xf numFmtId="169" fontId="151" fillId="35" borderId="143" xfId="45171" applyNumberFormat="true" applyFont="true" applyFill="true" applyBorder="true" applyAlignment="true">
      <alignment horizontal="center" vertical="center"/>
    </xf>
    <xf numFmtId="169" fontId="151" fillId="35" borderId="109" xfId="45172" applyNumberFormat="true" applyFont="true" applyFill="true" applyBorder="true" applyAlignment="true">
      <alignment horizontal="center" vertical="center"/>
    </xf>
    <xf numFmtId="169" fontId="151" fillId="35" borderId="102" xfId="45171" applyNumberFormat="true" applyFont="true" applyFill="true" applyBorder="true" applyAlignment="true">
      <alignment horizontal="center" vertical="center"/>
    </xf>
    <xf numFmtId="169" fontId="151" fillId="35" borderId="104" xfId="45197" applyNumberFormat="true" applyFont="true" applyFill="true" applyBorder="true" applyAlignment="true">
      <alignment horizontal="center" vertical="center"/>
    </xf>
    <xf numFmtId="169" fontId="151" fillId="35" borderId="136" xfId="45198" applyNumberFormat="true" applyFont="true" applyFill="true" applyBorder="true" applyAlignment="true">
      <alignment horizontal="center" vertical="center"/>
    </xf>
    <xf numFmtId="169" fontId="151" fillId="35" borderId="137" xfId="45199" applyNumberFormat="true" applyFont="true" applyFill="true" applyBorder="true" applyAlignment="true">
      <alignment horizontal="center" vertical="center"/>
    </xf>
    <xf numFmtId="169" fontId="151" fillId="35" borderId="142" xfId="45198" applyNumberFormat="true" applyFont="true" applyFill="true" applyBorder="true" applyAlignment="true">
      <alignment horizontal="center" vertical="center"/>
    </xf>
    <xf numFmtId="169" fontId="151" fillId="35" borderId="108" xfId="45199" applyNumberFormat="true" applyFont="true" applyFill="true" applyBorder="true" applyAlignment="true">
      <alignment horizontal="center" vertical="center"/>
    </xf>
    <xf numFmtId="169" fontId="151" fillId="35" borderId="104" xfId="45198" applyNumberFormat="true" applyFont="true" applyFill="true" applyBorder="true" applyAlignment="true">
      <alignment horizontal="center" vertical="center"/>
    </xf>
    <xf numFmtId="169" fontId="151" fillId="35" borderId="102" xfId="45203" applyNumberFormat="true" applyFont="true" applyFill="true" applyBorder="true" applyAlignment="true">
      <alignment horizontal="center" vertical="center"/>
    </xf>
    <xf numFmtId="169" fontId="151" fillId="35" borderId="138" xfId="45204" applyNumberFormat="true" applyFont="true" applyFill="true" applyBorder="true" applyAlignment="true">
      <alignment horizontal="center" vertical="center"/>
    </xf>
    <xf numFmtId="169" fontId="151" fillId="35" borderId="139" xfId="45205" applyNumberFormat="true" applyFont="true" applyFill="true" applyBorder="true" applyAlignment="true">
      <alignment horizontal="center" vertical="center"/>
    </xf>
    <xf numFmtId="169" fontId="151" fillId="35" borderId="143" xfId="45204" applyNumberFormat="true" applyFont="true" applyFill="true" applyBorder="true" applyAlignment="true">
      <alignment horizontal="center" vertical="center"/>
    </xf>
    <xf numFmtId="169" fontId="151" fillId="35" borderId="109" xfId="45205" applyNumberFormat="true" applyFont="true" applyFill="true" applyBorder="true" applyAlignment="true">
      <alignment horizontal="center" vertical="center"/>
    </xf>
    <xf numFmtId="169" fontId="151" fillId="35" borderId="102" xfId="45204" applyNumberFormat="true" applyFont="true" applyFill="true" applyBorder="true" applyAlignment="true">
      <alignment horizontal="center" vertical="center"/>
    </xf>
    <xf numFmtId="169" fontId="151" fillId="35" borderId="102" xfId="45209" applyNumberFormat="true" applyFont="true" applyFill="true" applyBorder="true" applyAlignment="true">
      <alignment horizontal="center" vertical="center"/>
    </xf>
    <xf numFmtId="169" fontId="151" fillId="35" borderId="138" xfId="45210" applyNumberFormat="true" applyFont="true" applyFill="true" applyBorder="true" applyAlignment="true">
      <alignment horizontal="center" vertical="center"/>
    </xf>
    <xf numFmtId="169" fontId="151" fillId="35" borderId="139" xfId="45211" applyNumberFormat="true" applyFont="true" applyFill="true" applyBorder="true" applyAlignment="true">
      <alignment horizontal="center" vertical="center"/>
    </xf>
    <xf numFmtId="169" fontId="151" fillId="35" borderId="143" xfId="45210" applyNumberFormat="true" applyFont="true" applyFill="true" applyBorder="true" applyAlignment="true">
      <alignment horizontal="center" vertical="center"/>
    </xf>
    <xf numFmtId="169" fontId="151" fillId="35" borderId="109" xfId="45211" applyNumberFormat="true" applyFont="true" applyFill="true" applyBorder="true" applyAlignment="true">
      <alignment horizontal="center" vertical="center"/>
    </xf>
    <xf numFmtId="169" fontId="151" fillId="35" borderId="102" xfId="45210" applyNumberFormat="true" applyFont="true" applyFill="true" applyBorder="true" applyAlignment="true">
      <alignment horizontal="center" vertical="center"/>
    </xf>
    <xf numFmtId="169" fontId="151" fillId="35" borderId="104" xfId="45227" applyNumberFormat="true" applyFont="true" applyFill="true" applyBorder="true" applyAlignment="true">
      <alignment horizontal="center" vertical="center"/>
    </xf>
    <xf numFmtId="169" fontId="151" fillId="35" borderId="136" xfId="45227" applyNumberFormat="true" applyFont="true" applyFill="true" applyBorder="true" applyAlignment="true">
      <alignment horizontal="center" vertical="center"/>
    </xf>
    <xf numFmtId="169" fontId="151" fillId="35" borderId="137" xfId="45227" applyNumberFormat="true" applyFont="true" applyFill="true" applyBorder="true" applyAlignment="true">
      <alignment horizontal="center" vertical="center"/>
    </xf>
    <xf numFmtId="169" fontId="151" fillId="35" borderId="142" xfId="45227" applyNumberFormat="true" applyFont="true" applyFill="true" applyBorder="true" applyAlignment="true">
      <alignment horizontal="center" vertical="center"/>
    </xf>
    <xf numFmtId="169" fontId="151" fillId="35" borderId="108" xfId="45227" applyNumberFormat="true" applyFont="true" applyFill="true" applyBorder="true" applyAlignment="true">
      <alignment horizontal="center" vertical="center"/>
    </xf>
    <xf numFmtId="169" fontId="151" fillId="35" borderId="102" xfId="45230" applyNumberFormat="true" applyFont="true" applyFill="true" applyBorder="true" applyAlignment="true">
      <alignment horizontal="center" vertical="center"/>
    </xf>
    <xf numFmtId="169" fontId="151" fillId="35" borderId="138" xfId="45230" applyNumberFormat="true" applyFont="true" applyFill="true" applyBorder="true" applyAlignment="true">
      <alignment horizontal="center" vertical="center"/>
    </xf>
    <xf numFmtId="169" fontId="151" fillId="35" borderId="139" xfId="45230" applyNumberFormat="true" applyFont="true" applyFill="true" applyBorder="true" applyAlignment="true">
      <alignment horizontal="center" vertical="center"/>
    </xf>
    <xf numFmtId="169" fontId="151" fillId="35" borderId="143" xfId="45230" applyNumberFormat="true" applyFont="true" applyFill="true" applyBorder="true" applyAlignment="true">
      <alignment horizontal="center" vertical="center"/>
    </xf>
    <xf numFmtId="169" fontId="151" fillId="35" borderId="109" xfId="45230" applyNumberFormat="true" applyFont="true" applyFill="true" applyBorder="true" applyAlignment="true">
      <alignment horizontal="center" vertical="center"/>
    </xf>
    <xf numFmtId="169" fontId="151" fillId="35" borderId="102" xfId="20296" applyNumberFormat="true" applyFont="true" applyFill="true" applyBorder="true" applyAlignment="true">
      <alignment horizontal="center" vertical="center"/>
    </xf>
    <xf numFmtId="169" fontId="151" fillId="35" borderId="138" xfId="20296" applyNumberFormat="true" applyFont="true" applyFill="true" applyBorder="true" applyAlignment="true">
      <alignment horizontal="center" vertical="center"/>
    </xf>
    <xf numFmtId="169" fontId="151" fillId="35" borderId="139" xfId="20296" applyNumberFormat="true" applyFont="true" applyFill="true" applyBorder="true" applyAlignment="true">
      <alignment horizontal="center" vertical="center"/>
    </xf>
    <xf numFmtId="169" fontId="151" fillId="35" borderId="143" xfId="20296" applyNumberFormat="true" applyFont="true" applyFill="true" applyBorder="true" applyAlignment="true">
      <alignment horizontal="center" vertical="center"/>
    </xf>
    <xf numFmtId="169" fontId="151" fillId="35" borderId="109" xfId="20296" applyNumberFormat="true" applyFont="true" applyFill="true" applyBorder="true" applyAlignment="true">
      <alignment horizontal="center" vertical="center"/>
    </xf>
    <xf numFmtId="169" fontId="182" fillId="35" borderId="102" xfId="45230" applyNumberFormat="true" applyFont="true" applyFill="true" applyBorder="true" applyAlignment="true">
      <alignment horizontal="center" vertical="center"/>
    </xf>
    <xf numFmtId="169" fontId="182" fillId="35" borderId="138" xfId="45230" applyNumberFormat="true" applyFont="true" applyFill="true" applyBorder="true" applyAlignment="true">
      <alignment horizontal="center" vertical="center"/>
    </xf>
    <xf numFmtId="169" fontId="182" fillId="35" borderId="139" xfId="45230" applyNumberFormat="true" applyFont="true" applyFill="true" applyBorder="true" applyAlignment="true">
      <alignment horizontal="center" vertical="center"/>
    </xf>
    <xf numFmtId="169" fontId="182" fillId="35" borderId="143" xfId="45230" applyNumberFormat="true" applyFont="true" applyFill="true" applyBorder="true" applyAlignment="true">
      <alignment horizontal="center" vertical="center"/>
    </xf>
    <xf numFmtId="169" fontId="182" fillId="35" borderId="109" xfId="45230" applyNumberFormat="true" applyFont="true" applyFill="true" applyBorder="true" applyAlignment="true">
      <alignment horizontal="center" vertical="center"/>
    </xf>
    <xf numFmtId="169" fontId="182" fillId="35" borderId="107" xfId="45233" applyNumberFormat="true" applyFont="true" applyFill="true" applyBorder="true" applyAlignment="true">
      <alignment horizontal="center" vertical="center"/>
    </xf>
    <xf numFmtId="169" fontId="182" fillId="35" borderId="140" xfId="45233" applyNumberFormat="true" applyFont="true" applyFill="true" applyBorder="true" applyAlignment="true">
      <alignment horizontal="center" vertical="center"/>
    </xf>
    <xf numFmtId="169" fontId="182" fillId="35" borderId="141" xfId="45233" applyNumberFormat="true" applyFont="true" applyFill="true" applyBorder="true" applyAlignment="true">
      <alignment horizontal="center" vertical="center"/>
    </xf>
    <xf numFmtId="169" fontId="182" fillId="35" borderId="144" xfId="45233" applyNumberFormat="true" applyFont="true" applyFill="true" applyBorder="true" applyAlignment="true">
      <alignment horizontal="center" vertical="center"/>
    </xf>
    <xf numFmtId="169" fontId="182" fillId="35" borderId="110" xfId="45233" applyNumberFormat="true" applyFont="true" applyFill="true" applyBorder="true" applyAlignment="true">
      <alignment horizontal="center" vertical="center"/>
    </xf>
    <xf numFmtId="169" fontId="151" fillId="35" borderId="104" xfId="45248" applyNumberFormat="true" applyFont="true" applyFill="true" applyBorder="true" applyAlignment="true">
      <alignment horizontal="center" vertical="center"/>
    </xf>
    <xf numFmtId="169" fontId="151" fillId="35" borderId="136" xfId="45249" applyNumberFormat="true" applyFont="true" applyFill="true" applyBorder="true" applyAlignment="true">
      <alignment horizontal="center" vertical="center"/>
    </xf>
    <xf numFmtId="169" fontId="151" fillId="35" borderId="137" xfId="45250" applyNumberFormat="true" applyFont="true" applyFill="true" applyBorder="true" applyAlignment="true">
      <alignment horizontal="center" vertical="center"/>
    </xf>
    <xf numFmtId="169" fontId="151" fillId="35" borderId="142" xfId="45249" applyNumberFormat="true" applyFont="true" applyFill="true" applyBorder="true" applyAlignment="true">
      <alignment horizontal="center" vertical="center"/>
    </xf>
    <xf numFmtId="169" fontId="151" fillId="35" borderId="108" xfId="45250" applyNumberFormat="true" applyFont="true" applyFill="true" applyBorder="true" applyAlignment="true">
      <alignment horizontal="center" vertical="center"/>
    </xf>
    <xf numFmtId="169" fontId="151" fillId="35" borderId="104" xfId="45249" applyNumberFormat="true" applyFont="true" applyFill="true" applyBorder="true" applyAlignment="true">
      <alignment horizontal="center" vertical="center"/>
    </xf>
    <xf numFmtId="169" fontId="151" fillId="35" borderId="102" xfId="45254" applyNumberFormat="true" applyFont="true" applyFill="true" applyBorder="true" applyAlignment="true">
      <alignment horizontal="center" vertical="center"/>
    </xf>
    <xf numFmtId="169" fontId="151" fillId="35" borderId="138" xfId="45255" applyNumberFormat="true" applyFont="true" applyFill="true" applyBorder="true" applyAlignment="true">
      <alignment horizontal="center" vertical="center"/>
    </xf>
    <xf numFmtId="169" fontId="151" fillId="35" borderId="139" xfId="45256" applyNumberFormat="true" applyFont="true" applyFill="true" applyBorder="true" applyAlignment="true">
      <alignment horizontal="center" vertical="center"/>
    </xf>
    <xf numFmtId="169" fontId="151" fillId="35" borderId="143" xfId="45255" applyNumberFormat="true" applyFont="true" applyFill="true" applyBorder="true" applyAlignment="true">
      <alignment horizontal="center" vertical="center"/>
    </xf>
    <xf numFmtId="169" fontId="151" fillId="35" borderId="109" xfId="45256" applyNumberFormat="true" applyFont="true" applyFill="true" applyBorder="true" applyAlignment="true">
      <alignment horizontal="center" vertical="center"/>
    </xf>
    <xf numFmtId="169" fontId="151" fillId="35" borderId="102" xfId="45255" applyNumberFormat="true" applyFont="true" applyFill="true" applyBorder="true" applyAlignment="true">
      <alignment horizontal="center" vertical="center"/>
    </xf>
    <xf numFmtId="168" fontId="151" fillId="35" borderId="102" xfId="45264" applyNumberFormat="true" applyFont="true" applyFill="true" applyBorder="true" applyAlignment="true">
      <alignment horizontal="center" vertical="center"/>
    </xf>
    <xf numFmtId="168" fontId="151" fillId="35" borderId="138" xfId="45265" applyNumberFormat="true" applyFont="true" applyFill="true" applyBorder="true" applyAlignment="true">
      <alignment horizontal="center" vertical="center"/>
    </xf>
    <xf numFmtId="168" fontId="151" fillId="35" borderId="139" xfId="45266" applyNumberFormat="true" applyFont="true" applyFill="true" applyBorder="true" applyAlignment="true">
      <alignment horizontal="center" vertical="center"/>
    </xf>
    <xf numFmtId="168" fontId="151" fillId="35" borderId="143" xfId="45265" applyNumberFormat="true" applyFont="true" applyFill="true" applyBorder="true" applyAlignment="true">
      <alignment horizontal="center" vertical="center"/>
    </xf>
    <xf numFmtId="168" fontId="151" fillId="35" borderId="109" xfId="45266" applyNumberFormat="true" applyFont="true" applyFill="true" applyBorder="true" applyAlignment="true">
      <alignment horizontal="center" vertical="center"/>
    </xf>
    <xf numFmtId="168" fontId="151" fillId="35" borderId="102" xfId="45265" applyNumberFormat="true" applyFont="true" applyFill="true" applyBorder="true" applyAlignment="true">
      <alignment horizontal="center" vertical="center"/>
    </xf>
    <xf numFmtId="168" fontId="151" fillId="35" borderId="102" xfId="45268" applyNumberFormat="true" applyFont="true" applyFill="true" applyBorder="true" applyAlignment="true">
      <alignment horizontal="center" vertical="center"/>
    </xf>
    <xf numFmtId="168" fontId="151" fillId="35" borderId="138" xfId="45269" applyNumberFormat="true" applyFont="true" applyFill="true" applyBorder="true" applyAlignment="true">
      <alignment horizontal="center" vertical="center"/>
    </xf>
    <xf numFmtId="168" fontId="151" fillId="35" borderId="139" xfId="45270" applyNumberFormat="true" applyFont="true" applyFill="true" applyBorder="true" applyAlignment="true">
      <alignment horizontal="center" vertical="center"/>
    </xf>
    <xf numFmtId="168" fontId="151" fillId="35" borderId="143" xfId="45269" applyNumberFormat="true" applyFont="true" applyFill="true" applyBorder="true" applyAlignment="true">
      <alignment horizontal="center" vertical="center"/>
    </xf>
    <xf numFmtId="168" fontId="151" fillId="35" borderId="109" xfId="45270" applyNumberFormat="true" applyFont="true" applyFill="true" applyBorder="true" applyAlignment="true">
      <alignment horizontal="center" vertical="center"/>
    </xf>
    <xf numFmtId="168" fontId="151" fillId="35" borderId="102" xfId="45269" applyNumberFormat="true" applyFont="true" applyFill="true" applyBorder="true" applyAlignment="true">
      <alignment horizontal="center" vertical="center"/>
    </xf>
    <xf numFmtId="168" fontId="151" fillId="35" borderId="102" xfId="45273" applyNumberFormat="true" applyFont="true" applyFill="true" applyBorder="true" applyAlignment="true">
      <alignment horizontal="center" vertical="center"/>
    </xf>
    <xf numFmtId="168" fontId="151" fillId="35" borderId="138" xfId="45274" applyNumberFormat="true" applyFont="true" applyFill="true" applyBorder="true" applyAlignment="true">
      <alignment horizontal="center" vertical="center"/>
    </xf>
    <xf numFmtId="168" fontId="151" fillId="35" borderId="139" xfId="45275" applyNumberFormat="true" applyFont="true" applyFill="true" applyBorder="true" applyAlignment="true">
      <alignment horizontal="center" vertical="center"/>
    </xf>
    <xf numFmtId="168" fontId="151" fillId="35" borderId="143" xfId="45274" applyNumberFormat="true" applyFont="true" applyFill="true" applyBorder="true" applyAlignment="true">
      <alignment horizontal="center" vertical="center"/>
    </xf>
    <xf numFmtId="168" fontId="151" fillId="35" borderId="109" xfId="45275" applyNumberFormat="true" applyFont="true" applyFill="true" applyBorder="true" applyAlignment="true">
      <alignment horizontal="center" vertical="center"/>
    </xf>
    <xf numFmtId="168" fontId="151" fillId="35" borderId="102" xfId="45274" applyNumberFormat="true" applyFont="true" applyFill="true" applyBorder="true" applyAlignment="true">
      <alignment horizontal="center" vertical="center"/>
    </xf>
    <xf numFmtId="169" fontId="151" fillId="35" borderId="107" xfId="45254" applyNumberFormat="true" applyFont="true" applyFill="true" applyBorder="true" applyAlignment="true">
      <alignment horizontal="center" vertical="center"/>
    </xf>
    <xf numFmtId="169" fontId="151" fillId="35" borderId="140" xfId="45255" applyNumberFormat="true" applyFont="true" applyFill="true" applyBorder="true" applyAlignment="true">
      <alignment horizontal="center" vertical="center"/>
    </xf>
    <xf numFmtId="169" fontId="151" fillId="35" borderId="141" xfId="45256" applyNumberFormat="true" applyFont="true" applyFill="true" applyBorder="true" applyAlignment="true">
      <alignment horizontal="center" vertical="center"/>
    </xf>
    <xf numFmtId="169" fontId="151" fillId="35" borderId="144" xfId="45255" applyNumberFormat="true" applyFont="true" applyFill="true" applyBorder="true" applyAlignment="true">
      <alignment horizontal="center" vertical="center"/>
    </xf>
    <xf numFmtId="169" fontId="151" fillId="35" borderId="110" xfId="45256" applyNumberFormat="true" applyFont="true" applyFill="true" applyBorder="true" applyAlignment="true">
      <alignment horizontal="center" vertical="center"/>
    </xf>
    <xf numFmtId="169" fontId="151" fillId="35" borderId="107" xfId="45255" applyNumberFormat="true" applyFont="true" applyFill="true" applyBorder="true" applyAlignment="true">
      <alignment horizontal="center" vertical="center"/>
    </xf>
    <xf numFmtId="169" fontId="151" fillId="35" borderId="102" xfId="45294" applyNumberFormat="true" applyFont="true" applyFill="true" applyBorder="true" applyAlignment="true">
      <alignment horizontal="center" vertical="center"/>
    </xf>
    <xf numFmtId="169" fontId="151" fillId="35" borderId="138" xfId="45294" applyNumberFormat="true" applyFont="true" applyFill="true" applyBorder="true" applyAlignment="true">
      <alignment horizontal="center" vertical="center"/>
    </xf>
    <xf numFmtId="169" fontId="151" fillId="35" borderId="139" xfId="45294" applyNumberFormat="true" applyFont="true" applyFill="true" applyBorder="true" applyAlignment="true">
      <alignment horizontal="center" vertical="center"/>
    </xf>
    <xf numFmtId="169" fontId="151" fillId="35" borderId="143" xfId="45294" applyNumberFormat="true" applyFont="true" applyFill="true" applyBorder="true" applyAlignment="true">
      <alignment horizontal="center" vertical="center"/>
    </xf>
    <xf numFmtId="169" fontId="151" fillId="35" borderId="109" xfId="45294" applyNumberFormat="true" applyFont="true" applyFill="true" applyBorder="true" applyAlignment="true">
      <alignment horizontal="center" vertical="center"/>
    </xf>
    <xf numFmtId="169" fontId="151" fillId="35" borderId="102" xfId="45297" applyNumberFormat="true" applyFont="true" applyFill="true" applyBorder="true" applyAlignment="true">
      <alignment horizontal="center" vertical="center"/>
    </xf>
    <xf numFmtId="169" fontId="151" fillId="35" borderId="138" xfId="45297" applyNumberFormat="true" applyFont="true" applyFill="true" applyBorder="true" applyAlignment="true">
      <alignment horizontal="center" vertical="center"/>
    </xf>
    <xf numFmtId="169" fontId="151" fillId="35" borderId="139" xfId="45297" applyNumberFormat="true" applyFont="true" applyFill="true" applyBorder="true" applyAlignment="true">
      <alignment horizontal="center" vertical="center"/>
    </xf>
    <xf numFmtId="169" fontId="151" fillId="35" borderId="143" xfId="45297" applyNumberFormat="true" applyFont="true" applyFill="true" applyBorder="true" applyAlignment="true">
      <alignment horizontal="center" vertical="center"/>
    </xf>
    <xf numFmtId="169" fontId="151" fillId="35" borderId="109" xfId="45297" applyNumberFormat="true" applyFont="true" applyFill="true" applyBorder="true" applyAlignment="true">
      <alignment horizontal="center" vertical="center"/>
    </xf>
    <xf numFmtId="169" fontId="151" fillId="35" borderId="102" xfId="45291" applyNumberFormat="true" applyFont="true" applyFill="true" applyBorder="true" applyAlignment="true">
      <alignment horizontal="center" vertical="center"/>
    </xf>
    <xf numFmtId="169" fontId="151" fillId="35" borderId="138" xfId="45291" applyNumberFormat="true" applyFont="true" applyFill="true" applyBorder="true" applyAlignment="true">
      <alignment horizontal="center" vertical="center"/>
    </xf>
    <xf numFmtId="169" fontId="151" fillId="35" borderId="139" xfId="45291" applyNumberFormat="true" applyFont="true" applyFill="true" applyBorder="true" applyAlignment="true">
      <alignment horizontal="center" vertical="center"/>
    </xf>
    <xf numFmtId="169" fontId="151" fillId="35" borderId="143" xfId="45291" applyNumberFormat="true" applyFont="true" applyFill="true" applyBorder="true" applyAlignment="true">
      <alignment horizontal="center" vertical="center"/>
    </xf>
    <xf numFmtId="169" fontId="151" fillId="35" borderId="109" xfId="45291" applyNumberFormat="true" applyFont="true" applyFill="true" applyBorder="true" applyAlignment="true">
      <alignment horizontal="center" vertical="center"/>
    </xf>
    <xf numFmtId="168" fontId="151" fillId="35" borderId="102" xfId="19430" applyNumberFormat="true" applyFont="true" applyFill="true" applyBorder="true" applyAlignment="true">
      <alignment horizontal="center" vertical="center" wrapText="true"/>
    </xf>
    <xf numFmtId="168" fontId="151" fillId="35" borderId="138" xfId="19431" applyNumberFormat="true" applyFont="true" applyFill="true" applyBorder="true" applyAlignment="true">
      <alignment horizontal="center" vertical="center" wrapText="true"/>
    </xf>
    <xf numFmtId="168" fontId="151" fillId="35" borderId="139" xfId="19432" applyNumberFormat="true" applyFont="true" applyFill="true" applyBorder="true" applyAlignment="true">
      <alignment horizontal="center" vertical="center" wrapText="true"/>
    </xf>
    <xf numFmtId="168" fontId="151" fillId="35" borderId="143" xfId="19431" applyNumberFormat="true" applyFont="true" applyFill="true" applyBorder="true" applyAlignment="true">
      <alignment horizontal="center" vertical="center" wrapText="true"/>
    </xf>
    <xf numFmtId="168" fontId="151" fillId="35" borderId="109" xfId="19432" applyNumberFormat="true" applyFont="true" applyFill="true" applyBorder="true" applyAlignment="true">
      <alignment horizontal="center" vertical="center" wrapText="true"/>
    </xf>
    <xf numFmtId="168" fontId="151" fillId="35" borderId="102" xfId="19431" applyNumberFormat="true" applyFont="true" applyFill="true" applyBorder="true" applyAlignment="true">
      <alignment horizontal="center" vertical="center" wrapText="true"/>
    </xf>
    <xf numFmtId="168" fontId="151" fillId="35" borderId="138" xfId="19433" applyNumberFormat="true" applyFont="true" applyFill="true" applyBorder="true" applyAlignment="true">
      <alignment horizontal="center" vertical="center" wrapText="true"/>
    </xf>
    <xf numFmtId="0" fontId="152" fillId="26" borderId="108" xfId="45139" applyFont="true" applyFill="true" applyBorder="true" applyAlignment="true">
      <alignment horizontal="left" vertical="center"/>
    </xf>
    <xf numFmtId="0" fontId="152" fillId="26" borderId="109" xfId="45145" applyFont="true" applyFill="true" applyBorder="true" applyAlignment="true">
      <alignment horizontal="left" vertical="center"/>
    </xf>
    <xf numFmtId="0" fontId="152" fillId="26" borderId="110" xfId="45151" applyFont="true" applyFill="true" applyBorder="true" applyAlignment="true">
      <alignment horizontal="left" vertical="center"/>
    </xf>
    <xf numFmtId="0" fontId="152" fillId="26" borderId="108" xfId="45175" applyFont="true" applyFill="true" applyBorder="true" applyAlignment="true">
      <alignment horizontal="left" vertical="center"/>
    </xf>
    <xf numFmtId="0" fontId="152" fillId="26" borderId="109" xfId="45175" applyFont="true" applyFill="true" applyBorder="true" applyAlignment="true">
      <alignment horizontal="left" vertical="center"/>
    </xf>
    <xf numFmtId="0" fontId="152" fillId="26" borderId="108" xfId="45196" applyFont="true" applyFill="true" applyBorder="true" applyAlignment="true">
      <alignment horizontal="left" vertical="center"/>
    </xf>
    <xf numFmtId="0" fontId="152" fillId="26" borderId="109" xfId="45202" applyFont="true" applyFill="true" applyBorder="true" applyAlignment="true">
      <alignment horizontal="left" vertical="center"/>
    </xf>
    <xf numFmtId="0" fontId="152" fillId="0" borderId="109" xfId="45202" applyFont="true" applyFill="true" applyBorder="true" applyAlignment="true">
      <alignment horizontal="left" vertical="center"/>
    </xf>
    <xf numFmtId="0" fontId="152" fillId="0" borderId="109" xfId="45208" applyFont="true" applyFill="true" applyBorder="true" applyAlignment="true">
      <alignment horizontal="left" vertical="center"/>
    </xf>
    <xf numFmtId="0" fontId="152" fillId="26" borderId="108" xfId="45226" applyFont="true" applyFill="true" applyBorder="true" applyAlignment="true">
      <alignment horizontal="left" vertical="center"/>
    </xf>
    <xf numFmtId="0" fontId="152" fillId="26" borderId="109" xfId="45229" applyFont="true" applyFill="true" applyBorder="true" applyAlignment="true">
      <alignment horizontal="left" vertical="center"/>
    </xf>
    <xf numFmtId="0" fontId="152" fillId="26" borderId="110" xfId="45232" applyFont="true" applyFill="true" applyBorder="true" applyAlignment="true">
      <alignment horizontal="left" vertical="center"/>
    </xf>
    <xf numFmtId="0" fontId="152" fillId="26" borderId="108" xfId="45247" applyFont="true" applyFill="true" applyBorder="true" applyAlignment="true">
      <alignment horizontal="left" vertical="center"/>
    </xf>
    <xf numFmtId="0" fontId="152" fillId="26" borderId="109" xfId="45253" applyFont="true" applyFill="true" applyBorder="true" applyAlignment="true">
      <alignment horizontal="left" vertical="center"/>
    </xf>
    <xf numFmtId="0" fontId="152" fillId="26" borderId="110" xfId="45253" applyFont="true" applyFill="true" applyBorder="true" applyAlignment="true">
      <alignment horizontal="left" vertical="center"/>
    </xf>
    <xf numFmtId="0" fontId="25" fillId="3" borderId="108" xfId="19344" applyBorder="true" applyAlignment="true">
      <alignment vertical="center"/>
    </xf>
    <xf numFmtId="0" fontId="25" fillId="3" borderId="109" xfId="19344" applyBorder="true" applyAlignment="true">
      <alignment vertical="center"/>
    </xf>
    <xf numFmtId="0" fontId="152" fillId="0" borderId="109" xfId="45235" applyFont="true" applyFill="true" applyBorder="true" applyAlignment="true">
      <alignment horizontal="left" vertical="center"/>
    </xf>
    <xf numFmtId="0" fontId="152" fillId="0" borderId="109" xfId="45241" applyFont="true" applyFill="true" applyBorder="true" applyAlignment="true">
      <alignment horizontal="left" vertical="center"/>
    </xf>
    <xf numFmtId="0" fontId="152" fillId="0" borderId="109" xfId="45247" applyFont="true" applyFill="true" applyBorder="true" applyAlignment="true">
      <alignment horizontal="left" vertical="center"/>
    </xf>
    <xf numFmtId="0" fontId="152" fillId="0" borderId="109" xfId="45253" applyFont="true" applyFill="true" applyBorder="true" applyAlignment="true">
      <alignment horizontal="left" vertical="center"/>
    </xf>
    <xf numFmtId="0" fontId="152" fillId="0" borderId="109" xfId="45272" applyFont="true" applyFill="true" applyBorder="true" applyAlignment="true">
      <alignment horizontal="left" vertical="center"/>
    </xf>
    <xf numFmtId="0" fontId="152" fillId="0" borderId="110" xfId="45253" applyFont="true" applyFill="true" applyBorder="true" applyAlignment="true">
      <alignment horizontal="left" vertical="center"/>
    </xf>
    <xf numFmtId="0" fontId="152" fillId="26" borderId="108" xfId="45290" applyFont="true" applyFill="true" applyBorder="true" applyAlignment="true">
      <alignment horizontal="left" vertical="center"/>
    </xf>
    <xf numFmtId="0" fontId="152" fillId="26" borderId="109" xfId="45293" applyFont="true" applyFill="true" applyBorder="true" applyAlignment="true">
      <alignment horizontal="left" vertical="center"/>
    </xf>
    <xf numFmtId="0" fontId="152" fillId="26" borderId="110" xfId="45296" applyFont="true" applyFill="true" applyBorder="true" applyAlignment="true">
      <alignment horizontal="left" vertical="center"/>
    </xf>
    <xf numFmtId="0" fontId="152" fillId="0" borderId="109" xfId="45278" applyFont="true" applyFill="true" applyBorder="true" applyAlignment="true">
      <alignment horizontal="left" vertical="center"/>
    </xf>
    <xf numFmtId="0" fontId="152" fillId="0" borderId="109" xfId="45284" applyFont="true" applyFill="true" applyBorder="true" applyAlignment="true">
      <alignment horizontal="left" vertical="center"/>
    </xf>
    <xf numFmtId="0" fontId="152" fillId="0" borderId="109" xfId="45290" applyFont="true" applyFill="true" applyBorder="true" applyAlignment="true">
      <alignment horizontal="left" vertical="center"/>
    </xf>
    <xf numFmtId="0" fontId="152" fillId="0" borderId="109" xfId="45293" applyFont="true" applyFill="true" applyBorder="true" applyAlignment="true">
      <alignment horizontal="left" vertical="center"/>
    </xf>
    <xf numFmtId="0" fontId="152" fillId="0" borderId="109" xfId="45296" applyFont="true" applyFill="true" applyBorder="true" applyAlignment="true">
      <alignment horizontal="left" vertical="center"/>
    </xf>
    <xf numFmtId="169" fontId="184" fillId="35" borderId="102" xfId="45176" applyNumberFormat="true" applyFont="true" applyFill="true" applyBorder="true" applyAlignment="true">
      <alignment horizontal="center" vertical="center"/>
    </xf>
    <xf numFmtId="169" fontId="184" fillId="35" borderId="104" xfId="45291" applyNumberFormat="true" applyFont="true" applyFill="true" applyBorder="true" applyAlignment="true">
      <alignment horizontal="center" vertical="center"/>
    </xf>
    <xf numFmtId="169" fontId="184" fillId="35" borderId="102" xfId="45294" applyNumberFormat="true" applyFont="true" applyFill="true" applyBorder="true" applyAlignment="true">
      <alignment horizontal="center" vertical="center"/>
    </xf>
    <xf numFmtId="169" fontId="184" fillId="35" borderId="102" xfId="45297" applyNumberFormat="true" applyFont="true" applyFill="true" applyBorder="true" applyAlignment="true">
      <alignment horizontal="center" vertical="center"/>
    </xf>
    <xf numFmtId="169" fontId="184" fillId="35" borderId="138" xfId="45176" applyNumberFormat="true" applyFont="true" applyFill="true" applyBorder="true" applyAlignment="true">
      <alignment horizontal="center" vertical="center"/>
    </xf>
    <xf numFmtId="169" fontId="184" fillId="35" borderId="136" xfId="45291" applyNumberFormat="true" applyFont="true" applyFill="true" applyBorder="true" applyAlignment="true">
      <alignment horizontal="center" vertical="center"/>
    </xf>
    <xf numFmtId="169" fontId="184" fillId="35" borderId="138" xfId="45294" applyNumberFormat="true" applyFont="true" applyFill="true" applyBorder="true" applyAlignment="true">
      <alignment horizontal="center" vertical="center"/>
    </xf>
    <xf numFmtId="169" fontId="184" fillId="35" borderId="138" xfId="45297" applyNumberFormat="true" applyFont="true" applyFill="true" applyBorder="true" applyAlignment="true">
      <alignment horizontal="center" vertical="center"/>
    </xf>
    <xf numFmtId="169" fontId="184" fillId="35" borderId="139" xfId="45176" applyNumberFormat="true" applyFont="true" applyFill="true" applyBorder="true" applyAlignment="true">
      <alignment horizontal="center" vertical="center"/>
    </xf>
    <xf numFmtId="169" fontId="184" fillId="35" borderId="137" xfId="45291" applyNumberFormat="true" applyFont="true" applyFill="true" applyBorder="true" applyAlignment="true">
      <alignment horizontal="center" vertical="center"/>
    </xf>
    <xf numFmtId="169" fontId="184" fillId="35" borderId="139" xfId="45294" applyNumberFormat="true" applyFont="true" applyFill="true" applyBorder="true" applyAlignment="true">
      <alignment horizontal="center" vertical="center"/>
    </xf>
    <xf numFmtId="169" fontId="184" fillId="35" borderId="139" xfId="45297" applyNumberFormat="true" applyFont="true" applyFill="true" applyBorder="true" applyAlignment="true">
      <alignment horizontal="center" vertical="center"/>
    </xf>
    <xf numFmtId="169" fontId="184" fillId="35" borderId="143" xfId="45176" applyNumberFormat="true" applyFont="true" applyFill="true" applyBorder="true" applyAlignment="true">
      <alignment horizontal="center" vertical="center"/>
    </xf>
    <xf numFmtId="169" fontId="184" fillId="35" borderId="142" xfId="45291" applyNumberFormat="true" applyFont="true" applyFill="true" applyBorder="true" applyAlignment="true">
      <alignment horizontal="center" vertical="center"/>
    </xf>
    <xf numFmtId="169" fontId="184" fillId="35" borderId="143" xfId="45294" applyNumberFormat="true" applyFont="true" applyFill="true" applyBorder="true" applyAlignment="true">
      <alignment horizontal="center" vertical="center"/>
    </xf>
    <xf numFmtId="169" fontId="184" fillId="35" borderId="143" xfId="45297" applyNumberFormat="true" applyFont="true" applyFill="true" applyBorder="true" applyAlignment="true">
      <alignment horizontal="center" vertical="center"/>
    </xf>
    <xf numFmtId="169" fontId="184" fillId="35" borderId="109" xfId="45176" applyNumberFormat="true" applyFont="true" applyFill="true" applyBorder="true" applyAlignment="true">
      <alignment horizontal="center" vertical="center"/>
    </xf>
    <xf numFmtId="169" fontId="184" fillId="35" borderId="108" xfId="45291" applyNumberFormat="true" applyFont="true" applyFill="true" applyBorder="true" applyAlignment="true">
      <alignment horizontal="center" vertical="center"/>
    </xf>
    <xf numFmtId="169" fontId="184" fillId="35" borderId="109" xfId="45294" applyNumberFormat="true" applyFont="true" applyFill="true" applyBorder="true" applyAlignment="true">
      <alignment horizontal="center" vertical="center"/>
    </xf>
    <xf numFmtId="169" fontId="184" fillId="35" borderId="109" xfId="45297" applyNumberFormat="true" applyFont="true" applyFill="true" applyBorder="true" applyAlignment="true">
      <alignment horizontal="center" vertical="center"/>
    </xf>
    <xf numFmtId="168" fontId="184" fillId="28" borderId="77" xfId="40291" applyNumberFormat="true" applyFont="true" applyFill="true" applyBorder="true" applyAlignment="true">
      <alignment horizontal="center" vertical="center"/>
    </xf>
    <xf numFmtId="168" fontId="184" fillId="28" borderId="61" xfId="40292" applyNumberFormat="true" applyFont="true" applyFill="true" applyBorder="true" applyAlignment="true">
      <alignment horizontal="center" vertical="center"/>
    </xf>
    <xf numFmtId="168" fontId="184" fillId="28" borderId="92" xfId="40293" applyNumberFormat="true" applyFont="true" applyFill="true" applyBorder="true" applyAlignment="true">
      <alignment horizontal="center" vertical="center"/>
    </xf>
    <xf numFmtId="168" fontId="184" fillId="28" borderId="77" xfId="40292" applyNumberFormat="true" applyFont="true" applyFill="true" applyBorder="true" applyAlignment="true">
      <alignment horizontal="center" vertical="center"/>
    </xf>
    <xf numFmtId="168" fontId="184" fillId="28" borderId="62" xfId="40294" applyNumberFormat="true" applyFont="true" applyFill="true" applyBorder="true" applyAlignment="true">
      <alignment horizontal="center" vertical="center"/>
    </xf>
    <xf numFmtId="0" fontId="152" fillId="3" borderId="52" xfId="45399" applyFont="true" applyBorder="true" applyAlignment="true">
      <alignment horizontal="center" vertical="center" wrapText="true"/>
    </xf>
    <xf numFmtId="0" fontId="152" fillId="3" borderId="53" xfId="45400" applyFont="true" applyBorder="true" applyAlignment="true">
      <alignment horizontal="center" vertical="center" wrapText="true"/>
    </xf>
    <xf numFmtId="0" fontId="152" fillId="3" borderId="53" xfId="45401" applyFont="true" applyBorder="true" applyAlignment="true">
      <alignment horizontal="center" vertical="center" wrapText="true"/>
    </xf>
    <xf numFmtId="0" fontId="152" fillId="3" borderId="52" xfId="45429" applyFont="true" applyBorder="true" applyAlignment="true">
      <alignment horizontal="center" vertical="center" wrapText="true"/>
    </xf>
    <xf numFmtId="0" fontId="152" fillId="3" borderId="53" xfId="45430" applyFont="true" applyBorder="true" applyAlignment="true">
      <alignment horizontal="center" vertical="center" wrapText="true"/>
    </xf>
    <xf numFmtId="0" fontId="152" fillId="3" borderId="53" xfId="45431" applyFont="true" applyBorder="true" applyAlignment="true">
      <alignment horizontal="center" vertical="center" wrapText="true"/>
    </xf>
    <xf numFmtId="0" fontId="152" fillId="3" borderId="52" xfId="45457" applyFont="true" applyBorder="true" applyAlignment="true">
      <alignment horizontal="center" vertical="center" wrapText="true"/>
    </xf>
    <xf numFmtId="0" fontId="152" fillId="3" borderId="53" xfId="45458" applyFont="true" applyBorder="true" applyAlignment="true">
      <alignment horizontal="center" vertical="center" wrapText="true"/>
    </xf>
    <xf numFmtId="0" fontId="152" fillId="3" borderId="53" xfId="45459" applyFont="true" applyBorder="true" applyAlignment="true">
      <alignment horizontal="center" vertical="center" wrapText="true"/>
    </xf>
    <xf numFmtId="0" fontId="152" fillId="3" borderId="52" xfId="45487" applyFont="true" applyBorder="true" applyAlignment="true">
      <alignment horizontal="center" vertical="center" wrapText="true"/>
    </xf>
    <xf numFmtId="0" fontId="152" fillId="3" borderId="53" xfId="45488" applyFont="true" applyBorder="true" applyAlignment="true">
      <alignment horizontal="center" vertical="center" wrapText="true"/>
    </xf>
    <xf numFmtId="0" fontId="152" fillId="3" borderId="53" xfId="45489" applyFont="true" applyBorder="true" applyAlignment="true">
      <alignment horizontal="center" vertical="center" wrapText="true"/>
    </xf>
    <xf numFmtId="0" fontId="152" fillId="3" borderId="52" xfId="45517" applyFont="true" applyBorder="true" applyAlignment="true">
      <alignment horizontal="center" vertical="center" wrapText="true"/>
    </xf>
    <xf numFmtId="0" fontId="152" fillId="3" borderId="53" xfId="45518" applyFont="true" applyBorder="true" applyAlignment="true">
      <alignment horizontal="center" vertical="center" wrapText="true"/>
    </xf>
    <xf numFmtId="0" fontId="152" fillId="3" borderId="53" xfId="45519" applyFont="true" applyBorder="true" applyAlignment="true">
      <alignment horizontal="center" vertical="center" wrapText="true"/>
    </xf>
    <xf numFmtId="0" fontId="152" fillId="3" borderId="52" xfId="45559" applyFont="true" applyBorder="true" applyAlignment="true">
      <alignment horizontal="center" vertical="center" wrapText="true"/>
    </xf>
    <xf numFmtId="0" fontId="152" fillId="3" borderId="53" xfId="45560" applyFont="true" applyBorder="true" applyAlignment="true">
      <alignment horizontal="center" vertical="center" wrapText="true"/>
    </xf>
    <xf numFmtId="0" fontId="152" fillId="3" borderId="53" xfId="45561" applyFont="true" applyBorder="true" applyAlignment="true">
      <alignment horizontal="center" vertical="center" wrapText="true"/>
    </xf>
    <xf numFmtId="0" fontId="152" fillId="35" borderId="102" xfId="45510" applyFont="true" applyFill="true" applyBorder="true" applyAlignment="true">
      <alignment horizontal="center" vertical="center" wrapText="true"/>
    </xf>
    <xf numFmtId="0" fontId="152" fillId="35" borderId="138" xfId="45511" applyFont="true" applyFill="true" applyBorder="true" applyAlignment="true">
      <alignment horizontal="center" vertical="center" wrapText="true"/>
    </xf>
    <xf numFmtId="0" fontId="152" fillId="35" borderId="102" xfId="45516" applyFont="true" applyFill="true" applyBorder="true" applyAlignment="true">
      <alignment horizontal="center" vertical="center" wrapText="true"/>
    </xf>
    <xf numFmtId="0" fontId="152" fillId="35" borderId="138" xfId="45517" applyFont="true" applyFill="true" applyBorder="true" applyAlignment="true">
      <alignment horizontal="center" vertical="center" wrapText="true"/>
    </xf>
    <xf numFmtId="0" fontId="152" fillId="35" borderId="102" xfId="45552" applyFont="true" applyFill="true" applyBorder="true" applyAlignment="true">
      <alignment horizontal="center" vertical="center" wrapText="true"/>
    </xf>
    <xf numFmtId="0" fontId="152" fillId="35" borderId="138" xfId="45553" applyFont="true" applyFill="true" applyBorder="true" applyAlignment="true">
      <alignment horizontal="center" vertical="center" wrapText="true"/>
    </xf>
    <xf numFmtId="0" fontId="152" fillId="35" borderId="102" xfId="45558" applyFont="true" applyFill="true" applyBorder="true" applyAlignment="true">
      <alignment horizontal="center" vertical="center" wrapText="true"/>
    </xf>
    <xf numFmtId="0" fontId="152" fillId="35" borderId="138" xfId="45559" applyFont="true" applyFill="true" applyBorder="true" applyAlignment="true">
      <alignment horizontal="center" vertical="center" wrapText="true"/>
    </xf>
    <xf numFmtId="0" fontId="152" fillId="35" borderId="109" xfId="45512" applyFont="true" applyFill="true" applyBorder="true" applyAlignment="true">
      <alignment horizontal="center" vertical="center" wrapText="true"/>
    </xf>
    <xf numFmtId="0" fontId="152" fillId="35" borderId="109" xfId="45518" applyFont="true" applyFill="true" applyBorder="true" applyAlignment="true">
      <alignment horizontal="center" vertical="center" wrapText="true"/>
    </xf>
    <xf numFmtId="0" fontId="152" fillId="35" borderId="109" xfId="45554" applyFont="true" applyFill="true" applyBorder="true" applyAlignment="true">
      <alignment horizontal="center" vertical="center" wrapText="true"/>
    </xf>
    <xf numFmtId="0" fontId="152" fillId="35" borderId="109" xfId="45560" applyFont="true" applyFill="true" applyBorder="true" applyAlignment="true">
      <alignment horizontal="center" vertical="center" wrapText="true"/>
    </xf>
    <xf numFmtId="0" fontId="152" fillId="3" borderId="111" xfId="45399" applyFont="true" applyBorder="true" applyAlignment="true">
      <alignment horizontal="center" vertical="center" wrapText="true"/>
    </xf>
    <xf numFmtId="0" fontId="152" fillId="3" borderId="111" xfId="45429" applyFont="true" applyBorder="true" applyAlignment="true">
      <alignment horizontal="center" vertical="center" wrapText="true"/>
    </xf>
    <xf numFmtId="0" fontId="152" fillId="3" borderId="111" xfId="45457" applyFont="true" applyBorder="true" applyAlignment="true">
      <alignment horizontal="center" vertical="center" wrapText="true"/>
    </xf>
    <xf numFmtId="0" fontId="152" fillId="3" borderId="111" xfId="45487" applyFont="true" applyBorder="true" applyAlignment="true">
      <alignment horizontal="center" vertical="center" wrapText="true"/>
    </xf>
    <xf numFmtId="0" fontId="152" fillId="3" borderId="111" xfId="45517" applyFont="true" applyBorder="true" applyAlignment="true">
      <alignment horizontal="center" vertical="center" wrapText="true"/>
    </xf>
    <xf numFmtId="0" fontId="152" fillId="35" borderId="102" xfId="45512" applyFont="true" applyFill="true" applyBorder="true" applyAlignment="true">
      <alignment horizontal="center" vertical="center" wrapText="true"/>
    </xf>
    <xf numFmtId="0" fontId="152" fillId="35" borderId="102" xfId="45517" applyFont="true" applyFill="true" applyBorder="true" applyAlignment="true">
      <alignment horizontal="center" vertical="center" wrapText="true"/>
    </xf>
    <xf numFmtId="0" fontId="152" fillId="3" borderId="111" xfId="45559" applyFont="true" applyBorder="true" applyAlignment="true">
      <alignment horizontal="center" vertical="center" wrapText="true"/>
    </xf>
    <xf numFmtId="0" fontId="152" fillId="35" borderId="102" xfId="45554" applyFont="true" applyFill="true" applyBorder="true" applyAlignment="true">
      <alignment horizontal="center" vertical="center" wrapText="true"/>
    </xf>
    <xf numFmtId="0" fontId="152" fillId="35" borderId="102" xfId="45559" applyFont="true" applyFill="true" applyBorder="true" applyAlignment="true">
      <alignment horizontal="center" vertical="center" wrapText="true"/>
    </xf>
    <xf numFmtId="0" fontId="152" fillId="3" borderId="112" xfId="45399" applyFont="true" applyBorder="true" applyAlignment="true">
      <alignment horizontal="center" vertical="center" wrapText="true"/>
    </xf>
    <xf numFmtId="0" fontId="152" fillId="3" borderId="112" xfId="45429" applyFont="true" applyBorder="true" applyAlignment="true">
      <alignment horizontal="center" vertical="center" wrapText="true"/>
    </xf>
    <xf numFmtId="0" fontId="152" fillId="3" borderId="112" xfId="45457" applyFont="true" applyBorder="true" applyAlignment="true">
      <alignment horizontal="center" vertical="center" wrapText="true"/>
    </xf>
    <xf numFmtId="0" fontId="152" fillId="3" borderId="112" xfId="45487" applyFont="true" applyBorder="true" applyAlignment="true">
      <alignment horizontal="center" vertical="center" wrapText="true"/>
    </xf>
    <xf numFmtId="0" fontId="152" fillId="3" borderId="112" xfId="45517" applyFont="true" applyBorder="true" applyAlignment="true">
      <alignment horizontal="center" vertical="center" wrapText="true"/>
    </xf>
    <xf numFmtId="0" fontId="152" fillId="35" borderId="143" xfId="45512" applyFont="true" applyFill="true" applyBorder="true" applyAlignment="true">
      <alignment horizontal="center" vertical="center" wrapText="true"/>
    </xf>
    <xf numFmtId="0" fontId="152" fillId="35" borderId="143" xfId="45517" applyFont="true" applyFill="true" applyBorder="true" applyAlignment="true">
      <alignment horizontal="center" vertical="center" wrapText="true"/>
    </xf>
    <xf numFmtId="0" fontId="152" fillId="3" borderId="112" xfId="45559" applyFont="true" applyBorder="true" applyAlignment="true">
      <alignment horizontal="center" vertical="center" wrapText="true"/>
    </xf>
    <xf numFmtId="0" fontId="152" fillId="35" borderId="143" xfId="45554" applyFont="true" applyFill="true" applyBorder="true" applyAlignment="true">
      <alignment horizontal="center" vertical="center" wrapText="true"/>
    </xf>
    <xf numFmtId="0" fontId="152" fillId="35" borderId="143" xfId="45559" applyFont="true" applyFill="true" applyBorder="true" applyAlignment="true">
      <alignment horizontal="center" vertical="center" wrapText="true"/>
    </xf>
    <xf numFmtId="0" fontId="152" fillId="3" borderId="97" xfId="45400" applyFont="true" applyBorder="true" applyAlignment="true">
      <alignment horizontal="center" vertical="center" wrapText="true"/>
    </xf>
    <xf numFmtId="0" fontId="152" fillId="3" borderId="97" xfId="45430" applyFont="true" applyBorder="true" applyAlignment="true">
      <alignment horizontal="center" vertical="center" wrapText="true"/>
    </xf>
    <xf numFmtId="0" fontId="152" fillId="3" borderId="97" xfId="45458" applyFont="true" applyBorder="true" applyAlignment="true">
      <alignment horizontal="center" vertical="center" wrapText="true"/>
    </xf>
    <xf numFmtId="0" fontId="152" fillId="35" borderId="139" xfId="45512" applyFont="true" applyFill="true" applyBorder="true" applyAlignment="true">
      <alignment horizontal="center" vertical="center" wrapText="true"/>
    </xf>
    <xf numFmtId="0" fontId="152" fillId="35" borderId="139" xfId="45518" applyFont="true" applyFill="true" applyBorder="true" applyAlignment="true">
      <alignment horizontal="center" vertical="center" wrapText="true"/>
    </xf>
    <xf numFmtId="0" fontId="152" fillId="3" borderId="97" xfId="45488" applyFont="true" applyBorder="true" applyAlignment="true">
      <alignment horizontal="center" vertical="center" wrapText="true"/>
    </xf>
    <xf numFmtId="0" fontId="152" fillId="3" borderId="97" xfId="45518" applyFont="true" applyBorder="true" applyAlignment="true">
      <alignment horizontal="center" vertical="center" wrapText="true"/>
    </xf>
    <xf numFmtId="0" fontId="152" fillId="35" borderId="139" xfId="45554" applyFont="true" applyFill="true" applyBorder="true" applyAlignment="true">
      <alignment horizontal="center" vertical="center" wrapText="true"/>
    </xf>
    <xf numFmtId="0" fontId="152" fillId="35" borderId="139" xfId="45560" applyFont="true" applyFill="true" applyBorder="true" applyAlignment="true">
      <alignment horizontal="center" vertical="center" wrapText="true"/>
    </xf>
    <xf numFmtId="0" fontId="152" fillId="3" borderId="97" xfId="45560" applyFont="true" applyBorder="true" applyAlignment="true">
      <alignment horizontal="center" vertical="center" wrapText="true"/>
    </xf>
    <xf numFmtId="0" fontId="152" fillId="0" borderId="102" xfId="45466" applyFont="true" applyFill="true" applyBorder="true" applyAlignment="true">
      <alignment horizontal="left" vertical="center" wrapText="true"/>
    </xf>
    <xf numFmtId="0" fontId="152" fillId="0" borderId="102" xfId="45472" applyFont="true" applyFill="true" applyBorder="true" applyAlignment="true">
      <alignment horizontal="left" vertical="center" wrapText="true"/>
    </xf>
    <xf numFmtId="0" fontId="152" fillId="0" borderId="102" xfId="45508" applyFont="true" applyFill="true" applyBorder="true" applyAlignment="true">
      <alignment horizontal="left" vertical="center" wrapText="true"/>
    </xf>
    <xf numFmtId="0" fontId="152" fillId="0" borderId="102" xfId="45514" applyFont="true" applyFill="true" applyBorder="true" applyAlignment="true">
      <alignment horizontal="left" vertical="center" wrapText="true"/>
    </xf>
    <xf numFmtId="0" fontId="152" fillId="0" borderId="102" xfId="45520" applyFont="true" applyFill="true" applyBorder="true" applyAlignment="true">
      <alignment horizontal="left" vertical="center" wrapText="true"/>
    </xf>
    <xf numFmtId="0" fontId="152" fillId="0" borderId="102" xfId="45526" applyFont="true" applyFill="true" applyBorder="true" applyAlignment="true">
      <alignment horizontal="left" vertical="center" wrapText="true"/>
    </xf>
    <xf numFmtId="0" fontId="152" fillId="0" borderId="102" xfId="45532" applyFont="true" applyFill="true" applyBorder="true" applyAlignment="true">
      <alignment horizontal="left" vertical="center" wrapText="true"/>
    </xf>
    <xf numFmtId="0" fontId="152" fillId="0" borderId="102" xfId="45550" applyFont="true" applyFill="true" applyBorder="true" applyAlignment="true">
      <alignment horizontal="left" vertical="center" wrapText="true"/>
    </xf>
    <xf numFmtId="0" fontId="152" fillId="0" borderId="102" xfId="45556" applyFont="true" applyFill="true" applyBorder="true" applyAlignment="true">
      <alignment horizontal="left" vertical="center" wrapText="true"/>
    </xf>
    <xf numFmtId="0" fontId="152" fillId="0" borderId="102" xfId="45562" applyFont="true" applyFill="true" applyBorder="true" applyAlignment="true">
      <alignment horizontal="left" vertical="center" wrapText="true"/>
    </xf>
    <xf numFmtId="0" fontId="152" fillId="0" borderId="102" xfId="45568" applyFont="true" applyFill="true" applyBorder="true" applyAlignment="true">
      <alignment horizontal="left" vertical="center" wrapText="true"/>
    </xf>
    <xf numFmtId="0" fontId="152" fillId="0" borderId="102" xfId="45574" applyFont="true" applyFill="true" applyBorder="true" applyAlignment="true">
      <alignment horizontal="left" vertical="center" wrapText="true"/>
    </xf>
    <xf numFmtId="0" fontId="152" fillId="0" borderId="107" xfId="45526" applyFont="true" applyFill="true" applyBorder="true" applyAlignment="true">
      <alignment horizontal="left" vertical="center" wrapText="true"/>
    </xf>
    <xf numFmtId="0" fontId="152" fillId="26" borderId="123" xfId="40248" applyFont="true" applyFill="true" applyBorder="true" applyAlignment="true">
      <alignment horizontal="left" vertical="center"/>
    </xf>
    <xf numFmtId="0" fontId="25" fillId="0" borderId="109" xfId="34367" applyFill="true" applyBorder="true" applyAlignment="true">
      <alignment vertical="center"/>
    </xf>
    <xf numFmtId="0" fontId="152" fillId="26" borderId="109" xfId="45575" applyFont="true" applyFill="true" applyBorder="true" applyAlignment="true">
      <alignment horizontal="left" vertical="center"/>
    </xf>
    <xf numFmtId="0" fontId="152" fillId="0" borderId="109" xfId="45588" applyFont="true" applyFill="true" applyBorder="true" applyAlignment="true">
      <alignment horizontal="left" vertical="center"/>
    </xf>
    <xf numFmtId="169" fontId="151" fillId="35" borderId="104" xfId="45404" applyNumberFormat="true" applyFont="true" applyFill="true" applyBorder="true" applyAlignment="true">
      <alignment horizontal="center" vertical="center"/>
    </xf>
    <xf numFmtId="169" fontId="151" fillId="35" borderId="136" xfId="45405" applyNumberFormat="true" applyFont="true" applyFill="true" applyBorder="true" applyAlignment="true">
      <alignment horizontal="center" vertical="center"/>
    </xf>
    <xf numFmtId="169" fontId="151" fillId="35" borderId="137" xfId="45406" applyNumberFormat="true" applyFont="true" applyFill="true" applyBorder="true" applyAlignment="true">
      <alignment horizontal="center" vertical="center"/>
    </xf>
    <xf numFmtId="169" fontId="151" fillId="35" borderId="142" xfId="45405" applyNumberFormat="true" applyFont="true" applyFill="true" applyBorder="true" applyAlignment="true">
      <alignment horizontal="center" vertical="center"/>
    </xf>
    <xf numFmtId="169" fontId="151" fillId="35" borderId="108" xfId="45406" applyNumberFormat="true" applyFont="true" applyFill="true" applyBorder="true" applyAlignment="true">
      <alignment horizontal="center" vertical="center"/>
    </xf>
    <xf numFmtId="169" fontId="151" fillId="35" borderId="104" xfId="45405" applyNumberFormat="true" applyFont="true" applyFill="true" applyBorder="true" applyAlignment="true">
      <alignment horizontal="center" vertical="center"/>
    </xf>
    <xf numFmtId="169" fontId="151" fillId="35" borderId="102" xfId="45410" applyNumberFormat="true" applyFont="true" applyFill="true" applyBorder="true" applyAlignment="true">
      <alignment horizontal="center" vertical="center"/>
    </xf>
    <xf numFmtId="169" fontId="151" fillId="35" borderId="138" xfId="45411" applyNumberFormat="true" applyFont="true" applyFill="true" applyBorder="true" applyAlignment="true">
      <alignment horizontal="center" vertical="center"/>
    </xf>
    <xf numFmtId="169" fontId="151" fillId="35" borderId="139" xfId="45412" applyNumberFormat="true" applyFont="true" applyFill="true" applyBorder="true" applyAlignment="true">
      <alignment horizontal="center" vertical="center"/>
    </xf>
    <xf numFmtId="169" fontId="151" fillId="35" borderId="143" xfId="45411" applyNumberFormat="true" applyFont="true" applyFill="true" applyBorder="true" applyAlignment="true">
      <alignment horizontal="center" vertical="center"/>
    </xf>
    <xf numFmtId="169" fontId="151" fillId="35" borderId="109" xfId="45412" applyNumberFormat="true" applyFont="true" applyFill="true" applyBorder="true" applyAlignment="true">
      <alignment horizontal="center" vertical="center"/>
    </xf>
    <xf numFmtId="169" fontId="151" fillId="35" borderId="102" xfId="45411" applyNumberFormat="true" applyFont="true" applyFill="true" applyBorder="true" applyAlignment="true">
      <alignment horizontal="center" vertical="center"/>
    </xf>
    <xf numFmtId="0" fontId="25" fillId="35" borderId="138" xfId="34367" applyFill="true" applyBorder="true" applyAlignment="true">
      <alignment horizontal="center" vertical="center"/>
    </xf>
    <xf numFmtId="0" fontId="25" fillId="35" borderId="139" xfId="34367" applyFill="true" applyBorder="true" applyAlignment="true">
      <alignment horizontal="center" vertical="center"/>
    </xf>
    <xf numFmtId="169" fontId="151" fillId="35" borderId="107" xfId="45416" applyNumberFormat="true" applyFont="true" applyFill="true" applyBorder="true" applyAlignment="true">
      <alignment horizontal="center" vertical="center"/>
    </xf>
    <xf numFmtId="169" fontId="151" fillId="35" borderId="140" xfId="45417" applyNumberFormat="true" applyFont="true" applyFill="true" applyBorder="true" applyAlignment="true">
      <alignment horizontal="center" vertical="center"/>
    </xf>
    <xf numFmtId="169" fontId="151" fillId="35" borderId="141" xfId="45418" applyNumberFormat="true" applyFont="true" applyFill="true" applyBorder="true" applyAlignment="true">
      <alignment horizontal="center" vertical="center"/>
    </xf>
    <xf numFmtId="169" fontId="151" fillId="35" borderId="144" xfId="45417" applyNumberFormat="true" applyFont="true" applyFill="true" applyBorder="true" applyAlignment="true">
      <alignment horizontal="center" vertical="center"/>
    </xf>
    <xf numFmtId="169" fontId="151" fillId="35" borderId="110" xfId="45418" applyNumberFormat="true" applyFont="true" applyFill="true" applyBorder="true" applyAlignment="true">
      <alignment horizontal="center" vertical="center"/>
    </xf>
    <xf numFmtId="169" fontId="151" fillId="35" borderId="107" xfId="45417" applyNumberFormat="true" applyFont="true" applyFill="true" applyBorder="true" applyAlignment="true">
      <alignment horizontal="center" vertical="center"/>
    </xf>
    <xf numFmtId="170" fontId="180" fillId="27" borderId="51" xfId="19344" applyNumberFormat="true" applyFont="true" applyFill="true" applyBorder="true" applyAlignment="true">
      <alignment horizontal="center" vertical="center"/>
    </xf>
    <xf numFmtId="170" fontId="180" fillId="27" borderId="68" xfId="19344" applyNumberFormat="true" applyFont="true" applyFill="true" applyBorder="true" applyAlignment="true">
      <alignment horizontal="center" vertical="center"/>
    </xf>
    <xf numFmtId="169" fontId="151" fillId="35" borderId="104" xfId="45440" applyNumberFormat="true" applyFont="true" applyFill="true" applyBorder="true" applyAlignment="true">
      <alignment horizontal="center" vertical="center"/>
    </xf>
    <xf numFmtId="169" fontId="151" fillId="35" borderId="136" xfId="45441" applyNumberFormat="true" applyFont="true" applyFill="true" applyBorder="true" applyAlignment="true">
      <alignment horizontal="center" vertical="center"/>
    </xf>
    <xf numFmtId="169" fontId="151" fillId="35" borderId="137" xfId="45442" applyNumberFormat="true" applyFont="true" applyFill="true" applyBorder="true" applyAlignment="true">
      <alignment horizontal="center" vertical="center"/>
    </xf>
    <xf numFmtId="169" fontId="151" fillId="35" borderId="142" xfId="45441" applyNumberFormat="true" applyFont="true" applyFill="true" applyBorder="true" applyAlignment="true">
      <alignment horizontal="center" vertical="center"/>
    </xf>
    <xf numFmtId="169" fontId="151" fillId="35" borderId="108" xfId="45442" applyNumberFormat="true" applyFont="true" applyFill="true" applyBorder="true" applyAlignment="true">
      <alignment horizontal="center" vertical="center"/>
    </xf>
    <xf numFmtId="169" fontId="151" fillId="35" borderId="104" xfId="45441" applyNumberFormat="true" applyFont="true" applyFill="true" applyBorder="true" applyAlignment="true">
      <alignment horizontal="center" vertical="center"/>
    </xf>
    <xf numFmtId="169" fontId="151" fillId="35" borderId="102" xfId="45440" applyNumberFormat="true" applyFont="true" applyFill="true" applyBorder="true" applyAlignment="true">
      <alignment horizontal="center" vertical="center"/>
    </xf>
    <xf numFmtId="169" fontId="151" fillId="35" borderId="138" xfId="45441" applyNumberFormat="true" applyFont="true" applyFill="true" applyBorder="true" applyAlignment="true">
      <alignment horizontal="center" vertical="center"/>
    </xf>
    <xf numFmtId="169" fontId="151" fillId="35" borderId="139" xfId="45442" applyNumberFormat="true" applyFont="true" applyFill="true" applyBorder="true" applyAlignment="true">
      <alignment horizontal="center" vertical="center"/>
    </xf>
    <xf numFmtId="169" fontId="151" fillId="35" borderId="143" xfId="45441" applyNumberFormat="true" applyFont="true" applyFill="true" applyBorder="true" applyAlignment="true">
      <alignment horizontal="center" vertical="center"/>
    </xf>
    <xf numFmtId="169" fontId="151" fillId="35" borderId="109" xfId="45442" applyNumberFormat="true" applyFont="true" applyFill="true" applyBorder="true" applyAlignment="true">
      <alignment horizontal="center" vertical="center"/>
    </xf>
    <xf numFmtId="169" fontId="151" fillId="35" borderId="102" xfId="45441" applyNumberFormat="true" applyFont="true" applyFill="true" applyBorder="true" applyAlignment="true">
      <alignment horizontal="center" vertical="center"/>
    </xf>
    <xf numFmtId="169" fontId="151" fillId="35" borderId="102" xfId="45434" applyNumberFormat="true" applyFont="true" applyFill="true" applyBorder="true" applyAlignment="true">
      <alignment horizontal="center" vertical="center"/>
    </xf>
    <xf numFmtId="169" fontId="151" fillId="35" borderId="138" xfId="45435" applyNumberFormat="true" applyFont="true" applyFill="true" applyBorder="true" applyAlignment="true">
      <alignment horizontal="center" vertical="center"/>
    </xf>
    <xf numFmtId="169" fontId="151" fillId="35" borderId="139" xfId="45436" applyNumberFormat="true" applyFont="true" applyFill="true" applyBorder="true" applyAlignment="true">
      <alignment horizontal="center" vertical="center"/>
    </xf>
    <xf numFmtId="169" fontId="151" fillId="35" borderId="143" xfId="45435" applyNumberFormat="true" applyFont="true" applyFill="true" applyBorder="true" applyAlignment="true">
      <alignment horizontal="center" vertical="center"/>
    </xf>
    <xf numFmtId="169" fontId="151" fillId="35" borderId="109" xfId="45436" applyNumberFormat="true" applyFont="true" applyFill="true" applyBorder="true" applyAlignment="true">
      <alignment horizontal="center" vertical="center"/>
    </xf>
    <xf numFmtId="169" fontId="151" fillId="35" borderId="102" xfId="45435" applyNumberFormat="true" applyFont="true" applyFill="true" applyBorder="true" applyAlignment="true">
      <alignment horizontal="center" vertical="center"/>
    </xf>
    <xf numFmtId="169" fontId="151" fillId="35" borderId="104" xfId="45462" applyNumberFormat="true" applyFont="true" applyFill="true" applyBorder="true" applyAlignment="true">
      <alignment horizontal="center" vertical="center"/>
    </xf>
    <xf numFmtId="169" fontId="151" fillId="35" borderId="136" xfId="45463" applyNumberFormat="true" applyFont="true" applyFill="true" applyBorder="true" applyAlignment="true">
      <alignment horizontal="center" vertical="center"/>
    </xf>
    <xf numFmtId="169" fontId="151" fillId="35" borderId="137" xfId="45464" applyNumberFormat="true" applyFont="true" applyFill="true" applyBorder="true" applyAlignment="true">
      <alignment horizontal="center" vertical="center"/>
    </xf>
    <xf numFmtId="169" fontId="151" fillId="35" borderId="142" xfId="45463" applyNumberFormat="true" applyFont="true" applyFill="true" applyBorder="true" applyAlignment="true">
      <alignment horizontal="center" vertical="center"/>
    </xf>
    <xf numFmtId="169" fontId="151" fillId="35" borderId="108" xfId="45464" applyNumberFormat="true" applyFont="true" applyFill="true" applyBorder="true" applyAlignment="true">
      <alignment horizontal="center" vertical="center"/>
    </xf>
    <xf numFmtId="169" fontId="151" fillId="35" borderId="104" xfId="45463" applyNumberFormat="true" applyFont="true" applyFill="true" applyBorder="true" applyAlignment="true">
      <alignment horizontal="center" vertical="center"/>
    </xf>
    <xf numFmtId="169" fontId="151" fillId="35" borderId="102" xfId="45468" applyNumberFormat="true" applyFont="true" applyFill="true" applyBorder="true" applyAlignment="true">
      <alignment horizontal="center" vertical="center"/>
    </xf>
    <xf numFmtId="169" fontId="151" fillId="35" borderId="138" xfId="45469" applyNumberFormat="true" applyFont="true" applyFill="true" applyBorder="true" applyAlignment="true">
      <alignment horizontal="center" vertical="center"/>
    </xf>
    <xf numFmtId="169" fontId="151" fillId="35" borderId="139" xfId="45470" applyNumberFormat="true" applyFont="true" applyFill="true" applyBorder="true" applyAlignment="true">
      <alignment horizontal="center" vertical="center"/>
    </xf>
    <xf numFmtId="169" fontId="151" fillId="35" borderId="143" xfId="45469" applyNumberFormat="true" applyFont="true" applyFill="true" applyBorder="true" applyAlignment="true">
      <alignment horizontal="center" vertical="center"/>
    </xf>
    <xf numFmtId="169" fontId="151" fillId="35" borderId="109" xfId="45470" applyNumberFormat="true" applyFont="true" applyFill="true" applyBorder="true" applyAlignment="true">
      <alignment horizontal="center" vertical="center"/>
    </xf>
    <xf numFmtId="169" fontId="151" fillId="35" borderId="102" xfId="45469" applyNumberFormat="true" applyFont="true" applyFill="true" applyBorder="true" applyAlignment="true">
      <alignment horizontal="center" vertical="center"/>
    </xf>
    <xf numFmtId="169" fontId="151" fillId="35" borderId="102" xfId="45474" applyNumberFormat="true" applyFont="true" applyFill="true" applyBorder="true" applyAlignment="true">
      <alignment horizontal="center" vertical="center"/>
    </xf>
    <xf numFmtId="169" fontId="151" fillId="35" borderId="138" xfId="45475" applyNumberFormat="true" applyFont="true" applyFill="true" applyBorder="true" applyAlignment="true">
      <alignment horizontal="center" vertical="center"/>
    </xf>
    <xf numFmtId="169" fontId="151" fillId="35" borderId="139" xfId="45476" applyNumberFormat="true" applyFont="true" applyFill="true" applyBorder="true" applyAlignment="true">
      <alignment horizontal="center" vertical="center"/>
    </xf>
    <xf numFmtId="169" fontId="151" fillId="35" borderId="143" xfId="45475" applyNumberFormat="true" applyFont="true" applyFill="true" applyBorder="true" applyAlignment="true">
      <alignment horizontal="center" vertical="center"/>
    </xf>
    <xf numFmtId="169" fontId="151" fillId="35" borderId="109" xfId="45476" applyNumberFormat="true" applyFont="true" applyFill="true" applyBorder="true" applyAlignment="true">
      <alignment horizontal="center" vertical="center"/>
    </xf>
    <xf numFmtId="169" fontId="151" fillId="35" borderId="102" xfId="45475" applyNumberFormat="true" applyFont="true" applyFill="true" applyBorder="true" applyAlignment="true">
      <alignment horizontal="center" vertical="center"/>
    </xf>
    <xf numFmtId="169" fontId="151" fillId="35" borderId="104" xfId="45492" applyNumberFormat="true" applyFont="true" applyFill="true" applyBorder="true" applyAlignment="true">
      <alignment horizontal="center" vertical="center"/>
    </xf>
    <xf numFmtId="169" fontId="151" fillId="35" borderId="136" xfId="45493" applyNumberFormat="true" applyFont="true" applyFill="true" applyBorder="true" applyAlignment="true">
      <alignment horizontal="center" vertical="center"/>
    </xf>
    <xf numFmtId="169" fontId="151" fillId="35" borderId="137" xfId="45494" applyNumberFormat="true" applyFont="true" applyFill="true" applyBorder="true" applyAlignment="true">
      <alignment horizontal="center" vertical="center"/>
    </xf>
    <xf numFmtId="169" fontId="151" fillId="35" borderId="142" xfId="45493" applyNumberFormat="true" applyFont="true" applyFill="true" applyBorder="true" applyAlignment="true">
      <alignment horizontal="center" vertical="center"/>
    </xf>
    <xf numFmtId="169" fontId="151" fillId="35" borderId="108" xfId="45494" applyNumberFormat="true" applyFont="true" applyFill="true" applyBorder="true" applyAlignment="true">
      <alignment horizontal="center" vertical="center"/>
    </xf>
    <xf numFmtId="169" fontId="151" fillId="35" borderId="104" xfId="45493" applyNumberFormat="true" applyFont="true" applyFill="true" applyBorder="true" applyAlignment="true">
      <alignment horizontal="center" vertical="center"/>
    </xf>
    <xf numFmtId="169" fontId="151" fillId="35" borderId="102" xfId="45498" applyNumberFormat="true" applyFont="true" applyFill="true" applyBorder="true" applyAlignment="true">
      <alignment horizontal="center" vertical="center"/>
    </xf>
    <xf numFmtId="169" fontId="151" fillId="35" borderId="138" xfId="45499" applyNumberFormat="true" applyFont="true" applyFill="true" applyBorder="true" applyAlignment="true">
      <alignment horizontal="center" vertical="center"/>
    </xf>
    <xf numFmtId="169" fontId="151" fillId="35" borderId="139" xfId="45500" applyNumberFormat="true" applyFont="true" applyFill="true" applyBorder="true" applyAlignment="true">
      <alignment horizontal="center" vertical="center"/>
    </xf>
    <xf numFmtId="169" fontId="151" fillId="35" borderId="143" xfId="45499" applyNumberFormat="true" applyFont="true" applyFill="true" applyBorder="true" applyAlignment="true">
      <alignment horizontal="center" vertical="center"/>
    </xf>
    <xf numFmtId="169" fontId="151" fillId="35" borderId="109" xfId="45500" applyNumberFormat="true" applyFont="true" applyFill="true" applyBorder="true" applyAlignment="true">
      <alignment horizontal="center" vertical="center"/>
    </xf>
    <xf numFmtId="169" fontId="151" fillId="35" borderId="102" xfId="45499" applyNumberFormat="true" applyFont="true" applyFill="true" applyBorder="true" applyAlignment="true">
      <alignment horizontal="center" vertical="center"/>
    </xf>
    <xf numFmtId="169" fontId="151" fillId="35" borderId="107" xfId="45504" applyNumberFormat="true" applyFont="true" applyFill="true" applyBorder="true" applyAlignment="true">
      <alignment horizontal="center" vertical="center"/>
    </xf>
    <xf numFmtId="169" fontId="151" fillId="35" borderId="140" xfId="45505" applyNumberFormat="true" applyFont="true" applyFill="true" applyBorder="true" applyAlignment="true">
      <alignment horizontal="center" vertical="center"/>
    </xf>
    <xf numFmtId="169" fontId="151" fillId="35" borderId="141" xfId="45506" applyNumberFormat="true" applyFont="true" applyFill="true" applyBorder="true" applyAlignment="true">
      <alignment horizontal="center" vertical="center"/>
    </xf>
    <xf numFmtId="169" fontId="151" fillId="35" borderId="144" xfId="45505" applyNumberFormat="true" applyFont="true" applyFill="true" applyBorder="true" applyAlignment="true">
      <alignment horizontal="center" vertical="center"/>
    </xf>
    <xf numFmtId="169" fontId="151" fillId="35" borderId="110" xfId="45506" applyNumberFormat="true" applyFont="true" applyFill="true" applyBorder="true" applyAlignment="true">
      <alignment horizontal="center" vertical="center"/>
    </xf>
    <xf numFmtId="169" fontId="151" fillId="35" borderId="107" xfId="45505" applyNumberFormat="true" applyFont="true" applyFill="true" applyBorder="true" applyAlignment="true">
      <alignment horizontal="center" vertical="center"/>
    </xf>
    <xf numFmtId="169" fontId="151" fillId="35" borderId="104" xfId="45522" applyNumberFormat="true" applyFont="true" applyFill="true" applyBorder="true" applyAlignment="true">
      <alignment horizontal="center" vertical="center"/>
    </xf>
    <xf numFmtId="169" fontId="151" fillId="35" borderId="136" xfId="45523" applyNumberFormat="true" applyFont="true" applyFill="true" applyBorder="true" applyAlignment="true">
      <alignment horizontal="center" vertical="center"/>
    </xf>
    <xf numFmtId="169" fontId="151" fillId="35" borderId="137" xfId="45524" applyNumberFormat="true" applyFont="true" applyFill="true" applyBorder="true" applyAlignment="true">
      <alignment horizontal="center" vertical="center"/>
    </xf>
    <xf numFmtId="169" fontId="151" fillId="35" borderId="142" xfId="45523" applyNumberFormat="true" applyFont="true" applyFill="true" applyBorder="true" applyAlignment="true">
      <alignment horizontal="center" vertical="center"/>
    </xf>
    <xf numFmtId="169" fontId="151" fillId="35" borderId="108" xfId="45524" applyNumberFormat="true" applyFont="true" applyFill="true" applyBorder="true" applyAlignment="true">
      <alignment horizontal="center" vertical="center"/>
    </xf>
    <xf numFmtId="169" fontId="151" fillId="35" borderId="104" xfId="45523" applyNumberFormat="true" applyFont="true" applyFill="true" applyBorder="true" applyAlignment="true">
      <alignment horizontal="center" vertical="center"/>
    </xf>
    <xf numFmtId="169" fontId="151" fillId="35" borderId="102" xfId="45528" applyNumberFormat="true" applyFont="true" applyFill="true" applyBorder="true" applyAlignment="true">
      <alignment horizontal="center" vertical="center"/>
    </xf>
    <xf numFmtId="169" fontId="151" fillId="35" borderId="138" xfId="45529" applyNumberFormat="true" applyFont="true" applyFill="true" applyBorder="true" applyAlignment="true">
      <alignment horizontal="center" vertical="center"/>
    </xf>
    <xf numFmtId="169" fontId="151" fillId="35" borderId="139" xfId="45530" applyNumberFormat="true" applyFont="true" applyFill="true" applyBorder="true" applyAlignment="true">
      <alignment horizontal="center" vertical="center"/>
    </xf>
    <xf numFmtId="169" fontId="151" fillId="35" borderId="143" xfId="45529" applyNumberFormat="true" applyFont="true" applyFill="true" applyBorder="true" applyAlignment="true">
      <alignment horizontal="center" vertical="center"/>
    </xf>
    <xf numFmtId="169" fontId="151" fillId="35" borderId="109" xfId="45530" applyNumberFormat="true" applyFont="true" applyFill="true" applyBorder="true" applyAlignment="true">
      <alignment horizontal="center" vertical="center"/>
    </xf>
    <xf numFmtId="169" fontId="151" fillId="35" borderId="102" xfId="45529" applyNumberFormat="true" applyFont="true" applyFill="true" applyBorder="true" applyAlignment="true">
      <alignment horizontal="center" vertical="center"/>
    </xf>
    <xf numFmtId="0" fontId="25" fillId="35" borderId="102" xfId="34367" applyFill="true" applyBorder="true" applyAlignment="true">
      <alignment horizontal="center" vertical="center"/>
    </xf>
    <xf numFmtId="0" fontId="25" fillId="35" borderId="143" xfId="34367" applyFill="true" applyBorder="true" applyAlignment="true">
      <alignment horizontal="center" vertical="center"/>
    </xf>
    <xf numFmtId="0" fontId="25" fillId="35" borderId="109" xfId="34367" applyFill="true" applyBorder="true" applyAlignment="true">
      <alignment horizontal="center" vertical="center"/>
    </xf>
    <xf numFmtId="168" fontId="151" fillId="35" borderId="102" xfId="45538" applyNumberFormat="true" applyFont="true" applyFill="true" applyBorder="true" applyAlignment="true">
      <alignment horizontal="center" vertical="center"/>
    </xf>
    <xf numFmtId="168" fontId="151" fillId="35" borderId="138" xfId="45539" applyNumberFormat="true" applyFont="true" applyFill="true" applyBorder="true" applyAlignment="true">
      <alignment horizontal="center" vertical="center"/>
    </xf>
    <xf numFmtId="168" fontId="151" fillId="35" borderId="139" xfId="45540" applyNumberFormat="true" applyFont="true" applyFill="true" applyBorder="true" applyAlignment="true">
      <alignment horizontal="center" vertical="center"/>
    </xf>
    <xf numFmtId="168" fontId="151" fillId="35" borderId="143" xfId="45539" applyNumberFormat="true" applyFont="true" applyFill="true" applyBorder="true" applyAlignment="true">
      <alignment horizontal="center" vertical="center"/>
    </xf>
    <xf numFmtId="168" fontId="151" fillId="35" borderId="109" xfId="45540" applyNumberFormat="true" applyFont="true" applyFill="true" applyBorder="true" applyAlignment="true">
      <alignment horizontal="center" vertical="center"/>
    </xf>
    <xf numFmtId="168" fontId="151" fillId="35" borderId="102" xfId="45539" applyNumberFormat="true" applyFont="true" applyFill="true" applyBorder="true" applyAlignment="true">
      <alignment horizontal="center" vertical="center"/>
    </xf>
    <xf numFmtId="168" fontId="151" fillId="35" borderId="102" xfId="45542" applyNumberFormat="true" applyFont="true" applyFill="true" applyBorder="true" applyAlignment="true">
      <alignment horizontal="center" vertical="center"/>
    </xf>
    <xf numFmtId="168" fontId="151" fillId="35" borderId="138" xfId="45543" applyNumberFormat="true" applyFont="true" applyFill="true" applyBorder="true" applyAlignment="true">
      <alignment horizontal="center" vertical="center"/>
    </xf>
    <xf numFmtId="168" fontId="151" fillId="35" borderId="139" xfId="45544" applyNumberFormat="true" applyFont="true" applyFill="true" applyBorder="true" applyAlignment="true">
      <alignment horizontal="center" vertical="center"/>
    </xf>
    <xf numFmtId="168" fontId="151" fillId="35" borderId="143" xfId="45543" applyNumberFormat="true" applyFont="true" applyFill="true" applyBorder="true" applyAlignment="true">
      <alignment horizontal="center" vertical="center"/>
    </xf>
    <xf numFmtId="168" fontId="151" fillId="35" borderId="109" xfId="45544" applyNumberFormat="true" applyFont="true" applyFill="true" applyBorder="true" applyAlignment="true">
      <alignment horizontal="center" vertical="center"/>
    </xf>
    <xf numFmtId="168" fontId="151" fillId="35" borderId="102" xfId="45543" applyNumberFormat="true" applyFont="true" applyFill="true" applyBorder="true" applyAlignment="true">
      <alignment horizontal="center" vertical="center"/>
    </xf>
    <xf numFmtId="168" fontId="151" fillId="35" borderId="102" xfId="45546" applyNumberFormat="true" applyFont="true" applyFill="true" applyBorder="true" applyAlignment="true">
      <alignment horizontal="center" vertical="center"/>
    </xf>
    <xf numFmtId="168" fontId="151" fillId="35" borderId="138" xfId="45547" applyNumberFormat="true" applyFont="true" applyFill="true" applyBorder="true" applyAlignment="true">
      <alignment horizontal="center" vertical="center"/>
    </xf>
    <xf numFmtId="168" fontId="151" fillId="35" borderId="139" xfId="45548" applyNumberFormat="true" applyFont="true" applyFill="true" applyBorder="true" applyAlignment="true">
      <alignment horizontal="center" vertical="center"/>
    </xf>
    <xf numFmtId="168" fontId="151" fillId="35" borderId="143" xfId="45547" applyNumberFormat="true" applyFont="true" applyFill="true" applyBorder="true" applyAlignment="true">
      <alignment horizontal="center" vertical="center"/>
    </xf>
    <xf numFmtId="168" fontId="151" fillId="35" borderId="109" xfId="45548" applyNumberFormat="true" applyFont="true" applyFill="true" applyBorder="true" applyAlignment="true">
      <alignment horizontal="center" vertical="center"/>
    </xf>
    <xf numFmtId="168" fontId="151" fillId="35" borderId="102" xfId="45547" applyNumberFormat="true" applyFont="true" applyFill="true" applyBorder="true" applyAlignment="true">
      <alignment horizontal="center" vertical="center"/>
    </xf>
    <xf numFmtId="169" fontId="151" fillId="35" borderId="107" xfId="45528" applyNumberFormat="true" applyFont="true" applyFill="true" applyBorder="true" applyAlignment="true">
      <alignment horizontal="center" vertical="center"/>
    </xf>
    <xf numFmtId="169" fontId="151" fillId="35" borderId="140" xfId="45529" applyNumberFormat="true" applyFont="true" applyFill="true" applyBorder="true" applyAlignment="true">
      <alignment horizontal="center" vertical="center"/>
    </xf>
    <xf numFmtId="169" fontId="151" fillId="35" borderId="141" xfId="45530" applyNumberFormat="true" applyFont="true" applyFill="true" applyBorder="true" applyAlignment="true">
      <alignment horizontal="center" vertical="center"/>
    </xf>
    <xf numFmtId="169" fontId="151" fillId="35" borderId="144" xfId="45529" applyNumberFormat="true" applyFont="true" applyFill="true" applyBorder="true" applyAlignment="true">
      <alignment horizontal="center" vertical="center"/>
    </xf>
    <xf numFmtId="169" fontId="151" fillId="35" borderId="110" xfId="45530" applyNumberFormat="true" applyFont="true" applyFill="true" applyBorder="true" applyAlignment="true">
      <alignment horizontal="center" vertical="center"/>
    </xf>
    <xf numFmtId="169" fontId="151" fillId="35" borderId="107" xfId="45529" applyNumberFormat="true" applyFont="true" applyFill="true" applyBorder="true" applyAlignment="true">
      <alignment horizontal="center" vertical="center"/>
    </xf>
    <xf numFmtId="169" fontId="151" fillId="35" borderId="104" xfId="45564" applyNumberFormat="true" applyFont="true" applyFill="true" applyBorder="true" applyAlignment="true">
      <alignment horizontal="center" vertical="center"/>
    </xf>
    <xf numFmtId="169" fontId="151" fillId="35" borderId="136" xfId="45565" applyNumberFormat="true" applyFont="true" applyFill="true" applyBorder="true" applyAlignment="true">
      <alignment horizontal="center" vertical="center"/>
    </xf>
    <xf numFmtId="169" fontId="151" fillId="35" borderId="137" xfId="45566" applyNumberFormat="true" applyFont="true" applyFill="true" applyBorder="true" applyAlignment="true">
      <alignment horizontal="center" vertical="center"/>
    </xf>
    <xf numFmtId="169" fontId="151" fillId="35" borderId="142" xfId="45565" applyNumberFormat="true" applyFont="true" applyFill="true" applyBorder="true" applyAlignment="true">
      <alignment horizontal="center" vertical="center"/>
    </xf>
    <xf numFmtId="169" fontId="151" fillId="35" borderId="108" xfId="45566" applyNumberFormat="true" applyFont="true" applyFill="true" applyBorder="true" applyAlignment="true">
      <alignment horizontal="center" vertical="center"/>
    </xf>
    <xf numFmtId="169" fontId="151" fillId="35" borderId="104" xfId="45565" applyNumberFormat="true" applyFont="true" applyFill="true" applyBorder="true" applyAlignment="true">
      <alignment horizontal="center" vertical="center"/>
    </xf>
    <xf numFmtId="169" fontId="151" fillId="35" borderId="102" xfId="45570" applyNumberFormat="true" applyFont="true" applyFill="true" applyBorder="true" applyAlignment="true">
      <alignment horizontal="center" vertical="center"/>
    </xf>
    <xf numFmtId="169" fontId="151" fillId="35" borderId="138" xfId="45571" applyNumberFormat="true" applyFont="true" applyFill="true" applyBorder="true" applyAlignment="true">
      <alignment horizontal="center" vertical="center"/>
    </xf>
    <xf numFmtId="169" fontId="151" fillId="35" borderId="139" xfId="45572" applyNumberFormat="true" applyFont="true" applyFill="true" applyBorder="true" applyAlignment="true">
      <alignment horizontal="center" vertical="center"/>
    </xf>
    <xf numFmtId="169" fontId="151" fillId="35" borderId="143" xfId="45571" applyNumberFormat="true" applyFont="true" applyFill="true" applyBorder="true" applyAlignment="true">
      <alignment horizontal="center" vertical="center"/>
    </xf>
    <xf numFmtId="169" fontId="151" fillId="35" borderId="109" xfId="45572" applyNumberFormat="true" applyFont="true" applyFill="true" applyBorder="true" applyAlignment="true">
      <alignment horizontal="center" vertical="center"/>
    </xf>
    <xf numFmtId="169" fontId="151" fillId="35" borderId="102" xfId="45571" applyNumberFormat="true" applyFont="true" applyFill="true" applyBorder="true" applyAlignment="true">
      <alignment horizontal="center" vertical="center"/>
    </xf>
    <xf numFmtId="169" fontId="151" fillId="35" borderId="102" xfId="45576" applyNumberFormat="true" applyFont="true" applyFill="true" applyBorder="true" applyAlignment="true">
      <alignment horizontal="center" vertical="center"/>
    </xf>
    <xf numFmtId="169" fontId="151" fillId="35" borderId="138" xfId="45577" applyNumberFormat="true" applyFont="true" applyFill="true" applyBorder="true" applyAlignment="true">
      <alignment horizontal="center" vertical="center"/>
    </xf>
    <xf numFmtId="169" fontId="151" fillId="35" borderId="139" xfId="45578" applyNumberFormat="true" applyFont="true" applyFill="true" applyBorder="true" applyAlignment="true">
      <alignment horizontal="center" vertical="center"/>
    </xf>
    <xf numFmtId="169" fontId="151" fillId="35" borderId="143" xfId="45577" applyNumberFormat="true" applyFont="true" applyFill="true" applyBorder="true" applyAlignment="true">
      <alignment horizontal="center" vertical="center"/>
    </xf>
    <xf numFmtId="169" fontId="151" fillId="35" borderId="109" xfId="45578" applyNumberFormat="true" applyFont="true" applyFill="true" applyBorder="true" applyAlignment="true">
      <alignment horizontal="center" vertical="center"/>
    </xf>
    <xf numFmtId="169" fontId="151" fillId="35" borderId="102" xfId="45577" applyNumberFormat="true" applyFont="true" applyFill="true" applyBorder="true" applyAlignment="true">
      <alignment horizontal="center" vertical="center"/>
    </xf>
    <xf numFmtId="168" fontId="151" fillId="35" borderId="102" xfId="45580" applyNumberFormat="true" applyFont="true" applyFill="true" applyBorder="true" applyAlignment="true">
      <alignment horizontal="center" vertical="center"/>
    </xf>
    <xf numFmtId="168" fontId="151" fillId="35" borderId="138" xfId="45581" applyNumberFormat="true" applyFont="true" applyFill="true" applyBorder="true" applyAlignment="true">
      <alignment horizontal="center" vertical="center"/>
    </xf>
    <xf numFmtId="168" fontId="151" fillId="35" borderId="139" xfId="45582" applyNumberFormat="true" applyFont="true" applyFill="true" applyBorder="true" applyAlignment="true">
      <alignment horizontal="center" vertical="center"/>
    </xf>
    <xf numFmtId="168" fontId="151" fillId="35" borderId="143" xfId="45581" applyNumberFormat="true" applyFont="true" applyFill="true" applyBorder="true" applyAlignment="true">
      <alignment horizontal="center" vertical="center"/>
    </xf>
    <xf numFmtId="168" fontId="151" fillId="35" borderId="109" xfId="45582" applyNumberFormat="true" applyFont="true" applyFill="true" applyBorder="true" applyAlignment="true">
      <alignment horizontal="center" vertical="center"/>
    </xf>
    <xf numFmtId="168" fontId="151" fillId="35" borderId="102" xfId="45581" applyNumberFormat="true" applyFont="true" applyFill="true" applyBorder="true" applyAlignment="true">
      <alignment horizontal="center" vertical="center"/>
    </xf>
    <xf numFmtId="168" fontId="151" fillId="35" borderId="102" xfId="45584" applyNumberFormat="true" applyFont="true" applyFill="true" applyBorder="true" applyAlignment="true">
      <alignment horizontal="center" vertical="center"/>
    </xf>
    <xf numFmtId="168" fontId="151" fillId="35" borderId="138" xfId="45585" applyNumberFormat="true" applyFont="true" applyFill="true" applyBorder="true" applyAlignment="true">
      <alignment horizontal="center" vertical="center"/>
    </xf>
    <xf numFmtId="168" fontId="151" fillId="35" borderId="139" xfId="45586" applyNumberFormat="true" applyFont="true" applyFill="true" applyBorder="true" applyAlignment="true">
      <alignment horizontal="center" vertical="center"/>
    </xf>
    <xf numFmtId="168" fontId="151" fillId="35" borderId="143" xfId="45585" applyNumberFormat="true" applyFont="true" applyFill="true" applyBorder="true" applyAlignment="true">
      <alignment horizontal="center" vertical="center"/>
    </xf>
    <xf numFmtId="168" fontId="151" fillId="35" borderId="109" xfId="45586" applyNumberFormat="true" applyFont="true" applyFill="true" applyBorder="true" applyAlignment="true">
      <alignment horizontal="center" vertical="center"/>
    </xf>
    <xf numFmtId="168" fontId="151" fillId="35" borderId="102" xfId="45585" applyNumberFormat="true" applyFont="true" applyFill="true" applyBorder="true" applyAlignment="true">
      <alignment horizontal="center" vertical="center"/>
    </xf>
    <xf numFmtId="168" fontId="151" fillId="35" borderId="102" xfId="45590" applyNumberFormat="true" applyFont="true" applyFill="true" applyBorder="true" applyAlignment="true">
      <alignment horizontal="center" vertical="center"/>
    </xf>
    <xf numFmtId="168" fontId="151" fillId="35" borderId="138" xfId="45591" applyNumberFormat="true" applyFont="true" applyFill="true" applyBorder="true" applyAlignment="true">
      <alignment horizontal="center" vertical="center"/>
    </xf>
    <xf numFmtId="168" fontId="151" fillId="35" borderId="139" xfId="45592" applyNumberFormat="true" applyFont="true" applyFill="true" applyBorder="true" applyAlignment="true">
      <alignment horizontal="center" vertical="center"/>
    </xf>
    <xf numFmtId="168" fontId="151" fillId="35" borderId="143" xfId="45591" applyNumberFormat="true" applyFont="true" applyFill="true" applyBorder="true" applyAlignment="true">
      <alignment horizontal="center" vertical="center"/>
    </xf>
    <xf numFmtId="168" fontId="151" fillId="35" borderId="109" xfId="45592" applyNumberFormat="true" applyFont="true" applyFill="true" applyBorder="true" applyAlignment="true">
      <alignment horizontal="center" vertical="center"/>
    </xf>
    <xf numFmtId="168" fontId="151" fillId="35" borderId="102" xfId="45591" applyNumberFormat="true" applyFont="true" applyFill="true" applyBorder="true" applyAlignment="true">
      <alignment horizontal="center" vertical="center"/>
    </xf>
    <xf numFmtId="0" fontId="25" fillId="0" borderId="102" xfId="34367" applyFill="true" applyBorder="true" applyAlignment="true">
      <alignment vertical="center" wrapText="true"/>
    </xf>
    <xf numFmtId="0" fontId="152" fillId="26" borderId="108" xfId="45403" applyFont="true" applyFill="true" applyBorder="true" applyAlignment="true">
      <alignment horizontal="left" vertical="center"/>
    </xf>
    <xf numFmtId="0" fontId="152" fillId="26" borderId="109" xfId="45409" applyFont="true" applyFill="true" applyBorder="true" applyAlignment="true">
      <alignment horizontal="left" vertical="center"/>
    </xf>
    <xf numFmtId="0" fontId="152" fillId="26" borderId="110" xfId="45415" applyFont="true" applyFill="true" applyBorder="true" applyAlignment="true">
      <alignment horizontal="left" vertical="center"/>
    </xf>
    <xf numFmtId="0" fontId="152" fillId="26" borderId="108" xfId="45439" applyFont="true" applyFill="true" applyBorder="true" applyAlignment="true">
      <alignment horizontal="left" vertical="center"/>
    </xf>
    <xf numFmtId="0" fontId="152" fillId="26" borderId="109" xfId="45439" applyFont="true" applyFill="true" applyBorder="true" applyAlignment="true">
      <alignment horizontal="left" vertical="center"/>
    </xf>
    <xf numFmtId="0" fontId="152" fillId="26" borderId="109" xfId="45445" applyFont="true" applyFill="true" applyBorder="true" applyAlignment="true">
      <alignment horizontal="left" vertical="center"/>
    </xf>
    <xf numFmtId="0" fontId="152" fillId="26" borderId="108" xfId="45461" applyFont="true" applyFill="true" applyBorder="true" applyAlignment="true">
      <alignment horizontal="left" vertical="center"/>
    </xf>
    <xf numFmtId="0" fontId="152" fillId="26" borderId="109" xfId="45467" applyFont="true" applyFill="true" applyBorder="true" applyAlignment="true">
      <alignment horizontal="left" vertical="center"/>
    </xf>
    <xf numFmtId="0" fontId="152" fillId="0" borderId="109" xfId="45467" applyFont="true" applyFill="true" applyBorder="true" applyAlignment="true">
      <alignment horizontal="left" vertical="center"/>
    </xf>
    <xf numFmtId="0" fontId="152" fillId="0" borderId="109" xfId="45473" applyFont="true" applyFill="true" applyBorder="true" applyAlignment="true">
      <alignment horizontal="left" vertical="center"/>
    </xf>
    <xf numFmtId="0" fontId="152" fillId="26" borderId="108" xfId="45491" applyFont="true" applyFill="true" applyBorder="true" applyAlignment="true">
      <alignment horizontal="left" vertical="center"/>
    </xf>
    <xf numFmtId="0" fontId="152" fillId="26" borderId="109" xfId="45497" applyFont="true" applyFill="true" applyBorder="true" applyAlignment="true">
      <alignment horizontal="left" vertical="center"/>
    </xf>
    <xf numFmtId="0" fontId="152" fillId="26" borderId="110" xfId="45503" applyFont="true" applyFill="true" applyBorder="true" applyAlignment="true">
      <alignment horizontal="left" vertical="center"/>
    </xf>
    <xf numFmtId="0" fontId="152" fillId="26" borderId="108" xfId="45521" applyFont="true" applyFill="true" applyBorder="true" applyAlignment="true">
      <alignment horizontal="left" vertical="center"/>
    </xf>
    <xf numFmtId="0" fontId="152" fillId="26" borderId="109" xfId="45527" applyFont="true" applyFill="true" applyBorder="true" applyAlignment="true">
      <alignment horizontal="left" vertical="center"/>
    </xf>
    <xf numFmtId="0" fontId="152" fillId="26" borderId="108" xfId="45527" applyFont="true" applyFill="true" applyBorder="true" applyAlignment="true">
      <alignment horizontal="left" vertical="center"/>
    </xf>
    <xf numFmtId="0" fontId="152" fillId="26" borderId="110" xfId="45527" applyFont="true" applyFill="true" applyBorder="true" applyAlignment="true">
      <alignment horizontal="left" vertical="center"/>
    </xf>
    <xf numFmtId="0" fontId="25" fillId="3" borderId="147" xfId="19344" applyBorder="true" applyAlignment="true">
      <alignment vertical="center"/>
    </xf>
    <xf numFmtId="0" fontId="152" fillId="0" borderId="109" xfId="45509" applyFont="true" applyFill="true" applyBorder="true" applyAlignment="true">
      <alignment horizontal="left" vertical="center"/>
    </xf>
    <xf numFmtId="0" fontId="152" fillId="0" borderId="109" xfId="45515" applyFont="true" applyFill="true" applyBorder="true" applyAlignment="true">
      <alignment horizontal="left" vertical="center"/>
    </xf>
    <xf numFmtId="0" fontId="152" fillId="0" borderId="109" xfId="45521" applyFont="true" applyFill="true" applyBorder="true" applyAlignment="true">
      <alignment horizontal="left" vertical="center"/>
    </xf>
    <xf numFmtId="0" fontId="152" fillId="0" borderId="109" xfId="45527" applyFont="true" applyFill="true" applyBorder="true" applyAlignment="true">
      <alignment horizontal="left" vertical="center"/>
    </xf>
    <xf numFmtId="0" fontId="152" fillId="0" borderId="109" xfId="45533" applyFont="true" applyFill="true" applyBorder="true" applyAlignment="true">
      <alignment horizontal="left" vertical="center"/>
    </xf>
    <xf numFmtId="0" fontId="152" fillId="0" borderId="110" xfId="45527" applyFont="true" applyFill="true" applyBorder="true" applyAlignment="true">
      <alignment horizontal="left" vertical="center"/>
    </xf>
    <xf numFmtId="0" fontId="152" fillId="26" borderId="108" xfId="45563" applyFont="true" applyFill="true" applyBorder="true" applyAlignment="true">
      <alignment horizontal="left" vertical="center"/>
    </xf>
    <xf numFmtId="0" fontId="152" fillId="26" borderId="109" xfId="45569" applyFont="true" applyFill="true" applyBorder="true" applyAlignment="true">
      <alignment horizontal="left" vertical="center"/>
    </xf>
    <xf numFmtId="0" fontId="152" fillId="26" borderId="110" xfId="45569" applyFont="true" applyFill="true" applyBorder="true" applyAlignment="true">
      <alignment horizontal="left" vertical="center"/>
    </xf>
    <xf numFmtId="0" fontId="152" fillId="26" borderId="108" xfId="45569" applyFont="true" applyFill="true" applyBorder="true" applyAlignment="true">
      <alignment horizontal="left" vertical="center"/>
    </xf>
    <xf numFmtId="0" fontId="152" fillId="0" borderId="109" xfId="45551" applyFont="true" applyFill="true" applyBorder="true" applyAlignment="true">
      <alignment horizontal="left" vertical="center"/>
    </xf>
    <xf numFmtId="0" fontId="152" fillId="0" borderId="109" xfId="45557" applyFont="true" applyFill="true" applyBorder="true" applyAlignment="true">
      <alignment horizontal="left" vertical="center"/>
    </xf>
    <xf numFmtId="0" fontId="152" fillId="0" borderId="109" xfId="45563" applyFont="true" applyFill="true" applyBorder="true" applyAlignment="true">
      <alignment horizontal="left" vertical="center"/>
    </xf>
    <xf numFmtId="0" fontId="152" fillId="0" borderId="109" xfId="45569" applyFont="true" applyFill="true" applyBorder="true" applyAlignment="true">
      <alignment horizontal="left" vertical="center"/>
    </xf>
    <xf numFmtId="0" fontId="152" fillId="0" borderId="109" xfId="45589" applyFont="true" applyFill="true" applyBorder="true" applyAlignment="true">
      <alignment horizontal="left" vertical="center"/>
    </xf>
    <xf numFmtId="0" fontId="152" fillId="3" borderId="52" xfId="45672" applyFont="true" applyBorder="true" applyAlignment="true">
      <alignment horizontal="center" vertical="center" wrapText="true"/>
    </xf>
    <xf numFmtId="0" fontId="152" fillId="3" borderId="53" xfId="45673" applyFont="true" applyBorder="true" applyAlignment="true">
      <alignment horizontal="center" vertical="center" wrapText="true"/>
    </xf>
    <xf numFmtId="0" fontId="152" fillId="3" borderId="53" xfId="45674" applyFont="true" applyBorder="true" applyAlignment="true">
      <alignment horizontal="center" vertical="center" wrapText="true"/>
    </xf>
    <xf numFmtId="0" fontId="152" fillId="3" borderId="52" xfId="45702" applyFont="true" applyBorder="true" applyAlignment="true">
      <alignment horizontal="center" vertical="center" wrapText="true"/>
    </xf>
    <xf numFmtId="0" fontId="152" fillId="3" borderId="53" xfId="45703" applyFont="true" applyBorder="true" applyAlignment="true">
      <alignment horizontal="center" vertical="center" wrapText="true"/>
    </xf>
    <xf numFmtId="0" fontId="152" fillId="3" borderId="53" xfId="45704" applyFont="true" applyBorder="true" applyAlignment="true">
      <alignment horizontal="center" vertical="center" wrapText="true"/>
    </xf>
    <xf numFmtId="0" fontId="152" fillId="3" borderId="52" xfId="45729" applyFont="true" applyBorder="true" applyAlignment="true">
      <alignment horizontal="center" vertical="center" wrapText="true"/>
    </xf>
    <xf numFmtId="0" fontId="152" fillId="3" borderId="53" xfId="45730" applyFont="true" applyBorder="true" applyAlignment="true">
      <alignment horizontal="center" vertical="center" wrapText="true"/>
    </xf>
    <xf numFmtId="0" fontId="152" fillId="3" borderId="53" xfId="45731" applyFont="true" applyBorder="true" applyAlignment="true">
      <alignment horizontal="center" vertical="center" wrapText="true"/>
    </xf>
    <xf numFmtId="0" fontId="152" fillId="3" borderId="52" xfId="45759" applyFont="true" applyBorder="true" applyAlignment="true">
      <alignment horizontal="center" vertical="center" wrapText="true"/>
    </xf>
    <xf numFmtId="0" fontId="152" fillId="3" borderId="53" xfId="45760" applyFont="true" applyBorder="true" applyAlignment="true">
      <alignment horizontal="center" vertical="center" wrapText="true"/>
    </xf>
    <xf numFmtId="0" fontId="152" fillId="3" borderId="53" xfId="45761" applyFont="true" applyBorder="true" applyAlignment="true">
      <alignment horizontal="center" vertical="center" wrapText="true"/>
    </xf>
    <xf numFmtId="0" fontId="152" fillId="3" borderId="52" xfId="45789" applyFont="true" applyBorder="true" applyAlignment="true">
      <alignment horizontal="center" vertical="center" wrapText="true"/>
    </xf>
    <xf numFmtId="0" fontId="152" fillId="3" borderId="53" xfId="45790" applyFont="true" applyBorder="true" applyAlignment="true">
      <alignment horizontal="center" vertical="center" wrapText="true"/>
    </xf>
    <xf numFmtId="0" fontId="152" fillId="3" borderId="53" xfId="45791" applyFont="true" applyBorder="true" applyAlignment="true">
      <alignment horizontal="center" vertical="center" wrapText="true"/>
    </xf>
    <xf numFmtId="0" fontId="152" fillId="3" borderId="52" xfId="45831" applyFont="true" applyBorder="true" applyAlignment="true">
      <alignment horizontal="center" vertical="center" wrapText="true"/>
    </xf>
    <xf numFmtId="0" fontId="152" fillId="3" borderId="53" xfId="45832" applyFont="true" applyBorder="true" applyAlignment="true">
      <alignment horizontal="center" vertical="center" wrapText="true"/>
    </xf>
    <xf numFmtId="0" fontId="152" fillId="3" borderId="53" xfId="45833" applyFont="true" applyBorder="true" applyAlignment="true">
      <alignment horizontal="center" vertical="center" wrapText="true"/>
    </xf>
    <xf numFmtId="0" fontId="152" fillId="35" borderId="102" xfId="45782" applyFont="true" applyFill="true" applyBorder="true" applyAlignment="true">
      <alignment horizontal="center" vertical="center" wrapText="true"/>
    </xf>
    <xf numFmtId="0" fontId="152" fillId="35" borderId="138" xfId="45783" applyFont="true" applyFill="true" applyBorder="true" applyAlignment="true">
      <alignment horizontal="center" vertical="center" wrapText="true"/>
    </xf>
    <xf numFmtId="0" fontId="152" fillId="35" borderId="102" xfId="45788" applyFont="true" applyFill="true" applyBorder="true" applyAlignment="true">
      <alignment horizontal="center" vertical="center" wrapText="true"/>
    </xf>
    <xf numFmtId="0" fontId="152" fillId="35" borderId="138" xfId="45789" applyFont="true" applyFill="true" applyBorder="true" applyAlignment="true">
      <alignment horizontal="center" vertical="center" wrapText="true"/>
    </xf>
    <xf numFmtId="0" fontId="152" fillId="35" borderId="102" xfId="45824" applyFont="true" applyFill="true" applyBorder="true" applyAlignment="true">
      <alignment horizontal="center" vertical="center" wrapText="true"/>
    </xf>
    <xf numFmtId="0" fontId="152" fillId="35" borderId="138" xfId="45825" applyFont="true" applyFill="true" applyBorder="true" applyAlignment="true">
      <alignment horizontal="center" vertical="center" wrapText="true"/>
    </xf>
    <xf numFmtId="0" fontId="152" fillId="35" borderId="102" xfId="45830" applyFont="true" applyFill="true" applyBorder="true" applyAlignment="true">
      <alignment horizontal="center" vertical="center" wrapText="true"/>
    </xf>
    <xf numFmtId="0" fontId="152" fillId="35" borderId="138" xfId="45831" applyFont="true" applyFill="true" applyBorder="true" applyAlignment="true">
      <alignment horizontal="center" vertical="center" wrapText="true"/>
    </xf>
    <xf numFmtId="0" fontId="152" fillId="35" borderId="109" xfId="45784" applyFont="true" applyFill="true" applyBorder="true" applyAlignment="true">
      <alignment horizontal="center" vertical="center" wrapText="true"/>
    </xf>
    <xf numFmtId="0" fontId="152" fillId="35" borderId="109" xfId="45790" applyFont="true" applyFill="true" applyBorder="true" applyAlignment="true">
      <alignment horizontal="center" vertical="center" wrapText="true"/>
    </xf>
    <xf numFmtId="0" fontId="152" fillId="35" borderId="109" xfId="45826" applyFont="true" applyFill="true" applyBorder="true" applyAlignment="true">
      <alignment horizontal="center" vertical="center" wrapText="true"/>
    </xf>
    <xf numFmtId="0" fontId="152" fillId="35" borderId="109" xfId="45832" applyFont="true" applyFill="true" applyBorder="true" applyAlignment="true">
      <alignment horizontal="center" vertical="center" wrapText="true"/>
    </xf>
    <xf numFmtId="0" fontId="152" fillId="3" borderId="111" xfId="45672" applyFont="true" applyBorder="true" applyAlignment="true">
      <alignment horizontal="center" vertical="center" wrapText="true"/>
    </xf>
    <xf numFmtId="0" fontId="152" fillId="3" borderId="111" xfId="45702" applyFont="true" applyBorder="true" applyAlignment="true">
      <alignment horizontal="center" vertical="center" wrapText="true"/>
    </xf>
    <xf numFmtId="0" fontId="152" fillId="3" borderId="111" xfId="45729" applyFont="true" applyBorder="true" applyAlignment="true">
      <alignment horizontal="center" vertical="center" wrapText="true"/>
    </xf>
    <xf numFmtId="0" fontId="152" fillId="3" borderId="111" xfId="45759" applyFont="true" applyBorder="true" applyAlignment="true">
      <alignment horizontal="center" vertical="center" wrapText="true"/>
    </xf>
    <xf numFmtId="0" fontId="152" fillId="3" borderId="111" xfId="45789" applyFont="true" applyBorder="true" applyAlignment="true">
      <alignment horizontal="center" vertical="center" wrapText="true"/>
    </xf>
    <xf numFmtId="0" fontId="152" fillId="35" borderId="102" xfId="45784" applyFont="true" applyFill="true" applyBorder="true" applyAlignment="true">
      <alignment horizontal="center" vertical="center" wrapText="true"/>
    </xf>
    <xf numFmtId="0" fontId="152" fillId="35" borderId="102" xfId="45789" applyFont="true" applyFill="true" applyBorder="true" applyAlignment="true">
      <alignment horizontal="center" vertical="center" wrapText="true"/>
    </xf>
    <xf numFmtId="0" fontId="152" fillId="3" borderId="111" xfId="45831" applyFont="true" applyBorder="true" applyAlignment="true">
      <alignment horizontal="center" vertical="center" wrapText="true"/>
    </xf>
    <xf numFmtId="0" fontId="152" fillId="35" borderId="102" xfId="45826" applyFont="true" applyFill="true" applyBorder="true" applyAlignment="true">
      <alignment horizontal="center" vertical="center" wrapText="true"/>
    </xf>
    <xf numFmtId="0" fontId="152" fillId="35" borderId="102" xfId="45831" applyFont="true" applyFill="true" applyBorder="true" applyAlignment="true">
      <alignment horizontal="center" vertical="center" wrapText="true"/>
    </xf>
    <xf numFmtId="0" fontId="152" fillId="3" borderId="112" xfId="45672" applyFont="true" applyBorder="true" applyAlignment="true">
      <alignment horizontal="center" vertical="center" wrapText="true"/>
    </xf>
    <xf numFmtId="0" fontId="152" fillId="3" borderId="112" xfId="45702" applyFont="true" applyBorder="true" applyAlignment="true">
      <alignment horizontal="center" vertical="center" wrapText="true"/>
    </xf>
    <xf numFmtId="0" fontId="152" fillId="3" borderId="112" xfId="45729" applyFont="true" applyBorder="true" applyAlignment="true">
      <alignment horizontal="center" vertical="center" wrapText="true"/>
    </xf>
    <xf numFmtId="0" fontId="152" fillId="3" borderId="112" xfId="45759" applyFont="true" applyBorder="true" applyAlignment="true">
      <alignment horizontal="center" vertical="center" wrapText="true"/>
    </xf>
    <xf numFmtId="0" fontId="152" fillId="3" borderId="112" xfId="45789" applyFont="true" applyBorder="true" applyAlignment="true">
      <alignment horizontal="center" vertical="center" wrapText="true"/>
    </xf>
    <xf numFmtId="0" fontId="152" fillId="35" borderId="143" xfId="45784" applyFont="true" applyFill="true" applyBorder="true" applyAlignment="true">
      <alignment horizontal="center" vertical="center" wrapText="true"/>
    </xf>
    <xf numFmtId="0" fontId="152" fillId="35" borderId="143" xfId="45789" applyFont="true" applyFill="true" applyBorder="true" applyAlignment="true">
      <alignment horizontal="center" vertical="center" wrapText="true"/>
    </xf>
    <xf numFmtId="0" fontId="152" fillId="3" borderId="112" xfId="45831" applyFont="true" applyBorder="true" applyAlignment="true">
      <alignment horizontal="center" vertical="center" wrapText="true"/>
    </xf>
    <xf numFmtId="0" fontId="152" fillId="35" borderId="143" xfId="45826" applyFont="true" applyFill="true" applyBorder="true" applyAlignment="true">
      <alignment horizontal="center" vertical="center" wrapText="true"/>
    </xf>
    <xf numFmtId="0" fontId="152" fillId="35" borderId="143" xfId="45831" applyFont="true" applyFill="true" applyBorder="true" applyAlignment="true">
      <alignment horizontal="center" vertical="center" wrapText="true"/>
    </xf>
    <xf numFmtId="0" fontId="152" fillId="3" borderId="97" xfId="45673" applyFont="true" applyBorder="true" applyAlignment="true">
      <alignment horizontal="center" vertical="center" wrapText="true"/>
    </xf>
    <xf numFmtId="0" fontId="152" fillId="3" borderId="97" xfId="45703" applyFont="true" applyBorder="true" applyAlignment="true">
      <alignment horizontal="center" vertical="center" wrapText="true"/>
    </xf>
    <xf numFmtId="0" fontId="152" fillId="3" borderId="97" xfId="45730" applyFont="true" applyBorder="true" applyAlignment="true">
      <alignment horizontal="center" vertical="center" wrapText="true"/>
    </xf>
    <xf numFmtId="0" fontId="152" fillId="35" borderId="139" xfId="45784" applyFont="true" applyFill="true" applyBorder="true" applyAlignment="true">
      <alignment horizontal="center" vertical="center" wrapText="true"/>
    </xf>
    <xf numFmtId="0" fontId="152" fillId="35" borderId="139" xfId="45790" applyFont="true" applyFill="true" applyBorder="true" applyAlignment="true">
      <alignment horizontal="center" vertical="center" wrapText="true"/>
    </xf>
    <xf numFmtId="0" fontId="152" fillId="3" borderId="97" xfId="45760" applyFont="true" applyBorder="true" applyAlignment="true">
      <alignment horizontal="center" vertical="center" wrapText="true"/>
    </xf>
    <xf numFmtId="0" fontId="152" fillId="3" borderId="97" xfId="45790" applyFont="true" applyBorder="true" applyAlignment="true">
      <alignment horizontal="center" vertical="center" wrapText="true"/>
    </xf>
    <xf numFmtId="0" fontId="152" fillId="35" borderId="139" xfId="45826" applyFont="true" applyFill="true" applyBorder="true" applyAlignment="true">
      <alignment horizontal="center" vertical="center" wrapText="true"/>
    </xf>
    <xf numFmtId="0" fontId="152" fillId="35" borderId="139" xfId="45832" applyFont="true" applyFill="true" applyBorder="true" applyAlignment="true">
      <alignment horizontal="center" vertical="center" wrapText="true"/>
    </xf>
    <xf numFmtId="0" fontId="152" fillId="3" borderId="97" xfId="45832" applyFont="true" applyBorder="true" applyAlignment="true">
      <alignment horizontal="center" vertical="center" wrapText="true"/>
    </xf>
    <xf numFmtId="0" fontId="152" fillId="0" borderId="102" xfId="45738" applyFont="true" applyFill="true" applyBorder="true" applyAlignment="true">
      <alignment horizontal="left" vertical="center" wrapText="true"/>
    </xf>
    <xf numFmtId="0" fontId="152" fillId="0" borderId="102" xfId="45744" applyFont="true" applyFill="true" applyBorder="true" applyAlignment="true">
      <alignment horizontal="left" vertical="center" wrapText="true"/>
    </xf>
    <xf numFmtId="0" fontId="152" fillId="0" borderId="102" xfId="45780" applyFont="true" applyFill="true" applyBorder="true" applyAlignment="true">
      <alignment horizontal="left" vertical="center" wrapText="true"/>
    </xf>
    <xf numFmtId="0" fontId="152" fillId="0" borderId="102" xfId="45786" applyFont="true" applyFill="true" applyBorder="true" applyAlignment="true">
      <alignment horizontal="left" vertical="center" wrapText="true"/>
    </xf>
    <xf numFmtId="0" fontId="152" fillId="0" borderId="102" xfId="45792" applyFont="true" applyFill="true" applyBorder="true" applyAlignment="true">
      <alignment horizontal="left" vertical="center" wrapText="true"/>
    </xf>
    <xf numFmtId="0" fontId="152" fillId="0" borderId="102" xfId="45798" applyFont="true" applyFill="true" applyBorder="true" applyAlignment="true">
      <alignment horizontal="left" vertical="center" wrapText="true"/>
    </xf>
    <xf numFmtId="0" fontId="152" fillId="0" borderId="102" xfId="45804" applyFont="true" applyFill="true" applyBorder="true" applyAlignment="true">
      <alignment horizontal="left" vertical="center" wrapText="true"/>
    </xf>
    <xf numFmtId="0" fontId="152" fillId="0" borderId="102" xfId="45822" applyFont="true" applyFill="true" applyBorder="true" applyAlignment="true">
      <alignment horizontal="left" vertical="center" wrapText="true"/>
    </xf>
    <xf numFmtId="0" fontId="152" fillId="0" borderId="102" xfId="45828" applyFont="true" applyFill="true" applyBorder="true" applyAlignment="true">
      <alignment horizontal="left" vertical="center" wrapText="true"/>
    </xf>
    <xf numFmtId="0" fontId="152" fillId="0" borderId="102" xfId="45834" applyFont="true" applyFill="true" applyBorder="true" applyAlignment="true">
      <alignment horizontal="left" vertical="center" wrapText="true"/>
    </xf>
    <xf numFmtId="0" fontId="152" fillId="0" borderId="102" xfId="45837" applyFont="true" applyFill="true" applyBorder="true" applyAlignment="true">
      <alignment horizontal="left" vertical="center" wrapText="true"/>
    </xf>
    <xf numFmtId="0" fontId="152" fillId="0" borderId="102" xfId="45840" applyFont="true" applyFill="true" applyBorder="true" applyAlignment="true">
      <alignment horizontal="left" vertical="center" wrapText="true"/>
    </xf>
    <xf numFmtId="0" fontId="152" fillId="0" borderId="107" xfId="45798" applyFont="true" applyFill="true" applyBorder="true" applyAlignment="true">
      <alignment horizontal="left" vertical="center" wrapText="true"/>
    </xf>
    <xf numFmtId="169" fontId="151" fillId="35" borderId="104" xfId="45677" applyNumberFormat="true" applyFont="true" applyFill="true" applyBorder="true" applyAlignment="true">
      <alignment horizontal="center" vertical="center"/>
    </xf>
    <xf numFmtId="169" fontId="151" fillId="35" borderId="136" xfId="45678" applyNumberFormat="true" applyFont="true" applyFill="true" applyBorder="true" applyAlignment="true">
      <alignment horizontal="center" vertical="center"/>
    </xf>
    <xf numFmtId="169" fontId="151" fillId="35" borderId="137" xfId="45679" applyNumberFormat="true" applyFont="true" applyFill="true" applyBorder="true" applyAlignment="true">
      <alignment horizontal="center" vertical="center"/>
    </xf>
    <xf numFmtId="169" fontId="151" fillId="35" borderId="142" xfId="45678" applyNumberFormat="true" applyFont="true" applyFill="true" applyBorder="true" applyAlignment="true">
      <alignment horizontal="center" vertical="center"/>
    </xf>
    <xf numFmtId="169" fontId="151" fillId="35" borderId="108" xfId="45679" applyNumberFormat="true" applyFont="true" applyFill="true" applyBorder="true" applyAlignment="true">
      <alignment horizontal="center" vertical="center"/>
    </xf>
    <xf numFmtId="169" fontId="151" fillId="35" borderId="104" xfId="45678" applyNumberFormat="true" applyFont="true" applyFill="true" applyBorder="true" applyAlignment="true">
      <alignment horizontal="center" vertical="center"/>
    </xf>
    <xf numFmtId="169" fontId="151" fillId="35" borderId="102" xfId="45683" applyNumberFormat="true" applyFont="true" applyFill="true" applyBorder="true" applyAlignment="true">
      <alignment horizontal="center" vertical="center"/>
    </xf>
    <xf numFmtId="169" fontId="151" fillId="35" borderId="138" xfId="45684" applyNumberFormat="true" applyFont="true" applyFill="true" applyBorder="true" applyAlignment="true">
      <alignment horizontal="center" vertical="center"/>
    </xf>
    <xf numFmtId="169" fontId="151" fillId="35" borderId="139" xfId="45685" applyNumberFormat="true" applyFont="true" applyFill="true" applyBorder="true" applyAlignment="true">
      <alignment horizontal="center" vertical="center"/>
    </xf>
    <xf numFmtId="169" fontId="151" fillId="35" borderId="143" xfId="45684" applyNumberFormat="true" applyFont="true" applyFill="true" applyBorder="true" applyAlignment="true">
      <alignment horizontal="center" vertical="center"/>
    </xf>
    <xf numFmtId="169" fontId="151" fillId="35" borderId="109" xfId="45685" applyNumberFormat="true" applyFont="true" applyFill="true" applyBorder="true" applyAlignment="true">
      <alignment horizontal="center" vertical="center"/>
    </xf>
    <xf numFmtId="169" fontId="151" fillId="35" borderId="102" xfId="45684" applyNumberFormat="true" applyFont="true" applyFill="true" applyBorder="true" applyAlignment="true">
      <alignment horizontal="center" vertical="center"/>
    </xf>
    <xf numFmtId="169" fontId="151" fillId="35" borderId="107" xfId="45689" applyNumberFormat="true" applyFont="true" applyFill="true" applyBorder="true" applyAlignment="true">
      <alignment horizontal="center" vertical="center"/>
    </xf>
    <xf numFmtId="169" fontId="151" fillId="35" borderId="140" xfId="45690" applyNumberFormat="true" applyFont="true" applyFill="true" applyBorder="true" applyAlignment="true">
      <alignment horizontal="center" vertical="center"/>
    </xf>
    <xf numFmtId="169" fontId="151" fillId="35" borderId="141" xfId="45691" applyNumberFormat="true" applyFont="true" applyFill="true" applyBorder="true" applyAlignment="true">
      <alignment horizontal="center" vertical="center"/>
    </xf>
    <xf numFmtId="169" fontId="151" fillId="35" borderId="144" xfId="45690" applyNumberFormat="true" applyFont="true" applyFill="true" applyBorder="true" applyAlignment="true">
      <alignment horizontal="center" vertical="center"/>
    </xf>
    <xf numFmtId="169" fontId="151" fillId="35" borderId="110" xfId="45691" applyNumberFormat="true" applyFont="true" applyFill="true" applyBorder="true" applyAlignment="true">
      <alignment horizontal="center" vertical="center"/>
    </xf>
    <xf numFmtId="169" fontId="151" fillId="35" borderId="107" xfId="45690" applyNumberFormat="true" applyFont="true" applyFill="true" applyBorder="true" applyAlignment="true">
      <alignment horizontal="center" vertical="center"/>
    </xf>
    <xf numFmtId="169" fontId="151" fillId="35" borderId="104" xfId="45713" applyNumberFormat="true" applyFont="true" applyFill="true" applyBorder="true" applyAlignment="true">
      <alignment horizontal="center" vertical="center"/>
    </xf>
    <xf numFmtId="169" fontId="151" fillId="35" borderId="136" xfId="45714" applyNumberFormat="true" applyFont="true" applyFill="true" applyBorder="true" applyAlignment="true">
      <alignment horizontal="center" vertical="center"/>
    </xf>
    <xf numFmtId="169" fontId="151" fillId="35" borderId="137" xfId="45715" applyNumberFormat="true" applyFont="true" applyFill="true" applyBorder="true" applyAlignment="true">
      <alignment horizontal="center" vertical="center"/>
    </xf>
    <xf numFmtId="169" fontId="151" fillId="35" borderId="142" xfId="45714" applyNumberFormat="true" applyFont="true" applyFill="true" applyBorder="true" applyAlignment="true">
      <alignment horizontal="center" vertical="center"/>
    </xf>
    <xf numFmtId="169" fontId="151" fillId="35" borderId="108" xfId="45715" applyNumberFormat="true" applyFont="true" applyFill="true" applyBorder="true" applyAlignment="true">
      <alignment horizontal="center" vertical="center"/>
    </xf>
    <xf numFmtId="169" fontId="151" fillId="35" borderId="104" xfId="45714" applyNumberFormat="true" applyFont="true" applyFill="true" applyBorder="true" applyAlignment="true">
      <alignment horizontal="center" vertical="center"/>
    </xf>
    <xf numFmtId="169" fontId="151" fillId="35" borderId="102" xfId="45713" applyNumberFormat="true" applyFont="true" applyFill="true" applyBorder="true" applyAlignment="true">
      <alignment horizontal="center" vertical="center"/>
    </xf>
    <xf numFmtId="169" fontId="151" fillId="35" borderId="138" xfId="45714" applyNumberFormat="true" applyFont="true" applyFill="true" applyBorder="true" applyAlignment="true">
      <alignment horizontal="center" vertical="center"/>
    </xf>
    <xf numFmtId="169" fontId="151" fillId="35" borderId="139" xfId="45715" applyNumberFormat="true" applyFont="true" applyFill="true" applyBorder="true" applyAlignment="true">
      <alignment horizontal="center" vertical="center"/>
    </xf>
    <xf numFmtId="169" fontId="151" fillId="35" borderId="143" xfId="45714" applyNumberFormat="true" applyFont="true" applyFill="true" applyBorder="true" applyAlignment="true">
      <alignment horizontal="center" vertical="center"/>
    </xf>
    <xf numFmtId="169" fontId="151" fillId="35" borderId="109" xfId="45715" applyNumberFormat="true" applyFont="true" applyFill="true" applyBorder="true" applyAlignment="true">
      <alignment horizontal="center" vertical="center"/>
    </xf>
    <xf numFmtId="169" fontId="151" fillId="35" borderId="102" xfId="45714" applyNumberFormat="true" applyFont="true" applyFill="true" applyBorder="true" applyAlignment="true">
      <alignment horizontal="center" vertical="center"/>
    </xf>
    <xf numFmtId="169" fontId="151" fillId="35" borderId="102" xfId="45707" applyNumberFormat="true" applyFont="true" applyFill="true" applyBorder="true" applyAlignment="true">
      <alignment horizontal="center" vertical="center"/>
    </xf>
    <xf numFmtId="169" fontId="151" fillId="35" borderId="138" xfId="45708" applyNumberFormat="true" applyFont="true" applyFill="true" applyBorder="true" applyAlignment="true">
      <alignment horizontal="center" vertical="center"/>
    </xf>
    <xf numFmtId="169" fontId="151" fillId="35" borderId="139" xfId="45709" applyNumberFormat="true" applyFont="true" applyFill="true" applyBorder="true" applyAlignment="true">
      <alignment horizontal="center" vertical="center"/>
    </xf>
    <xf numFmtId="169" fontId="151" fillId="35" borderId="143" xfId="45708" applyNumberFormat="true" applyFont="true" applyFill="true" applyBorder="true" applyAlignment="true">
      <alignment horizontal="center" vertical="center"/>
    </xf>
    <xf numFmtId="169" fontId="151" fillId="35" borderId="109" xfId="45709" applyNumberFormat="true" applyFont="true" applyFill="true" applyBorder="true" applyAlignment="true">
      <alignment horizontal="center" vertical="center"/>
    </xf>
    <xf numFmtId="169" fontId="151" fillId="35" borderId="102" xfId="45708" applyNumberFormat="true" applyFont="true" applyFill="true" applyBorder="true" applyAlignment="true">
      <alignment horizontal="center" vertical="center"/>
    </xf>
    <xf numFmtId="169" fontId="151" fillId="35" borderId="104" xfId="45734" applyNumberFormat="true" applyFont="true" applyFill="true" applyBorder="true" applyAlignment="true">
      <alignment horizontal="center" vertical="center"/>
    </xf>
    <xf numFmtId="169" fontId="151" fillId="35" borderId="136" xfId="45735" applyNumberFormat="true" applyFont="true" applyFill="true" applyBorder="true" applyAlignment="true">
      <alignment horizontal="center" vertical="center"/>
    </xf>
    <xf numFmtId="169" fontId="151" fillId="35" borderId="137" xfId="45736" applyNumberFormat="true" applyFont="true" applyFill="true" applyBorder="true" applyAlignment="true">
      <alignment horizontal="center" vertical="center"/>
    </xf>
    <xf numFmtId="169" fontId="151" fillId="35" borderId="142" xfId="45735" applyNumberFormat="true" applyFont="true" applyFill="true" applyBorder="true" applyAlignment="true">
      <alignment horizontal="center" vertical="center"/>
    </xf>
    <xf numFmtId="169" fontId="151" fillId="35" borderId="108" xfId="45736" applyNumberFormat="true" applyFont="true" applyFill="true" applyBorder="true" applyAlignment="true">
      <alignment horizontal="center" vertical="center"/>
    </xf>
    <xf numFmtId="169" fontId="151" fillId="35" borderId="104" xfId="45735" applyNumberFormat="true" applyFont="true" applyFill="true" applyBorder="true" applyAlignment="true">
      <alignment horizontal="center" vertical="center"/>
    </xf>
    <xf numFmtId="169" fontId="151" fillId="35" borderId="102" xfId="45740" applyNumberFormat="true" applyFont="true" applyFill="true" applyBorder="true" applyAlignment="true">
      <alignment horizontal="center" vertical="center"/>
    </xf>
    <xf numFmtId="169" fontId="151" fillId="35" borderId="138" xfId="45741" applyNumberFormat="true" applyFont="true" applyFill="true" applyBorder="true" applyAlignment="true">
      <alignment horizontal="center" vertical="center"/>
    </xf>
    <xf numFmtId="169" fontId="151" fillId="35" borderId="139" xfId="45742" applyNumberFormat="true" applyFont="true" applyFill="true" applyBorder="true" applyAlignment="true">
      <alignment horizontal="center" vertical="center"/>
    </xf>
    <xf numFmtId="169" fontId="151" fillId="35" borderId="143" xfId="45741" applyNumberFormat="true" applyFont="true" applyFill="true" applyBorder="true" applyAlignment="true">
      <alignment horizontal="center" vertical="center"/>
    </xf>
    <xf numFmtId="169" fontId="151" fillId="35" borderId="109" xfId="45742" applyNumberFormat="true" applyFont="true" applyFill="true" applyBorder="true" applyAlignment="true">
      <alignment horizontal="center" vertical="center"/>
    </xf>
    <xf numFmtId="169" fontId="151" fillId="35" borderId="102" xfId="45741" applyNumberFormat="true" applyFont="true" applyFill="true" applyBorder="true" applyAlignment="true">
      <alignment horizontal="center" vertical="center"/>
    </xf>
    <xf numFmtId="169" fontId="151" fillId="35" borderId="102" xfId="45746" applyNumberFormat="true" applyFont="true" applyFill="true" applyBorder="true" applyAlignment="true">
      <alignment horizontal="center" vertical="center"/>
    </xf>
    <xf numFmtId="169" fontId="151" fillId="35" borderId="138" xfId="45747" applyNumberFormat="true" applyFont="true" applyFill="true" applyBorder="true" applyAlignment="true">
      <alignment horizontal="center" vertical="center"/>
    </xf>
    <xf numFmtId="169" fontId="151" fillId="35" borderId="139" xfId="45748" applyNumberFormat="true" applyFont="true" applyFill="true" applyBorder="true" applyAlignment="true">
      <alignment horizontal="center" vertical="center"/>
    </xf>
    <xf numFmtId="169" fontId="151" fillId="35" borderId="143" xfId="45747" applyNumberFormat="true" applyFont="true" applyFill="true" applyBorder="true" applyAlignment="true">
      <alignment horizontal="center" vertical="center"/>
    </xf>
    <xf numFmtId="169" fontId="151" fillId="35" borderId="109" xfId="45748" applyNumberFormat="true" applyFont="true" applyFill="true" applyBorder="true" applyAlignment="true">
      <alignment horizontal="center" vertical="center"/>
    </xf>
    <xf numFmtId="169" fontId="151" fillId="35" borderId="102" xfId="45747" applyNumberFormat="true" applyFont="true" applyFill="true" applyBorder="true" applyAlignment="true">
      <alignment horizontal="center" vertical="center"/>
    </xf>
    <xf numFmtId="169" fontId="151" fillId="35" borderId="104" xfId="45764" applyNumberFormat="true" applyFont="true" applyFill="true" applyBorder="true" applyAlignment="true">
      <alignment horizontal="center" vertical="center"/>
    </xf>
    <xf numFmtId="169" fontId="151" fillId="35" borderId="136" xfId="45765" applyNumberFormat="true" applyFont="true" applyFill="true" applyBorder="true" applyAlignment="true">
      <alignment horizontal="center" vertical="center"/>
    </xf>
    <xf numFmtId="169" fontId="151" fillId="35" borderId="137" xfId="45766" applyNumberFormat="true" applyFont="true" applyFill="true" applyBorder="true" applyAlignment="true">
      <alignment horizontal="center" vertical="center"/>
    </xf>
    <xf numFmtId="169" fontId="151" fillId="35" borderId="142" xfId="45765" applyNumberFormat="true" applyFont="true" applyFill="true" applyBorder="true" applyAlignment="true">
      <alignment horizontal="center" vertical="center"/>
    </xf>
    <xf numFmtId="169" fontId="151" fillId="35" borderId="108" xfId="45766" applyNumberFormat="true" applyFont="true" applyFill="true" applyBorder="true" applyAlignment="true">
      <alignment horizontal="center" vertical="center"/>
    </xf>
    <xf numFmtId="169" fontId="151" fillId="35" borderId="104" xfId="45765" applyNumberFormat="true" applyFont="true" applyFill="true" applyBorder="true" applyAlignment="true">
      <alignment horizontal="center" vertical="center"/>
    </xf>
    <xf numFmtId="169" fontId="151" fillId="35" borderId="102" xfId="45770" applyNumberFormat="true" applyFont="true" applyFill="true" applyBorder="true" applyAlignment="true">
      <alignment horizontal="center" vertical="center"/>
    </xf>
    <xf numFmtId="169" fontId="151" fillId="35" borderId="138" xfId="45771" applyNumberFormat="true" applyFont="true" applyFill="true" applyBorder="true" applyAlignment="true">
      <alignment horizontal="center" vertical="center"/>
    </xf>
    <xf numFmtId="169" fontId="151" fillId="35" borderId="139" xfId="45772" applyNumberFormat="true" applyFont="true" applyFill="true" applyBorder="true" applyAlignment="true">
      <alignment horizontal="center" vertical="center"/>
    </xf>
    <xf numFmtId="169" fontId="151" fillId="35" borderId="143" xfId="45771" applyNumberFormat="true" applyFont="true" applyFill="true" applyBorder="true" applyAlignment="true">
      <alignment horizontal="center" vertical="center"/>
    </xf>
    <xf numFmtId="169" fontId="151" fillId="35" borderId="109" xfId="45772" applyNumberFormat="true" applyFont="true" applyFill="true" applyBorder="true" applyAlignment="true">
      <alignment horizontal="center" vertical="center"/>
    </xf>
    <xf numFmtId="169" fontId="151" fillId="35" borderId="102" xfId="45771" applyNumberFormat="true" applyFont="true" applyFill="true" applyBorder="true" applyAlignment="true">
      <alignment horizontal="center" vertical="center"/>
    </xf>
    <xf numFmtId="169" fontId="151" fillId="35" borderId="107" xfId="45776" applyNumberFormat="true" applyFont="true" applyFill="true" applyBorder="true" applyAlignment="true">
      <alignment horizontal="center" vertical="center"/>
    </xf>
    <xf numFmtId="169" fontId="151" fillId="35" borderId="140" xfId="45777" applyNumberFormat="true" applyFont="true" applyFill="true" applyBorder="true" applyAlignment="true">
      <alignment horizontal="center" vertical="center"/>
    </xf>
    <xf numFmtId="169" fontId="151" fillId="35" borderId="141" xfId="45778" applyNumberFormat="true" applyFont="true" applyFill="true" applyBorder="true" applyAlignment="true">
      <alignment horizontal="center" vertical="center"/>
    </xf>
    <xf numFmtId="169" fontId="151" fillId="35" borderId="144" xfId="45777" applyNumberFormat="true" applyFont="true" applyFill="true" applyBorder="true" applyAlignment="true">
      <alignment horizontal="center" vertical="center"/>
    </xf>
    <xf numFmtId="169" fontId="151" fillId="35" borderId="110" xfId="45778" applyNumberFormat="true" applyFont="true" applyFill="true" applyBorder="true" applyAlignment="true">
      <alignment horizontal="center" vertical="center"/>
    </xf>
    <xf numFmtId="169" fontId="151" fillId="35" borderId="107" xfId="45777" applyNumberFormat="true" applyFont="true" applyFill="true" applyBorder="true" applyAlignment="true">
      <alignment horizontal="center" vertical="center"/>
    </xf>
    <xf numFmtId="169" fontId="151" fillId="35" borderId="104" xfId="45794" applyNumberFormat="true" applyFont="true" applyFill="true" applyBorder="true" applyAlignment="true">
      <alignment horizontal="center" vertical="center"/>
    </xf>
    <xf numFmtId="169" fontId="151" fillId="35" borderId="136" xfId="45795" applyNumberFormat="true" applyFont="true" applyFill="true" applyBorder="true" applyAlignment="true">
      <alignment horizontal="center" vertical="center"/>
    </xf>
    <xf numFmtId="169" fontId="151" fillId="35" borderId="137" xfId="45796" applyNumberFormat="true" applyFont="true" applyFill="true" applyBorder="true" applyAlignment="true">
      <alignment horizontal="center" vertical="center"/>
    </xf>
    <xf numFmtId="169" fontId="151" fillId="35" borderId="142" xfId="45795" applyNumberFormat="true" applyFont="true" applyFill="true" applyBorder="true" applyAlignment="true">
      <alignment horizontal="center" vertical="center"/>
    </xf>
    <xf numFmtId="169" fontId="151" fillId="35" borderId="108" xfId="45796" applyNumberFormat="true" applyFont="true" applyFill="true" applyBorder="true" applyAlignment="true">
      <alignment horizontal="center" vertical="center"/>
    </xf>
    <xf numFmtId="169" fontId="151" fillId="35" borderId="104" xfId="45795" applyNumberFormat="true" applyFont="true" applyFill="true" applyBorder="true" applyAlignment="true">
      <alignment horizontal="center" vertical="center"/>
    </xf>
    <xf numFmtId="169" fontId="151" fillId="35" borderId="102" xfId="45800" applyNumberFormat="true" applyFont="true" applyFill="true" applyBorder="true" applyAlignment="true">
      <alignment horizontal="center" vertical="center"/>
    </xf>
    <xf numFmtId="169" fontId="151" fillId="35" borderId="138" xfId="45801" applyNumberFormat="true" applyFont="true" applyFill="true" applyBorder="true" applyAlignment="true">
      <alignment horizontal="center" vertical="center"/>
    </xf>
    <xf numFmtId="169" fontId="151" fillId="35" borderId="139" xfId="45802" applyNumberFormat="true" applyFont="true" applyFill="true" applyBorder="true" applyAlignment="true">
      <alignment horizontal="center" vertical="center"/>
    </xf>
    <xf numFmtId="169" fontId="151" fillId="35" borderId="143" xfId="45801" applyNumberFormat="true" applyFont="true" applyFill="true" applyBorder="true" applyAlignment="true">
      <alignment horizontal="center" vertical="center"/>
    </xf>
    <xf numFmtId="169" fontId="151" fillId="35" borderId="109" xfId="45802" applyNumberFormat="true" applyFont="true" applyFill="true" applyBorder="true" applyAlignment="true">
      <alignment horizontal="center" vertical="center"/>
    </xf>
    <xf numFmtId="169" fontId="151" fillId="35" borderId="102" xfId="45801" applyNumberFormat="true" applyFont="true" applyFill="true" applyBorder="true" applyAlignment="true">
      <alignment horizontal="center" vertical="center"/>
    </xf>
    <xf numFmtId="169" fontId="151" fillId="35" borderId="102" xfId="22514" applyNumberFormat="true" applyFont="true" applyFill="true" applyBorder="true" applyAlignment="true">
      <alignment horizontal="center" vertical="center" wrapText="true"/>
    </xf>
    <xf numFmtId="169" fontId="151" fillId="35" borderId="138" xfId="22515" applyNumberFormat="true" applyFont="true" applyFill="true" applyBorder="true" applyAlignment="true">
      <alignment horizontal="center" vertical="center" wrapText="true"/>
    </xf>
    <xf numFmtId="169" fontId="151" fillId="35" borderId="139" xfId="22516" applyNumberFormat="true" applyFont="true" applyFill="true" applyBorder="true" applyAlignment="true">
      <alignment horizontal="center" vertical="center" wrapText="true"/>
    </xf>
    <xf numFmtId="169" fontId="151" fillId="35" borderId="143" xfId="22515" applyNumberFormat="true" applyFont="true" applyFill="true" applyBorder="true" applyAlignment="true">
      <alignment horizontal="center" vertical="center" wrapText="true"/>
    </xf>
    <xf numFmtId="169" fontId="151" fillId="35" borderId="109" xfId="22516" applyNumberFormat="true" applyFont="true" applyFill="true" applyBorder="true" applyAlignment="true">
      <alignment horizontal="center" vertical="center" wrapText="true"/>
    </xf>
    <xf numFmtId="169" fontId="151" fillId="35" borderId="102" xfId="22515" applyNumberFormat="true" applyFont="true" applyFill="true" applyBorder="true" applyAlignment="true">
      <alignment horizontal="center" vertical="center" wrapText="true"/>
    </xf>
    <xf numFmtId="169" fontId="151" fillId="35" borderId="138" xfId="19392" applyNumberFormat="true" applyFont="true" applyFill="true" applyBorder="true" applyAlignment="true">
      <alignment horizontal="center" vertical="center" wrapText="true"/>
    </xf>
    <xf numFmtId="168" fontId="151" fillId="35" borderId="102" xfId="45810" applyNumberFormat="true" applyFont="true" applyFill="true" applyBorder="true" applyAlignment="true">
      <alignment horizontal="center" vertical="center"/>
    </xf>
    <xf numFmtId="168" fontId="151" fillId="35" borderId="138" xfId="45811" applyNumberFormat="true" applyFont="true" applyFill="true" applyBorder="true" applyAlignment="true">
      <alignment horizontal="center" vertical="center"/>
    </xf>
    <xf numFmtId="168" fontId="151" fillId="35" borderId="139" xfId="45812" applyNumberFormat="true" applyFont="true" applyFill="true" applyBorder="true" applyAlignment="true">
      <alignment horizontal="center" vertical="center"/>
    </xf>
    <xf numFmtId="168" fontId="151" fillId="35" borderId="143" xfId="45811" applyNumberFormat="true" applyFont="true" applyFill="true" applyBorder="true" applyAlignment="true">
      <alignment horizontal="center" vertical="center"/>
    </xf>
    <xf numFmtId="168" fontId="151" fillId="35" borderId="109" xfId="45812" applyNumberFormat="true" applyFont="true" applyFill="true" applyBorder="true" applyAlignment="true">
      <alignment horizontal="center" vertical="center"/>
    </xf>
    <xf numFmtId="168" fontId="151" fillId="35" borderId="102" xfId="45811" applyNumberFormat="true" applyFont="true" applyFill="true" applyBorder="true" applyAlignment="true">
      <alignment horizontal="center" vertical="center"/>
    </xf>
    <xf numFmtId="168" fontId="151" fillId="35" borderId="102" xfId="45814" applyNumberFormat="true" applyFont="true" applyFill="true" applyBorder="true" applyAlignment="true">
      <alignment horizontal="center" vertical="center"/>
    </xf>
    <xf numFmtId="168" fontId="151" fillId="35" borderId="138" xfId="45815" applyNumberFormat="true" applyFont="true" applyFill="true" applyBorder="true" applyAlignment="true">
      <alignment horizontal="center" vertical="center"/>
    </xf>
    <xf numFmtId="168" fontId="151" fillId="35" borderId="139" xfId="45816" applyNumberFormat="true" applyFont="true" applyFill="true" applyBorder="true" applyAlignment="true">
      <alignment horizontal="center" vertical="center"/>
    </xf>
    <xf numFmtId="168" fontId="151" fillId="35" borderId="143" xfId="45815" applyNumberFormat="true" applyFont="true" applyFill="true" applyBorder="true" applyAlignment="true">
      <alignment horizontal="center" vertical="center"/>
    </xf>
    <xf numFmtId="168" fontId="151" fillId="35" borderId="109" xfId="45816" applyNumberFormat="true" applyFont="true" applyFill="true" applyBorder="true" applyAlignment="true">
      <alignment horizontal="center" vertical="center"/>
    </xf>
    <xf numFmtId="168" fontId="151" fillId="35" borderId="102" xfId="45815" applyNumberFormat="true" applyFont="true" applyFill="true" applyBorder="true" applyAlignment="true">
      <alignment horizontal="center" vertical="center"/>
    </xf>
    <xf numFmtId="168" fontId="151" fillId="35" borderId="102" xfId="45818" applyNumberFormat="true" applyFont="true" applyFill="true" applyBorder="true" applyAlignment="true">
      <alignment horizontal="center" vertical="center"/>
    </xf>
    <xf numFmtId="168" fontId="151" fillId="35" borderId="138" xfId="45819" applyNumberFormat="true" applyFont="true" applyFill="true" applyBorder="true" applyAlignment="true">
      <alignment horizontal="center" vertical="center"/>
    </xf>
    <xf numFmtId="168" fontId="151" fillId="35" borderId="139" xfId="45820" applyNumberFormat="true" applyFont="true" applyFill="true" applyBorder="true" applyAlignment="true">
      <alignment horizontal="center" vertical="center"/>
    </xf>
    <xf numFmtId="168" fontId="151" fillId="35" borderId="143" xfId="45819" applyNumberFormat="true" applyFont="true" applyFill="true" applyBorder="true" applyAlignment="true">
      <alignment horizontal="center" vertical="center"/>
    </xf>
    <xf numFmtId="168" fontId="151" fillId="35" borderId="109" xfId="45820" applyNumberFormat="true" applyFont="true" applyFill="true" applyBorder="true" applyAlignment="true">
      <alignment horizontal="center" vertical="center"/>
    </xf>
    <xf numFmtId="168" fontId="151" fillId="35" borderId="102" xfId="45819" applyNumberFormat="true" applyFont="true" applyFill="true" applyBorder="true" applyAlignment="true">
      <alignment horizontal="center" vertical="center"/>
    </xf>
    <xf numFmtId="169" fontId="151" fillId="35" borderId="107" xfId="45800" applyNumberFormat="true" applyFont="true" applyFill="true" applyBorder="true" applyAlignment="true">
      <alignment horizontal="center" vertical="center"/>
    </xf>
    <xf numFmtId="169" fontId="151" fillId="35" borderId="140" xfId="45801" applyNumberFormat="true" applyFont="true" applyFill="true" applyBorder="true" applyAlignment="true">
      <alignment horizontal="center" vertical="center"/>
    </xf>
    <xf numFmtId="169" fontId="151" fillId="35" borderId="141" xfId="45802" applyNumberFormat="true" applyFont="true" applyFill="true" applyBorder="true" applyAlignment="true">
      <alignment horizontal="center" vertical="center"/>
    </xf>
    <xf numFmtId="169" fontId="151" fillId="35" borderId="144" xfId="45801" applyNumberFormat="true" applyFont="true" applyFill="true" applyBorder="true" applyAlignment="true">
      <alignment horizontal="center" vertical="center"/>
    </xf>
    <xf numFmtId="169" fontId="151" fillId="35" borderId="110" xfId="45802" applyNumberFormat="true" applyFont="true" applyFill="true" applyBorder="true" applyAlignment="true">
      <alignment horizontal="center" vertical="center"/>
    </xf>
    <xf numFmtId="169" fontId="151" fillId="35" borderId="107" xfId="45801" applyNumberFormat="true" applyFont="true" applyFill="true" applyBorder="true" applyAlignment="true">
      <alignment horizontal="center" vertical="center"/>
    </xf>
    <xf numFmtId="169" fontId="151" fillId="35" borderId="102" xfId="45839" applyNumberFormat="true" applyFont="true" applyFill="true" applyBorder="true" applyAlignment="true">
      <alignment horizontal="center" vertical="center"/>
    </xf>
    <xf numFmtId="169" fontId="151" fillId="35" borderId="138" xfId="45839" applyNumberFormat="true" applyFont="true" applyFill="true" applyBorder="true" applyAlignment="true">
      <alignment horizontal="center" vertical="center"/>
    </xf>
    <xf numFmtId="169" fontId="151" fillId="35" borderId="139" xfId="45839" applyNumberFormat="true" applyFont="true" applyFill="true" applyBorder="true" applyAlignment="true">
      <alignment horizontal="center" vertical="center"/>
    </xf>
    <xf numFmtId="169" fontId="151" fillId="35" borderId="143" xfId="45839" applyNumberFormat="true" applyFont="true" applyFill="true" applyBorder="true" applyAlignment="true">
      <alignment horizontal="center" vertical="center"/>
    </xf>
    <xf numFmtId="169" fontId="151" fillId="35" borderId="109" xfId="45839" applyNumberFormat="true" applyFont="true" applyFill="true" applyBorder="true" applyAlignment="true">
      <alignment horizontal="center" vertical="center"/>
    </xf>
    <xf numFmtId="169" fontId="151" fillId="35" borderId="102" xfId="45842" applyNumberFormat="true" applyFont="true" applyFill="true" applyBorder="true" applyAlignment="true">
      <alignment horizontal="center" vertical="center"/>
    </xf>
    <xf numFmtId="169" fontId="151" fillId="35" borderId="138" xfId="45842" applyNumberFormat="true" applyFont="true" applyFill="true" applyBorder="true" applyAlignment="true">
      <alignment horizontal="center" vertical="center"/>
    </xf>
    <xf numFmtId="169" fontId="151" fillId="35" borderId="139" xfId="45842" applyNumberFormat="true" applyFont="true" applyFill="true" applyBorder="true" applyAlignment="true">
      <alignment horizontal="center" vertical="center"/>
    </xf>
    <xf numFmtId="169" fontId="151" fillId="35" borderId="143" xfId="45842" applyNumberFormat="true" applyFont="true" applyFill="true" applyBorder="true" applyAlignment="true">
      <alignment horizontal="center" vertical="center"/>
    </xf>
    <xf numFmtId="169" fontId="151" fillId="35" borderId="109" xfId="45842" applyNumberFormat="true" applyFont="true" applyFill="true" applyBorder="true" applyAlignment="true">
      <alignment horizontal="center" vertical="center"/>
    </xf>
    <xf numFmtId="169" fontId="151" fillId="35" borderId="102" xfId="45836" applyNumberFormat="true" applyFont="true" applyFill="true" applyBorder="true" applyAlignment="true">
      <alignment horizontal="center" vertical="center"/>
    </xf>
    <xf numFmtId="169" fontId="151" fillId="35" borderId="138" xfId="45836" applyNumberFormat="true" applyFont="true" applyFill="true" applyBorder="true" applyAlignment="true">
      <alignment horizontal="center" vertical="center"/>
    </xf>
    <xf numFmtId="169" fontId="151" fillId="35" borderId="139" xfId="45836" applyNumberFormat="true" applyFont="true" applyFill="true" applyBorder="true" applyAlignment="true">
      <alignment horizontal="center" vertical="center"/>
    </xf>
    <xf numFmtId="169" fontId="151" fillId="35" borderId="143" xfId="45836" applyNumberFormat="true" applyFont="true" applyFill="true" applyBorder="true" applyAlignment="true">
      <alignment horizontal="center" vertical="center"/>
    </xf>
    <xf numFmtId="169" fontId="151" fillId="35" borderId="109" xfId="45836" applyNumberFormat="true" applyFont="true" applyFill="true" applyBorder="true" applyAlignment="true">
      <alignment horizontal="center" vertical="center"/>
    </xf>
    <xf numFmtId="0" fontId="152" fillId="26" borderId="108" xfId="45676" applyFont="true" applyFill="true" applyBorder="true" applyAlignment="true">
      <alignment horizontal="left" vertical="center"/>
    </xf>
    <xf numFmtId="0" fontId="152" fillId="26" borderId="109" xfId="45682" applyFont="true" applyFill="true" applyBorder="true" applyAlignment="true">
      <alignment horizontal="left" vertical="center"/>
    </xf>
    <xf numFmtId="0" fontId="152" fillId="26" borderId="110" xfId="45688" applyFont="true" applyFill="true" applyBorder="true" applyAlignment="true">
      <alignment horizontal="left" vertical="center"/>
    </xf>
    <xf numFmtId="0" fontId="152" fillId="26" borderId="108" xfId="45712" applyFont="true" applyFill="true" applyBorder="true" applyAlignment="true">
      <alignment horizontal="left" vertical="center"/>
    </xf>
    <xf numFmtId="0" fontId="152" fillId="26" borderId="109" xfId="45712" applyFont="true" applyFill="true" applyBorder="true" applyAlignment="true">
      <alignment horizontal="left" vertical="center"/>
    </xf>
    <xf numFmtId="0" fontId="152" fillId="26" borderId="108" xfId="45733" applyFont="true" applyFill="true" applyBorder="true" applyAlignment="true">
      <alignment horizontal="left" vertical="center"/>
    </xf>
    <xf numFmtId="0" fontId="152" fillId="26" borderId="109" xfId="45739" applyFont="true" applyFill="true" applyBorder="true" applyAlignment="true">
      <alignment horizontal="left" vertical="center"/>
    </xf>
    <xf numFmtId="0" fontId="152" fillId="0" borderId="109" xfId="45739" applyFont="true" applyFill="true" applyBorder="true" applyAlignment="true">
      <alignment horizontal="left" vertical="center"/>
    </xf>
    <xf numFmtId="0" fontId="152" fillId="0" borderId="109" xfId="45745" applyFont="true" applyFill="true" applyBorder="true" applyAlignment="true">
      <alignment horizontal="left" vertical="center"/>
    </xf>
    <xf numFmtId="0" fontId="152" fillId="26" borderId="108" xfId="45763" applyFont="true" applyFill="true" applyBorder="true" applyAlignment="true">
      <alignment horizontal="left" vertical="center"/>
    </xf>
    <xf numFmtId="0" fontId="152" fillId="26" borderId="109" xfId="45769" applyFont="true" applyFill="true" applyBorder="true" applyAlignment="true">
      <alignment horizontal="left" vertical="center"/>
    </xf>
    <xf numFmtId="0" fontId="152" fillId="26" borderId="110" xfId="45775" applyFont="true" applyFill="true" applyBorder="true" applyAlignment="true">
      <alignment horizontal="left" vertical="center"/>
    </xf>
    <xf numFmtId="0" fontId="152" fillId="26" borderId="108" xfId="45793" applyFont="true" applyFill="true" applyBorder="true" applyAlignment="true">
      <alignment horizontal="left" vertical="center"/>
    </xf>
    <xf numFmtId="0" fontId="152" fillId="26" borderId="109" xfId="45799" applyFont="true" applyFill="true" applyBorder="true" applyAlignment="true">
      <alignment horizontal="left" vertical="center"/>
    </xf>
    <xf numFmtId="0" fontId="152" fillId="26" borderId="110" xfId="45799" applyFont="true" applyFill="true" applyBorder="true" applyAlignment="true">
      <alignment horizontal="left" vertical="center"/>
    </xf>
    <xf numFmtId="0" fontId="152" fillId="0" borderId="109" xfId="45781" applyFont="true" applyFill="true" applyBorder="true" applyAlignment="true">
      <alignment horizontal="left" vertical="center"/>
    </xf>
    <xf numFmtId="0" fontId="152" fillId="0" borderId="109" xfId="45787" applyFont="true" applyFill="true" applyBorder="true" applyAlignment="true">
      <alignment horizontal="left" vertical="center"/>
    </xf>
    <xf numFmtId="0" fontId="152" fillId="0" borderId="109" xfId="45793" applyFont="true" applyFill="true" applyBorder="true" applyAlignment="true">
      <alignment horizontal="left" vertical="center"/>
    </xf>
    <xf numFmtId="0" fontId="152" fillId="0" borderId="109" xfId="45799" applyFont="true" applyFill="true" applyBorder="true" applyAlignment="true">
      <alignment horizontal="left" vertical="center"/>
    </xf>
    <xf numFmtId="0" fontId="152" fillId="0" borderId="109" xfId="45805" applyFont="true" applyFill="true" applyBorder="true" applyAlignment="true">
      <alignment horizontal="left" vertical="center"/>
    </xf>
    <xf numFmtId="0" fontId="152" fillId="0" borderId="110" xfId="45799" applyFont="true" applyFill="true" applyBorder="true" applyAlignment="true">
      <alignment horizontal="left" vertical="center"/>
    </xf>
    <xf numFmtId="0" fontId="152" fillId="26" borderId="108" xfId="45835" applyFont="true" applyFill="true" applyBorder="true" applyAlignment="true">
      <alignment horizontal="left" vertical="center"/>
    </xf>
    <xf numFmtId="0" fontId="152" fillId="26" borderId="109" xfId="45838" applyFont="true" applyFill="true" applyBorder="true" applyAlignment="true">
      <alignment horizontal="left" vertical="center"/>
    </xf>
    <xf numFmtId="0" fontId="152" fillId="26" borderId="110" xfId="45841" applyFont="true" applyFill="true" applyBorder="true" applyAlignment="true">
      <alignment horizontal="left" vertical="center"/>
    </xf>
    <xf numFmtId="0" fontId="152" fillId="0" borderId="109" xfId="45823" applyFont="true" applyFill="true" applyBorder="true" applyAlignment="true">
      <alignment horizontal="left" vertical="center"/>
    </xf>
    <xf numFmtId="0" fontId="152" fillId="0" borderId="109" xfId="45829" applyFont="true" applyFill="true" applyBorder="true" applyAlignment="true">
      <alignment horizontal="left" vertical="center"/>
    </xf>
    <xf numFmtId="0" fontId="152" fillId="0" borderId="109" xfId="45835" applyFont="true" applyFill="true" applyBorder="true" applyAlignment="true">
      <alignment horizontal="left" vertical="center"/>
    </xf>
    <xf numFmtId="0" fontId="152" fillId="0" borderId="109" xfId="45838" applyFont="true" applyFill="true" applyBorder="true" applyAlignment="true">
      <alignment horizontal="left" vertical="center"/>
    </xf>
    <xf numFmtId="0" fontId="152" fillId="0" borderId="109" xfId="45841" applyFont="true" applyFill="true" applyBorder="true" applyAlignment="true">
      <alignment horizontal="left" vertical="center"/>
    </xf>
    <xf numFmtId="169" fontId="184" fillId="35" borderId="102" xfId="45713" applyNumberFormat="true" applyFont="true" applyFill="true" applyBorder="true" applyAlignment="true">
      <alignment horizontal="center" vertical="center"/>
    </xf>
    <xf numFmtId="169" fontId="184" fillId="35" borderId="104" xfId="45836" applyNumberFormat="true" applyFont="true" applyFill="true" applyBorder="true" applyAlignment="true">
      <alignment horizontal="center" vertical="center"/>
    </xf>
    <xf numFmtId="169" fontId="184" fillId="35" borderId="102" xfId="45839" applyNumberFormat="true" applyFont="true" applyFill="true" applyBorder="true" applyAlignment="true">
      <alignment horizontal="center" vertical="center"/>
    </xf>
    <xf numFmtId="169" fontId="184" fillId="35" borderId="102" xfId="45842" applyNumberFormat="true" applyFont="true" applyFill="true" applyBorder="true" applyAlignment="true">
      <alignment horizontal="center" vertical="center"/>
    </xf>
    <xf numFmtId="169" fontId="184" fillId="35" borderId="138" xfId="45713" applyNumberFormat="true" applyFont="true" applyFill="true" applyBorder="true" applyAlignment="true">
      <alignment horizontal="center" vertical="center"/>
    </xf>
    <xf numFmtId="169" fontId="184" fillId="35" borderId="136" xfId="45836" applyNumberFormat="true" applyFont="true" applyFill="true" applyBorder="true" applyAlignment="true">
      <alignment horizontal="center" vertical="center"/>
    </xf>
    <xf numFmtId="169" fontId="184" fillId="35" borderId="138" xfId="45839" applyNumberFormat="true" applyFont="true" applyFill="true" applyBorder="true" applyAlignment="true">
      <alignment horizontal="center" vertical="center"/>
    </xf>
    <xf numFmtId="169" fontId="184" fillId="35" borderId="138" xfId="45842" applyNumberFormat="true" applyFont="true" applyFill="true" applyBorder="true" applyAlignment="true">
      <alignment horizontal="center" vertical="center"/>
    </xf>
    <xf numFmtId="169" fontId="184" fillId="35" borderId="139" xfId="45713" applyNumberFormat="true" applyFont="true" applyFill="true" applyBorder="true" applyAlignment="true">
      <alignment horizontal="center" vertical="center"/>
    </xf>
    <xf numFmtId="169" fontId="184" fillId="35" borderId="137" xfId="45836" applyNumberFormat="true" applyFont="true" applyFill="true" applyBorder="true" applyAlignment="true">
      <alignment horizontal="center" vertical="center"/>
    </xf>
    <xf numFmtId="169" fontId="184" fillId="35" borderId="139" xfId="45839" applyNumberFormat="true" applyFont="true" applyFill="true" applyBorder="true" applyAlignment="true">
      <alignment horizontal="center" vertical="center"/>
    </xf>
    <xf numFmtId="169" fontId="184" fillId="35" borderId="139" xfId="45842" applyNumberFormat="true" applyFont="true" applyFill="true" applyBorder="true" applyAlignment="true">
      <alignment horizontal="center" vertical="center"/>
    </xf>
    <xf numFmtId="169" fontId="184" fillId="35" borderId="143" xfId="45713" applyNumberFormat="true" applyFont="true" applyFill="true" applyBorder="true" applyAlignment="true">
      <alignment horizontal="center" vertical="center"/>
    </xf>
    <xf numFmtId="169" fontId="184" fillId="35" borderId="142" xfId="45836" applyNumberFormat="true" applyFont="true" applyFill="true" applyBorder="true" applyAlignment="true">
      <alignment horizontal="center" vertical="center"/>
    </xf>
    <xf numFmtId="169" fontId="184" fillId="35" borderId="143" xfId="45839" applyNumberFormat="true" applyFont="true" applyFill="true" applyBorder="true" applyAlignment="true">
      <alignment horizontal="center" vertical="center"/>
    </xf>
    <xf numFmtId="169" fontId="184" fillId="35" borderId="143" xfId="45842" applyNumberFormat="true" applyFont="true" applyFill="true" applyBorder="true" applyAlignment="true">
      <alignment horizontal="center" vertical="center"/>
    </xf>
    <xf numFmtId="169" fontId="184" fillId="35" borderId="109" xfId="45713" applyNumberFormat="true" applyFont="true" applyFill="true" applyBorder="true" applyAlignment="true">
      <alignment horizontal="center" vertical="center"/>
    </xf>
    <xf numFmtId="169" fontId="184" fillId="35" borderId="108" xfId="45836" applyNumberFormat="true" applyFont="true" applyFill="true" applyBorder="true" applyAlignment="true">
      <alignment horizontal="center" vertical="center"/>
    </xf>
    <xf numFmtId="169" fontId="184" fillId="35" borderId="109" xfId="45839" applyNumberFormat="true" applyFont="true" applyFill="true" applyBorder="true" applyAlignment="true">
      <alignment horizontal="center" vertical="center"/>
    </xf>
    <xf numFmtId="169" fontId="184" fillId="35" borderId="109" xfId="45842" applyNumberFormat="true" applyFont="true" applyFill="true" applyBorder="true" applyAlignment="true">
      <alignment horizontal="center" vertical="center"/>
    </xf>
    <xf numFmtId="0" fontId="184" fillId="3" borderId="10" xfId="44931" applyFont="true" applyBorder="true" applyAlignment="true">
      <alignment horizontal="center" vertical="center"/>
    </xf>
    <xf numFmtId="0" fontId="184" fillId="3" borderId="10" xfId="44952" applyFont="true" applyBorder="true" applyAlignment="true">
      <alignment horizontal="center" vertical="center"/>
    </xf>
    <xf numFmtId="0" fontId="184" fillId="3" borderId="10" xfId="44980" applyFont="true" applyBorder="true" applyAlignment="true">
      <alignment horizontal="center" vertical="center"/>
    </xf>
    <xf numFmtId="0" fontId="184" fillId="3" borderId="10" xfId="45010" applyFont="true" applyBorder="true" applyAlignment="true">
      <alignment horizontal="center" vertical="center"/>
    </xf>
    <xf numFmtId="0" fontId="184" fillId="3" borderId="10" xfId="45031" applyFont="true" applyBorder="true" applyAlignment="true">
      <alignment horizontal="center" vertical="center"/>
    </xf>
    <xf numFmtId="0" fontId="184" fillId="3" borderId="10" xfId="45070" applyFont="true" applyBorder="true" applyAlignment="true">
      <alignment horizontal="center" vertical="center"/>
    </xf>
    <xf numFmtId="0" fontId="116" fillId="3" borderId="10" xfId="40089" applyFont="true" applyBorder="true" applyAlignment="true">
      <alignment horizontal="center" vertical="center"/>
    </xf>
    <xf numFmtId="170" fontId="156" fillId="27" borderId="148" xfId="19344" applyNumberFormat="true" applyFont="true" applyFill="true" applyBorder="true" applyAlignment="true">
      <alignment horizontal="center" vertical="center"/>
    </xf>
    <xf numFmtId="170" fontId="156" fillId="27" borderId="149" xfId="19344" applyNumberFormat="true" applyFont="true" applyFill="true" applyBorder="true" applyAlignment="true">
      <alignment horizontal="center" vertical="center"/>
    </xf>
    <xf numFmtId="170" fontId="156" fillId="27" borderId="150" xfId="19344" applyNumberFormat="true" applyFont="true" applyFill="true" applyBorder="true" applyAlignment="true">
      <alignment horizontal="center" vertical="center"/>
    </xf>
    <xf numFmtId="169" fontId="184" fillId="35" borderId="145" xfId="40072" applyNumberFormat="true" applyFont="true" applyFill="true" applyBorder="true" applyAlignment="true">
      <alignment horizontal="center" vertical="center"/>
    </xf>
    <xf numFmtId="169" fontId="184" fillId="35" borderId="151" xfId="40072" applyNumberFormat="true" applyFont="true" applyFill="true" applyBorder="true" applyAlignment="true">
      <alignment horizontal="center" vertical="center"/>
    </xf>
    <xf numFmtId="168" fontId="184" fillId="28" borderId="152" xfId="40077" applyNumberFormat="true" applyFont="true" applyFill="true" applyBorder="true" applyAlignment="true">
      <alignment horizontal="center" vertical="center"/>
    </xf>
    <xf numFmtId="168" fontId="184" fillId="28" borderId="135" xfId="40077" applyNumberFormat="true" applyFont="true" applyFill="true" applyBorder="true" applyAlignment="true">
      <alignment horizontal="center" vertical="center"/>
    </xf>
    <xf numFmtId="0" fontId="116" fillId="3" borderId="10" xfId="39969" applyFont="true" applyBorder="true" applyAlignment="true">
      <alignment horizontal="center" vertical="center"/>
    </xf>
    <xf numFmtId="0" fontId="152" fillId="3" borderId="10" xfId="39968" applyFont="true" applyBorder="true" applyAlignment="true">
      <alignment horizontal="center" vertical="center"/>
    </xf>
    <xf numFmtId="0" fontId="152" fillId="3" borderId="10" xfId="39970" applyFont="true" applyBorder="true" applyAlignment="true">
      <alignment horizontal="center" vertical="center"/>
    </xf>
    <xf numFmtId="0" fontId="116" fillId="3" borderId="10" xfId="40029" applyFont="true" applyBorder="true" applyAlignment="true">
      <alignment horizontal="center" vertical="center"/>
    </xf>
    <xf numFmtId="0" fontId="152" fillId="3" borderId="10" xfId="40028" applyFont="true" applyBorder="true" applyAlignment="true">
      <alignment horizontal="center" vertical="center"/>
    </xf>
    <xf numFmtId="0" fontId="152" fillId="3" borderId="10" xfId="40030" applyFont="true" applyBorder="true" applyAlignment="true">
      <alignment horizontal="center" vertical="center"/>
    </xf>
    <xf numFmtId="0" fontId="116" fillId="3" borderId="10" xfId="40149" applyFont="true" applyBorder="true" applyAlignment="true">
      <alignment horizontal="center" vertical="center"/>
    </xf>
    <xf numFmtId="0" fontId="152" fillId="3" borderId="10" xfId="40148" applyFont="true" applyBorder="true" applyAlignment="true">
      <alignment horizontal="center" vertical="center"/>
    </xf>
    <xf numFmtId="0" fontId="152" fillId="3" borderId="10" xfId="40150" applyFont="true" applyBorder="true" applyAlignment="true">
      <alignment horizontal="center" vertical="center"/>
    </xf>
    <xf numFmtId="0" fontId="116" fillId="3" borderId="10" xfId="40209" applyFont="true" applyBorder="true" applyAlignment="true">
      <alignment horizontal="center" vertical="center"/>
    </xf>
    <xf numFmtId="0" fontId="152" fillId="3" borderId="10" xfId="40208" applyFont="true" applyBorder="true" applyAlignment="true">
      <alignment horizontal="center" vertical="center"/>
    </xf>
    <xf numFmtId="0" fontId="152" fillId="3" borderId="10" xfId="40210" applyFont="true" applyBorder="true" applyAlignment="true">
      <alignment horizontal="center" vertical="center"/>
    </xf>
    <xf numFmtId="0" fontId="116" fillId="3" borderId="10" xfId="40269" applyFont="true" applyBorder="true" applyAlignment="true">
      <alignment horizontal="center" vertical="center"/>
    </xf>
    <xf numFmtId="0" fontId="152" fillId="3" borderId="10" xfId="40268" applyFont="true" applyBorder="true" applyAlignment="true">
      <alignment horizontal="center" vertical="center"/>
    </xf>
    <xf numFmtId="0" fontId="152" fillId="3" borderId="10" xfId="40270" applyFont="true" applyBorder="true" applyAlignment="true">
      <alignment horizontal="center" vertical="center"/>
    </xf>
    <xf numFmtId="0" fontId="116" fillId="3" borderId="10" xfId="40329" applyFont="true" applyBorder="true" applyAlignment="true">
      <alignment horizontal="center" vertical="center"/>
    </xf>
    <xf numFmtId="0" fontId="152" fillId="3" borderId="10" xfId="40328" applyFont="true" applyBorder="true" applyAlignment="true">
      <alignment horizontal="center" vertical="center"/>
    </xf>
    <xf numFmtId="0" fontId="152" fillId="3" borderId="10" xfId="40330" applyFont="true" applyBorder="true" applyAlignment="true">
      <alignment horizontal="center" vertical="center"/>
    </xf>
    <xf numFmtId="0" fontId="116" fillId="3" borderId="10" xfId="40397" applyFont="true" applyBorder="true" applyAlignment="true">
      <alignment horizontal="center" vertical="center"/>
    </xf>
    <xf numFmtId="0" fontId="152" fillId="3" borderId="10" xfId="40396" applyFont="true" applyBorder="true" applyAlignment="true">
      <alignment horizontal="center" vertical="center"/>
    </xf>
    <xf numFmtId="0" fontId="152" fillId="3" borderId="10" xfId="40398" applyFont="true" applyBorder="true" applyAlignment="true">
      <alignment horizontal="center" vertical="center"/>
    </xf>
    <xf numFmtId="0" fontId="152" fillId="3" borderId="10" xfId="44930" applyFont="true" applyBorder="true" applyAlignment="true">
      <alignment horizontal="center" vertical="center"/>
    </xf>
    <xf numFmtId="0" fontId="152" fillId="3" borderId="10" xfId="44932" applyFont="true" applyBorder="true" applyAlignment="true">
      <alignment horizontal="center" vertical="center"/>
    </xf>
    <xf numFmtId="0" fontId="152" fillId="3" borderId="10" xfId="44951" applyFont="true" applyBorder="true" applyAlignment="true">
      <alignment horizontal="center" vertical="center"/>
    </xf>
    <xf numFmtId="0" fontId="152" fillId="3" borderId="10" xfId="44953" applyFont="true" applyBorder="true" applyAlignment="true">
      <alignment horizontal="center" vertical="center"/>
    </xf>
    <xf numFmtId="0" fontId="152" fillId="3" borderId="10" xfId="44979" applyFont="true" applyBorder="true" applyAlignment="true">
      <alignment horizontal="center" vertical="center"/>
    </xf>
    <xf numFmtId="0" fontId="152" fillId="3" borderId="10" xfId="44981" applyFont="true" applyBorder="true" applyAlignment="true">
      <alignment horizontal="center" vertical="center"/>
    </xf>
    <xf numFmtId="0" fontId="152" fillId="3" borderId="10" xfId="45009" applyFont="true" applyBorder="true" applyAlignment="true">
      <alignment horizontal="center" vertical="center"/>
    </xf>
    <xf numFmtId="0" fontId="152" fillId="3" borderId="10" xfId="45011" applyFont="true" applyBorder="true" applyAlignment="true">
      <alignment horizontal="center" vertical="center"/>
    </xf>
    <xf numFmtId="0" fontId="152" fillId="3" borderId="10" xfId="45030" applyFont="true" applyBorder="true" applyAlignment="true">
      <alignment horizontal="center" vertical="center"/>
    </xf>
    <xf numFmtId="0" fontId="152" fillId="3" borderId="10" xfId="45032" applyFont="true" applyBorder="true" applyAlignment="true">
      <alignment horizontal="center" vertical="center"/>
    </xf>
    <xf numFmtId="0" fontId="152" fillId="3" borderId="10" xfId="45069" applyFont="true" applyBorder="true" applyAlignment="true">
      <alignment horizontal="center" vertical="center"/>
    </xf>
    <xf numFmtId="0" fontId="152" fillId="3" borderId="10" xfId="45071" applyFont="true" applyBorder="true" applyAlignment="true">
      <alignment horizontal="center" vertical="center"/>
    </xf>
    <xf numFmtId="169" fontId="151" fillId="35" borderId="108" xfId="44971" applyNumberFormat="true" applyFont="true" applyFill="true" applyBorder="true" applyAlignment="true">
      <alignment horizontal="center" vertical="center"/>
    </xf>
    <xf numFmtId="169" fontId="151" fillId="35" borderId="109" xfId="44971" applyNumberFormat="true" applyFont="true" applyFill="true" applyBorder="true" applyAlignment="true">
      <alignment horizontal="center" vertical="center"/>
    </xf>
    <xf numFmtId="169" fontId="151" fillId="35" borderId="109" xfId="44965" applyNumberFormat="true" applyFont="true" applyFill="true" applyBorder="true" applyAlignment="true">
      <alignment horizontal="center" vertical="center"/>
    </xf>
    <xf numFmtId="169" fontId="184" fillId="35" borderId="109" xfId="40060" applyNumberFormat="true" applyFont="true" applyFill="true" applyBorder="true" applyAlignment="true">
      <alignment horizontal="center" vertical="center"/>
    </xf>
    <xf numFmtId="169" fontId="184" fillId="35" borderId="109" xfId="44972" applyNumberFormat="true" applyFont="true" applyFill="true" applyBorder="true" applyAlignment="true">
      <alignment horizontal="center" vertical="center"/>
    </xf>
    <xf numFmtId="169" fontId="184" fillId="35" borderId="123" xfId="40072" applyNumberFormat="true" applyFont="true" applyFill="true" applyBorder="true" applyAlignment="true">
      <alignment horizontal="center" vertical="center"/>
    </xf>
    <xf numFmtId="169" fontId="151" fillId="35" borderId="108" xfId="44993" applyNumberFormat="true" applyFont="true" applyFill="true" applyBorder="true" applyAlignment="true">
      <alignment horizontal="center" vertical="center"/>
    </xf>
    <xf numFmtId="169" fontId="151" fillId="35" borderId="109" xfId="44999" applyNumberFormat="true" applyFont="true" applyFill="true" applyBorder="true" applyAlignment="true">
      <alignment horizontal="center" vertical="center"/>
    </xf>
    <xf numFmtId="169" fontId="151" fillId="35" borderId="109" xfId="45005" applyNumberFormat="true" applyFont="true" applyFill="true" applyBorder="true" applyAlignment="true">
      <alignment horizontal="center" vertical="center"/>
    </xf>
    <xf numFmtId="169" fontId="151" fillId="35" borderId="109" xfId="45047" applyNumberFormat="true" applyFont="true" applyFill="true" applyBorder="true" applyAlignment="true">
      <alignment horizontal="center" vertical="center"/>
    </xf>
    <xf numFmtId="169" fontId="184" fillId="35" borderId="109" xfId="40240" applyNumberFormat="true" applyFont="true" applyFill="true" applyBorder="true" applyAlignment="true">
      <alignment horizontal="center" vertical="center"/>
    </xf>
    <xf numFmtId="169" fontId="116" fillId="35" borderId="109" xfId="40240" applyNumberFormat="true" applyFont="true" applyFill="true" applyBorder="true" applyAlignment="true">
      <alignment horizontal="center" vertical="center"/>
    </xf>
    <xf numFmtId="169" fontId="116" fillId="35" borderId="109" xfId="40252" applyNumberFormat="true" applyFont="true" applyFill="true" applyBorder="true" applyAlignment="true">
      <alignment horizontal="center" vertical="center"/>
    </xf>
    <xf numFmtId="0" fontId="152" fillId="35" borderId="109" xfId="45032" applyFont="true" applyFill="true" applyBorder="true" applyAlignment="true">
      <alignment horizontal="center" vertical="center" wrapText="true"/>
    </xf>
    <xf numFmtId="0" fontId="152" fillId="35" borderId="109" xfId="45038" applyFont="true" applyFill="true" applyBorder="true" applyAlignment="true">
      <alignment horizontal="center" vertical="center" wrapText="true"/>
    </xf>
    <xf numFmtId="168" fontId="151" fillId="35" borderId="109" xfId="45057" applyNumberFormat="true" applyFont="true" applyFill="true" applyBorder="true" applyAlignment="true">
      <alignment horizontal="center" vertical="center"/>
    </xf>
    <xf numFmtId="168" fontId="151" fillId="35" borderId="109" xfId="45061" applyNumberFormat="true" applyFont="true" applyFill="true" applyBorder="true" applyAlignment="true">
      <alignment horizontal="center" vertical="center"/>
    </xf>
    <xf numFmtId="168" fontId="151" fillId="35" borderId="109" xfId="45065" applyNumberFormat="true" applyFont="true" applyFill="true" applyBorder="true" applyAlignment="true">
      <alignment horizontal="center" vertical="center"/>
    </xf>
    <xf numFmtId="169" fontId="151" fillId="35" borderId="109" xfId="45053" applyNumberFormat="true" applyFont="true" applyFill="true" applyBorder="true" applyAlignment="true">
      <alignment horizontal="center" vertical="center"/>
    </xf>
    <xf numFmtId="169" fontId="151" fillId="35" borderId="108" xfId="45083" applyNumberFormat="true" applyFont="true" applyFill="true" applyBorder="true" applyAlignment="true">
      <alignment horizontal="center" vertical="center"/>
    </xf>
    <xf numFmtId="169" fontId="151" fillId="35" borderId="109" xfId="45089" applyNumberFormat="true" applyFont="true" applyFill="true" applyBorder="true" applyAlignment="true">
      <alignment horizontal="center" vertical="center"/>
    </xf>
    <xf numFmtId="169" fontId="151" fillId="35" borderId="109" xfId="45095" applyNumberFormat="true" applyFont="true" applyFill="true" applyBorder="true" applyAlignment="true">
      <alignment horizontal="center" vertical="center"/>
    </xf>
    <xf numFmtId="0" fontId="152" fillId="35" borderId="109" xfId="45071" applyFont="true" applyFill="true" applyBorder="true" applyAlignment="true">
      <alignment horizontal="center" vertical="center" wrapText="true"/>
    </xf>
    <xf numFmtId="0" fontId="152" fillId="35" borderId="109" xfId="45077" applyFont="true" applyFill="true" applyBorder="true" applyAlignment="true">
      <alignment horizontal="center" vertical="center" wrapText="true"/>
    </xf>
    <xf numFmtId="168" fontId="151" fillId="35" borderId="109" xfId="45099" applyNumberFormat="true" applyFont="true" applyFill="true" applyBorder="true" applyAlignment="true">
      <alignment horizontal="center" vertical="center"/>
    </xf>
    <xf numFmtId="168" fontId="151" fillId="35" borderId="109" xfId="45103" applyNumberFormat="true" applyFont="true" applyFill="true" applyBorder="true" applyAlignment="true">
      <alignment horizontal="center" vertical="center"/>
    </xf>
    <xf numFmtId="168" fontId="151" fillId="35" borderId="109" xfId="45107" applyNumberFormat="true" applyFont="true" applyFill="true" applyBorder="true" applyAlignment="true">
      <alignment horizontal="center" vertical="center"/>
    </xf>
    <xf numFmtId="169" fontId="184" fillId="0" borderId="10" xfId="40060" applyNumberFormat="true" applyFont="true" applyFill="true" applyBorder="true" applyAlignment="true">
      <alignment horizontal="center" vertical="center"/>
    </xf>
    <xf numFmtId="169" fontId="184" fillId="0" borderId="10" xfId="40072" applyNumberFormat="true" applyFont="true" applyFill="true" applyBorder="true" applyAlignment="true">
      <alignment horizontal="center" vertical="center"/>
    </xf>
    <xf numFmtId="169" fontId="184" fillId="0" borderId="10" xfId="40240" applyNumberFormat="true" applyFont="true" applyFill="true" applyBorder="true" applyAlignment="true">
      <alignment horizontal="center" vertical="center"/>
    </xf>
    <xf numFmtId="169" fontId="116" fillId="0" borderId="10" xfId="40240" applyNumberFormat="true" applyFont="true" applyFill="true" applyBorder="true" applyAlignment="true">
      <alignment horizontal="center" vertical="center"/>
    </xf>
    <xf numFmtId="169" fontId="116" fillId="0" borderId="10" xfId="40252" applyNumberFormat="true" applyFont="true" applyFill="true" applyBorder="true" applyAlignment="true">
      <alignment horizontal="center" vertical="center"/>
    </xf>
    <xf numFmtId="0" fontId="152" fillId="0" borderId="10" xfId="39982" applyFont="true" applyFill="true" applyBorder="true" applyAlignment="true">
      <alignment horizontal="center" vertical="center" wrapText="true"/>
    </xf>
    <xf numFmtId="168" fontId="184" fillId="0" borderId="10" xfId="39994" applyNumberFormat="true" applyFont="true" applyFill="true" applyBorder="true" applyAlignment="true">
      <alignment horizontal="center" vertical="center"/>
    </xf>
    <xf numFmtId="168" fontId="184" fillId="0" borderId="10" xfId="40006" applyNumberFormat="true" applyFont="true" applyFill="true" applyBorder="true" applyAlignment="true">
      <alignment horizontal="center" vertical="center"/>
    </xf>
    <xf numFmtId="168" fontId="184" fillId="0" borderId="10" xfId="40018" applyNumberFormat="true" applyFont="true" applyFill="true" applyBorder="true" applyAlignment="true">
      <alignment horizontal="center" vertical="center"/>
    </xf>
    <xf numFmtId="0" fontId="152" fillId="0" borderId="10" xfId="40042" applyFont="true" applyFill="true" applyBorder="true" applyAlignment="true">
      <alignment horizontal="center" vertical="center" wrapText="true"/>
    </xf>
    <xf numFmtId="168" fontId="184" fillId="0" borderId="10" xfId="40054" applyNumberFormat="true" applyFont="true" applyFill="true" applyBorder="true" applyAlignment="true">
      <alignment horizontal="center" vertical="center"/>
    </xf>
    <xf numFmtId="168" fontId="184" fillId="0" borderId="10" xfId="40066" applyNumberFormat="true" applyFont="true" applyFill="true" applyBorder="true" applyAlignment="true">
      <alignment horizontal="center" vertical="center"/>
    </xf>
    <xf numFmtId="168" fontId="184" fillId="0" borderId="10" xfId="40078" applyNumberFormat="true" applyFont="true" applyFill="true" applyBorder="true" applyAlignment="true">
      <alignment horizontal="center" vertical="center"/>
    </xf>
    <xf numFmtId="0" fontId="152" fillId="0" borderId="10" xfId="40102" applyFont="true" applyFill="true" applyBorder="true" applyAlignment="true">
      <alignment horizontal="center" vertical="center" wrapText="true"/>
    </xf>
    <xf numFmtId="168" fontId="151" fillId="0" borderId="10" xfId="40114" applyNumberFormat="true" applyFont="true" applyFill="true" applyBorder="true" applyAlignment="true">
      <alignment horizontal="center" vertical="center"/>
    </xf>
    <xf numFmtId="168" fontId="151" fillId="0" borderId="10" xfId="40126" applyNumberFormat="true" applyFont="true" applyFill="true" applyBorder="true" applyAlignment="true">
      <alignment horizontal="center" vertical="center"/>
    </xf>
    <xf numFmtId="0" fontId="152" fillId="0" borderId="10" xfId="40162" applyFont="true" applyFill="true" applyBorder="true" applyAlignment="true">
      <alignment horizontal="center" vertical="center" wrapText="true"/>
    </xf>
    <xf numFmtId="168" fontId="184" fillId="0" borderId="10" xfId="40174" applyNumberFormat="true" applyFont="true" applyFill="true" applyBorder="true" applyAlignment="true">
      <alignment horizontal="center" vertical="center"/>
    </xf>
    <xf numFmtId="168" fontId="184" fillId="0" borderId="10" xfId="40186" applyNumberFormat="true" applyFont="true" applyFill="true" applyBorder="true" applyAlignment="true">
      <alignment horizontal="center" vertical="center"/>
    </xf>
    <xf numFmtId="168" fontId="184" fillId="0" borderId="10" xfId="40198" applyNumberFormat="true" applyFont="true" applyFill="true" applyBorder="true" applyAlignment="true">
      <alignment horizontal="center" vertical="center"/>
    </xf>
    <xf numFmtId="0" fontId="152" fillId="0" borderId="10" xfId="40222" applyFont="true" applyFill="true" applyBorder="true" applyAlignment="true">
      <alignment horizontal="center" vertical="center" wrapText="true"/>
    </xf>
    <xf numFmtId="168" fontId="184" fillId="0" borderId="10" xfId="40234" applyNumberFormat="true" applyFont="true" applyFill="true" applyBorder="true" applyAlignment="true">
      <alignment horizontal="center" vertical="center"/>
    </xf>
    <xf numFmtId="168" fontId="184" fillId="0" borderId="10" xfId="40246" applyNumberFormat="true" applyFont="true" applyFill="true" applyBorder="true" applyAlignment="true">
      <alignment horizontal="center" vertical="center"/>
    </xf>
    <xf numFmtId="168" fontId="184" fillId="0" borderId="10" xfId="40258" applyNumberFormat="true" applyFont="true" applyFill="true" applyBorder="true" applyAlignment="true">
      <alignment horizontal="center" vertical="center"/>
    </xf>
    <xf numFmtId="168" fontId="151" fillId="0" borderId="10" xfId="40246" applyNumberFormat="true" applyFont="true" applyFill="true" applyBorder="true" applyAlignment="true">
      <alignment horizontal="center" vertical="center"/>
    </xf>
    <xf numFmtId="0" fontId="152" fillId="0" borderId="10" xfId="40282" applyFont="true" applyFill="true" applyBorder="true" applyAlignment="true">
      <alignment horizontal="center" vertical="center" wrapText="true"/>
    </xf>
    <xf numFmtId="168" fontId="116" fillId="0" borderId="10" xfId="40294" applyNumberFormat="true" applyFont="true" applyFill="true" applyBorder="true" applyAlignment="true">
      <alignment horizontal="center" vertical="center"/>
    </xf>
    <xf numFmtId="168" fontId="184" fillId="0" borderId="10" xfId="40294" applyNumberFormat="true" applyFont="true" applyFill="true" applyBorder="true" applyAlignment="true">
      <alignment horizontal="center" vertical="center"/>
    </xf>
    <xf numFmtId="168" fontId="116" fillId="0" borderId="10" xfId="40306" applyNumberFormat="true" applyFont="true" applyFill="true" applyBorder="true" applyAlignment="true">
      <alignment horizontal="center" vertical="center"/>
    </xf>
    <xf numFmtId="168" fontId="184" fillId="0" borderId="10" xfId="40306" applyNumberFormat="true" applyFont="true" applyFill="true" applyBorder="true" applyAlignment="true">
      <alignment horizontal="center" vertical="center"/>
    </xf>
    <xf numFmtId="168" fontId="151" fillId="0" borderId="10" xfId="40306" applyNumberFormat="true" applyFont="true" applyFill="true" applyBorder="true" applyAlignment="true">
      <alignment horizontal="center" vertical="center"/>
    </xf>
    <xf numFmtId="0" fontId="152" fillId="0" borderId="10" xfId="40342" applyFont="true" applyFill="true" applyBorder="true" applyAlignment="true">
      <alignment horizontal="center" vertical="center" wrapText="true"/>
    </xf>
    <xf numFmtId="168" fontId="184" fillId="0" borderId="10" xfId="40536" applyNumberFormat="true" applyFont="true" applyFill="true" applyBorder="true" applyAlignment="true">
      <alignment horizontal="center" vertical="center"/>
    </xf>
    <xf numFmtId="168" fontId="184" fillId="0" borderId="10" xfId="40542" applyNumberFormat="true" applyFont="true" applyFill="true" applyBorder="true" applyAlignment="true">
      <alignment horizontal="center" vertical="center"/>
    </xf>
    <xf numFmtId="168" fontId="184" fillId="0" borderId="10" xfId="40539" applyNumberFormat="true" applyFont="true" applyFill="true" applyBorder="true" applyAlignment="true">
      <alignment horizontal="center" vertical="center"/>
    </xf>
    <xf numFmtId="168" fontId="184" fillId="0" borderId="10" xfId="40548" applyNumberFormat="true" applyFont="true" applyFill="true" applyBorder="true" applyAlignment="true">
      <alignment horizontal="center" vertical="center"/>
    </xf>
    <xf numFmtId="0" fontId="152" fillId="0" borderId="10" xfId="40410" applyFont="true" applyFill="true" applyBorder="true" applyAlignment="true">
      <alignment horizontal="center" vertical="center" wrapText="true"/>
    </xf>
    <xf numFmtId="168" fontId="184" fillId="0" borderId="10" xfId="40422" applyNumberFormat="true" applyFont="true" applyFill="true" applyBorder="true" applyAlignment="true">
      <alignment horizontal="center" vertical="center"/>
    </xf>
    <xf numFmtId="168" fontId="184" fillId="0" borderId="10" xfId="40434" applyNumberFormat="true" applyFont="true" applyFill="true" applyBorder="true" applyAlignment="true">
      <alignment horizontal="center" vertical="center"/>
    </xf>
    <xf numFmtId="168" fontId="184" fillId="0" borderId="10" xfId="40446" applyNumberFormat="true" applyFont="true" applyFill="true" applyBorder="true" applyAlignment="true">
      <alignment horizontal="center" vertical="center"/>
    </xf>
    <xf numFmtId="0" fontId="184" fillId="3" borderId="10" xfId="45130" applyFont="true" applyBorder="true" applyAlignment="true">
      <alignment horizontal="center" vertical="center"/>
    </xf>
    <xf numFmtId="0" fontId="184" fillId="3" borderId="10" xfId="45160" applyFont="true" applyBorder="true" applyAlignment="true">
      <alignment horizontal="center" vertical="center"/>
    </xf>
    <xf numFmtId="0" fontId="184" fillId="3" borderId="10" xfId="45187" applyFont="true" applyBorder="true" applyAlignment="true">
      <alignment horizontal="center" vertical="center"/>
    </xf>
    <xf numFmtId="0" fontId="184" fillId="3" borderId="10" xfId="45217" applyFont="true" applyBorder="true" applyAlignment="true">
      <alignment horizontal="center" vertical="center"/>
    </xf>
    <xf numFmtId="0" fontId="184" fillId="3" borderId="10" xfId="45238" applyFont="true" applyBorder="true" applyAlignment="true">
      <alignment horizontal="center" vertical="center"/>
    </xf>
    <xf numFmtId="0" fontId="184" fillId="3" borderId="10" xfId="45281" applyFont="true" applyBorder="true" applyAlignment="true">
      <alignment horizontal="center" vertical="center"/>
    </xf>
    <xf numFmtId="0" fontId="152" fillId="3" borderId="10" xfId="45129" applyFont="true" applyBorder="true" applyAlignment="true">
      <alignment horizontal="center" vertical="center"/>
    </xf>
    <xf numFmtId="0" fontId="152" fillId="3" borderId="10" xfId="45131" applyFont="true" applyBorder="true" applyAlignment="true">
      <alignment horizontal="center" vertical="center"/>
    </xf>
    <xf numFmtId="0" fontId="152" fillId="3" borderId="10" xfId="45159" applyFont="true" applyBorder="true" applyAlignment="true">
      <alignment horizontal="center" vertical="center"/>
    </xf>
    <xf numFmtId="0" fontId="152" fillId="3" borderId="10" xfId="45161" applyFont="true" applyBorder="true" applyAlignment="true">
      <alignment horizontal="center" vertical="center"/>
    </xf>
    <xf numFmtId="0" fontId="152" fillId="3" borderId="10" xfId="45186" applyFont="true" applyBorder="true" applyAlignment="true">
      <alignment horizontal="center" vertical="center"/>
    </xf>
    <xf numFmtId="0" fontId="152" fillId="3" borderId="10" xfId="45188" applyFont="true" applyBorder="true" applyAlignment="true">
      <alignment horizontal="center" vertical="center"/>
    </xf>
    <xf numFmtId="0" fontId="152" fillId="3" borderId="10" xfId="45216" applyFont="true" applyBorder="true" applyAlignment="true">
      <alignment horizontal="center" vertical="center"/>
    </xf>
    <xf numFmtId="0" fontId="152" fillId="3" borderId="10" xfId="45218" applyFont="true" applyBorder="true" applyAlignment="true">
      <alignment horizontal="center" vertical="center"/>
    </xf>
    <xf numFmtId="0" fontId="152" fillId="3" borderId="10" xfId="45237" applyFont="true" applyBorder="true" applyAlignment="true">
      <alignment horizontal="center" vertical="center"/>
    </xf>
    <xf numFmtId="0" fontId="152" fillId="3" borderId="10" xfId="45239" applyFont="true" applyBorder="true" applyAlignment="true">
      <alignment horizontal="center" vertical="center"/>
    </xf>
    <xf numFmtId="0" fontId="152" fillId="3" borderId="10" xfId="45280" applyFont="true" applyBorder="true" applyAlignment="true">
      <alignment horizontal="center" vertical="center"/>
    </xf>
    <xf numFmtId="0" fontId="152" fillId="3" borderId="10" xfId="45282" applyFont="true" applyBorder="true" applyAlignment="true">
      <alignment horizontal="center" vertical="center"/>
    </xf>
    <xf numFmtId="169" fontId="151" fillId="35" borderId="108" xfId="45143" applyNumberFormat="true" applyFont="true" applyFill="true" applyBorder="true" applyAlignment="true">
      <alignment horizontal="center" vertical="center"/>
    </xf>
    <xf numFmtId="169" fontId="151" fillId="35" borderId="109" xfId="45149" applyNumberFormat="true" applyFont="true" applyFill="true" applyBorder="true" applyAlignment="true">
      <alignment horizontal="center" vertical="center"/>
    </xf>
    <xf numFmtId="169" fontId="151" fillId="35" borderId="110" xfId="45155" applyNumberFormat="true" applyFont="true" applyFill="true" applyBorder="true" applyAlignment="true">
      <alignment horizontal="center" vertical="center"/>
    </xf>
    <xf numFmtId="169" fontId="151" fillId="35" borderId="108" xfId="45179" applyNumberFormat="true" applyFont="true" applyFill="true" applyBorder="true" applyAlignment="true">
      <alignment horizontal="center" vertical="center"/>
    </xf>
    <xf numFmtId="169" fontId="151" fillId="35" borderId="109" xfId="45179" applyNumberFormat="true" applyFont="true" applyFill="true" applyBorder="true" applyAlignment="true">
      <alignment horizontal="center" vertical="center"/>
    </xf>
    <xf numFmtId="169" fontId="151" fillId="35" borderId="109" xfId="45173" applyNumberFormat="true" applyFont="true" applyFill="true" applyBorder="true" applyAlignment="true">
      <alignment horizontal="center" vertical="center"/>
    </xf>
    <xf numFmtId="169" fontId="151" fillId="35" borderId="108" xfId="45200" applyNumberFormat="true" applyFont="true" applyFill="true" applyBorder="true" applyAlignment="true">
      <alignment horizontal="center" vertical="center"/>
    </xf>
    <xf numFmtId="169" fontId="151" fillId="35" borderId="109" xfId="45206" applyNumberFormat="true" applyFont="true" applyFill="true" applyBorder="true" applyAlignment="true">
      <alignment horizontal="center" vertical="center"/>
    </xf>
    <xf numFmtId="169" fontId="151" fillId="35" borderId="109" xfId="45212" applyNumberFormat="true" applyFont="true" applyFill="true" applyBorder="true" applyAlignment="true">
      <alignment horizontal="center" vertical="center"/>
    </xf>
    <xf numFmtId="169" fontId="151" fillId="35" borderId="108" xfId="45251" applyNumberFormat="true" applyFont="true" applyFill="true" applyBorder="true" applyAlignment="true">
      <alignment horizontal="center" vertical="center"/>
    </xf>
    <xf numFmtId="169" fontId="151" fillId="35" borderId="109" xfId="45257" applyNumberFormat="true" applyFont="true" applyFill="true" applyBorder="true" applyAlignment="true">
      <alignment horizontal="center" vertical="center"/>
    </xf>
    <xf numFmtId="0" fontId="152" fillId="35" borderId="109" xfId="45239" applyFont="true" applyFill="true" applyBorder="true" applyAlignment="true">
      <alignment horizontal="center" vertical="center" wrapText="true"/>
    </xf>
    <xf numFmtId="0" fontId="152" fillId="35" borderId="109" xfId="45245" applyFont="true" applyFill="true" applyBorder="true" applyAlignment="true">
      <alignment horizontal="center" vertical="center" wrapText="true"/>
    </xf>
    <xf numFmtId="168" fontId="151" fillId="35" borderId="109" xfId="45267" applyNumberFormat="true" applyFont="true" applyFill="true" applyBorder="true" applyAlignment="true">
      <alignment horizontal="center" vertical="center"/>
    </xf>
    <xf numFmtId="168" fontId="151" fillId="35" borderId="109" xfId="45271" applyNumberFormat="true" applyFont="true" applyFill="true" applyBorder="true" applyAlignment="true">
      <alignment horizontal="center" vertical="center"/>
    </xf>
    <xf numFmtId="168" fontId="151" fillId="35" borderId="109" xfId="45276" applyNumberFormat="true" applyFont="true" applyFill="true" applyBorder="true" applyAlignment="true">
      <alignment horizontal="center" vertical="center"/>
    </xf>
    <xf numFmtId="169" fontId="151" fillId="35" borderId="110" xfId="45257" applyNumberFormat="true" applyFont="true" applyFill="true" applyBorder="true" applyAlignment="true">
      <alignment horizontal="center" vertical="center"/>
    </xf>
    <xf numFmtId="0" fontId="152" fillId="35" borderId="109" xfId="45282" applyFont="true" applyFill="true" applyBorder="true" applyAlignment="true">
      <alignment horizontal="center" vertical="center" wrapText="true"/>
    </xf>
    <xf numFmtId="0" fontId="152" fillId="35" borderId="109" xfId="45288" applyFont="true" applyFill="true" applyBorder="true" applyAlignment="true">
      <alignment horizontal="center" vertical="center" wrapText="true"/>
    </xf>
    <xf numFmtId="168" fontId="116" fillId="0" borderId="10" xfId="40174" applyNumberFormat="true" applyFont="true" applyFill="true" applyBorder="true" applyAlignment="true">
      <alignment horizontal="center" vertical="center"/>
    </xf>
    <xf numFmtId="168" fontId="116" fillId="0" borderId="10" xfId="40186" applyNumberFormat="true" applyFont="true" applyFill="true" applyBorder="true" applyAlignment="true">
      <alignment horizontal="center" vertical="center"/>
    </xf>
    <xf numFmtId="0" fontId="184" fillId="3" borderId="10" xfId="45394" applyFont="true" applyBorder="true" applyAlignment="true">
      <alignment horizontal="center" vertical="center"/>
    </xf>
    <xf numFmtId="0" fontId="184" fillId="3" borderId="10" xfId="45424" applyFont="true" applyBorder="true" applyAlignment="true">
      <alignment horizontal="center" vertical="center"/>
    </xf>
    <xf numFmtId="0" fontId="184" fillId="3" borderId="10" xfId="45452" applyFont="true" applyBorder="true" applyAlignment="true">
      <alignment horizontal="center" vertical="center"/>
    </xf>
    <xf numFmtId="0" fontId="184" fillId="3" borderId="10" xfId="45482" applyFont="true" applyBorder="true" applyAlignment="true">
      <alignment horizontal="center" vertical="center"/>
    </xf>
    <xf numFmtId="0" fontId="184" fillId="3" borderId="10" xfId="45512" applyFont="true" applyBorder="true" applyAlignment="true">
      <alignment horizontal="center" vertical="center"/>
    </xf>
    <xf numFmtId="0" fontId="184" fillId="3" borderId="10" xfId="45554" applyFont="true" applyBorder="true" applyAlignment="true">
      <alignment horizontal="center" vertical="center"/>
    </xf>
    <xf numFmtId="0" fontId="152" fillId="3" borderId="10" xfId="45393" applyFont="true" applyBorder="true" applyAlignment="true">
      <alignment horizontal="center" vertical="center"/>
    </xf>
    <xf numFmtId="0" fontId="152" fillId="3" borderId="10" xfId="45395" applyFont="true" applyBorder="true" applyAlignment="true">
      <alignment horizontal="center" vertical="center"/>
    </xf>
    <xf numFmtId="0" fontId="152" fillId="3" borderId="10" xfId="45423" applyFont="true" applyBorder="true" applyAlignment="true">
      <alignment horizontal="center" vertical="center"/>
    </xf>
    <xf numFmtId="0" fontId="152" fillId="3" borderId="10" xfId="45425" applyFont="true" applyBorder="true" applyAlignment="true">
      <alignment horizontal="center" vertical="center"/>
    </xf>
    <xf numFmtId="0" fontId="152" fillId="3" borderId="10" xfId="45451" applyFont="true" applyBorder="true" applyAlignment="true">
      <alignment horizontal="center" vertical="center"/>
    </xf>
    <xf numFmtId="0" fontId="152" fillId="3" borderId="10" xfId="45453" applyFont="true" applyBorder="true" applyAlignment="true">
      <alignment horizontal="center" vertical="center"/>
    </xf>
    <xf numFmtId="0" fontId="152" fillId="3" borderId="10" xfId="45481" applyFont="true" applyBorder="true" applyAlignment="true">
      <alignment horizontal="center" vertical="center"/>
    </xf>
    <xf numFmtId="0" fontId="152" fillId="3" borderId="10" xfId="45483" applyFont="true" applyBorder="true" applyAlignment="true">
      <alignment horizontal="center" vertical="center"/>
    </xf>
    <xf numFmtId="0" fontId="152" fillId="3" borderId="10" xfId="45511" applyFont="true" applyBorder="true" applyAlignment="true">
      <alignment horizontal="center" vertical="center"/>
    </xf>
    <xf numFmtId="0" fontId="152" fillId="3" borderId="10" xfId="45513" applyFont="true" applyBorder="true" applyAlignment="true">
      <alignment horizontal="center" vertical="center"/>
    </xf>
    <xf numFmtId="0" fontId="152" fillId="3" borderId="10" xfId="45553" applyFont="true" applyBorder="true" applyAlignment="true">
      <alignment horizontal="center" vertical="center"/>
    </xf>
    <xf numFmtId="0" fontId="152" fillId="3" borderId="10" xfId="45555" applyFont="true" applyBorder="true" applyAlignment="true">
      <alignment horizontal="center" vertical="center"/>
    </xf>
    <xf numFmtId="169" fontId="151" fillId="35" borderId="108" xfId="45407" applyNumberFormat="true" applyFont="true" applyFill="true" applyBorder="true" applyAlignment="true">
      <alignment horizontal="center" vertical="center"/>
    </xf>
    <xf numFmtId="169" fontId="151" fillId="35" borderId="109" xfId="45413" applyNumberFormat="true" applyFont="true" applyFill="true" applyBorder="true" applyAlignment="true">
      <alignment horizontal="center" vertical="center"/>
    </xf>
    <xf numFmtId="169" fontId="151" fillId="35" borderId="110" xfId="45419" applyNumberFormat="true" applyFont="true" applyFill="true" applyBorder="true" applyAlignment="true">
      <alignment horizontal="center" vertical="center"/>
    </xf>
    <xf numFmtId="169" fontId="151" fillId="35" borderId="108" xfId="45443" applyNumberFormat="true" applyFont="true" applyFill="true" applyBorder="true" applyAlignment="true">
      <alignment horizontal="center" vertical="center"/>
    </xf>
    <xf numFmtId="169" fontId="151" fillId="35" borderId="109" xfId="45443" applyNumberFormat="true" applyFont="true" applyFill="true" applyBorder="true" applyAlignment="true">
      <alignment horizontal="center" vertical="center"/>
    </xf>
    <xf numFmtId="169" fontId="151" fillId="35" borderId="109" xfId="45437" applyNumberFormat="true" applyFont="true" applyFill="true" applyBorder="true" applyAlignment="true">
      <alignment horizontal="center" vertical="center"/>
    </xf>
    <xf numFmtId="169" fontId="151" fillId="35" borderId="108" xfId="45465" applyNumberFormat="true" applyFont="true" applyFill="true" applyBorder="true" applyAlignment="true">
      <alignment horizontal="center" vertical="center"/>
    </xf>
    <xf numFmtId="169" fontId="151" fillId="35" borderId="109" xfId="45471" applyNumberFormat="true" applyFont="true" applyFill="true" applyBorder="true" applyAlignment="true">
      <alignment horizontal="center" vertical="center"/>
    </xf>
    <xf numFmtId="169" fontId="151" fillId="35" borderId="109" xfId="45477" applyNumberFormat="true" applyFont="true" applyFill="true" applyBorder="true" applyAlignment="true">
      <alignment horizontal="center" vertical="center"/>
    </xf>
    <xf numFmtId="169" fontId="151" fillId="35" borderId="108" xfId="45495" applyNumberFormat="true" applyFont="true" applyFill="true" applyBorder="true" applyAlignment="true">
      <alignment horizontal="center" vertical="center"/>
    </xf>
    <xf numFmtId="169" fontId="151" fillId="35" borderId="109" xfId="45501" applyNumberFormat="true" applyFont="true" applyFill="true" applyBorder="true" applyAlignment="true">
      <alignment horizontal="center" vertical="center"/>
    </xf>
    <xf numFmtId="169" fontId="151" fillId="35" borderId="110" xfId="45507" applyNumberFormat="true" applyFont="true" applyFill="true" applyBorder="true" applyAlignment="true">
      <alignment horizontal="center" vertical="center"/>
    </xf>
    <xf numFmtId="169" fontId="151" fillId="35" borderId="108" xfId="45525" applyNumberFormat="true" applyFont="true" applyFill="true" applyBorder="true" applyAlignment="true">
      <alignment horizontal="center" vertical="center"/>
    </xf>
    <xf numFmtId="169" fontId="151" fillId="35" borderId="109" xfId="45531" applyNumberFormat="true" applyFont="true" applyFill="true" applyBorder="true" applyAlignment="true">
      <alignment horizontal="center" vertical="center"/>
    </xf>
    <xf numFmtId="0" fontId="152" fillId="35" borderId="109" xfId="45513" applyFont="true" applyFill="true" applyBorder="true" applyAlignment="true">
      <alignment horizontal="center" vertical="center" wrapText="true"/>
    </xf>
    <xf numFmtId="0" fontId="152" fillId="35" borderId="109" xfId="45519" applyFont="true" applyFill="true" applyBorder="true" applyAlignment="true">
      <alignment horizontal="center" vertical="center" wrapText="true"/>
    </xf>
    <xf numFmtId="168" fontId="151" fillId="35" borderId="109" xfId="45541" applyNumberFormat="true" applyFont="true" applyFill="true" applyBorder="true" applyAlignment="true">
      <alignment horizontal="center" vertical="center"/>
    </xf>
    <xf numFmtId="168" fontId="151" fillId="35" borderId="109" xfId="45545" applyNumberFormat="true" applyFont="true" applyFill="true" applyBorder="true" applyAlignment="true">
      <alignment horizontal="center" vertical="center"/>
    </xf>
    <xf numFmtId="168" fontId="151" fillId="35" borderId="109" xfId="45549" applyNumberFormat="true" applyFont="true" applyFill="true" applyBorder="true" applyAlignment="true">
      <alignment horizontal="center" vertical="center"/>
    </xf>
    <xf numFmtId="169" fontId="151" fillId="35" borderId="110" xfId="45531" applyNumberFormat="true" applyFont="true" applyFill="true" applyBorder="true" applyAlignment="true">
      <alignment horizontal="center" vertical="center"/>
    </xf>
    <xf numFmtId="169" fontId="151" fillId="35" borderId="108" xfId="45567" applyNumberFormat="true" applyFont="true" applyFill="true" applyBorder="true" applyAlignment="true">
      <alignment horizontal="center" vertical="center"/>
    </xf>
    <xf numFmtId="169" fontId="151" fillId="35" borderId="109" xfId="45573" applyNumberFormat="true" applyFont="true" applyFill="true" applyBorder="true" applyAlignment="true">
      <alignment horizontal="center" vertical="center"/>
    </xf>
    <xf numFmtId="169" fontId="151" fillId="35" borderId="109" xfId="45579" applyNumberFormat="true" applyFont="true" applyFill="true" applyBorder="true" applyAlignment="true">
      <alignment horizontal="center" vertical="center"/>
    </xf>
    <xf numFmtId="0" fontId="152" fillId="35" borderId="109" xfId="45555" applyFont="true" applyFill="true" applyBorder="true" applyAlignment="true">
      <alignment horizontal="center" vertical="center" wrapText="true"/>
    </xf>
    <xf numFmtId="0" fontId="152" fillId="35" borderId="109" xfId="45561" applyFont="true" applyFill="true" applyBorder="true" applyAlignment="true">
      <alignment horizontal="center" vertical="center" wrapText="true"/>
    </xf>
    <xf numFmtId="168" fontId="151" fillId="35" borderId="109" xfId="45583" applyNumberFormat="true" applyFont="true" applyFill="true" applyBorder="true" applyAlignment="true">
      <alignment horizontal="center" vertical="center"/>
    </xf>
    <xf numFmtId="168" fontId="151" fillId="35" borderId="109" xfId="45587" applyNumberFormat="true" applyFont="true" applyFill="true" applyBorder="true" applyAlignment="true">
      <alignment horizontal="center" vertical="center"/>
    </xf>
    <xf numFmtId="168" fontId="151" fillId="35" borderId="109" xfId="45593" applyNumberFormat="true" applyFont="true" applyFill="true" applyBorder="true" applyAlignment="true">
      <alignment horizontal="center" vertical="center"/>
    </xf>
    <xf numFmtId="0" fontId="25" fillId="0" borderId="10" xfId="34367" applyFill="true" applyBorder="true" applyAlignment="true">
      <alignment horizontal="center" vertical="center"/>
    </xf>
    <xf numFmtId="0" fontId="184" fillId="3" borderId="10" xfId="45667" applyFont="true" applyBorder="true" applyAlignment="true">
      <alignment horizontal="center" vertical="center"/>
    </xf>
    <xf numFmtId="0" fontId="184" fillId="3" borderId="10" xfId="45697" applyFont="true" applyBorder="true" applyAlignment="true">
      <alignment horizontal="center" vertical="center"/>
    </xf>
    <xf numFmtId="0" fontId="184" fillId="3" borderId="10" xfId="45724" applyFont="true" applyBorder="true" applyAlignment="true">
      <alignment horizontal="center" vertical="center"/>
    </xf>
    <xf numFmtId="0" fontId="184" fillId="3" borderId="10" xfId="45754" applyFont="true" applyBorder="true" applyAlignment="true">
      <alignment horizontal="center" vertical="center"/>
    </xf>
    <xf numFmtId="0" fontId="184" fillId="3" borderId="10" xfId="45784" applyFont="true" applyBorder="true" applyAlignment="true">
      <alignment horizontal="center" vertical="center"/>
    </xf>
    <xf numFmtId="0" fontId="184" fillId="3" borderId="10" xfId="45826" applyFont="true" applyBorder="true" applyAlignment="true">
      <alignment horizontal="center" vertical="center"/>
    </xf>
    <xf numFmtId="0" fontId="152" fillId="3" borderId="10" xfId="45666" applyFont="true" applyBorder="true" applyAlignment="true">
      <alignment horizontal="center" vertical="center"/>
    </xf>
    <xf numFmtId="0" fontId="152" fillId="3" borderId="10" xfId="45668" applyFont="true" applyBorder="true" applyAlignment="true">
      <alignment horizontal="center" vertical="center"/>
    </xf>
    <xf numFmtId="0" fontId="152" fillId="3" borderId="10" xfId="45696" applyFont="true" applyBorder="true" applyAlignment="true">
      <alignment horizontal="center" vertical="center"/>
    </xf>
    <xf numFmtId="0" fontId="152" fillId="3" borderId="10" xfId="45698" applyFont="true" applyBorder="true" applyAlignment="true">
      <alignment horizontal="center" vertical="center"/>
    </xf>
    <xf numFmtId="0" fontId="152" fillId="3" borderId="10" xfId="45723" applyFont="true" applyBorder="true" applyAlignment="true">
      <alignment horizontal="center" vertical="center"/>
    </xf>
    <xf numFmtId="0" fontId="152" fillId="3" borderId="10" xfId="45725" applyFont="true" applyBorder="true" applyAlignment="true">
      <alignment horizontal="center" vertical="center"/>
    </xf>
    <xf numFmtId="0" fontId="152" fillId="3" borderId="10" xfId="45753" applyFont="true" applyBorder="true" applyAlignment="true">
      <alignment horizontal="center" vertical="center"/>
    </xf>
    <xf numFmtId="0" fontId="152" fillId="3" borderId="10" xfId="45755" applyFont="true" applyBorder="true" applyAlignment="true">
      <alignment horizontal="center" vertical="center"/>
    </xf>
    <xf numFmtId="0" fontId="152" fillId="3" borderId="10" xfId="45783" applyFont="true" applyBorder="true" applyAlignment="true">
      <alignment horizontal="center" vertical="center"/>
    </xf>
    <xf numFmtId="0" fontId="152" fillId="3" borderId="10" xfId="45785" applyFont="true" applyBorder="true" applyAlignment="true">
      <alignment horizontal="center" vertical="center"/>
    </xf>
    <xf numFmtId="0" fontId="152" fillId="3" borderId="10" xfId="45825" applyFont="true" applyBorder="true" applyAlignment="true">
      <alignment horizontal="center" vertical="center"/>
    </xf>
    <xf numFmtId="0" fontId="152" fillId="3" borderId="10" xfId="45827" applyFont="true" applyBorder="true" applyAlignment="true">
      <alignment horizontal="center" vertical="center"/>
    </xf>
    <xf numFmtId="169" fontId="151" fillId="35" borderId="108" xfId="45680" applyNumberFormat="true" applyFont="true" applyFill="true" applyBorder="true" applyAlignment="true">
      <alignment horizontal="center" vertical="center"/>
    </xf>
    <xf numFmtId="169" fontId="151" fillId="35" borderId="109" xfId="45686" applyNumberFormat="true" applyFont="true" applyFill="true" applyBorder="true" applyAlignment="true">
      <alignment horizontal="center" vertical="center"/>
    </xf>
    <xf numFmtId="169" fontId="151" fillId="35" borderId="110" xfId="45692" applyNumberFormat="true" applyFont="true" applyFill="true" applyBorder="true" applyAlignment="true">
      <alignment horizontal="center" vertical="center"/>
    </xf>
    <xf numFmtId="169" fontId="151" fillId="35" borderId="108" xfId="45716" applyNumberFormat="true" applyFont="true" applyFill="true" applyBorder="true" applyAlignment="true">
      <alignment horizontal="center" vertical="center"/>
    </xf>
    <xf numFmtId="169" fontId="151" fillId="35" borderId="109" xfId="45716" applyNumberFormat="true" applyFont="true" applyFill="true" applyBorder="true" applyAlignment="true">
      <alignment horizontal="center" vertical="center"/>
    </xf>
    <xf numFmtId="169" fontId="151" fillId="35" borderId="109" xfId="45710" applyNumberFormat="true" applyFont="true" applyFill="true" applyBorder="true" applyAlignment="true">
      <alignment horizontal="center" vertical="center"/>
    </xf>
    <xf numFmtId="169" fontId="151" fillId="35" borderId="108" xfId="45737" applyNumberFormat="true" applyFont="true" applyFill="true" applyBorder="true" applyAlignment="true">
      <alignment horizontal="center" vertical="center"/>
    </xf>
    <xf numFmtId="169" fontId="151" fillId="35" borderId="109" xfId="45743" applyNumberFormat="true" applyFont="true" applyFill="true" applyBorder="true" applyAlignment="true">
      <alignment horizontal="center" vertical="center"/>
    </xf>
    <xf numFmtId="169" fontId="151" fillId="35" borderId="109" xfId="45749" applyNumberFormat="true" applyFont="true" applyFill="true" applyBorder="true" applyAlignment="true">
      <alignment horizontal="center" vertical="center"/>
    </xf>
    <xf numFmtId="169" fontId="151" fillId="35" borderId="108" xfId="45767" applyNumberFormat="true" applyFont="true" applyFill="true" applyBorder="true" applyAlignment="true">
      <alignment horizontal="center" vertical="center"/>
    </xf>
    <xf numFmtId="169" fontId="151" fillId="35" borderId="109" xfId="45773" applyNumberFormat="true" applyFont="true" applyFill="true" applyBorder="true" applyAlignment="true">
      <alignment horizontal="center" vertical="center"/>
    </xf>
    <xf numFmtId="169" fontId="151" fillId="35" borderId="110" xfId="45779" applyNumberFormat="true" applyFont="true" applyFill="true" applyBorder="true" applyAlignment="true">
      <alignment horizontal="center" vertical="center"/>
    </xf>
    <xf numFmtId="169" fontId="151" fillId="35" borderId="108" xfId="45797" applyNumberFormat="true" applyFont="true" applyFill="true" applyBorder="true" applyAlignment="true">
      <alignment horizontal="center" vertical="center"/>
    </xf>
    <xf numFmtId="169" fontId="151" fillId="35" borderId="109" xfId="45803" applyNumberFormat="true" applyFont="true" applyFill="true" applyBorder="true" applyAlignment="true">
      <alignment horizontal="center" vertical="center"/>
    </xf>
    <xf numFmtId="0" fontId="152" fillId="35" borderId="109" xfId="45785" applyFont="true" applyFill="true" applyBorder="true" applyAlignment="true">
      <alignment horizontal="center" vertical="center" wrapText="true"/>
    </xf>
    <xf numFmtId="0" fontId="152" fillId="35" borderId="109" xfId="45791" applyFont="true" applyFill="true" applyBorder="true" applyAlignment="true">
      <alignment horizontal="center" vertical="center" wrapText="true"/>
    </xf>
    <xf numFmtId="168" fontId="151" fillId="35" borderId="109" xfId="45813" applyNumberFormat="true" applyFont="true" applyFill="true" applyBorder="true" applyAlignment="true">
      <alignment horizontal="center" vertical="center"/>
    </xf>
    <xf numFmtId="168" fontId="151" fillId="35" borderId="109" xfId="45817" applyNumberFormat="true" applyFont="true" applyFill="true" applyBorder="true" applyAlignment="true">
      <alignment horizontal="center" vertical="center"/>
    </xf>
    <xf numFmtId="168" fontId="151" fillId="35" borderId="109" xfId="45821" applyNumberFormat="true" applyFont="true" applyFill="true" applyBorder="true" applyAlignment="true">
      <alignment horizontal="center" vertical="center"/>
    </xf>
    <xf numFmtId="169" fontId="151" fillId="35" borderId="110" xfId="45803" applyNumberFormat="true" applyFont="true" applyFill="true" applyBorder="true" applyAlignment="true">
      <alignment horizontal="center" vertical="center"/>
    </xf>
    <xf numFmtId="0" fontId="152" fillId="35" borderId="109" xfId="45827" applyFont="true" applyFill="true" applyBorder="true" applyAlignment="true">
      <alignment horizontal="center" vertical="center" wrapText="true"/>
    </xf>
    <xf numFmtId="0" fontId="152" fillId="35" borderId="109" xfId="45833" applyFont="true" applyFill="true" applyBorder="true" applyAlignment="true">
      <alignment horizontal="center" vertical="center" wrapText="true"/>
    </xf>
    <xf numFmtId="0" fontId="152" fillId="3" borderId="57" xfId="46446" applyFont="true" applyBorder="true" applyAlignment="true">
      <alignment horizontal="center" wrapText="true"/>
    </xf>
    <xf numFmtId="0" fontId="152" fillId="26" borderId="58" xfId="46447" applyFont="true" applyFill="true" applyBorder="true" applyAlignment="true">
      <alignment horizontal="left" vertical="top" wrapText="true"/>
    </xf>
    <xf numFmtId="0" fontId="152" fillId="26" borderId="58" xfId="46448" applyFont="true" applyFill="true" applyBorder="true" applyAlignment="true">
      <alignment horizontal="left" vertical="top" wrapText="true"/>
    </xf>
    <xf numFmtId="168" fontId="151" fillId="28" borderId="58" xfId="46449" applyNumberFormat="true" applyFont="true" applyFill="true" applyBorder="true" applyAlignment="true">
      <alignment horizontal="right" vertical="top"/>
    </xf>
    <xf numFmtId="0" fontId="152" fillId="26" borderId="59" xfId="46450" applyFont="true" applyFill="true" applyBorder="true" applyAlignment="true">
      <alignment horizontal="left" vertical="top" wrapText="true"/>
    </xf>
    <xf numFmtId="0" fontId="152" fillId="26" borderId="59" xfId="46451" applyFont="true" applyFill="true" applyBorder="true" applyAlignment="true">
      <alignment horizontal="left" vertical="top" wrapText="true"/>
    </xf>
    <xf numFmtId="168" fontId="151" fillId="28" borderId="59" xfId="46452" applyNumberFormat="true" applyFont="true" applyFill="true" applyBorder="true" applyAlignment="true">
      <alignment horizontal="right" vertical="top"/>
    </xf>
    <xf numFmtId="0" fontId="152" fillId="26" borderId="60" xfId="46453" applyFont="true" applyFill="true" applyBorder="true" applyAlignment="true">
      <alignment horizontal="left" vertical="top" wrapText="true"/>
    </xf>
    <xf numFmtId="0" fontId="152" fillId="26" borderId="60" xfId="46454" applyFont="true" applyFill="true" applyBorder="true" applyAlignment="true">
      <alignment horizontal="left" vertical="top" wrapText="true"/>
    </xf>
    <xf numFmtId="168" fontId="151" fillId="28" borderId="60" xfId="46455" applyNumberFormat="true" applyFont="true" applyFill="true" applyBorder="true" applyAlignment="true">
      <alignment horizontal="right" vertical="top"/>
    </xf>
    <xf numFmtId="0" fontId="152" fillId="26" borderId="60" xfId="46284" applyFont="true" applyFill="true" applyBorder="true" applyAlignment="true">
      <alignment horizontal="left" vertical="center" wrapText="true"/>
    </xf>
    <xf numFmtId="0" fontId="152" fillId="26" borderId="60" xfId="46290" applyFont="true" applyFill="true" applyBorder="true" applyAlignment="true">
      <alignment horizontal="left" vertical="center" wrapText="true"/>
    </xf>
    <xf numFmtId="0" fontId="134" fillId="3" borderId="10" xfId="46363" applyFont="true" applyAlignment="true">
      <alignment horizontal="right" vertical="top" wrapText="true"/>
    </xf>
    <xf numFmtId="0" fontId="134" fillId="0" borderId="0" xfId="0" applyFont="true" applyAlignment="true">
      <alignment horizontal="right" vertical="top" wrapText="true"/>
    </xf>
    <xf numFmtId="0" fontId="134" fillId="3" borderId="10" xfId="46365" applyFont="true" applyAlignment="true">
      <alignment horizontal="right" vertical="top" wrapText="true"/>
    </xf>
    <xf numFmtId="0" fontId="134" fillId="3" borderId="10" xfId="46367" applyFont="true" applyAlignment="true">
      <alignment horizontal="right" vertical="top" wrapText="true"/>
    </xf>
    <xf numFmtId="0" fontId="134" fillId="3" borderId="57" xfId="46369" applyFont="true" applyBorder="true" applyAlignment="true">
      <alignment horizontal="right" vertical="top" wrapText="true"/>
    </xf>
    <xf numFmtId="0" fontId="134" fillId="3" borderId="57" xfId="46371" applyFont="true" applyBorder="true" applyAlignment="true">
      <alignment horizontal="right" vertical="top" wrapText="true"/>
    </xf>
    <xf numFmtId="0" fontId="134" fillId="3" borderId="57" xfId="46373" applyFont="true" applyBorder="true" applyAlignment="true">
      <alignment horizontal="right" vertical="top" wrapText="true"/>
    </xf>
    <xf numFmtId="166" fontId="134" fillId="28" borderId="58" xfId="46375" applyNumberFormat="true" applyFont="true" applyFill="true" applyBorder="true" applyAlignment="true">
      <alignment horizontal="right" vertical="top" wrapText="true"/>
    </xf>
    <xf numFmtId="166" fontId="134" fillId="28" borderId="58" xfId="46377" applyNumberFormat="true" applyFont="true" applyFill="true" applyBorder="true" applyAlignment="true">
      <alignment horizontal="right" vertical="top" wrapText="true"/>
    </xf>
    <xf numFmtId="166" fontId="134" fillId="28" borderId="58" xfId="46379" applyNumberFormat="true" applyFont="true" applyFill="true" applyBorder="true" applyAlignment="true">
      <alignment horizontal="right" vertical="top" wrapText="true"/>
    </xf>
    <xf numFmtId="166" fontId="134" fillId="28" borderId="59" xfId="46381" applyNumberFormat="true" applyFont="true" applyFill="true" applyBorder="true" applyAlignment="true">
      <alignment horizontal="right" vertical="top" wrapText="true"/>
    </xf>
    <xf numFmtId="166" fontId="134" fillId="28" borderId="59" xfId="46383" applyNumberFormat="true" applyFont="true" applyFill="true" applyBorder="true" applyAlignment="true">
      <alignment horizontal="right" vertical="top" wrapText="true"/>
    </xf>
    <xf numFmtId="166" fontId="134" fillId="28" borderId="59" xfId="46385" applyNumberFormat="true" applyFont="true" applyFill="true" applyBorder="true" applyAlignment="true">
      <alignment horizontal="right" vertical="top" wrapText="true"/>
    </xf>
    <xf numFmtId="166" fontId="134" fillId="28" borderId="60" xfId="46387" applyNumberFormat="true" applyFont="true" applyFill="true" applyBorder="true" applyAlignment="true">
      <alignment horizontal="right" vertical="top" wrapText="true"/>
    </xf>
    <xf numFmtId="0" fontId="134" fillId="3" borderId="57" xfId="46389" applyFont="true" applyBorder="true" applyAlignment="true">
      <alignment horizontal="right" vertical="top" wrapText="true"/>
    </xf>
    <xf numFmtId="166" fontId="134" fillId="28" borderId="60" xfId="46391" applyNumberFormat="true" applyFont="true" applyFill="true" applyBorder="true" applyAlignment="true">
      <alignment horizontal="right" vertical="top" wrapText="true"/>
    </xf>
    <xf numFmtId="0" fontId="134" fillId="3" borderId="57" xfId="46393" applyFont="true" applyBorder="true" applyAlignment="true">
      <alignment horizontal="right" vertical="top" wrapText="true"/>
    </xf>
    <xf numFmtId="167" fontId="134" fillId="28" borderId="59" xfId="46394" applyNumberFormat="true" applyFont="true" applyFill="true" applyBorder="true" applyAlignment="true">
      <alignment horizontal="right" vertical="top" wrapText="true"/>
    </xf>
    <xf numFmtId="167" fontId="134" fillId="28" borderId="59" xfId="46395" applyNumberFormat="true" applyFont="true" applyFill="true" applyBorder="true" applyAlignment="true">
      <alignment horizontal="right" vertical="top" wrapText="true"/>
    </xf>
    <xf numFmtId="166" fontId="134" fillId="28" borderId="60" xfId="46397" applyNumberFormat="true" applyFont="true" applyFill="true" applyBorder="true" applyAlignment="true">
      <alignment horizontal="right" vertical="top" wrapText="true"/>
    </xf>
    <xf numFmtId="0" fontId="134" fillId="3" borderId="57" xfId="46399" applyFont="true" applyBorder="true" applyAlignment="true">
      <alignment horizontal="right" vertical="top" wrapText="true"/>
    </xf>
    <xf numFmtId="167" fontId="134" fillId="28" borderId="60" xfId="46400" applyNumberFormat="true" applyFont="true" applyFill="true" applyBorder="true" applyAlignment="true">
      <alignment horizontal="right" vertical="top" wrapText="true"/>
    </xf>
    <xf numFmtId="0" fontId="134" fillId="3" borderId="130" xfId="46405" applyFont="true" applyBorder="true" applyAlignment="true">
      <alignment horizontal="right" vertical="top" wrapText="true"/>
    </xf>
    <xf numFmtId="0" fontId="134" fillId="3" borderId="54" xfId="46406" applyFont="true" applyBorder="true" applyAlignment="true">
      <alignment horizontal="right" vertical="top" wrapText="true"/>
    </xf>
    <xf numFmtId="0" fontId="134" fillId="3" borderId="55" xfId="46407" applyFont="true" applyBorder="true" applyAlignment="true">
      <alignment horizontal="right" vertical="top" wrapText="true"/>
    </xf>
    <xf numFmtId="166" fontId="134" fillId="28" borderId="131" xfId="46409" applyNumberFormat="true" applyFont="true" applyFill="true" applyBorder="true" applyAlignment="true">
      <alignment horizontal="right" vertical="top" wrapText="true"/>
    </xf>
    <xf numFmtId="166" fontId="134" fillId="28" borderId="132" xfId="46410" applyNumberFormat="true" applyFont="true" applyFill="true" applyBorder="true" applyAlignment="true">
      <alignment horizontal="right" vertical="top" wrapText="true"/>
    </xf>
    <xf numFmtId="166" fontId="134" fillId="28" borderId="133" xfId="46411" applyNumberFormat="true" applyFont="true" applyFill="true" applyBorder="true" applyAlignment="true">
      <alignment horizontal="right" vertical="top" wrapText="true"/>
    </xf>
    <xf numFmtId="167" fontId="134" fillId="28" borderId="59" xfId="46412" applyNumberFormat="true" applyFont="true" applyFill="true" applyBorder="true" applyAlignment="true">
      <alignment horizontal="right" vertical="top" wrapText="true"/>
    </xf>
    <xf numFmtId="0" fontId="134" fillId="3" borderId="130" xfId="46417" applyFont="true" applyBorder="true" applyAlignment="true">
      <alignment horizontal="right" vertical="top" wrapText="true"/>
    </xf>
    <xf numFmtId="0" fontId="134" fillId="3" borderId="54" xfId="46418" applyFont="true" applyBorder="true" applyAlignment="true">
      <alignment horizontal="right" vertical="top" wrapText="true"/>
    </xf>
    <xf numFmtId="0" fontId="134" fillId="3" borderId="55" xfId="46419" applyFont="true" applyBorder="true" applyAlignment="true">
      <alignment horizontal="right" vertical="top" wrapText="true"/>
    </xf>
    <xf numFmtId="166" fontId="134" fillId="28" borderId="131" xfId="46421" applyNumberFormat="true" applyFont="true" applyFill="true" applyBorder="true" applyAlignment="true">
      <alignment horizontal="right" vertical="top" wrapText="true"/>
    </xf>
    <xf numFmtId="166" fontId="134" fillId="28" borderId="132" xfId="46422" applyNumberFormat="true" applyFont="true" applyFill="true" applyBorder="true" applyAlignment="true">
      <alignment horizontal="right" vertical="top" wrapText="true"/>
    </xf>
    <xf numFmtId="166" fontId="134" fillId="28" borderId="133" xfId="46423" applyNumberFormat="true" applyFont="true" applyFill="true" applyBorder="true" applyAlignment="true">
      <alignment horizontal="right" vertical="top" wrapText="true"/>
    </xf>
    <xf numFmtId="0" fontId="134" fillId="3" borderId="57" xfId="46424" applyFont="true" applyBorder="true" applyAlignment="true">
      <alignment horizontal="right" vertical="top" wrapText="true"/>
    </xf>
    <xf numFmtId="166" fontId="134" fillId="28" borderId="134" xfId="46425" applyNumberFormat="true" applyFont="true" applyFill="true" applyBorder="true" applyAlignment="true">
      <alignment horizontal="right" vertical="top" wrapText="true"/>
    </xf>
    <xf numFmtId="0" fontId="134" fillId="3" borderId="130" xfId="46430" applyFont="true" applyBorder="true" applyAlignment="true">
      <alignment horizontal="right" vertical="top" wrapText="true"/>
    </xf>
    <xf numFmtId="0" fontId="134" fillId="3" borderId="54" xfId="46431" applyFont="true" applyBorder="true" applyAlignment="true">
      <alignment horizontal="right" vertical="top" wrapText="true"/>
    </xf>
    <xf numFmtId="0" fontId="134" fillId="3" borderId="55" xfId="46432" applyFont="true" applyBorder="true" applyAlignment="true">
      <alignment horizontal="right" vertical="top" wrapText="true"/>
    </xf>
    <xf numFmtId="166" fontId="134" fillId="28" borderId="131" xfId="46434" applyNumberFormat="true" applyFont="true" applyFill="true" applyBorder="true" applyAlignment="true">
      <alignment horizontal="right" vertical="top" wrapText="true"/>
    </xf>
    <xf numFmtId="166" fontId="134" fillId="28" borderId="132" xfId="46435" applyNumberFormat="true" applyFont="true" applyFill="true" applyBorder="true" applyAlignment="true">
      <alignment horizontal="right" vertical="top" wrapText="true"/>
    </xf>
    <xf numFmtId="166" fontId="134" fillId="28" borderId="133" xfId="46436" applyNumberFormat="true" applyFont="true" applyFill="true" applyBorder="true" applyAlignment="true">
      <alignment horizontal="right" vertical="top" wrapText="true"/>
    </xf>
    <xf numFmtId="0" fontId="134" fillId="3" borderId="57" xfId="46437" applyFont="true" applyBorder="true" applyAlignment="true">
      <alignment horizontal="right" vertical="top" wrapText="true"/>
    </xf>
    <xf numFmtId="166" fontId="134" fillId="28" borderId="134" xfId="46438" applyNumberFormat="true" applyFont="true" applyFill="true" applyBorder="true" applyAlignment="true">
      <alignment horizontal="right" vertical="top" wrapText="true"/>
    </xf>
    <xf numFmtId="0" fontId="134" fillId="3" borderId="57" xfId="46439" applyFont="true" applyBorder="true" applyAlignment="true">
      <alignment horizontal="right" vertical="top" wrapText="true"/>
    </xf>
    <xf numFmtId="166" fontId="134" fillId="28" borderId="134" xfId="46440" applyNumberFormat="true" applyFont="true" applyFill="true" applyBorder="true" applyAlignment="true">
      <alignment horizontal="right" vertical="top" wrapText="true"/>
    </xf>
    <xf numFmtId="169" fontId="184" fillId="28" borderId="78" xfId="40057" applyNumberFormat="true" applyFont="true" applyFill="true" applyBorder="true" applyAlignment="true">
      <alignment horizontal="center" vertical="center"/>
    </xf>
    <xf numFmtId="169" fontId="184" fillId="28" borderId="85" xfId="40069" applyNumberFormat="true" applyFont="true" applyFill="true" applyBorder="true" applyAlignment="true">
      <alignment horizontal="center" vertical="center"/>
    </xf>
    <xf numFmtId="169" fontId="184" fillId="28" borderId="78" xfId="40237" applyNumberFormat="true" applyFont="true" applyFill="true" applyBorder="true" applyAlignment="true">
      <alignment horizontal="center" vertical="center"/>
    </xf>
    <xf numFmtId="169" fontId="184" fillId="28" borderId="113" xfId="40285" applyNumberFormat="true" applyFont="true" applyFill="true" applyBorder="true" applyAlignment="true">
      <alignment horizontal="center" vertical="center"/>
    </xf>
    <xf numFmtId="169" fontId="184" fillId="28" borderId="78" xfId="40297" applyNumberFormat="true" applyFont="true" applyFill="true" applyBorder="true" applyAlignment="true">
      <alignment horizontal="center" vertical="center"/>
    </xf>
    <xf numFmtId="169" fontId="184" fillId="28" borderId="85" xfId="40377" applyNumberFormat="true" applyFont="true" applyFill="true" applyBorder="true" applyAlignment="true">
      <alignment horizontal="center" vertical="center"/>
    </xf>
    <xf numFmtId="169" fontId="184" fillId="28" borderId="77" xfId="40413" applyNumberFormat="true" applyFont="true" applyFill="true" applyBorder="true" applyAlignment="true">
      <alignment horizontal="center" vertical="center"/>
    </xf>
    <xf numFmtId="169" fontId="184" fillId="28" borderId="78" xfId="40425" applyNumberFormat="true" applyFont="true" applyFill="true" applyBorder="true" applyAlignment="true">
      <alignment horizontal="center" vertical="center"/>
    </xf>
    <xf numFmtId="169" fontId="184" fillId="28" borderId="56" xfId="40058" applyNumberFormat="true" applyFont="true" applyFill="true" applyBorder="true" applyAlignment="true">
      <alignment horizontal="center" vertical="center"/>
    </xf>
    <xf numFmtId="169" fontId="184" fillId="28" borderId="86" xfId="40070" applyNumberFormat="true" applyFont="true" applyFill="true" applyBorder="true" applyAlignment="true">
      <alignment horizontal="center" vertical="center"/>
    </xf>
    <xf numFmtId="169" fontId="184" fillId="28" borderId="56" xfId="40238" applyNumberFormat="true" applyFont="true" applyFill="true" applyBorder="true" applyAlignment="true">
      <alignment horizontal="center" vertical="center"/>
    </xf>
    <xf numFmtId="169" fontId="184" fillId="28" borderId="114" xfId="40286" applyNumberFormat="true" applyFont="true" applyFill="true" applyBorder="true" applyAlignment="true">
      <alignment horizontal="center" vertical="center"/>
    </xf>
    <xf numFmtId="169" fontId="184" fillId="28" borderId="56" xfId="40298" applyNumberFormat="true" applyFont="true" applyFill="true" applyBorder="true" applyAlignment="true">
      <alignment horizontal="center" vertical="center"/>
    </xf>
    <xf numFmtId="169" fontId="184" fillId="28" borderId="56" xfId="40358" applyNumberFormat="true" applyFont="true" applyFill="true" applyBorder="true" applyAlignment="true">
      <alignment horizontal="center" vertical="center"/>
    </xf>
    <xf numFmtId="169" fontId="184" fillId="28" borderId="86" xfId="40378" applyNumberFormat="true" applyFont="true" applyFill="true" applyBorder="true" applyAlignment="true">
      <alignment horizontal="center" vertical="center"/>
    </xf>
    <xf numFmtId="169" fontId="184" fillId="28" borderId="61" xfId="40414" applyNumberFormat="true" applyFont="true" applyFill="true" applyBorder="true" applyAlignment="true">
      <alignment horizontal="center" vertical="center"/>
    </xf>
    <xf numFmtId="169" fontId="184" fillId="28" borderId="56" xfId="40426" applyNumberFormat="true" applyFont="true" applyFill="true" applyBorder="true" applyAlignment="true">
      <alignment horizontal="center" vertical="center"/>
    </xf>
    <xf numFmtId="169" fontId="184" fillId="28" borderId="93" xfId="40059" applyNumberFormat="true" applyFont="true" applyFill="true" applyBorder="true" applyAlignment="true">
      <alignment horizontal="center" vertical="center"/>
    </xf>
    <xf numFmtId="169" fontId="184" fillId="28" borderId="98" xfId="40071" applyNumberFormat="true" applyFont="true" applyFill="true" applyBorder="true" applyAlignment="true">
      <alignment horizontal="center" vertical="center"/>
    </xf>
    <xf numFmtId="169" fontId="184" fillId="28" borderId="93" xfId="40239" applyNumberFormat="true" applyFont="true" applyFill="true" applyBorder="true" applyAlignment="true">
      <alignment horizontal="center" vertical="center"/>
    </xf>
    <xf numFmtId="169" fontId="184" fillId="28" borderId="115" xfId="40287" applyNumberFormat="true" applyFont="true" applyFill="true" applyBorder="true" applyAlignment="true">
      <alignment horizontal="center" vertical="center"/>
    </xf>
    <xf numFmtId="169" fontId="184" fillId="28" borderId="93" xfId="40299" applyNumberFormat="true" applyFont="true" applyFill="true" applyBorder="true" applyAlignment="true">
      <alignment horizontal="center" vertical="center"/>
    </xf>
    <xf numFmtId="169" fontId="184" fillId="28" borderId="93" xfId="40359" applyNumberFormat="true" applyFont="true" applyFill="true" applyBorder="true" applyAlignment="true">
      <alignment horizontal="center" vertical="center"/>
    </xf>
    <xf numFmtId="169" fontId="184" fillId="28" borderId="98" xfId="40379" applyNumberFormat="true" applyFont="true" applyFill="true" applyBorder="true" applyAlignment="true">
      <alignment horizontal="center" vertical="center"/>
    </xf>
    <xf numFmtId="169" fontId="184" fillId="28" borderId="92" xfId="40415" applyNumberFormat="true" applyFont="true" applyFill="true" applyBorder="true" applyAlignment="true">
      <alignment horizontal="center" vertical="center"/>
    </xf>
    <xf numFmtId="169" fontId="184" fillId="28" borderId="93" xfId="40427" applyNumberFormat="true" applyFont="true" applyFill="true" applyBorder="true" applyAlignment="true">
      <alignment horizontal="center" vertical="center"/>
    </xf>
    <xf numFmtId="169" fontId="184" fillId="28" borderId="63" xfId="40058" applyNumberFormat="true" applyFont="true" applyFill="true" applyBorder="true" applyAlignment="true">
      <alignment horizontal="center" vertical="center"/>
    </xf>
    <xf numFmtId="169" fontId="184" fillId="28" borderId="101" xfId="40070" applyNumberFormat="true" applyFont="true" applyFill="true" applyBorder="true" applyAlignment="true">
      <alignment horizontal="center" vertical="center"/>
    </xf>
    <xf numFmtId="169" fontId="184" fillId="28" borderId="63" xfId="40238" applyNumberFormat="true" applyFont="true" applyFill="true" applyBorder="true" applyAlignment="true">
      <alignment horizontal="center" vertical="center"/>
    </xf>
    <xf numFmtId="169" fontId="184" fillId="28" borderId="116" xfId="40286" applyNumberFormat="true" applyFont="true" applyFill="true" applyBorder="true" applyAlignment="true">
      <alignment horizontal="center" vertical="center"/>
    </xf>
    <xf numFmtId="169" fontId="184" fillId="28" borderId="63" xfId="40298" applyNumberFormat="true" applyFont="true" applyFill="true" applyBorder="true" applyAlignment="true">
      <alignment horizontal="center" vertical="center"/>
    </xf>
    <xf numFmtId="169" fontId="184" fillId="28" borderId="78" xfId="40358" applyNumberFormat="true" applyFont="true" applyFill="true" applyBorder="true" applyAlignment="true">
      <alignment horizontal="center" vertical="center"/>
    </xf>
    <xf numFmtId="169" fontId="184" fillId="28" borderId="85" xfId="40378" applyNumberFormat="true" applyFont="true" applyFill="true" applyBorder="true" applyAlignment="true">
      <alignment horizontal="center" vertical="center"/>
    </xf>
    <xf numFmtId="169" fontId="184" fillId="28" borderId="77" xfId="40414" applyNumberFormat="true" applyFont="true" applyFill="true" applyBorder="true" applyAlignment="true">
      <alignment horizontal="center" vertical="center"/>
    </xf>
    <xf numFmtId="169" fontId="184" fillId="28" borderId="78" xfId="40426" applyNumberFormat="true" applyFont="true" applyFill="true" applyBorder="true" applyAlignment="true">
      <alignment horizontal="center" vertical="center"/>
    </xf>
    <xf numFmtId="169" fontId="184" fillId="28" borderId="64" xfId="40059" applyNumberFormat="true" applyFont="true" applyFill="true" applyBorder="true" applyAlignment="true">
      <alignment horizontal="center" vertical="center"/>
    </xf>
    <xf numFmtId="169" fontId="184" fillId="28" borderId="87" xfId="40071" applyNumberFormat="true" applyFont="true" applyFill="true" applyBorder="true" applyAlignment="true">
      <alignment horizontal="center" vertical="center"/>
    </xf>
    <xf numFmtId="169" fontId="184" fillId="28" borderId="64" xfId="40239" applyNumberFormat="true" applyFont="true" applyFill="true" applyBorder="true" applyAlignment="true">
      <alignment horizontal="center" vertical="center"/>
    </xf>
    <xf numFmtId="169" fontId="184" fillId="28" borderId="117" xfId="40287" applyNumberFormat="true" applyFont="true" applyFill="true" applyBorder="true" applyAlignment="true">
      <alignment horizontal="center" vertical="center"/>
    </xf>
    <xf numFmtId="169" fontId="184" fillId="28" borderId="64" xfId="40299" applyNumberFormat="true" applyFont="true" applyFill="true" applyBorder="true" applyAlignment="true">
      <alignment horizontal="center" vertical="center"/>
    </xf>
    <xf numFmtId="169" fontId="184" fillId="28" borderId="78" xfId="40058" applyNumberFormat="true" applyFont="true" applyFill="true" applyBorder="true" applyAlignment="true">
      <alignment horizontal="center" vertical="center"/>
    </xf>
    <xf numFmtId="169" fontId="184" fillId="28" borderId="85" xfId="40070" applyNumberFormat="true" applyFont="true" applyFill="true" applyBorder="true" applyAlignment="true">
      <alignment horizontal="center" vertical="center"/>
    </xf>
    <xf numFmtId="169" fontId="184" fillId="28" borderId="78" xfId="40238" applyNumberFormat="true" applyFont="true" applyFill="true" applyBorder="true" applyAlignment="true">
      <alignment horizontal="center" vertical="center"/>
    </xf>
    <xf numFmtId="169" fontId="184" fillId="28" borderId="113" xfId="40286" applyNumberFormat="true" applyFont="true" applyFill="true" applyBorder="true" applyAlignment="true">
      <alignment horizontal="center" vertical="center"/>
    </xf>
    <xf numFmtId="169" fontId="184" fillId="28" borderId="78" xfId="40298" applyNumberFormat="true" applyFont="true" applyFill="true" applyBorder="true" applyAlignment="true">
      <alignment horizontal="center" vertical="center"/>
    </xf>
    <xf numFmtId="169" fontId="184" fillId="28" borderId="64" xfId="40359" applyNumberFormat="true" applyFont="true" applyFill="true" applyBorder="true" applyAlignment="true">
      <alignment horizontal="center" vertical="center"/>
    </xf>
    <xf numFmtId="169" fontId="184" fillId="28" borderId="87" xfId="40379" applyNumberFormat="true" applyFont="true" applyFill="true" applyBorder="true" applyAlignment="true">
      <alignment horizontal="center" vertical="center"/>
    </xf>
    <xf numFmtId="169" fontId="184" fillId="28" borderId="127" xfId="40072" applyNumberFormat="true" applyFont="true" applyFill="true" applyBorder="true" applyAlignment="true">
      <alignment horizontal="center" vertical="center"/>
    </xf>
    <xf numFmtId="169" fontId="184" fillId="28" borderId="87" xfId="40072" applyNumberFormat="true" applyFont="true" applyFill="true" applyBorder="true" applyAlignment="true">
      <alignment horizontal="center" vertical="center"/>
    </xf>
    <xf numFmtId="169" fontId="184" fillId="28" borderId="64" xfId="40060" applyNumberFormat="true" applyFont="true" applyFill="true" applyBorder="true" applyAlignment="true">
      <alignment horizontal="center" vertical="center"/>
    </xf>
    <xf numFmtId="169" fontId="184" fillId="28" borderId="64" xfId="40240" applyNumberFormat="true" applyFont="true" applyFill="true" applyBorder="true" applyAlignment="true">
      <alignment horizontal="center" vertical="center"/>
    </xf>
    <xf numFmtId="169" fontId="184" fillId="28" borderId="117" xfId="40288" applyNumberFormat="true" applyFont="true" applyFill="true" applyBorder="true" applyAlignment="true">
      <alignment horizontal="center" vertical="center"/>
    </xf>
    <xf numFmtId="169" fontId="184" fillId="28" borderId="64" xfId="40300" applyNumberFormat="true" applyFont="true" applyFill="true" applyBorder="true" applyAlignment="true">
      <alignment horizontal="center" vertical="center"/>
    </xf>
    <xf numFmtId="169" fontId="184" fillId="28" borderId="64" xfId="40360" applyNumberFormat="true" applyFont="true" applyFill="true" applyBorder="true" applyAlignment="true">
      <alignment horizontal="center" vertical="center"/>
    </xf>
    <xf numFmtId="169" fontId="184" fillId="28" borderId="87" xfId="40380" applyNumberFormat="true" applyFont="true" applyFill="true" applyBorder="true" applyAlignment="true">
      <alignment horizontal="center" vertical="center"/>
    </xf>
    <xf numFmtId="169" fontId="184" fillId="28" borderId="62" xfId="40416" applyNumberFormat="true" applyFont="true" applyFill="true" applyBorder="true" applyAlignment="true">
      <alignment horizontal="center" vertical="center"/>
    </xf>
    <xf numFmtId="169" fontId="184" fillId="28" borderId="64" xfId="40428" applyNumberFormat="true" applyFont="true" applyFill="true" applyBorder="true" applyAlignment="true">
      <alignment horizontal="center" vertical="center"/>
    </xf>
    <xf numFmtId="168" fontId="184" fillId="28" borderId="129" xfId="40077" applyNumberFormat="true" applyFont="true" applyFill="true" applyBorder="true" applyAlignment="true">
      <alignment horizontal="center" vertical="center"/>
    </xf>
    <xf numFmtId="168" fontId="184" fillId="28" borderId="66" xfId="40077" applyNumberFormat="true" applyFont="true" applyFill="true" applyBorder="true" applyAlignment="true">
      <alignment horizontal="center" vertical="center"/>
    </xf>
    <xf numFmtId="0" fontId="152" fillId="3" borderId="53" xfId="39974" applyFont="true" applyBorder="true" applyAlignment="true">
      <alignment horizontal="center" vertical="center" wrapText="true"/>
    </xf>
    <xf numFmtId="170" fontId="156" fillId="27" borderId="153" xfId="19344" applyNumberFormat="true" applyFont="true" applyFill="true" applyBorder="true" applyAlignment="true">
      <alignment horizontal="center" vertical="center"/>
    </xf>
    <xf numFmtId="0" fontId="152" fillId="3" borderId="53" xfId="40034" applyFont="true" applyBorder="true" applyAlignment="true">
      <alignment horizontal="center" vertical="center" wrapText="true"/>
    </xf>
    <xf numFmtId="0" fontId="152" fillId="3" borderId="53" xfId="40094" applyFont="true" applyBorder="true" applyAlignment="true">
      <alignment horizontal="center" vertical="center" wrapText="true"/>
    </xf>
    <xf numFmtId="170" fontId="156" fillId="27" borderId="154" xfId="19344" applyNumberFormat="true" applyFont="true" applyFill="true" applyBorder="true" applyAlignment="true">
      <alignment horizontal="center" vertical="center"/>
    </xf>
    <xf numFmtId="170" fontId="156" fillId="27" borderId="155" xfId="19344" applyNumberFormat="true" applyFont="true" applyFill="true" applyBorder="true" applyAlignment="true">
      <alignment horizontal="center" vertical="center"/>
    </xf>
    <xf numFmtId="170" fontId="156" fillId="27" borderId="156" xfId="19344"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2" fillId="0" borderId="10" xfId="39974" applyFont="true" applyFill="true" applyBorder="true" applyAlignment="true">
      <alignment horizontal="center" vertical="center" wrapText="true"/>
    </xf>
    <xf numFmtId="169" fontId="116" fillId="0" borderId="10" xfId="39988" applyNumberFormat="true" applyFont="true" applyFill="true" applyBorder="true" applyAlignment="true">
      <alignment horizontal="center" vertical="center"/>
    </xf>
    <xf numFmtId="169" fontId="116" fillId="0" borderId="10" xfId="40000" applyNumberFormat="true" applyFont="true" applyFill="true" applyBorder="true" applyAlignment="true">
      <alignment horizontal="center" vertical="center"/>
    </xf>
    <xf numFmtId="169" fontId="116" fillId="0" borderId="10" xfId="40012" applyNumberFormat="true" applyFont="true" applyFill="true" applyBorder="true" applyAlignment="true">
      <alignment horizontal="center" vertical="center"/>
    </xf>
    <xf numFmtId="170" fontId="156" fillId="0" borderId="10" xfId="19344" applyNumberFormat="true" applyFont="true" applyFill="true" applyBorder="true" applyAlignment="true">
      <alignment horizontal="center" vertical="center"/>
    </xf>
    <xf numFmtId="0" fontId="152" fillId="0" borderId="10" xfId="40034" applyFont="true" applyFill="true" applyBorder="true" applyAlignment="true">
      <alignment horizontal="center" vertical="center" wrapText="true"/>
    </xf>
    <xf numFmtId="169" fontId="116" fillId="0" borderId="10" xfId="40048" applyNumberFormat="true" applyFont="true" applyFill="true" applyBorder="true" applyAlignment="true">
      <alignment horizontal="center" vertical="center"/>
    </xf>
    <xf numFmtId="169" fontId="116" fillId="0" borderId="10" xfId="40060" applyNumberFormat="true" applyFont="true" applyFill="true" applyBorder="true" applyAlignment="true">
      <alignment horizontal="center" vertical="center"/>
    </xf>
    <xf numFmtId="0" fontId="152" fillId="0" borderId="10" xfId="40094" applyFont="true" applyFill="true" applyBorder="true" applyAlignment="true">
      <alignment horizontal="center" vertical="center" wrapText="true"/>
    </xf>
    <xf numFmtId="169" fontId="151" fillId="0" borderId="10" xfId="40108" applyNumberFormat="true" applyFont="true" applyFill="true" applyBorder="true" applyAlignment="true">
      <alignment horizontal="center" vertical="center"/>
    </xf>
    <xf numFmtId="169" fontId="151" fillId="0" borderId="10" xfId="40120" applyNumberFormat="true" applyFont="true" applyFill="true" applyBorder="true" applyAlignment="true">
      <alignment horizontal="center" vertical="center"/>
    </xf>
    <xf numFmtId="0" fontId="152" fillId="0" borderId="10" xfId="40156" applyFont="true" applyFill="true" applyBorder="true" applyAlignment="true">
      <alignment horizontal="center" vertical="center" wrapText="true"/>
    </xf>
    <xf numFmtId="169" fontId="116" fillId="0" borderId="10" xfId="40168" applyNumberFormat="true" applyFont="true" applyFill="true" applyBorder="true" applyAlignment="true">
      <alignment horizontal="center" vertical="center"/>
    </xf>
    <xf numFmtId="169" fontId="116" fillId="0" borderId="10" xfId="40180" applyNumberFormat="true" applyFont="true" applyFill="true" applyBorder="true" applyAlignment="true">
      <alignment horizontal="center" vertical="center"/>
    </xf>
    <xf numFmtId="169" fontId="116" fillId="0" borderId="10" xfId="40192" applyNumberFormat="true" applyFont="true" applyFill="true" applyBorder="true" applyAlignment="true">
      <alignment horizontal="center" vertical="center"/>
    </xf>
    <xf numFmtId="0" fontId="152" fillId="0" borderId="10" xfId="40216" applyFont="true" applyFill="true" applyBorder="true" applyAlignment="true">
      <alignment horizontal="center" vertical="center" wrapText="true"/>
    </xf>
    <xf numFmtId="169" fontId="116" fillId="0" borderId="10" xfId="40228" applyNumberFormat="true" applyFont="true" applyFill="true" applyBorder="true" applyAlignment="true">
      <alignment horizontal="center" vertical="center"/>
    </xf>
    <xf numFmtId="169" fontId="151" fillId="0" borderId="10" xfId="40240" applyNumberFormat="true" applyFont="true" applyFill="true" applyBorder="true" applyAlignment="true">
      <alignment horizontal="center" vertical="center"/>
    </xf>
    <xf numFmtId="0" fontId="152" fillId="0" borderId="10" xfId="40276" applyFont="true" applyFill="true" applyBorder="true" applyAlignment="true">
      <alignment horizontal="center" vertical="center" wrapText="true"/>
    </xf>
    <xf numFmtId="169" fontId="184" fillId="0" borderId="10" xfId="40288" applyNumberFormat="true" applyFont="true" applyFill="true" applyBorder="true" applyAlignment="true">
      <alignment horizontal="center" vertical="center"/>
    </xf>
    <xf numFmtId="169" fontId="184" fillId="0" borderId="10" xfId="40300" applyNumberFormat="true" applyFont="true" applyFill="true" applyBorder="true" applyAlignment="true">
      <alignment horizontal="center" vertical="center"/>
    </xf>
    <xf numFmtId="169" fontId="151" fillId="0" borderId="10" xfId="40300" applyNumberFormat="true" applyFont="true" applyFill="true" applyBorder="true" applyAlignment="true">
      <alignment horizontal="center" vertical="center"/>
    </xf>
    <xf numFmtId="0" fontId="152" fillId="0" borderId="10" xfId="40336" applyFont="true" applyFill="true" applyBorder="true" applyAlignment="true">
      <alignment horizontal="center" vertical="center" wrapText="true"/>
    </xf>
    <xf numFmtId="169" fontId="116" fillId="0" borderId="10" xfId="40348" applyNumberFormat="true" applyFont="true" applyFill="true" applyBorder="true" applyAlignment="true">
      <alignment horizontal="center" vertical="center"/>
    </xf>
    <xf numFmtId="169" fontId="116" fillId="0" borderId="10" xfId="40360" applyNumberFormat="true" applyFont="true" applyFill="true" applyBorder="true" applyAlignment="true">
      <alignment horizontal="center" vertical="center"/>
    </xf>
    <xf numFmtId="168" fontId="116" fillId="0" borderId="10" xfId="40539" applyNumberFormat="true" applyFont="true" applyFill="true" applyBorder="true" applyAlignment="true">
      <alignment horizontal="center" vertical="center"/>
    </xf>
    <xf numFmtId="169" fontId="184" fillId="0" borderId="10" xfId="40360" applyNumberFormat="true" applyFont="true" applyFill="true" applyBorder="true" applyAlignment="true">
      <alignment horizontal="center" vertical="center"/>
    </xf>
    <xf numFmtId="169" fontId="184" fillId="0" borderId="10" xfId="40380" applyNumberFormat="true" applyFont="true" applyFill="true" applyBorder="true" applyAlignment="true">
      <alignment horizontal="center" vertical="center"/>
    </xf>
    <xf numFmtId="0" fontId="152" fillId="0" borderId="10" xfId="40404" applyFont="true" applyFill="true" applyBorder="true" applyAlignment="true">
      <alignment horizontal="center" vertical="center" wrapText="true"/>
    </xf>
    <xf numFmtId="169" fontId="184" fillId="0" borderId="10" xfId="40416" applyNumberFormat="true" applyFont="true" applyFill="true" applyBorder="true" applyAlignment="true">
      <alignment horizontal="center" vertical="center"/>
    </xf>
    <xf numFmtId="169" fontId="184" fillId="0" borderId="10" xfId="40428" applyNumberFormat="true" applyFont="true" applyFill="true" applyBorder="true" applyAlignment="true">
      <alignment horizontal="center" vertical="center"/>
    </xf>
    <xf numFmtId="169" fontId="116" fillId="0" borderId="10" xfId="40428" applyNumberFormat="true" applyFont="true" applyFill="true" applyBorder="true" applyAlignment="true">
      <alignment horizontal="center" vertical="center"/>
    </xf>
    <xf numFmtId="169" fontId="116" fillId="0" borderId="10" xfId="40440" applyNumberFormat="true" applyFont="true" applyFill="true" applyBorder="true" applyAlignment="true">
      <alignment horizontal="center" vertical="center"/>
    </xf>
    <xf numFmtId="168" fontId="116" fillId="0" borderId="10" xfId="39994" applyNumberFormat="true" applyFont="true" applyFill="true" applyBorder="true" applyAlignment="true">
      <alignment horizontal="center" vertical="center"/>
    </xf>
    <xf numFmtId="168" fontId="116" fillId="0" borderId="10" xfId="40006" applyNumberFormat="true" applyFont="true" applyFill="true" applyBorder="true" applyAlignment="true">
      <alignment horizontal="center" vertical="center"/>
    </xf>
    <xf numFmtId="168" fontId="116" fillId="0" borderId="10" xfId="40018" applyNumberFormat="true" applyFont="true" applyFill="true" applyBorder="true" applyAlignment="true">
      <alignment horizontal="center" vertical="center"/>
    </xf>
    <xf numFmtId="168" fontId="116" fillId="0" borderId="10" xfId="40054" applyNumberFormat="true" applyFont="true" applyFill="true" applyBorder="true" applyAlignment="true">
      <alignment horizontal="center" vertical="center"/>
    </xf>
    <xf numFmtId="168" fontId="116" fillId="0" borderId="10" xfId="40066" applyNumberFormat="true" applyFont="true" applyFill="true" applyBorder="true" applyAlignment="true">
      <alignment horizontal="center" vertical="center"/>
    </xf>
    <xf numFmtId="168" fontId="116" fillId="0" borderId="10" xfId="40198" applyNumberFormat="true" applyFont="true" applyFill="true" applyBorder="true" applyAlignment="true">
      <alignment horizontal="center" vertical="center"/>
    </xf>
    <xf numFmtId="168" fontId="116" fillId="0" borderId="10" xfId="40234" applyNumberFormat="true" applyFont="true" applyFill="true" applyBorder="true" applyAlignment="true">
      <alignment horizontal="center" vertical="center"/>
    </xf>
    <xf numFmtId="168" fontId="116" fillId="0" borderId="10" xfId="40246" applyNumberFormat="true" applyFont="true" applyFill="true" applyBorder="true" applyAlignment="true">
      <alignment horizontal="center" vertical="center"/>
    </xf>
    <xf numFmtId="168" fontId="116" fillId="0" borderId="10" xfId="40258" applyNumberFormat="true" applyFont="true" applyFill="true" applyBorder="true" applyAlignment="true">
      <alignment horizontal="center" vertical="center"/>
    </xf>
    <xf numFmtId="168" fontId="116" fillId="0" borderId="10" xfId="40536" applyNumberFormat="true" applyFont="true" applyFill="true" applyBorder="true" applyAlignment="true">
      <alignment horizontal="center" vertical="center"/>
    </xf>
    <xf numFmtId="168" fontId="116" fillId="0" borderId="10" xfId="40542" applyNumberFormat="true" applyFont="true" applyFill="true" applyBorder="true" applyAlignment="true">
      <alignment horizontal="center" vertical="center"/>
    </xf>
    <xf numFmtId="168" fontId="116" fillId="0" borderId="10" xfId="40434" applyNumberFormat="true" applyFont="true" applyFill="true" applyBorder="true" applyAlignment="true">
      <alignment horizontal="center" vertical="center"/>
    </xf>
    <xf numFmtId="168" fontId="116" fillId="0" borderId="10" xfId="40446" applyNumberFormat="true" applyFont="true" applyFill="true" applyBorder="true" applyAlignment="true">
      <alignment horizontal="center" vertical="center"/>
    </xf>
    <xf numFmtId="0" fontId="114" fillId="4" borderId="15" xfId="19344" applyFont="true" applyFill="true" applyBorder="true" applyAlignment="true" applyProtection="true">
      <alignment horizontal="center" wrapText="true"/>
      <protection locked="false"/>
    </xf>
    <xf numFmtId="0" fontId="154" fillId="27" borderId="10" xfId="19344" applyFont="true" applyFill="true" applyBorder="true" applyAlignment="true">
      <alignment wrapText="true"/>
    </xf>
    <xf numFmtId="0" fontId="25" fillId="3" borderId="10" xfId="19344" applyFont="true" applyBorder="true" applyAlignment="true">
      <alignment wrapText="true"/>
    </xf>
    <xf numFmtId="0" fontId="162" fillId="27" borderId="10" xfId="19344" applyFont="true" applyFill="true" applyBorder="true" applyAlignment="true">
      <alignment wrapText="true"/>
    </xf>
    <xf numFmtId="0" fontId="118" fillId="3" borderId="10" xfId="19344" applyFont="true" applyBorder="true" applyAlignment="true">
      <alignment wrapText="true"/>
    </xf>
    <xf numFmtId="0" fontId="162" fillId="3" borderId="10" xfId="19344" applyFont="true" applyBorder="true"/>
    <xf numFmtId="0" fontId="153" fillId="3" borderId="10" xfId="19344" applyFont="true" applyBorder="true"/>
    <xf numFmtId="0" fontId="153" fillId="27" borderId="10" xfId="19344" applyFont="true" applyFill="true" applyBorder="true" applyAlignment="true">
      <alignment wrapText="true"/>
    </xf>
    <xf numFmtId="0" fontId="153" fillId="3" borderId="10" xfId="19344" applyFont="true" applyBorder="true" applyAlignment="true">
      <alignment wrapText="true"/>
    </xf>
    <xf numFmtId="0" fontId="162" fillId="3" borderId="10" xfId="19344" applyFont="true" applyBorder="true" applyAlignment="true">
      <alignment wrapText="true"/>
    </xf>
    <xf numFmtId="164" fontId="121" fillId="3" borderId="10" xfId="19344" applyNumberFormat="true" applyFont="true" applyAlignment="true" applyProtection="true">
      <alignment horizontal="center"/>
      <protection locked="false"/>
    </xf>
    <xf numFmtId="0" fontId="120"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2" fillId="4" borderId="1" xfId="19344" applyFont="true" applyFill="true" applyBorder="true" applyAlignment="true" applyProtection="true">
      <alignment horizontal="center" vertical="center"/>
      <protection locked="false"/>
    </xf>
    <xf numFmtId="0" fontId="25" fillId="3" borderId="11" xfId="19344" applyBorder="true" applyAlignment="true" applyProtection="true">
      <alignment horizontal="center" vertical="center"/>
      <protection locked="false"/>
    </xf>
    <xf numFmtId="0" fontId="25" fillId="3" borderId="2" xfId="19344" applyBorder="true" applyAlignment="true" applyProtection="true">
      <alignment horizontal="center" vertical="center"/>
      <protection locked="false"/>
    </xf>
    <xf numFmtId="0" fontId="72" fillId="4" borderId="37" xfId="19344" applyFont="true" applyFill="true" applyBorder="true" applyAlignment="true" applyProtection="true">
      <alignment horizontal="right" vertical="center" wrapText="true"/>
      <protection locked="false"/>
    </xf>
    <xf numFmtId="0" fontId="25" fillId="4" borderId="38" xfId="19344" applyFill="true" applyBorder="true" applyAlignment="true" applyProtection="true">
      <alignment horizontal="right" vertical="center" wrapText="true"/>
      <protection locked="false"/>
    </xf>
    <xf numFmtId="0" fontId="25" fillId="4" borderId="40" xfId="19344" applyFill="true" applyBorder="true" applyAlignment="true" applyProtection="true">
      <alignment horizontal="right" vertical="center" wrapText="true"/>
      <protection locked="false"/>
    </xf>
    <xf numFmtId="0" fontId="25" fillId="4" borderId="41" xfId="19344" applyFill="true" applyBorder="true" applyAlignment="true" applyProtection="true">
      <alignment horizontal="right" vertical="center" wrapText="true"/>
      <protection locked="false"/>
    </xf>
    <xf numFmtId="0" fontId="25" fillId="4" borderId="3" xfId="19344" applyFont="true" applyFill="true" applyBorder="true" applyAlignment="true" applyProtection="true">
      <alignment horizontal="right" vertical="center"/>
      <protection locked="false"/>
    </xf>
    <xf numFmtId="0" fontId="25" fillId="3" borderId="10" xfId="19344" applyFont="true" applyBorder="true" applyAlignment="true" applyProtection="true">
      <alignment horizontal="right"/>
      <protection locked="false"/>
    </xf>
    <xf numFmtId="0" fontId="25" fillId="3" borderId="5" xfId="19344" applyFont="true" applyBorder="true" applyAlignment="true" applyProtection="true">
      <alignment horizontal="right"/>
      <protection locked="false"/>
    </xf>
    <xf numFmtId="0" fontId="25" fillId="3" borderId="12" xfId="19344" applyFont="true" applyBorder="true" applyAlignment="true" applyProtection="true">
      <alignment horizontal="right"/>
      <protection locked="false"/>
    </xf>
    <xf numFmtId="0" fontId="117" fillId="4" borderId="11" xfId="19344" applyFont="true" applyFill="true" applyBorder="true" applyAlignment="true" applyProtection="true">
      <alignment horizontal="center" vertical="center"/>
      <protection locked="false"/>
    </xf>
    <xf numFmtId="0" fontId="117" fillId="4" borderId="10" xfId="19344" applyFont="true" applyFill="true" applyBorder="true" applyAlignment="true" applyProtection="true">
      <alignment horizontal="center" vertical="center"/>
      <protection locked="false"/>
    </xf>
    <xf numFmtId="0" fontId="117" fillId="4" borderId="12" xfId="19344" applyFont="true" applyFill="true" applyBorder="true" applyAlignment="true" applyProtection="true">
      <alignment horizontal="center" vertical="center"/>
      <protection locked="false"/>
    </xf>
    <xf numFmtId="1" fontId="119"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5" fillId="4" borderId="11" xfId="19344" applyFont="true" applyFill="true" applyBorder="true" applyAlignment="true" applyProtection="true">
      <alignment horizontal="center" vertical="center"/>
      <protection locked="false"/>
    </xf>
    <xf numFmtId="0" fontId="25" fillId="4" borderId="12" xfId="19344" applyFont="true" applyFill="true"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protection locked="false"/>
    </xf>
    <xf numFmtId="0" fontId="25" fillId="3" borderId="11" xfId="19344" applyFont="true" applyBorder="true" applyAlignment="true" applyProtection="true">
      <alignment horizontal="center" vertical="center"/>
      <protection locked="false"/>
    </xf>
    <xf numFmtId="0" fontId="25" fillId="3" borderId="5" xfId="19344" applyFont="true" applyBorder="true" applyAlignment="true" applyProtection="true">
      <alignment horizontal="center" vertical="center"/>
      <protection locked="false"/>
    </xf>
    <xf numFmtId="0" fontId="25"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1" fillId="3" borderId="10" xfId="19344" applyNumberFormat="true" applyFont="true" applyAlignment="true" applyProtection="true">
      <alignment horizontal="center" vertical="center"/>
      <protection locked="false"/>
    </xf>
    <xf numFmtId="0" fontId="72" fillId="4" borderId="1" xfId="19344" applyFont="true" applyFill="true" applyBorder="true" applyAlignment="true" applyProtection="true">
      <alignment horizontal="center"/>
      <protection locked="false"/>
    </xf>
    <xf numFmtId="0" fontId="72" fillId="4" borderId="11" xfId="19344" applyFont="true" applyFill="true" applyBorder="true" applyAlignment="true" applyProtection="true">
      <alignment horizontal="center"/>
      <protection locked="false"/>
    </xf>
    <xf numFmtId="0" fontId="72" fillId="4" borderId="2" xfId="19344" applyFont="true" applyFill="true" applyBorder="true" applyAlignment="true" applyProtection="true">
      <alignment horizontal="center"/>
      <protection locked="false"/>
    </xf>
    <xf numFmtId="0" fontId="176" fillId="2" borderId="1" xfId="19344" applyFont="true" applyFill="true" applyBorder="true" applyAlignment="true" applyProtection="true">
      <alignment horizontal="center" vertical="center" wrapText="true"/>
      <protection locked="false"/>
    </xf>
    <xf numFmtId="0" fontId="177" fillId="2" borderId="11" xfId="19344" applyFont="true" applyFill="true" applyBorder="true" applyAlignment="true" applyProtection="true">
      <alignment horizontal="center" vertical="center" wrapText="true"/>
      <protection locked="false"/>
    </xf>
    <xf numFmtId="0" fontId="177" fillId="2" borderId="2" xfId="19344" applyFont="true" applyFill="true" applyBorder="true" applyAlignment="true" applyProtection="true">
      <alignment horizontal="center" vertical="center" wrapText="true"/>
      <protection locked="false"/>
    </xf>
    <xf numFmtId="0" fontId="177" fillId="2" borderId="5" xfId="19344" applyFont="true" applyFill="true" applyBorder="true" applyAlignment="true" applyProtection="true">
      <alignment horizontal="center" vertical="center" wrapText="true"/>
      <protection locked="false"/>
    </xf>
    <xf numFmtId="0" fontId="177" fillId="2" borderId="12" xfId="19344" applyFont="true" applyFill="true" applyBorder="true" applyAlignment="true" applyProtection="true">
      <alignment horizontal="center" vertical="center" wrapText="true"/>
      <protection locked="false"/>
    </xf>
    <xf numFmtId="0" fontId="177" fillId="2" borderId="6" xfId="19344" applyFont="true" applyFill="true" applyBorder="true" applyAlignment="true" applyProtection="true">
      <alignment horizontal="center" vertical="center" wrapText="true"/>
      <protection locked="false"/>
    </xf>
    <xf numFmtId="0" fontId="122"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1" fillId="3" borderId="10" xfId="19344" applyFont="true" applyAlignment="true" applyProtection="true">
      <alignment horizontal="center" vertical="center"/>
      <protection locked="false"/>
    </xf>
    <xf numFmtId="0" fontId="121" fillId="0" borderId="0" xfId="0" applyFont="true" applyAlignment="true" applyProtection="true">
      <alignment horizontal="center" vertical="center"/>
      <protection locked="false"/>
    </xf>
    <xf numFmtId="0" fontId="119" fillId="0" borderId="0" xfId="0" applyFont="true" applyAlignment="true" applyProtection="true">
      <alignment horizontal="center"/>
      <protection locked="false"/>
    </xf>
    <xf numFmtId="164" fontId="164" fillId="13" borderId="19" xfId="19344" applyNumberFormat="true" applyFont="true" applyFill="true" applyBorder="true" applyAlignment="true" applyProtection="true">
      <alignment horizontal="center" vertical="center"/>
      <protection locked="false"/>
    </xf>
    <xf numFmtId="164" fontId="164" fillId="13" borderId="21"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0" borderId="9" xfId="19344" applyNumberFormat="true" applyFont="true" applyFill="true" applyBorder="true" applyAlignment="true" applyProtection="true">
      <alignment horizontal="center" vertical="center"/>
      <protection locked="false"/>
    </xf>
    <xf numFmtId="164" fontId="116" fillId="14" borderId="20" xfId="19344" applyNumberFormat="true" applyFont="true" applyFill="true" applyBorder="true" applyAlignment="true" applyProtection="true">
      <alignment horizontal="center" vertical="center"/>
      <protection locked="false"/>
    </xf>
    <xf numFmtId="164" fontId="116" fillId="14" borderId="22" xfId="19344" applyNumberFormat="true" applyFont="true" applyFill="true" applyBorder="true" applyAlignment="true" applyProtection="true">
      <alignment horizontal="center" vertical="center"/>
      <protection locked="false"/>
    </xf>
    <xf numFmtId="0" fontId="117" fillId="4" borderId="1" xfId="19344" applyFont="true" applyFill="true" applyBorder="true" applyAlignment="true" applyProtection="true">
      <alignment horizontal="center" vertical="center"/>
    </xf>
    <xf numFmtId="0" fontId="117" fillId="4" borderId="2" xfId="0" applyFont="true" applyFill="true" applyBorder="true" applyAlignment="true" applyProtection="true">
      <alignment horizontal="center" vertical="center"/>
    </xf>
    <xf numFmtId="0" fontId="117" fillId="4" borderId="5" xfId="0" applyFont="true" applyFill="true" applyBorder="true" applyAlignment="true" applyProtection="true">
      <alignment horizontal="center" vertical="center"/>
    </xf>
    <xf numFmtId="0" fontId="117" fillId="4" borderId="6" xfId="0" applyFont="true" applyFill="true" applyBorder="true" applyAlignment="true" applyProtection="true">
      <alignment horizontal="center" vertical="center"/>
    </xf>
    <xf numFmtId="1" fontId="25"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9" fillId="3" borderId="10" xfId="19344" applyFont="true" applyAlignment="true" applyProtection="true">
      <alignment horizontal="center"/>
      <protection locked="false"/>
    </xf>
    <xf numFmtId="0" fontId="119" fillId="0" borderId="10" xfId="0" applyFont="true" applyBorder="true" applyAlignment="true">
      <alignment horizontal="center"/>
    </xf>
    <xf numFmtId="1" fontId="121" fillId="3" borderId="10" xfId="19344" applyNumberFormat="true" applyFont="true" applyAlignment="true" applyProtection="true">
      <alignment horizontal="center"/>
      <protection locked="false"/>
    </xf>
    <xf numFmtId="0" fontId="121" fillId="0" borderId="0" xfId="0" applyFont="true" applyAlignment="true" applyProtection="true">
      <alignment horizontal="center"/>
      <protection locked="false"/>
    </xf>
    <xf numFmtId="0" fontId="121" fillId="3" borderId="10" xfId="19344" applyFont="true" applyAlignment="true" applyProtection="true">
      <alignment horizontal="center"/>
      <protection locked="false"/>
    </xf>
    <xf numFmtId="0" fontId="115" fillId="4" borderId="1" xfId="19344" applyFont="true" applyFill="true" applyBorder="true" applyAlignment="true" applyProtection="true">
      <alignment horizontal="right" vertical="center"/>
      <protection locked="false"/>
    </xf>
    <xf numFmtId="0" fontId="115" fillId="0" borderId="11" xfId="0" applyFont="true" applyBorder="true" applyAlignment="true" applyProtection="true">
      <alignment horizontal="right"/>
      <protection locked="false"/>
    </xf>
    <xf numFmtId="0" fontId="115" fillId="0" borderId="5" xfId="0" applyFont="true" applyBorder="true" applyAlignment="true" applyProtection="true">
      <alignment horizontal="right"/>
      <protection locked="false"/>
    </xf>
    <xf numFmtId="0" fontId="115" fillId="0" borderId="12" xfId="0" applyFont="true" applyBorder="true" applyAlignment="true" applyProtection="true">
      <alignment horizontal="right"/>
      <protection locked="false"/>
    </xf>
    <xf numFmtId="0" fontId="112" fillId="2" borderId="1" xfId="19344" applyFont="true" applyFill="true" applyBorder="true" applyAlignment="true" applyProtection="true">
      <alignment horizontal="center" vertical="center" wrapText="true"/>
      <protection locked="false"/>
    </xf>
    <xf numFmtId="0" fontId="113" fillId="2" borderId="11" xfId="19344" applyFont="true" applyFill="true" applyBorder="true" applyAlignment="true" applyProtection="true">
      <alignment horizontal="center" vertical="center" wrapText="true"/>
      <protection locked="false"/>
    </xf>
    <xf numFmtId="0" fontId="113" fillId="2" borderId="2" xfId="19344" applyFont="true" applyFill="true" applyBorder="true" applyAlignment="true" applyProtection="true">
      <alignment horizontal="center" vertical="center" wrapText="true"/>
      <protection locked="false"/>
    </xf>
    <xf numFmtId="0" fontId="113" fillId="2" borderId="5" xfId="19344" applyFont="true" applyFill="true" applyBorder="true" applyAlignment="true" applyProtection="true">
      <alignment horizontal="center" vertical="center" wrapText="true"/>
      <protection locked="false"/>
    </xf>
    <xf numFmtId="0" fontId="113" fillId="2" borderId="12" xfId="19344" applyFont="true" applyFill="true" applyBorder="true" applyAlignment="true" applyProtection="true">
      <alignment horizontal="center" vertical="center" wrapText="true"/>
      <protection locked="false"/>
    </xf>
    <xf numFmtId="0" fontId="113" fillId="2" borderId="6" xfId="19344" applyFont="true" applyFill="true" applyBorder="true" applyAlignment="true" applyProtection="true">
      <alignment horizontal="center" vertical="center" wrapText="true"/>
      <protection locked="false"/>
    </xf>
    <xf numFmtId="0" fontId="72"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9"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5" fillId="4" borderId="6" xfId="19344" applyNumberFormat="true" applyFont="true" applyFill="true" applyBorder="true" applyAlignment="true" applyProtection="true">
      <alignment horizontal="center" vertical="center"/>
      <protection locked="false"/>
    </xf>
    <xf numFmtId="0" fontId="179" fillId="26" borderId="59" xfId="40429" applyFont="true" applyFill="true" applyBorder="true" applyAlignment="true">
      <alignment horizontal="left" vertical="center" wrapText="true"/>
    </xf>
    <xf numFmtId="0" fontId="152" fillId="26" borderId="59" xfId="40429" applyFont="true" applyFill="true" applyBorder="true" applyAlignment="true">
      <alignment horizontal="left" vertical="center" wrapText="true"/>
    </xf>
    <xf numFmtId="0" fontId="152" fillId="26" borderId="60" xfId="40441" applyFont="true" applyFill="true" applyBorder="true" applyAlignment="true">
      <alignment horizontal="left" vertical="center" wrapText="true"/>
    </xf>
    <xf numFmtId="0" fontId="152" fillId="26" borderId="58" xfId="45039" applyFont="true" applyFill="true" applyBorder="true" applyAlignment="true">
      <alignment horizontal="left" vertical="center" wrapText="true"/>
    </xf>
    <xf numFmtId="0" fontId="152" fillId="26" borderId="59" xfId="45042" applyFont="true" applyFill="true" applyBorder="true" applyAlignment="true">
      <alignment horizontal="left" vertical="center" wrapText="true"/>
    </xf>
    <xf numFmtId="0" fontId="152" fillId="26" borderId="60" xfId="45048" applyFont="true" applyFill="true" applyBorder="true" applyAlignment="true">
      <alignment horizontal="left" vertical="center" wrapText="true"/>
    </xf>
    <xf numFmtId="0" fontId="152" fillId="26" borderId="59" xfId="45084" applyFont="true" applyFill="true" applyBorder="true" applyAlignment="true">
      <alignment horizontal="left" vertical="center" wrapText="true"/>
    </xf>
    <xf numFmtId="0" fontId="152" fillId="26" borderId="60" xfId="45090" applyFont="true" applyFill="true" applyBorder="true" applyAlignment="true">
      <alignment horizontal="left" vertical="center" wrapText="true"/>
    </xf>
    <xf numFmtId="0" fontId="152" fillId="26" borderId="59" xfId="40537" applyFont="true" applyFill="true" applyBorder="true" applyAlignment="true">
      <alignment horizontal="left" vertical="center" wrapText="true"/>
    </xf>
    <xf numFmtId="0" fontId="152" fillId="26" borderId="60" xfId="40543" applyFont="true" applyFill="true" applyBorder="true" applyAlignment="true">
      <alignment horizontal="left" vertical="center" wrapText="true"/>
    </xf>
    <xf numFmtId="0" fontId="152" fillId="3" borderId="1" xfId="40395" applyFont="true" applyBorder="true" applyAlignment="true">
      <alignment horizontal="center" vertical="center" wrapText="true"/>
    </xf>
    <xf numFmtId="0" fontId="152" fillId="3" borderId="83" xfId="40396" applyFont="true" applyBorder="true" applyAlignment="true">
      <alignment horizontal="center" vertical="center" wrapText="true"/>
    </xf>
    <xf numFmtId="0" fontId="152" fillId="3" borderId="90" xfId="40397" applyFont="true" applyBorder="true" applyAlignment="true">
      <alignment horizontal="center" vertical="center" wrapText="true"/>
    </xf>
    <xf numFmtId="0" fontId="152" fillId="3" borderId="1" xfId="40397" applyFont="true" applyBorder="true" applyAlignment="true">
      <alignment horizontal="center" vertical="center" wrapText="true"/>
    </xf>
    <xf numFmtId="0" fontId="152" fillId="3" borderId="84" xfId="40397" applyFont="true" applyBorder="true" applyAlignment="true">
      <alignment horizontal="center" vertical="center" wrapText="true"/>
    </xf>
    <xf numFmtId="0" fontId="179" fillId="26" borderId="58" xfId="40417" applyFont="true" applyFill="true" applyBorder="true" applyAlignment="true">
      <alignment horizontal="left" vertical="center" wrapText="true"/>
    </xf>
    <xf numFmtId="0" fontId="152" fillId="26" borderId="58" xfId="40289"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52" fillId="3" borderId="1" xfId="40327" applyFont="true" applyBorder="true" applyAlignment="true">
      <alignment horizontal="center" vertical="center" wrapText="true"/>
    </xf>
    <xf numFmtId="0" fontId="152" fillId="3" borderId="83" xfId="40328" applyFont="true" applyBorder="true" applyAlignment="true">
      <alignment horizontal="center" vertical="center" wrapText="true"/>
    </xf>
    <xf numFmtId="0" fontId="152" fillId="3" borderId="90" xfId="40329" applyFont="true" applyBorder="true" applyAlignment="true">
      <alignment horizontal="center" vertical="center" wrapText="true"/>
    </xf>
    <xf numFmtId="0" fontId="152" fillId="3" borderId="1" xfId="40329" applyFont="true" applyBorder="true" applyAlignment="true">
      <alignment horizontal="center" vertical="center" wrapText="true"/>
    </xf>
    <xf numFmtId="0" fontId="152" fillId="3" borderId="84" xfId="40329" applyFont="true" applyBorder="true" applyAlignment="true">
      <alignment horizontal="center" vertical="center" wrapText="true"/>
    </xf>
    <xf numFmtId="0" fontId="152" fillId="26" borderId="58" xfId="40531" applyFont="true" applyFill="true" applyBorder="true" applyAlignment="true">
      <alignment horizontal="left" vertical="center" wrapText="true"/>
    </xf>
    <xf numFmtId="0" fontId="152" fillId="3" borderId="1" xfId="40149" applyFont="true" applyBorder="true" applyAlignment="true">
      <alignment horizontal="center" vertical="center" wrapText="true"/>
    </xf>
    <xf numFmtId="0" fontId="152" fillId="3" borderId="83" xfId="40148" applyFont="true" applyBorder="true" applyAlignment="true">
      <alignment horizontal="center" vertical="center" wrapText="true"/>
    </xf>
    <xf numFmtId="0" fontId="152" fillId="3" borderId="84" xfId="40149" applyFont="true" applyBorder="true" applyAlignment="true">
      <alignment horizontal="center" vertical="center" wrapText="true"/>
    </xf>
    <xf numFmtId="0" fontId="152" fillId="26" borderId="58" xfId="40169" applyFont="true" applyFill="true" applyBorder="true" applyAlignment="true">
      <alignment horizontal="left" vertical="center" wrapText="true"/>
    </xf>
    <xf numFmtId="0" fontId="152" fillId="26" borderId="59" xfId="40181" applyFont="true" applyFill="true" applyBorder="true" applyAlignment="true">
      <alignment horizontal="left" vertical="center" wrapText="true"/>
    </xf>
    <xf numFmtId="0" fontId="152" fillId="26" borderId="60" xfId="40193" applyFont="true" applyFill="true" applyBorder="true" applyAlignment="true">
      <alignment horizontal="left" vertical="center" wrapText="true"/>
    </xf>
    <xf numFmtId="0" fontId="152" fillId="3" borderId="1" xfId="40207" applyFont="true" applyBorder="true" applyAlignment="true">
      <alignment horizontal="center" vertical="center" wrapText="true"/>
    </xf>
    <xf numFmtId="0" fontId="152" fillId="3" borderId="83" xfId="40208" applyFont="true" applyBorder="true" applyAlignment="true">
      <alignment horizontal="center" vertical="center" wrapText="true"/>
    </xf>
    <xf numFmtId="0" fontId="152" fillId="3" borderId="90" xfId="40209" applyFont="true" applyBorder="true" applyAlignment="true">
      <alignment horizontal="center" vertical="center" wrapText="true"/>
    </xf>
    <xf numFmtId="0" fontId="152" fillId="3" borderId="1" xfId="40209" applyFont="true" applyBorder="true" applyAlignment="true">
      <alignment horizontal="center" vertical="center" wrapText="true"/>
    </xf>
    <xf numFmtId="0" fontId="152" fillId="3" borderId="84" xfId="40209" applyFont="true" applyBorder="true" applyAlignment="true">
      <alignment horizontal="center" vertical="center" wrapText="true"/>
    </xf>
    <xf numFmtId="0" fontId="152" fillId="26" borderId="58" xfId="40229" applyFont="true" applyFill="true" applyBorder="true" applyAlignment="true">
      <alignment horizontal="left" vertical="center" wrapText="true"/>
    </xf>
    <xf numFmtId="0" fontId="152" fillId="26" borderId="59" xfId="40241" applyFont="true" applyFill="true" applyBorder="true" applyAlignment="true">
      <alignment horizontal="left" vertical="center" wrapText="true"/>
    </xf>
    <xf numFmtId="0" fontId="152" fillId="3" borderId="1" xfId="40267" applyFont="true" applyBorder="true" applyAlignment="true">
      <alignment horizontal="center" vertical="center" wrapText="true"/>
    </xf>
    <xf numFmtId="0" fontId="152" fillId="3" borderId="83" xfId="40268" applyFont="true" applyBorder="true" applyAlignment="true">
      <alignment horizontal="center" vertical="center" wrapText="true"/>
    </xf>
    <xf numFmtId="0" fontId="152" fillId="3" borderId="90" xfId="40269" applyFont="true" applyBorder="true" applyAlignment="true">
      <alignment horizontal="center" vertical="center" wrapText="true"/>
    </xf>
    <xf numFmtId="0" fontId="152" fillId="3" borderId="1" xfId="40269" applyFont="true" applyBorder="true" applyAlignment="true">
      <alignment horizontal="center" vertical="center" wrapText="true"/>
    </xf>
    <xf numFmtId="0" fontId="152" fillId="3" borderId="84" xfId="40269" applyFont="true" applyBorder="true" applyAlignment="true">
      <alignment horizontal="center" vertical="center" wrapText="true"/>
    </xf>
    <xf numFmtId="0" fontId="152" fillId="3" borderId="1" xfId="39969" applyFont="true" applyBorder="true" applyAlignment="true">
      <alignment horizontal="center" vertical="center" wrapText="true"/>
    </xf>
    <xf numFmtId="0" fontId="152" fillId="3" borderId="83" xfId="39968" applyFont="true" applyBorder="true" applyAlignment="true">
      <alignment horizontal="center" vertical="center" wrapText="true"/>
    </xf>
    <xf numFmtId="0" fontId="152" fillId="3" borderId="84" xfId="39969" applyFont="true" applyBorder="true" applyAlignment="true">
      <alignment horizontal="center" vertical="center" wrapText="true"/>
    </xf>
    <xf numFmtId="0" fontId="152" fillId="26" borderId="58" xfId="39989" applyFont="true" applyFill="true" applyBorder="true" applyAlignment="true">
      <alignment horizontal="left" vertical="center" wrapText="true"/>
    </xf>
    <xf numFmtId="0" fontId="152" fillId="26" borderId="59" xfId="40001" applyFont="true" applyFill="true" applyBorder="true" applyAlignment="true">
      <alignment horizontal="left" vertical="center" wrapText="true"/>
    </xf>
    <xf numFmtId="0" fontId="152" fillId="26" borderId="60" xfId="40013" applyFont="true" applyFill="true" applyBorder="true" applyAlignment="true">
      <alignment horizontal="left" vertical="center" wrapText="true"/>
    </xf>
    <xf numFmtId="0" fontId="152" fillId="3" borderId="1" xfId="40027" applyFont="true" applyBorder="true" applyAlignment="true">
      <alignment horizontal="center" vertical="center" wrapText="true"/>
    </xf>
    <xf numFmtId="0" fontId="152" fillId="3" borderId="83" xfId="40028" applyFont="true" applyBorder="true" applyAlignment="true">
      <alignment horizontal="center" vertical="center" wrapText="true"/>
    </xf>
    <xf numFmtId="0" fontId="152" fillId="3" borderId="90" xfId="40029" applyFont="true" applyBorder="true" applyAlignment="true">
      <alignment horizontal="center" vertical="center" wrapText="true"/>
    </xf>
    <xf numFmtId="0" fontId="152" fillId="3" borderId="1" xfId="40029" applyFont="true" applyBorder="true" applyAlignment="true">
      <alignment horizontal="center" vertical="center" wrapText="true"/>
    </xf>
    <xf numFmtId="0" fontId="152" fillId="3" borderId="84" xfId="40029" applyFont="true" applyBorder="true" applyAlignment="true">
      <alignment horizontal="center" vertical="center" wrapText="true"/>
    </xf>
    <xf numFmtId="0" fontId="152" fillId="26" borderId="59" xfId="40061" applyFont="true" applyFill="true" applyBorder="true" applyAlignment="true">
      <alignment horizontal="left" vertical="center" wrapText="true"/>
    </xf>
    <xf numFmtId="0" fontId="152" fillId="3" borderId="3" xfId="40087" applyFont="true" applyBorder="true" applyAlignment="true">
      <alignment horizontal="center" vertical="center" wrapText="true"/>
    </xf>
    <xf numFmtId="0" fontId="152" fillId="3" borderId="52" xfId="40088" applyFont="true" applyBorder="true" applyAlignment="true">
      <alignment horizontal="center" vertical="center" wrapText="true"/>
    </xf>
    <xf numFmtId="0" fontId="152" fillId="3" borderId="97" xfId="40089" applyFont="true" applyBorder="true" applyAlignment="true">
      <alignment horizontal="center" vertical="center" wrapText="true"/>
    </xf>
    <xf numFmtId="0" fontId="152" fillId="3" borderId="3" xfId="40089" applyFont="true" applyBorder="true" applyAlignment="true">
      <alignment horizontal="center" vertical="center" wrapText="true"/>
    </xf>
    <xf numFmtId="0" fontId="152" fillId="3" borderId="53" xfId="40089" applyFont="true" applyBorder="true" applyAlignment="true">
      <alignment horizontal="center" vertical="center" wrapText="true"/>
    </xf>
    <xf numFmtId="0" fontId="152" fillId="26" borderId="102" xfId="40235" applyFont="true" applyFill="true" applyBorder="true" applyAlignment="true">
      <alignment horizontal="left" vertical="center" wrapText="true"/>
    </xf>
    <xf numFmtId="0" fontId="152" fillId="26" borderId="102" xfId="40247" applyFont="true" applyFill="true" applyBorder="true" applyAlignment="true">
      <alignment horizontal="left" vertical="center" wrapText="true"/>
    </xf>
    <xf numFmtId="0" fontId="152" fillId="26" borderId="59" xfId="40253" applyFont="true" applyFill="true" applyBorder="true" applyAlignment="true">
      <alignment horizontal="left" vertical="center" wrapText="true"/>
    </xf>
    <xf numFmtId="0" fontId="152" fillId="3" borderId="1" xfId="39967" applyFont="true" applyBorder="true" applyAlignment="true">
      <alignment horizontal="center" vertical="center" wrapText="true"/>
    </xf>
    <xf numFmtId="0" fontId="152" fillId="3" borderId="90" xfId="39969" applyFont="true" applyBorder="true" applyAlignment="true">
      <alignment horizontal="center" vertical="center" wrapText="true"/>
    </xf>
    <xf numFmtId="0" fontId="152" fillId="3" borderId="1" xfId="40147" applyFont="true" applyBorder="true" applyAlignment="true">
      <alignment horizontal="center" vertical="center" wrapText="true"/>
    </xf>
    <xf numFmtId="0" fontId="152" fillId="3" borderId="90" xfId="40149" applyFont="true" applyBorder="true" applyAlignment="true">
      <alignment horizontal="center" vertical="center" wrapText="true"/>
    </xf>
    <xf numFmtId="0" fontId="152" fillId="26" borderId="102" xfId="40055" applyFont="true" applyFill="true" applyBorder="true" applyAlignment="true">
      <alignment horizontal="left" vertical="center" wrapText="true"/>
    </xf>
    <xf numFmtId="0" fontId="152" fillId="26" borderId="107" xfId="40067" applyFont="true" applyFill="true" applyBorder="true" applyAlignment="true">
      <alignment horizontal="left" vertical="center" wrapText="true"/>
    </xf>
    <xf numFmtId="0" fontId="152" fillId="26" borderId="60" xfId="40073" applyFont="true" applyFill="true" applyBorder="true" applyAlignment="true">
      <alignment horizontal="left" vertical="center" wrapText="true"/>
    </xf>
    <xf numFmtId="0" fontId="152" fillId="3" borderId="1" xfId="39961" applyFont="true" applyBorder="true" applyAlignment="true">
      <alignment horizontal="center" vertical="center"/>
    </xf>
    <xf numFmtId="0" fontId="152" fillId="3" borderId="83" xfId="39962" applyFont="true" applyBorder="true" applyAlignment="true">
      <alignment horizontal="center" vertical="center"/>
    </xf>
    <xf numFmtId="0" fontId="152" fillId="3" borderId="90" xfId="39963" applyFont="true" applyBorder="true" applyAlignment="true">
      <alignment horizontal="center" vertical="center"/>
    </xf>
    <xf numFmtId="0" fontId="152" fillId="3" borderId="10" xfId="44931" applyFont="true" applyBorder="true" applyAlignment="true">
      <alignment horizontal="center" vertical="center" wrapText="true"/>
    </xf>
    <xf numFmtId="0" fontId="152" fillId="3" borderId="52" xfId="44930" applyFont="true" applyBorder="true" applyAlignment="true">
      <alignment horizontal="center" vertical="center" wrapText="true"/>
    </xf>
    <xf numFmtId="0" fontId="152" fillId="3" borderId="53" xfId="44931" applyFont="true" applyBorder="true" applyAlignment="true">
      <alignment horizontal="center" vertical="center" wrapText="true"/>
    </xf>
    <xf numFmtId="0" fontId="152" fillId="26" borderId="58" xfId="40049" applyFont="true" applyFill="true" applyBorder="true" applyAlignment="true">
      <alignment horizontal="left" vertical="center" wrapText="true"/>
    </xf>
    <xf numFmtId="0" fontId="152" fillId="3" borderId="3" xfId="40021" applyFont="true" applyBorder="true" applyAlignment="true">
      <alignment horizontal="center" vertical="center"/>
    </xf>
    <xf numFmtId="0" fontId="152" fillId="3" borderId="52" xfId="40022" applyFont="true" applyBorder="true" applyAlignment="true">
      <alignment horizontal="center" vertical="center"/>
    </xf>
    <xf numFmtId="0" fontId="152" fillId="3" borderId="97" xfId="40023" applyFont="true" applyBorder="true" applyAlignment="true">
      <alignment horizontal="center" vertical="center"/>
    </xf>
    <xf numFmtId="0" fontId="152" fillId="3" borderId="10" xfId="44952" applyFont="true" applyBorder="true" applyAlignment="true">
      <alignment horizontal="center" vertical="center" wrapText="true"/>
    </xf>
    <xf numFmtId="0" fontId="152" fillId="3" borderId="52" xfId="44951" applyFont="true" applyBorder="true" applyAlignment="true">
      <alignment horizontal="center" vertical="center" wrapText="true"/>
    </xf>
    <xf numFmtId="0" fontId="152" fillId="3" borderId="53" xfId="44952" applyFont="true" applyBorder="true" applyAlignment="true">
      <alignment horizontal="center" vertical="center" wrapText="true"/>
    </xf>
    <xf numFmtId="0" fontId="152" fillId="3" borderId="3" xfId="44952" applyFont="true" applyBorder="true" applyAlignment="true">
      <alignment horizontal="center" vertical="center" wrapText="true"/>
    </xf>
    <xf numFmtId="0" fontId="152" fillId="3" borderId="1" xfId="44931" applyFont="true" applyBorder="true" applyAlignment="true">
      <alignment horizontal="center" vertical="center" wrapText="true"/>
    </xf>
    <xf numFmtId="0" fontId="152" fillId="3" borderId="83" xfId="44930" applyFont="true" applyBorder="true" applyAlignment="true">
      <alignment horizontal="center" vertical="center" wrapText="true"/>
    </xf>
    <xf numFmtId="0" fontId="152" fillId="3" borderId="84" xfId="44931" applyFont="true" applyBorder="true" applyAlignment="true">
      <alignment horizontal="center" vertical="center" wrapText="true"/>
    </xf>
    <xf numFmtId="0" fontId="152" fillId="26" borderId="104" xfId="44939" applyFont="true" applyFill="true" applyBorder="true" applyAlignment="true">
      <alignment horizontal="left" vertical="center" wrapText="true"/>
    </xf>
    <xf numFmtId="0" fontId="152" fillId="26" borderId="102" xfId="44942" applyFont="true" applyFill="true" applyBorder="true" applyAlignment="true">
      <alignment horizontal="left" vertical="center" wrapText="true"/>
    </xf>
    <xf numFmtId="0" fontId="152" fillId="26" borderId="107" xfId="44945" applyFont="true" applyFill="true" applyBorder="true" applyAlignment="true">
      <alignment horizontal="left" vertical="center" wrapText="true"/>
    </xf>
    <xf numFmtId="170" fontId="157" fillId="2" borderId="105" xfId="19344" applyNumberFormat="true" applyFont="true" applyFill="true" applyBorder="true" applyAlignment="true">
      <alignment vertical="center" wrapText="true"/>
    </xf>
    <xf numFmtId="0" fontId="158" fillId="2" borderId="10" xfId="19344" applyFont="true" applyFill="true" applyAlignment="true">
      <alignment vertical="center" wrapText="true"/>
    </xf>
    <xf numFmtId="0" fontId="158" fillId="2" borderId="8" xfId="19344" applyFont="true" applyFill="true" applyBorder="true" applyAlignment="true">
      <alignment vertical="center" wrapText="true"/>
    </xf>
    <xf numFmtId="0" fontId="152" fillId="3" borderId="3" xfId="40081" applyFont="true" applyBorder="true" applyAlignment="true">
      <alignment horizontal="center" vertical="center"/>
    </xf>
    <xf numFmtId="0" fontId="152" fillId="3" borderId="52" xfId="40082" applyFont="true" applyBorder="true" applyAlignment="true">
      <alignment horizontal="center" vertical="center"/>
    </xf>
    <xf numFmtId="0" fontId="152" fillId="3" borderId="97" xfId="40083" applyFont="true" applyBorder="true" applyAlignment="true">
      <alignment horizontal="center" vertical="center"/>
    </xf>
    <xf numFmtId="0" fontId="152" fillId="3" borderId="10" xfId="44980" applyFont="true" applyBorder="true" applyAlignment="true">
      <alignment horizontal="center" vertical="center" wrapText="true"/>
    </xf>
    <xf numFmtId="0" fontId="152" fillId="3" borderId="52" xfId="44979" applyFont="true" applyBorder="true" applyAlignment="true">
      <alignment horizontal="center" vertical="center" wrapText="true"/>
    </xf>
    <xf numFmtId="0" fontId="152" fillId="3" borderId="53" xfId="44980" applyFont="true" applyBorder="true" applyAlignment="true">
      <alignment horizontal="center" vertical="center" wrapText="true"/>
    </xf>
    <xf numFmtId="0" fontId="152" fillId="3" borderId="3" xfId="44980" applyFont="true" applyBorder="true" applyAlignment="true">
      <alignment horizontal="center" vertical="center" wrapText="true"/>
    </xf>
    <xf numFmtId="0" fontId="152" fillId="26" borderId="104" xfId="44966" applyFont="true" applyFill="true" applyBorder="true" applyAlignment="true">
      <alignment horizontal="left" vertical="center" wrapText="true"/>
    </xf>
    <xf numFmtId="0" fontId="152" fillId="26" borderId="102" xfId="44966" applyFont="true" applyFill="true" applyBorder="true" applyAlignment="true">
      <alignment horizontal="left" vertical="center" wrapText="true"/>
    </xf>
    <xf numFmtId="0" fontId="152" fillId="3" borderId="10" xfId="45010" applyFont="true" applyBorder="true" applyAlignment="true">
      <alignment horizontal="center" vertical="center" wrapText="true"/>
    </xf>
    <xf numFmtId="0" fontId="152" fillId="3" borderId="52" xfId="45009" applyFont="true" applyBorder="true" applyAlignment="true">
      <alignment horizontal="center" vertical="center" wrapText="true"/>
    </xf>
    <xf numFmtId="0" fontId="152" fillId="3" borderId="53" xfId="45010" applyFont="true" applyBorder="true" applyAlignment="true">
      <alignment horizontal="center" vertical="center" wrapText="true"/>
    </xf>
    <xf numFmtId="0" fontId="152" fillId="3" borderId="1" xfId="45010" applyFont="true" applyBorder="true" applyAlignment="true">
      <alignment horizontal="center" vertical="center" wrapText="true"/>
    </xf>
    <xf numFmtId="0" fontId="152" fillId="3" borderId="83" xfId="45009" applyFont="true" applyBorder="true" applyAlignment="true">
      <alignment horizontal="center" vertical="center" wrapText="true"/>
    </xf>
    <xf numFmtId="0" fontId="152" fillId="3" borderId="84" xfId="45010" applyFont="true" applyBorder="true" applyAlignment="true">
      <alignment horizontal="center" vertical="center" wrapText="true"/>
    </xf>
    <xf numFmtId="0" fontId="152" fillId="26" borderId="104" xfId="44988" applyFont="true" applyFill="true" applyBorder="true" applyAlignment="true">
      <alignment horizontal="left" vertical="center" wrapText="true"/>
    </xf>
    <xf numFmtId="0" fontId="152" fillId="26" borderId="102" xfId="44994" applyFont="true" applyFill="true" applyBorder="true" applyAlignment="true">
      <alignment horizontal="left" vertical="center" wrapText="true"/>
    </xf>
    <xf numFmtId="0" fontId="165" fillId="27" borderId="1" xfId="19344" applyFont="true" applyFill="true" applyBorder="true" applyAlignment="true"/>
    <xf numFmtId="0" fontId="137" fillId="3" borderId="2" xfId="19344" applyFont="true" applyBorder="true" applyAlignment="true"/>
    <xf numFmtId="0" fontId="152" fillId="26" borderId="104" xfId="45018" applyFont="true" applyFill="true" applyBorder="true" applyAlignment="true">
      <alignment horizontal="left" vertical="center" wrapText="true"/>
    </xf>
    <xf numFmtId="0" fontId="152" fillId="26" borderId="102" xfId="45021" applyFont="true" applyFill="true" applyBorder="true" applyAlignment="true">
      <alignment horizontal="left" vertical="center" wrapText="true"/>
    </xf>
    <xf numFmtId="0" fontId="152" fillId="26" borderId="107" xfId="45024" applyFont="true" applyFill="true" applyBorder="true" applyAlignment="true">
      <alignment horizontal="left" vertical="center" wrapText="true"/>
    </xf>
    <xf numFmtId="0" fontId="152" fillId="3" borderId="3" xfId="40201" applyFont="true" applyBorder="true" applyAlignment="true">
      <alignment horizontal="center" vertical="center"/>
    </xf>
    <xf numFmtId="0" fontId="152" fillId="3" borderId="52" xfId="40202" applyFont="true" applyBorder="true" applyAlignment="true">
      <alignment horizontal="center" vertical="center"/>
    </xf>
    <xf numFmtId="0" fontId="152" fillId="3" borderId="97" xfId="40203" applyFont="true" applyBorder="true" applyAlignment="true">
      <alignment horizontal="center" vertical="center"/>
    </xf>
    <xf numFmtId="0" fontId="152" fillId="3" borderId="1" xfId="40141" applyFont="true" applyBorder="true" applyAlignment="true">
      <alignment horizontal="center" vertical="center"/>
    </xf>
    <xf numFmtId="0" fontId="152" fillId="3" borderId="83" xfId="40142" applyFont="true" applyBorder="true" applyAlignment="true">
      <alignment horizontal="center" vertical="center"/>
    </xf>
    <xf numFmtId="0" fontId="152" fillId="3" borderId="90" xfId="40143" applyFont="true" applyBorder="true" applyAlignment="true">
      <alignment horizontal="center" vertical="center"/>
    </xf>
    <xf numFmtId="0" fontId="152" fillId="3" borderId="10" xfId="45031" applyFont="true" applyBorder="true" applyAlignment="true">
      <alignment horizontal="center" vertical="center" wrapText="true"/>
    </xf>
    <xf numFmtId="0" fontId="152" fillId="3" borderId="52" xfId="45030" applyFont="true" applyBorder="true" applyAlignment="true">
      <alignment horizontal="center" vertical="center" wrapText="true"/>
    </xf>
    <xf numFmtId="0" fontId="152" fillId="3" borderId="53" xfId="45031" applyFont="true" applyBorder="true" applyAlignment="true">
      <alignment horizontal="center" vertical="center" wrapText="true"/>
    </xf>
    <xf numFmtId="0" fontId="152" fillId="3" borderId="3" xfId="45031" applyFont="true" applyBorder="true" applyAlignment="true">
      <alignment horizontal="center" vertical="center" wrapText="true"/>
    </xf>
    <xf numFmtId="0" fontId="152" fillId="26" borderId="104" xfId="45039" applyFont="true" applyFill="true" applyBorder="true" applyAlignment="true">
      <alignment horizontal="left" vertical="center" wrapText="true"/>
    </xf>
    <xf numFmtId="0" fontId="152" fillId="26" borderId="102" xfId="45042" applyFont="true" applyFill="true" applyBorder="true" applyAlignment="true">
      <alignment horizontal="left" vertical="center" wrapText="true"/>
    </xf>
    <xf numFmtId="0" fontId="152" fillId="15" borderId="102" xfId="45042" applyFont="true" applyFill="true" applyBorder="true" applyAlignment="true">
      <alignment horizontal="left" vertical="center" wrapText="true"/>
    </xf>
    <xf numFmtId="0" fontId="152" fillId="15" borderId="102" xfId="45048" applyFont="true" applyFill="true" applyBorder="true" applyAlignment="true">
      <alignment horizontal="left" vertical="center" wrapText="true"/>
    </xf>
    <xf numFmtId="0" fontId="152" fillId="3" borderId="1" xfId="40261" applyFont="true" applyBorder="true" applyAlignment="true">
      <alignment horizontal="center" vertical="center"/>
    </xf>
    <xf numFmtId="0" fontId="152" fillId="3" borderId="83" xfId="40262" applyFont="true" applyBorder="true" applyAlignment="true">
      <alignment horizontal="center" vertical="center"/>
    </xf>
    <xf numFmtId="0" fontId="152" fillId="3" borderId="90" xfId="40263" applyFont="true" applyBorder="true" applyAlignment="true">
      <alignment horizontal="center" vertical="center"/>
    </xf>
    <xf numFmtId="0" fontId="152" fillId="3" borderId="10" xfId="45070" applyFont="true" applyBorder="true" applyAlignment="true">
      <alignment horizontal="center" vertical="center" wrapText="true"/>
    </xf>
    <xf numFmtId="0" fontId="152" fillId="3" borderId="52" xfId="45069" applyFont="true" applyBorder="true" applyAlignment="true">
      <alignment horizontal="center" vertical="center" wrapText="true"/>
    </xf>
    <xf numFmtId="0" fontId="152" fillId="3" borderId="53" xfId="45070" applyFont="true" applyBorder="true" applyAlignment="true">
      <alignment horizontal="center" vertical="center" wrapText="true"/>
    </xf>
    <xf numFmtId="0" fontId="182" fillId="3" borderId="57" xfId="45111" applyFont="true" applyBorder="true" applyAlignment="true">
      <alignment horizontal="left" wrapText="true"/>
    </xf>
    <xf numFmtId="0" fontId="182" fillId="3" borderId="57" xfId="45112" applyFont="true" applyBorder="true" applyAlignment="true">
      <alignment horizontal="left" wrapText="true"/>
    </xf>
    <xf numFmtId="0" fontId="152" fillId="26" borderId="59" xfId="45117" applyFont="true" applyFill="true" applyBorder="true" applyAlignment="true">
      <alignment horizontal="left" vertical="top" wrapText="true"/>
    </xf>
    <xf numFmtId="0" fontId="152" fillId="26" borderId="60" xfId="45120" applyFont="true" applyFill="true" applyBorder="true" applyAlignment="true">
      <alignment horizontal="left" vertical="top" wrapText="true"/>
    </xf>
    <xf numFmtId="0" fontId="151" fillId="3" borderId="10" xfId="45123" applyFont="true" applyAlignment="true">
      <alignment horizontal="left" vertical="top" wrapText="true"/>
    </xf>
    <xf numFmtId="0" fontId="151" fillId="3" borderId="10" xfId="45124" applyFont="true" applyAlignment="true">
      <alignment horizontal="left" vertical="top" wrapText="true"/>
    </xf>
    <xf numFmtId="0" fontId="151" fillId="3" borderId="10" xfId="45125" applyFont="true" applyAlignment="true">
      <alignment horizontal="left" vertical="top" wrapText="true"/>
    </xf>
    <xf numFmtId="0" fontId="152" fillId="3" borderId="1" xfId="45070" applyFont="true" applyBorder="true" applyAlignment="true">
      <alignment horizontal="center" vertical="center" wrapText="true"/>
    </xf>
    <xf numFmtId="0" fontId="152" fillId="3" borderId="83" xfId="45069" applyFont="true" applyBorder="true" applyAlignment="true">
      <alignment horizontal="center" vertical="center" wrapText="true"/>
    </xf>
    <xf numFmtId="0" fontId="152" fillId="3" borderId="84" xfId="45070" applyFont="true" applyBorder="true" applyAlignment="true">
      <alignment horizontal="center" vertical="center" wrapText="true"/>
    </xf>
    <xf numFmtId="0" fontId="152" fillId="26" borderId="104" xfId="45078" applyFont="true" applyFill="true" applyBorder="true" applyAlignment="true">
      <alignment horizontal="left" vertical="center" wrapText="true"/>
    </xf>
    <xf numFmtId="0" fontId="152" fillId="26" borderId="102" xfId="45084" applyFont="true" applyFill="true" applyBorder="true" applyAlignment="true">
      <alignment horizontal="left" vertical="center" wrapText="true"/>
    </xf>
    <xf numFmtId="0" fontId="152" fillId="26" borderId="107" xfId="45084" applyFont="true" applyFill="true" applyBorder="true" applyAlignment="true">
      <alignment horizontal="left" vertical="center" wrapText="true"/>
    </xf>
    <xf numFmtId="0" fontId="152" fillId="26" borderId="104" xfId="45084" applyFont="true" applyFill="true" applyBorder="true" applyAlignment="true">
      <alignment horizontal="left" vertical="center" wrapText="true"/>
    </xf>
    <xf numFmtId="0" fontId="152" fillId="26" borderId="102" xfId="45090" applyFont="true" applyFill="true" applyBorder="true" applyAlignment="true">
      <alignment horizontal="left" vertical="center" wrapText="true"/>
    </xf>
    <xf numFmtId="0" fontId="71" fillId="15" borderId="10" xfId="19344" applyFont="true" applyFill="true" applyAlignment="true"/>
    <xf numFmtId="0" fontId="71" fillId="3" borderId="10" xfId="19344" applyFont="true" applyAlignment="true"/>
    <xf numFmtId="0" fontId="71" fillId="15" borderId="10" xfId="19344" applyFont="true" applyFill="true"/>
    <xf numFmtId="0" fontId="71" fillId="3" borderId="10" xfId="19344" applyFont="true"/>
    <xf numFmtId="0" fontId="181" fillId="3" borderId="10" xfId="26777" applyFont="true" applyAlignment="true">
      <alignment horizontal="center" vertical="center" wrapText="true"/>
    </xf>
    <xf numFmtId="0" fontId="25" fillId="3" borderId="10" xfId="19344" applyAlignment="true">
      <alignment wrapText="true"/>
    </xf>
    <xf numFmtId="0" fontId="181" fillId="3" borderId="10" xfId="26778" applyFont="true" applyAlignment="true">
      <alignment horizontal="center" vertical="center" wrapText="true"/>
    </xf>
    <xf numFmtId="0" fontId="181" fillId="3" borderId="10" xfId="26779" applyFont="true" applyAlignment="true">
      <alignment horizontal="center" vertical="center" wrapText="true"/>
    </xf>
    <xf numFmtId="0" fontId="181" fillId="3" borderId="10" xfId="45108" applyFont="true" applyAlignment="true">
      <alignment horizontal="center" vertical="center" wrapText="true"/>
    </xf>
    <xf numFmtId="0" fontId="181" fillId="3" borderId="10" xfId="45109" applyFont="true" applyAlignment="true">
      <alignment horizontal="center" vertical="center" wrapText="true"/>
    </xf>
    <xf numFmtId="0" fontId="181" fillId="3" borderId="10" xfId="45110" applyFont="true" applyAlignment="true">
      <alignment horizontal="center" vertical="center" wrapText="true"/>
    </xf>
    <xf numFmtId="0" fontId="25" fillId="15" borderId="10" xfId="19344" applyFill="true" applyAlignment="true">
      <alignment wrapText="true"/>
    </xf>
    <xf numFmtId="0" fontId="25" fillId="15" borderId="10" xfId="19344" applyFill="true" applyAlignment="true">
      <alignment vertical="top" wrapText="true"/>
    </xf>
    <xf numFmtId="0" fontId="152" fillId="26" borderId="10" xfId="26786" applyFont="true" applyFill="true" applyAlignment="true">
      <alignment horizontal="right" vertical="top" wrapText="true"/>
    </xf>
    <xf numFmtId="0" fontId="25" fillId="3" borderId="10" xfId="19344" applyAlignment="true">
      <alignment horizontal="right" vertical="top" wrapText="true"/>
    </xf>
    <xf numFmtId="0" fontId="152" fillId="26" borderId="10" xfId="26788" applyFont="true" applyFill="true" applyAlignment="true">
      <alignment horizontal="right" vertical="top" wrapText="true"/>
    </xf>
    <xf numFmtId="0" fontId="152" fillId="26" borderId="10" xfId="26790" applyFont="true" applyFill="true" applyAlignment="true">
      <alignment horizontal="right" vertical="top" wrapText="true"/>
    </xf>
    <xf numFmtId="0" fontId="152" fillId="26" borderId="10" xfId="26792" applyFont="true" applyFill="true" applyAlignment="true">
      <alignment horizontal="right" vertical="top" wrapText="true"/>
    </xf>
    <xf numFmtId="0" fontId="152" fillId="26" borderId="10" xfId="26794" applyFont="true" applyFill="true" applyAlignment="true">
      <alignment horizontal="right" vertical="top" wrapText="true"/>
    </xf>
    <xf numFmtId="0" fontId="152" fillId="26" borderId="10" xfId="26796" applyFont="true" applyFill="true" applyAlignment="true">
      <alignment horizontal="right" vertical="top" wrapText="true"/>
    </xf>
    <xf numFmtId="0" fontId="152" fillId="26" borderId="10" xfId="26798" applyFont="true" applyFill="true" applyAlignment="true">
      <alignment horizontal="right" vertical="top" wrapText="true"/>
    </xf>
    <xf numFmtId="0" fontId="152" fillId="26" borderId="10" xfId="26800" applyFont="true" applyFill="true" applyAlignment="true">
      <alignment horizontal="right" vertical="top" wrapText="true"/>
    </xf>
    <xf numFmtId="0" fontId="152" fillId="26" borderId="10" xfId="26802" applyFont="true" applyFill="true" applyAlignment="true">
      <alignment horizontal="right" vertical="top" wrapText="true"/>
    </xf>
    <xf numFmtId="0" fontId="25" fillId="15" borderId="10" xfId="19344" applyFill="true" applyAlignment="true">
      <alignment horizontal="right" vertical="top" wrapText="true"/>
    </xf>
    <xf numFmtId="0" fontId="181" fillId="3" borderId="10" xfId="26777" applyFont="true" applyAlignment="true">
      <alignment horizontal="right" vertical="top" wrapText="true"/>
    </xf>
    <xf numFmtId="0" fontId="181" fillId="3" borderId="10" xfId="26778" applyFont="true" applyAlignment="true">
      <alignment horizontal="right" vertical="top" wrapText="true"/>
    </xf>
    <xf numFmtId="0" fontId="181" fillId="3" borderId="10" xfId="26779" applyFont="true" applyAlignment="true">
      <alignment horizontal="right" vertical="top" wrapText="true"/>
    </xf>
    <xf numFmtId="0" fontId="152" fillId="3" borderId="10" xfId="26816" applyFont="true" applyAlignment="true">
      <alignment horizontal="right" vertical="top" wrapText="true"/>
    </xf>
    <xf numFmtId="0" fontId="152" fillId="3" borderId="52" xfId="26817" applyFont="true" applyBorder="true" applyAlignment="true">
      <alignment horizontal="right" vertical="top" wrapText="true"/>
    </xf>
    <xf numFmtId="0" fontId="152" fillId="3" borderId="53" xfId="26818" applyFont="true" applyBorder="true" applyAlignment="true">
      <alignment horizontal="right" vertical="top" wrapText="true"/>
    </xf>
    <xf numFmtId="0" fontId="152" fillId="26" borderId="10" xfId="26828" applyFont="true" applyFill="true" applyAlignment="true">
      <alignment horizontal="right" vertical="top" wrapText="true"/>
    </xf>
    <xf numFmtId="0" fontId="152" fillId="26" borderId="10" xfId="26832" applyFont="true" applyFill="true" applyAlignment="true">
      <alignment horizontal="right" vertical="top" wrapText="true"/>
    </xf>
    <xf numFmtId="0" fontId="152" fillId="26" borderId="10" xfId="26836" applyFont="true" applyFill="true" applyAlignment="true">
      <alignment horizontal="right" vertical="top" wrapText="true"/>
    </xf>
    <xf numFmtId="0" fontId="152" fillId="3" borderId="10" xfId="26807" applyFont="true" applyAlignment="true">
      <alignment horizontal="right" vertical="top" wrapText="true"/>
    </xf>
    <xf numFmtId="0" fontId="152" fillId="3" borderId="10" xfId="26808" applyFont="true" applyAlignment="true">
      <alignment horizontal="right" vertical="top" wrapText="true"/>
    </xf>
    <xf numFmtId="0" fontId="152" fillId="3" borderId="52" xfId="26809" applyFont="true" applyBorder="true" applyAlignment="true">
      <alignment horizontal="right" vertical="top" wrapText="true"/>
    </xf>
    <xf numFmtId="0" fontId="152" fillId="3" borderId="53" xfId="26810" applyFont="true" applyBorder="true" applyAlignment="true">
      <alignment horizontal="right" vertical="top" wrapText="true"/>
    </xf>
    <xf numFmtId="0" fontId="152" fillId="3" borderId="10" xfId="26811" applyFont="true" applyAlignment="true">
      <alignment horizontal="right" vertical="top" wrapText="true"/>
    </xf>
    <xf numFmtId="0" fontId="152" fillId="3" borderId="10" xfId="26812" applyFont="true" applyAlignment="true">
      <alignment horizontal="right" vertical="top" wrapText="true"/>
    </xf>
    <xf numFmtId="0" fontId="152" fillId="3" borderId="52" xfId="26813" applyFont="true" applyBorder="true" applyAlignment="true">
      <alignment horizontal="right" vertical="top" wrapText="true"/>
    </xf>
    <xf numFmtId="0" fontId="152" fillId="3" borderId="53" xfId="26814" applyFont="true" applyBorder="true" applyAlignment="true">
      <alignment horizontal="right" vertical="top" wrapText="true"/>
    </xf>
    <xf numFmtId="0" fontId="152" fillId="3" borderId="10" xfId="26815" applyFont="true" applyAlignment="true">
      <alignment horizontal="right" vertical="top" wrapText="true"/>
    </xf>
    <xf numFmtId="0" fontId="152" fillId="3" borderId="10" xfId="26840" applyFont="true" applyAlignment="true">
      <alignment horizontal="right" vertical="top" wrapText="true"/>
    </xf>
    <xf numFmtId="0" fontId="152" fillId="3" borderId="10" xfId="26842" applyFont="true" applyAlignment="true">
      <alignment horizontal="right" vertical="top" wrapText="true"/>
    </xf>
    <xf numFmtId="0" fontId="152" fillId="3" borderId="10" xfId="26844" applyFont="true" applyAlignment="true">
      <alignment horizontal="right" vertical="top" wrapText="true"/>
    </xf>
    <xf numFmtId="0" fontId="152" fillId="26" borderId="59" xfId="45252" applyFont="true" applyFill="true" applyBorder="true" applyAlignment="true">
      <alignment horizontal="left" vertical="center" wrapText="true"/>
    </xf>
    <xf numFmtId="0" fontId="152" fillId="26" borderId="60" xfId="45258" applyFont="true" applyFill="true" applyBorder="true" applyAlignment="true">
      <alignment horizontal="left" vertical="center" wrapText="true"/>
    </xf>
    <xf numFmtId="0" fontId="152" fillId="3" borderId="1" xfId="45130" applyFont="true" applyBorder="true" applyAlignment="true">
      <alignment horizontal="center" vertical="center" wrapText="true"/>
    </xf>
    <xf numFmtId="0" fontId="152" fillId="3" borderId="83" xfId="45129" applyFont="true" applyBorder="true" applyAlignment="true">
      <alignment horizontal="center" vertical="center" wrapText="true"/>
    </xf>
    <xf numFmtId="0" fontId="152" fillId="3" borderId="84" xfId="45130" applyFont="true" applyBorder="true" applyAlignment="true">
      <alignment horizontal="center" vertical="center" wrapText="true"/>
    </xf>
    <xf numFmtId="0" fontId="152" fillId="26" borderId="104" xfId="45138" applyFont="true" applyFill="true" applyBorder="true" applyAlignment="true">
      <alignment horizontal="left" vertical="center" wrapText="true"/>
    </xf>
    <xf numFmtId="0" fontId="152" fillId="26" borderId="102" xfId="45144" applyFont="true" applyFill="true" applyBorder="true" applyAlignment="true">
      <alignment horizontal="left" vertical="center" wrapText="true"/>
    </xf>
    <xf numFmtId="0" fontId="152" fillId="26" borderId="107" xfId="45150" applyFont="true" applyFill="true" applyBorder="true" applyAlignment="true">
      <alignment horizontal="left" vertical="center" wrapText="true"/>
    </xf>
    <xf numFmtId="0" fontId="152" fillId="3" borderId="10" xfId="45130" applyFont="true" applyBorder="true" applyAlignment="true">
      <alignment horizontal="center" vertical="center" wrapText="true"/>
    </xf>
    <xf numFmtId="0" fontId="152" fillId="3" borderId="52" xfId="45129" applyFont="true" applyBorder="true" applyAlignment="true">
      <alignment horizontal="center" vertical="center" wrapText="true"/>
    </xf>
    <xf numFmtId="0" fontId="152" fillId="3" borderId="53" xfId="45130" applyFont="true" applyBorder="true" applyAlignment="true">
      <alignment horizontal="center" vertical="center" wrapText="true"/>
    </xf>
    <xf numFmtId="0" fontId="152" fillId="3" borderId="10" xfId="45187" applyFont="true" applyBorder="true" applyAlignment="true">
      <alignment horizontal="center" vertical="center" wrapText="true"/>
    </xf>
    <xf numFmtId="0" fontId="152" fillId="3" borderId="52" xfId="45186" applyFont="true" applyBorder="true" applyAlignment="true">
      <alignment horizontal="center" vertical="center" wrapText="true"/>
    </xf>
    <xf numFmtId="0" fontId="152" fillId="3" borderId="53" xfId="45187" applyFont="true" applyBorder="true" applyAlignment="true">
      <alignment horizontal="center" vertical="center" wrapText="true"/>
    </xf>
    <xf numFmtId="0" fontId="152" fillId="3" borderId="3" xfId="45187" applyFont="true" applyBorder="true" applyAlignment="true">
      <alignment horizontal="center" vertical="center" wrapText="true"/>
    </xf>
    <xf numFmtId="0" fontId="152" fillId="26" borderId="104" xfId="45174" applyFont="true" applyFill="true" applyBorder="true" applyAlignment="true">
      <alignment horizontal="left" vertical="center" wrapText="true"/>
    </xf>
    <xf numFmtId="0" fontId="152" fillId="26" borderId="102" xfId="45174" applyFont="true" applyFill="true" applyBorder="true" applyAlignment="true">
      <alignment horizontal="left" vertical="center" wrapText="true"/>
    </xf>
    <xf numFmtId="0" fontId="152" fillId="3" borderId="10" xfId="45160" applyFont="true" applyBorder="true" applyAlignment="true">
      <alignment horizontal="center" vertical="center" wrapText="true"/>
    </xf>
    <xf numFmtId="0" fontId="152" fillId="3" borderId="52" xfId="45159" applyFont="true" applyBorder="true" applyAlignment="true">
      <alignment horizontal="center" vertical="center" wrapText="true"/>
    </xf>
    <xf numFmtId="0" fontId="152" fillId="3" borderId="53" xfId="45160" applyFont="true" applyBorder="true" applyAlignment="true">
      <alignment horizontal="center" vertical="center" wrapText="true"/>
    </xf>
    <xf numFmtId="0" fontId="152" fillId="3" borderId="3" xfId="45160" applyFont="true" applyBorder="true" applyAlignment="true">
      <alignment horizontal="center" vertical="center" wrapText="true"/>
    </xf>
    <xf numFmtId="0" fontId="152" fillId="3" borderId="1" xfId="45217" applyFont="true" applyBorder="true" applyAlignment="true">
      <alignment horizontal="center" vertical="center" wrapText="true"/>
    </xf>
    <xf numFmtId="0" fontId="152" fillId="3" borderId="83" xfId="45216" applyFont="true" applyBorder="true" applyAlignment="true">
      <alignment horizontal="center" vertical="center" wrapText="true"/>
    </xf>
    <xf numFmtId="0" fontId="152" fillId="3" borderId="84" xfId="45217" applyFont="true" applyBorder="true" applyAlignment="true">
      <alignment horizontal="center" vertical="center" wrapText="true"/>
    </xf>
    <xf numFmtId="0" fontId="152" fillId="26" borderId="104" xfId="45225" applyFont="true" applyFill="true" applyBorder="true" applyAlignment="true">
      <alignment horizontal="left" vertical="center" wrapText="true"/>
    </xf>
    <xf numFmtId="0" fontId="152" fillId="26" borderId="102" xfId="45228" applyFont="true" applyFill="true" applyBorder="true" applyAlignment="true">
      <alignment horizontal="left" vertical="center" wrapText="true"/>
    </xf>
    <xf numFmtId="0" fontId="152" fillId="26" borderId="107" xfId="45231" applyFont="true" applyFill="true" applyBorder="true" applyAlignment="true">
      <alignment horizontal="left" vertical="center" wrapText="true"/>
    </xf>
    <xf numFmtId="0" fontId="152" fillId="3" borderId="10" xfId="45217" applyFont="true" applyBorder="true" applyAlignment="true">
      <alignment horizontal="center" vertical="center" wrapText="true"/>
    </xf>
    <xf numFmtId="0" fontId="152" fillId="3" borderId="52" xfId="45216" applyFont="true" applyBorder="true" applyAlignment="true">
      <alignment horizontal="center" vertical="center" wrapText="true"/>
    </xf>
    <xf numFmtId="0" fontId="152" fillId="3" borderId="53" xfId="45217" applyFont="true" applyBorder="true" applyAlignment="true">
      <alignment horizontal="center" vertical="center" wrapText="true"/>
    </xf>
    <xf numFmtId="0" fontId="152" fillId="26" borderId="104" xfId="45195" applyFont="true" applyFill="true" applyBorder="true" applyAlignment="true">
      <alignment horizontal="left" vertical="center" wrapText="true"/>
    </xf>
    <xf numFmtId="0" fontId="152" fillId="26" borderId="102" xfId="45201" applyFont="true" applyFill="true" applyBorder="true" applyAlignment="true">
      <alignment horizontal="left" vertical="center" wrapText="true"/>
    </xf>
    <xf numFmtId="0" fontId="152" fillId="26" borderId="102" xfId="45252" applyFont="true" applyFill="true" applyBorder="true" applyAlignment="true">
      <alignment horizontal="left" vertical="center" wrapText="true"/>
    </xf>
    <xf numFmtId="0" fontId="152" fillId="26" borderId="107" xfId="45252" applyFont="true" applyFill="true" applyBorder="true" applyAlignment="true">
      <alignment horizontal="left" vertical="center" wrapText="true"/>
    </xf>
    <xf numFmtId="0" fontId="152" fillId="3" borderId="10" xfId="45238" applyFont="true" applyBorder="true" applyAlignment="true">
      <alignment horizontal="center" vertical="center" wrapText="true"/>
    </xf>
    <xf numFmtId="0" fontId="152" fillId="3" borderId="52" xfId="45237" applyFont="true" applyBorder="true" applyAlignment="true">
      <alignment horizontal="center" vertical="center" wrapText="true"/>
    </xf>
    <xf numFmtId="0" fontId="152" fillId="3" borderId="53" xfId="45238" applyFont="true" applyBorder="true" applyAlignment="true">
      <alignment horizontal="center" vertical="center" wrapText="true"/>
    </xf>
    <xf numFmtId="0" fontId="152" fillId="3" borderId="3" xfId="45238" applyFont="true" applyBorder="true" applyAlignment="true">
      <alignment horizontal="center" vertical="center" wrapText="true"/>
    </xf>
    <xf numFmtId="0" fontId="152" fillId="26" borderId="104" xfId="45246" applyFont="true" applyFill="true" applyBorder="true" applyAlignment="true">
      <alignment horizontal="left" vertical="center" wrapText="true"/>
    </xf>
    <xf numFmtId="0" fontId="181" fillId="3" borderId="10" xfId="45298" applyFont="true" applyAlignment="true">
      <alignment horizontal="center" vertical="center" wrapText="true"/>
    </xf>
    <xf numFmtId="0" fontId="181" fillId="3" borderId="10" xfId="45299" applyFont="true" applyAlignment="true">
      <alignment horizontal="center" vertical="center" wrapText="true"/>
    </xf>
    <xf numFmtId="0" fontId="181" fillId="3" borderId="10" xfId="45300" applyFont="true" applyAlignment="true">
      <alignment horizontal="center" vertical="center" wrapText="true"/>
    </xf>
    <xf numFmtId="0" fontId="182" fillId="3" borderId="57" xfId="45301" applyFont="true" applyBorder="true" applyAlignment="true">
      <alignment horizontal="left" wrapText="true"/>
    </xf>
    <xf numFmtId="0" fontId="182" fillId="3" borderId="57" xfId="45302" applyFont="true" applyBorder="true" applyAlignment="true">
      <alignment horizontal="left" wrapText="true"/>
    </xf>
    <xf numFmtId="0" fontId="152" fillId="26" borderId="59" xfId="45307" applyFont="true" applyFill="true" applyBorder="true" applyAlignment="true">
      <alignment horizontal="left" vertical="top" wrapText="true"/>
    </xf>
    <xf numFmtId="0" fontId="152" fillId="26" borderId="60" xfId="45310" applyFont="true" applyFill="true" applyBorder="true" applyAlignment="true">
      <alignment horizontal="left" vertical="top" wrapText="true"/>
    </xf>
    <xf numFmtId="0" fontId="151" fillId="3" borderId="10" xfId="45313" applyFont="true" applyAlignment="true">
      <alignment horizontal="left" vertical="top" wrapText="true"/>
    </xf>
    <xf numFmtId="0" fontId="151" fillId="3" borderId="10" xfId="45314" applyFont="true" applyAlignment="true">
      <alignment horizontal="left" vertical="top" wrapText="true"/>
    </xf>
    <xf numFmtId="0" fontId="151" fillId="3" borderId="10" xfId="45315" applyFont="true" applyAlignment="true">
      <alignment horizontal="left" vertical="top" wrapText="true"/>
    </xf>
    <xf numFmtId="0" fontId="152" fillId="26" borderId="104" xfId="45289" applyFont="true" applyFill="true" applyBorder="true" applyAlignment="true">
      <alignment horizontal="left" vertical="center" wrapText="true"/>
    </xf>
    <xf numFmtId="0" fontId="152" fillId="26" borderId="102" xfId="45292" applyFont="true" applyFill="true" applyBorder="true" applyAlignment="true">
      <alignment horizontal="left" vertical="center" wrapText="true"/>
    </xf>
    <xf numFmtId="0" fontId="152" fillId="26" borderId="107" xfId="45295" applyFont="true" applyFill="true" applyBorder="true" applyAlignment="true">
      <alignment horizontal="left" vertical="center" wrapText="true"/>
    </xf>
    <xf numFmtId="0" fontId="152" fillId="3" borderId="10" xfId="45281" applyFont="true" applyBorder="true" applyAlignment="true">
      <alignment horizontal="center" vertical="center" wrapText="true"/>
    </xf>
    <xf numFmtId="0" fontId="152" fillId="3" borderId="52" xfId="45280" applyFont="true" applyBorder="true" applyAlignment="true">
      <alignment horizontal="center" vertical="center" wrapText="true"/>
    </xf>
    <xf numFmtId="0" fontId="152" fillId="3" borderId="53" xfId="45281" applyFont="true" applyBorder="true" applyAlignment="true">
      <alignment horizontal="center" vertical="center" wrapText="true"/>
    </xf>
    <xf numFmtId="0" fontId="152" fillId="3" borderId="1" xfId="45281" applyFont="true" applyBorder="true" applyAlignment="true">
      <alignment horizontal="center" vertical="center" wrapText="true"/>
    </xf>
    <xf numFmtId="0" fontId="152" fillId="3" borderId="83" xfId="45280" applyFont="true" applyBorder="true" applyAlignment="true">
      <alignment horizontal="center" vertical="center" wrapText="true"/>
    </xf>
    <xf numFmtId="0" fontId="152" fillId="3" borderId="84" xfId="45281" applyFont="true" applyBorder="true" applyAlignment="true">
      <alignment horizontal="center" vertical="center" wrapText="true"/>
    </xf>
    <xf numFmtId="0" fontId="152" fillId="26" borderId="10" xfId="45325" applyFont="true" applyFill="true" applyAlignment="true">
      <alignment horizontal="right" vertical="top" wrapText="true"/>
    </xf>
    <xf numFmtId="0" fontId="152" fillId="26" borderId="10" xfId="45327" applyFont="true" applyFill="true" applyAlignment="true">
      <alignment horizontal="right" vertical="top" wrapText="true"/>
    </xf>
    <xf numFmtId="0" fontId="152" fillId="26" borderId="10" xfId="45329" applyFont="true" applyFill="true" applyAlignment="true">
      <alignment horizontal="right" vertical="top" wrapText="true"/>
    </xf>
    <xf numFmtId="0" fontId="152" fillId="26" borderId="10" xfId="45331" applyFont="true" applyFill="true" applyAlignment="true">
      <alignment horizontal="right" vertical="top" wrapText="true"/>
    </xf>
    <xf numFmtId="0" fontId="152" fillId="26" borderId="10" xfId="45333" applyFont="true" applyFill="true" applyAlignment="true">
      <alignment horizontal="right" vertical="top" wrapText="true"/>
    </xf>
    <xf numFmtId="0" fontId="152" fillId="26" borderId="10" xfId="45335" applyFont="true" applyFill="true" applyAlignment="true">
      <alignment horizontal="right" vertical="top" wrapText="true"/>
    </xf>
    <xf numFmtId="0" fontId="181" fillId="3" borderId="10" xfId="45316" applyFont="true" applyAlignment="true">
      <alignment horizontal="center" vertical="center" wrapText="true"/>
    </xf>
    <xf numFmtId="0" fontId="181" fillId="3" borderId="10" xfId="45317" applyFont="true" applyAlignment="true">
      <alignment horizontal="center" vertical="center" wrapText="true"/>
    </xf>
    <xf numFmtId="0" fontId="181" fillId="3" borderId="10" xfId="45318" applyFont="true" applyAlignment="true">
      <alignment horizontal="center" vertical="center" wrapText="true"/>
    </xf>
    <xf numFmtId="0" fontId="152" fillId="26" borderId="10" xfId="45337" applyFont="true" applyFill="true" applyAlignment="true">
      <alignment horizontal="right" vertical="top" wrapText="true"/>
    </xf>
    <xf numFmtId="0" fontId="152" fillId="26" borderId="10" xfId="45339" applyFont="true" applyFill="true" applyAlignment="true">
      <alignment horizontal="right" vertical="top" wrapText="true"/>
    </xf>
    <xf numFmtId="0" fontId="181" fillId="3" borderId="10" xfId="45316" applyFont="true" applyAlignment="true">
      <alignment horizontal="right" vertical="top" wrapText="true"/>
    </xf>
    <xf numFmtId="0" fontId="181" fillId="3" borderId="10" xfId="45317" applyFont="true" applyAlignment="true">
      <alignment horizontal="right" vertical="top" wrapText="true"/>
    </xf>
    <xf numFmtId="0" fontId="152" fillId="26" borderId="10" xfId="45343" applyFont="true" applyFill="true" applyAlignment="true">
      <alignment horizontal="right" vertical="top" wrapText="true"/>
    </xf>
    <xf numFmtId="0" fontId="181" fillId="3" borderId="10" xfId="45318" applyFont="true" applyAlignment="true">
      <alignment horizontal="right" vertical="top" wrapText="true"/>
    </xf>
    <xf numFmtId="0" fontId="152" fillId="3" borderId="10" xfId="45348" applyFont="true" applyAlignment="true">
      <alignment horizontal="right" vertical="top" wrapText="true"/>
    </xf>
    <xf numFmtId="0" fontId="152" fillId="3" borderId="10" xfId="45349" applyFont="true" applyAlignment="true">
      <alignment horizontal="right" vertical="top" wrapText="true"/>
    </xf>
    <xf numFmtId="0" fontId="152" fillId="3" borderId="52" xfId="45350" applyFont="true" applyBorder="true" applyAlignment="true">
      <alignment horizontal="right" vertical="top" wrapText="true"/>
    </xf>
    <xf numFmtId="0" fontId="152" fillId="3" borderId="53" xfId="45351" applyFont="true" applyBorder="true" applyAlignment="true">
      <alignment horizontal="right" vertical="top" wrapText="true"/>
    </xf>
    <xf numFmtId="0" fontId="152" fillId="3" borderId="10" xfId="45352" applyFont="true" applyAlignment="true">
      <alignment horizontal="right" vertical="top" wrapText="true"/>
    </xf>
    <xf numFmtId="0" fontId="152" fillId="3" borderId="10" xfId="45353" applyFont="true" applyAlignment="true">
      <alignment horizontal="right" vertical="top" wrapText="true"/>
    </xf>
    <xf numFmtId="0" fontId="152" fillId="3" borderId="52" xfId="45354" applyFont="true" applyBorder="true" applyAlignment="true">
      <alignment horizontal="right" vertical="top" wrapText="true"/>
    </xf>
    <xf numFmtId="0" fontId="152" fillId="3" borderId="53" xfId="45355" applyFont="true" applyBorder="true" applyAlignment="true">
      <alignment horizontal="right" vertical="top" wrapText="true"/>
    </xf>
    <xf numFmtId="0" fontId="152" fillId="26" borderId="10" xfId="45362" applyFont="true" applyFill="true" applyAlignment="true">
      <alignment horizontal="right" vertical="top" wrapText="true"/>
    </xf>
    <xf numFmtId="0" fontId="152" fillId="26" borderId="10" xfId="45366" applyFont="true" applyFill="true" applyAlignment="true">
      <alignment horizontal="right" vertical="top" wrapText="true"/>
    </xf>
    <xf numFmtId="0" fontId="152" fillId="3" borderId="10" xfId="45370" applyFont="true" applyAlignment="true">
      <alignment horizontal="right" vertical="top" wrapText="true"/>
    </xf>
    <xf numFmtId="0" fontId="152" fillId="3" borderId="10" xfId="45371" applyFont="true" applyAlignment="true">
      <alignment horizontal="right" vertical="top" wrapText="true"/>
    </xf>
    <xf numFmtId="0" fontId="152" fillId="3" borderId="52" xfId="45372" applyFont="true" applyBorder="true" applyAlignment="true">
      <alignment horizontal="right" vertical="top" wrapText="true"/>
    </xf>
    <xf numFmtId="0" fontId="152" fillId="3" borderId="53" xfId="45373" applyFont="true" applyBorder="true" applyAlignment="true">
      <alignment horizontal="right" vertical="top" wrapText="true"/>
    </xf>
    <xf numFmtId="0" fontId="152" fillId="26" borderId="10" xfId="45377" applyFont="true" applyFill="true" applyAlignment="true">
      <alignment horizontal="right" vertical="top" wrapText="true"/>
    </xf>
    <xf numFmtId="0" fontId="152" fillId="3" borderId="10" xfId="45381" applyFont="true" applyAlignment="true">
      <alignment horizontal="right" vertical="top" wrapText="true"/>
    </xf>
    <xf numFmtId="0" fontId="152" fillId="3" borderId="10" xfId="45383" applyFont="true" applyAlignment="true">
      <alignment horizontal="right" vertical="top" wrapText="true"/>
    </xf>
    <xf numFmtId="0" fontId="152" fillId="3" borderId="10" xfId="45387" applyFont="true" applyAlignment="true">
      <alignment horizontal="right" vertical="top" wrapText="true"/>
    </xf>
    <xf numFmtId="0" fontId="152" fillId="26" borderId="59" xfId="45526" applyFont="true" applyFill="true" applyBorder="true" applyAlignment="true">
      <alignment horizontal="left" vertical="center" wrapText="true"/>
    </xf>
    <xf numFmtId="0" fontId="152" fillId="26" borderId="60" xfId="45532" applyFont="true" applyFill="true" applyBorder="true" applyAlignment="true">
      <alignment horizontal="left" vertical="center" wrapText="true"/>
    </xf>
    <xf numFmtId="0" fontId="152" fillId="26" borderId="59" xfId="45568" applyFont="true" applyFill="true" applyBorder="true" applyAlignment="true">
      <alignment horizontal="left" vertical="center" wrapText="true"/>
    </xf>
    <xf numFmtId="0" fontId="152" fillId="26" borderId="60" xfId="45574" applyFont="true" applyFill="true" applyBorder="true" applyAlignment="true">
      <alignment horizontal="left" vertical="center" wrapText="true"/>
    </xf>
    <xf numFmtId="0" fontId="152" fillId="26" borderId="103" xfId="40247" applyFont="true" applyFill="true" applyBorder="true" applyAlignment="true">
      <alignment horizontal="left" vertical="center" wrapText="true"/>
    </xf>
    <xf numFmtId="0" fontId="152" fillId="3" borderId="10" xfId="45394" applyFont="true" applyBorder="true" applyAlignment="true">
      <alignment horizontal="center" vertical="center" wrapText="true"/>
    </xf>
    <xf numFmtId="0" fontId="152" fillId="3" borderId="52" xfId="45393" applyFont="true" applyBorder="true" applyAlignment="true">
      <alignment horizontal="center" vertical="center" wrapText="true"/>
    </xf>
    <xf numFmtId="0" fontId="152" fillId="3" borderId="53" xfId="45394" applyFont="true" applyBorder="true" applyAlignment="true">
      <alignment horizontal="center" vertical="center" wrapText="true"/>
    </xf>
    <xf numFmtId="0" fontId="152" fillId="3" borderId="10" xfId="45424" applyFont="true" applyBorder="true" applyAlignment="true">
      <alignment horizontal="center" vertical="center" wrapText="true"/>
    </xf>
    <xf numFmtId="0" fontId="152" fillId="3" borderId="52" xfId="45423" applyFont="true" applyBorder="true" applyAlignment="true">
      <alignment horizontal="center" vertical="center" wrapText="true"/>
    </xf>
    <xf numFmtId="0" fontId="152" fillId="3" borderId="53" xfId="45424" applyFont="true" applyBorder="true" applyAlignment="true">
      <alignment horizontal="center" vertical="center" wrapText="true"/>
    </xf>
    <xf numFmtId="0" fontId="152" fillId="3" borderId="3" xfId="45424" applyFont="true" applyBorder="true" applyAlignment="true">
      <alignment horizontal="center" vertical="center" wrapText="true"/>
    </xf>
    <xf numFmtId="0" fontId="152" fillId="3" borderId="1" xfId="45394" applyFont="true" applyBorder="true" applyAlignment="true">
      <alignment horizontal="center" vertical="center" wrapText="true"/>
    </xf>
    <xf numFmtId="0" fontId="152" fillId="3" borderId="83" xfId="45393" applyFont="true" applyBorder="true" applyAlignment="true">
      <alignment horizontal="center" vertical="center" wrapText="true"/>
    </xf>
    <xf numFmtId="0" fontId="152" fillId="3" borderId="84" xfId="45394" applyFont="true" applyBorder="true" applyAlignment="true">
      <alignment horizontal="center" vertical="center" wrapText="true"/>
    </xf>
    <xf numFmtId="0" fontId="152" fillId="26" borderId="104" xfId="45402" applyFont="true" applyFill="true" applyBorder="true" applyAlignment="true">
      <alignment horizontal="left" vertical="center" wrapText="true"/>
    </xf>
    <xf numFmtId="0" fontId="152" fillId="26" borderId="102" xfId="45408" applyFont="true" applyFill="true" applyBorder="true" applyAlignment="true">
      <alignment horizontal="left" vertical="center" wrapText="true"/>
    </xf>
    <xf numFmtId="0" fontId="152" fillId="26" borderId="107" xfId="45414" applyFont="true" applyFill="true" applyBorder="true" applyAlignment="true">
      <alignment horizontal="left" vertical="center" wrapText="true"/>
    </xf>
    <xf numFmtId="0" fontId="152" fillId="3" borderId="10" xfId="45452" applyFont="true" applyBorder="true" applyAlignment="true">
      <alignment horizontal="center" vertical="center" wrapText="true"/>
    </xf>
    <xf numFmtId="0" fontId="152" fillId="3" borderId="52" xfId="45451" applyFont="true" applyBorder="true" applyAlignment="true">
      <alignment horizontal="center" vertical="center" wrapText="true"/>
    </xf>
    <xf numFmtId="0" fontId="152" fillId="3" borderId="53" xfId="45452" applyFont="true" applyBorder="true" applyAlignment="true">
      <alignment horizontal="center" vertical="center" wrapText="true"/>
    </xf>
    <xf numFmtId="0" fontId="152" fillId="3" borderId="3" xfId="45452" applyFont="true" applyBorder="true" applyAlignment="true">
      <alignment horizontal="center" vertical="center" wrapText="true"/>
    </xf>
    <xf numFmtId="0" fontId="152" fillId="26" borderId="104" xfId="45438" applyFont="true" applyFill="true" applyBorder="true" applyAlignment="true">
      <alignment horizontal="left" vertical="center" wrapText="true"/>
    </xf>
    <xf numFmtId="0" fontId="152" fillId="26" borderId="102" xfId="45438" applyFont="true" applyFill="true" applyBorder="true" applyAlignment="true">
      <alignment horizontal="left" vertical="center" wrapText="true"/>
    </xf>
    <xf numFmtId="0" fontId="152" fillId="26" borderId="102" xfId="45444" applyFont="true" applyFill="true" applyBorder="true" applyAlignment="true">
      <alignment horizontal="left" vertical="center" wrapText="true"/>
    </xf>
    <xf numFmtId="0" fontId="152" fillId="3" borderId="10" xfId="45482" applyFont="true" applyBorder="true" applyAlignment="true">
      <alignment horizontal="center" vertical="center" wrapText="true"/>
    </xf>
    <xf numFmtId="0" fontId="152" fillId="3" borderId="52" xfId="45481" applyFont="true" applyBorder="true" applyAlignment="true">
      <alignment horizontal="center" vertical="center" wrapText="true"/>
    </xf>
    <xf numFmtId="0" fontId="152" fillId="3" borderId="53" xfId="45482" applyFont="true" applyBorder="true" applyAlignment="true">
      <alignment horizontal="center" vertical="center" wrapText="true"/>
    </xf>
    <xf numFmtId="0" fontId="152" fillId="26" borderId="104" xfId="45460" applyFont="true" applyFill="true" applyBorder="true" applyAlignment="true">
      <alignment horizontal="left" vertical="center" wrapText="true"/>
    </xf>
    <xf numFmtId="0" fontId="152" fillId="26" borderId="102" xfId="45466" applyFont="true" applyFill="true" applyBorder="true" applyAlignment="true">
      <alignment horizontal="left" vertical="center" wrapText="true"/>
    </xf>
    <xf numFmtId="0" fontId="152" fillId="3" borderId="3" xfId="45512" applyFont="true" applyBorder="true" applyAlignment="true">
      <alignment horizontal="center" vertical="center" wrapText="true"/>
    </xf>
    <xf numFmtId="0" fontId="152" fillId="3" borderId="52" xfId="45511" applyFont="true" applyBorder="true" applyAlignment="true">
      <alignment horizontal="center" vertical="center" wrapText="true"/>
    </xf>
    <xf numFmtId="0" fontId="152" fillId="3" borderId="53" xfId="45512" applyFont="true" applyBorder="true" applyAlignment="true">
      <alignment horizontal="center" vertical="center" wrapText="true"/>
    </xf>
    <xf numFmtId="0" fontId="152" fillId="26" borderId="104" xfId="45520" applyFont="true" applyFill="true" applyBorder="true" applyAlignment="true">
      <alignment horizontal="left" vertical="center" wrapText="true"/>
    </xf>
    <xf numFmtId="0" fontId="152" fillId="26" borderId="102" xfId="45526" applyFont="true" applyFill="true" applyBorder="true" applyAlignment="true">
      <alignment horizontal="left" vertical="center" wrapText="true"/>
    </xf>
    <xf numFmtId="0" fontId="152" fillId="3" borderId="1" xfId="45482" applyFont="true" applyBorder="true" applyAlignment="true">
      <alignment horizontal="center" vertical="center" wrapText="true"/>
    </xf>
    <xf numFmtId="0" fontId="152" fillId="3" borderId="83" xfId="45481" applyFont="true" applyBorder="true" applyAlignment="true">
      <alignment horizontal="center" vertical="center" wrapText="true"/>
    </xf>
    <xf numFmtId="0" fontId="152" fillId="3" borderId="84" xfId="45482" applyFont="true" applyBorder="true" applyAlignment="true">
      <alignment horizontal="center" vertical="center" wrapText="true"/>
    </xf>
    <xf numFmtId="0" fontId="152" fillId="26" borderId="104" xfId="45490" applyFont="true" applyFill="true" applyBorder="true" applyAlignment="true">
      <alignment horizontal="left" vertical="center" wrapText="true"/>
    </xf>
    <xf numFmtId="0" fontId="152" fillId="26" borderId="102" xfId="45496" applyFont="true" applyFill="true" applyBorder="true" applyAlignment="true">
      <alignment horizontal="left" vertical="center" wrapText="true"/>
    </xf>
    <xf numFmtId="0" fontId="152" fillId="26" borderId="107" xfId="45502" applyFont="true" applyFill="true" applyBorder="true" applyAlignment="true">
      <alignment horizontal="left" vertical="center" wrapText="true"/>
    </xf>
    <xf numFmtId="0" fontId="152" fillId="26" borderId="104" xfId="45526" applyFont="true" applyFill="true" applyBorder="true" applyAlignment="true">
      <alignment horizontal="left" vertical="center" wrapText="true"/>
    </xf>
    <xf numFmtId="0" fontId="152" fillId="26" borderId="107" xfId="45526" applyFont="true" applyFill="true" applyBorder="true" applyAlignment="true">
      <alignment horizontal="left" vertical="center" wrapText="true"/>
    </xf>
    <xf numFmtId="0" fontId="152" fillId="3" borderId="10" xfId="45512" applyFont="true" applyBorder="true" applyAlignment="true">
      <alignment horizontal="center" vertical="center" wrapText="true"/>
    </xf>
    <xf numFmtId="0" fontId="152" fillId="3" borderId="10" xfId="45554" applyFont="true" applyBorder="true" applyAlignment="true">
      <alignment horizontal="center" vertical="center" wrapText="true"/>
    </xf>
    <xf numFmtId="0" fontId="152" fillId="3" borderId="52" xfId="45553" applyFont="true" applyBorder="true" applyAlignment="true">
      <alignment horizontal="center" vertical="center" wrapText="true"/>
    </xf>
    <xf numFmtId="0" fontId="152" fillId="3" borderId="53" xfId="45554" applyFont="true" applyBorder="true" applyAlignment="true">
      <alignment horizontal="center" vertical="center" wrapText="true"/>
    </xf>
    <xf numFmtId="0" fontId="152" fillId="3" borderId="1" xfId="45554" applyFont="true" applyBorder="true" applyAlignment="true">
      <alignment horizontal="center" vertical="center" wrapText="true"/>
    </xf>
    <xf numFmtId="0" fontId="152" fillId="3" borderId="83" xfId="45553" applyFont="true" applyBorder="true" applyAlignment="true">
      <alignment horizontal="center" vertical="center" wrapText="true"/>
    </xf>
    <xf numFmtId="0" fontId="152" fillId="3" borderId="84" xfId="45554" applyFont="true" applyBorder="true" applyAlignment="true">
      <alignment horizontal="center" vertical="center" wrapText="true"/>
    </xf>
    <xf numFmtId="0" fontId="181" fillId="3" borderId="10" xfId="45594" applyFont="true" applyAlignment="true">
      <alignment horizontal="center" vertical="center" wrapText="true"/>
    </xf>
    <xf numFmtId="0" fontId="181" fillId="3" borderId="10" xfId="45595" applyFont="true" applyAlignment="true">
      <alignment horizontal="center" vertical="center" wrapText="true"/>
    </xf>
    <xf numFmtId="0" fontId="181" fillId="3" borderId="10" xfId="45596" applyFont="true" applyAlignment="true">
      <alignment horizontal="center" vertical="center" wrapText="true"/>
    </xf>
    <xf numFmtId="0" fontId="182" fillId="3" borderId="57" xfId="45597" applyFont="true" applyBorder="true" applyAlignment="true">
      <alignment horizontal="left" wrapText="true"/>
    </xf>
    <xf numFmtId="0" fontId="182" fillId="3" borderId="57" xfId="45598" applyFont="true" applyBorder="true" applyAlignment="true">
      <alignment horizontal="left" wrapText="true"/>
    </xf>
    <xf numFmtId="0" fontId="152" fillId="26" borderId="59" xfId="45603" applyFont="true" applyFill="true" applyBorder="true" applyAlignment="true">
      <alignment horizontal="left" vertical="top" wrapText="true"/>
    </xf>
    <xf numFmtId="0" fontId="152" fillId="26" borderId="60" xfId="45606" applyFont="true" applyFill="true" applyBorder="true" applyAlignment="true">
      <alignment horizontal="left" vertical="top" wrapText="true"/>
    </xf>
    <xf numFmtId="0" fontId="151" fillId="3" borderId="10" xfId="45609" applyFont="true" applyAlignment="true">
      <alignment horizontal="left" vertical="top" wrapText="true"/>
    </xf>
    <xf numFmtId="0" fontId="151" fillId="3" borderId="10" xfId="45610" applyFont="true" applyAlignment="true">
      <alignment horizontal="left" vertical="top" wrapText="true"/>
    </xf>
    <xf numFmtId="0" fontId="151" fillId="3" borderId="10" xfId="45611" applyFont="true" applyAlignment="true">
      <alignment horizontal="left" vertical="top" wrapText="true"/>
    </xf>
    <xf numFmtId="0" fontId="152" fillId="26" borderId="104" xfId="45562" applyFont="true" applyFill="true" applyBorder="true" applyAlignment="true">
      <alignment horizontal="left" vertical="center" wrapText="true"/>
    </xf>
    <xf numFmtId="0" fontId="152" fillId="26" borderId="102" xfId="45568" applyFont="true" applyFill="true" applyBorder="true" applyAlignment="true">
      <alignment horizontal="left" vertical="center" wrapText="true"/>
    </xf>
    <xf numFmtId="0" fontId="152" fillId="26" borderId="107" xfId="45568" applyFont="true" applyFill="true" applyBorder="true" applyAlignment="true">
      <alignment horizontal="left" vertical="center" wrapText="true"/>
    </xf>
    <xf numFmtId="0" fontId="152" fillId="26" borderId="104" xfId="45568" applyFont="true" applyFill="true" applyBorder="true" applyAlignment="true">
      <alignment horizontal="left" vertical="center" wrapText="true"/>
    </xf>
    <xf numFmtId="0" fontId="152" fillId="26" borderId="102" xfId="45574" applyFont="true" applyFill="true" applyBorder="true" applyAlignment="true">
      <alignment horizontal="left" vertical="center" wrapText="true"/>
    </xf>
    <xf numFmtId="0" fontId="25" fillId="3" borderId="10" xfId="34367" applyAlignment="true">
      <alignment horizontal="right" vertical="top" wrapText="true"/>
    </xf>
    <xf numFmtId="0" fontId="25" fillId="3" borderId="10" xfId="34367"/>
    <xf numFmtId="0" fontId="152" fillId="3" borderId="10" xfId="45630" applyFont="true" applyAlignment="true">
      <alignment horizontal="right" vertical="top" wrapText="true"/>
    </xf>
    <xf numFmtId="0" fontId="152" fillId="3" borderId="52" xfId="45631" applyFont="true" applyBorder="true" applyAlignment="true">
      <alignment horizontal="right" vertical="top" wrapText="true"/>
    </xf>
    <xf numFmtId="0" fontId="152" fillId="3" borderId="53" xfId="45632" applyFont="true" applyBorder="true" applyAlignment="true">
      <alignment horizontal="right" vertical="top" wrapText="true"/>
    </xf>
    <xf numFmtId="0" fontId="152" fillId="3" borderId="10" xfId="45636" applyFont="true" applyAlignment="true">
      <alignment horizontal="right" vertical="top" wrapText="true"/>
    </xf>
    <xf numFmtId="0" fontId="152" fillId="3" borderId="52" xfId="45637" applyFont="true" applyBorder="true" applyAlignment="true">
      <alignment horizontal="right" vertical="top" wrapText="true"/>
    </xf>
    <xf numFmtId="0" fontId="152" fillId="3" borderId="53" xfId="45638" applyFont="true" applyBorder="true" applyAlignment="true">
      <alignment horizontal="right" vertical="top" wrapText="true"/>
    </xf>
    <xf numFmtId="0" fontId="152" fillId="3" borderId="10" xfId="45648" applyFont="true" applyAlignment="true">
      <alignment horizontal="right" vertical="top" wrapText="true"/>
    </xf>
    <xf numFmtId="0" fontId="152" fillId="3" borderId="52" xfId="45649" applyFont="true" applyBorder="true" applyAlignment="true">
      <alignment horizontal="right" vertical="top" wrapText="true"/>
    </xf>
    <xf numFmtId="0" fontId="152" fillId="3" borderId="53" xfId="45650" applyFont="true" applyBorder="true" applyAlignment="true">
      <alignment horizontal="right" vertical="top" wrapText="true"/>
    </xf>
    <xf numFmtId="0" fontId="152" fillId="26" borderId="59" xfId="45798" applyFont="true" applyFill="true" applyBorder="true" applyAlignment="true">
      <alignment horizontal="left" vertical="center" wrapText="true"/>
    </xf>
    <xf numFmtId="0" fontId="152" fillId="26" borderId="60" xfId="45804" applyFont="true" applyFill="true" applyBorder="true" applyAlignment="true">
      <alignment horizontal="left" vertical="center" wrapText="true"/>
    </xf>
    <xf numFmtId="0" fontId="152" fillId="3" borderId="10" xfId="45697" applyFont="true" applyBorder="true" applyAlignment="true">
      <alignment horizontal="center" vertical="center" wrapText="true"/>
    </xf>
    <xf numFmtId="0" fontId="152" fillId="3" borderId="52" xfId="45696" applyFont="true" applyBorder="true" applyAlignment="true">
      <alignment horizontal="center" vertical="center" wrapText="true"/>
    </xf>
    <xf numFmtId="0" fontId="152" fillId="3" borderId="53" xfId="45697" applyFont="true" applyBorder="true" applyAlignment="true">
      <alignment horizontal="center" vertical="center" wrapText="true"/>
    </xf>
    <xf numFmtId="0" fontId="152" fillId="3" borderId="3" xfId="45697" applyFont="true" applyBorder="true" applyAlignment="true">
      <alignment horizontal="center" vertical="center" wrapText="true"/>
    </xf>
    <xf numFmtId="0" fontId="152" fillId="3" borderId="1" xfId="45667" applyFont="true" applyBorder="true" applyAlignment="true">
      <alignment horizontal="center" vertical="center" wrapText="true"/>
    </xf>
    <xf numFmtId="0" fontId="152" fillId="3" borderId="83" xfId="45666" applyFont="true" applyBorder="true" applyAlignment="true">
      <alignment horizontal="center" vertical="center" wrapText="true"/>
    </xf>
    <xf numFmtId="0" fontId="152" fillId="3" borderId="84" xfId="45667" applyFont="true" applyBorder="true" applyAlignment="true">
      <alignment horizontal="center" vertical="center" wrapText="true"/>
    </xf>
    <xf numFmtId="0" fontId="152" fillId="26" borderId="104" xfId="45675" applyFont="true" applyFill="true" applyBorder="true" applyAlignment="true">
      <alignment horizontal="left" vertical="center" wrapText="true"/>
    </xf>
    <xf numFmtId="0" fontId="152" fillId="26" borderId="102" xfId="45681" applyFont="true" applyFill="true" applyBorder="true" applyAlignment="true">
      <alignment horizontal="left" vertical="center" wrapText="true"/>
    </xf>
    <xf numFmtId="0" fontId="152" fillId="26" borderId="107" xfId="45687" applyFont="true" applyFill="true" applyBorder="true" applyAlignment="true">
      <alignment horizontal="left" vertical="center" wrapText="true"/>
    </xf>
    <xf numFmtId="0" fontId="152" fillId="3" borderId="10" xfId="45667" applyFont="true" applyBorder="true" applyAlignment="true">
      <alignment horizontal="center" vertical="center" wrapText="true"/>
    </xf>
    <xf numFmtId="0" fontId="152" fillId="3" borderId="52" xfId="45666" applyFont="true" applyBorder="true" applyAlignment="true">
      <alignment horizontal="center" vertical="center" wrapText="true"/>
    </xf>
    <xf numFmtId="0" fontId="152" fillId="3" borderId="53" xfId="45667" applyFont="true" applyBorder="true" applyAlignment="true">
      <alignment horizontal="center" vertical="center" wrapText="true"/>
    </xf>
    <xf numFmtId="0" fontId="152" fillId="26" borderId="104" xfId="45732" applyFont="true" applyFill="true" applyBorder="true" applyAlignment="true">
      <alignment horizontal="left" vertical="center" wrapText="true"/>
    </xf>
    <xf numFmtId="0" fontId="152" fillId="26" borderId="102" xfId="45738" applyFont="true" applyFill="true" applyBorder="true" applyAlignment="true">
      <alignment horizontal="left" vertical="center" wrapText="true"/>
    </xf>
    <xf numFmtId="0" fontId="152" fillId="3" borderId="10" xfId="45724" applyFont="true" applyBorder="true" applyAlignment="true">
      <alignment horizontal="center" vertical="center" wrapText="true"/>
    </xf>
    <xf numFmtId="0" fontId="152" fillId="3" borderId="52" xfId="45723" applyFont="true" applyBorder="true" applyAlignment="true">
      <alignment horizontal="center" vertical="center" wrapText="true"/>
    </xf>
    <xf numFmtId="0" fontId="152" fillId="3" borderId="53" xfId="45724" applyFont="true" applyBorder="true" applyAlignment="true">
      <alignment horizontal="center" vertical="center" wrapText="true"/>
    </xf>
    <xf numFmtId="0" fontId="152" fillId="3" borderId="3" xfId="45724" applyFont="true" applyBorder="true" applyAlignment="true">
      <alignment horizontal="center" vertical="center" wrapText="true"/>
    </xf>
    <xf numFmtId="0" fontId="152" fillId="26" borderId="104" xfId="45711" applyFont="true" applyFill="true" applyBorder="true" applyAlignment="true">
      <alignment horizontal="left" vertical="center" wrapText="true"/>
    </xf>
    <xf numFmtId="0" fontId="152" fillId="26" borderId="102" xfId="45711" applyFont="true" applyFill="true" applyBorder="true" applyAlignment="true">
      <alignment horizontal="left" vertical="center" wrapText="true"/>
    </xf>
    <xf numFmtId="0" fontId="152" fillId="3" borderId="10" xfId="45784" applyFont="true" applyBorder="true" applyAlignment="true">
      <alignment horizontal="center" vertical="center" wrapText="true"/>
    </xf>
    <xf numFmtId="0" fontId="152" fillId="3" borderId="52" xfId="45783" applyFont="true" applyBorder="true" applyAlignment="true">
      <alignment horizontal="center" vertical="center" wrapText="true"/>
    </xf>
    <xf numFmtId="0" fontId="152" fillId="3" borderId="53" xfId="45784" applyFont="true" applyBorder="true" applyAlignment="true">
      <alignment horizontal="center" vertical="center" wrapText="true"/>
    </xf>
    <xf numFmtId="0" fontId="152" fillId="3" borderId="3" xfId="45784" applyFont="true" applyBorder="true" applyAlignment="true">
      <alignment horizontal="center" vertical="center" wrapText="true"/>
    </xf>
    <xf numFmtId="0" fontId="152" fillId="26" borderId="104" xfId="45792" applyFont="true" applyFill="true" applyBorder="true" applyAlignment="true">
      <alignment horizontal="left" vertical="center" wrapText="true"/>
    </xf>
    <xf numFmtId="0" fontId="152" fillId="26" borderId="102" xfId="45798" applyFont="true" applyFill="true" applyBorder="true" applyAlignment="true">
      <alignment horizontal="left" vertical="center" wrapText="true"/>
    </xf>
    <xf numFmtId="0" fontId="152" fillId="3" borderId="1" xfId="45754" applyFont="true" applyBorder="true" applyAlignment="true">
      <alignment horizontal="center" vertical="center" wrapText="true"/>
    </xf>
    <xf numFmtId="0" fontId="152" fillId="3" borderId="83" xfId="45753" applyFont="true" applyBorder="true" applyAlignment="true">
      <alignment horizontal="center" vertical="center" wrapText="true"/>
    </xf>
    <xf numFmtId="0" fontId="152" fillId="3" borderId="84" xfId="45754" applyFont="true" applyBorder="true" applyAlignment="true">
      <alignment horizontal="center" vertical="center" wrapText="true"/>
    </xf>
    <xf numFmtId="0" fontId="152" fillId="26" borderId="104" xfId="45762" applyFont="true" applyFill="true" applyBorder="true" applyAlignment="true">
      <alignment horizontal="left" vertical="center" wrapText="true"/>
    </xf>
    <xf numFmtId="0" fontId="152" fillId="26" borderId="102" xfId="45768" applyFont="true" applyFill="true" applyBorder="true" applyAlignment="true">
      <alignment horizontal="left" vertical="center" wrapText="true"/>
    </xf>
    <xf numFmtId="0" fontId="152" fillId="26" borderId="107" xfId="45774" applyFont="true" applyFill="true" applyBorder="true" applyAlignment="true">
      <alignment horizontal="left" vertical="center" wrapText="true"/>
    </xf>
    <xf numFmtId="0" fontId="152" fillId="3" borderId="10" xfId="45754" applyFont="true" applyBorder="true" applyAlignment="true">
      <alignment horizontal="center" vertical="center" wrapText="true"/>
    </xf>
    <xf numFmtId="0" fontId="152" fillId="3" borderId="52" xfId="45753" applyFont="true" applyBorder="true" applyAlignment="true">
      <alignment horizontal="center" vertical="center" wrapText="true"/>
    </xf>
    <xf numFmtId="0" fontId="152" fillId="3" borderId="53" xfId="45754" applyFont="true" applyBorder="true" applyAlignment="true">
      <alignment horizontal="center" vertical="center" wrapText="true"/>
    </xf>
    <xf numFmtId="0" fontId="152" fillId="3" borderId="10" xfId="45826" applyFont="true" applyBorder="true" applyAlignment="true">
      <alignment horizontal="center" vertical="center" wrapText="true"/>
    </xf>
    <xf numFmtId="0" fontId="152" fillId="3" borderId="52" xfId="45825" applyFont="true" applyBorder="true" applyAlignment="true">
      <alignment horizontal="center" vertical="center" wrapText="true"/>
    </xf>
    <xf numFmtId="0" fontId="152" fillId="3" borderId="53" xfId="45826" applyFont="true" applyBorder="true" applyAlignment="true">
      <alignment horizontal="center" vertical="center" wrapText="true"/>
    </xf>
    <xf numFmtId="0" fontId="152" fillId="3" borderId="1" xfId="45826" applyFont="true" applyBorder="true" applyAlignment="true">
      <alignment horizontal="center" vertical="center" wrapText="true"/>
    </xf>
    <xf numFmtId="0" fontId="152" fillId="3" borderId="83" xfId="45825" applyFont="true" applyBorder="true" applyAlignment="true">
      <alignment horizontal="center" vertical="center" wrapText="true"/>
    </xf>
    <xf numFmtId="0" fontId="152" fillId="3" borderId="84" xfId="45826" applyFont="true" applyBorder="true" applyAlignment="true">
      <alignment horizontal="center" vertical="center" wrapText="true"/>
    </xf>
    <xf numFmtId="0" fontId="152" fillId="26" borderId="107" xfId="45798" applyFont="true" applyFill="true" applyBorder="true" applyAlignment="true">
      <alignment horizontal="left" vertical="center" wrapText="true"/>
    </xf>
    <xf numFmtId="0" fontId="181" fillId="3" borderId="10" xfId="45861" applyFont="true" applyAlignment="true">
      <alignment horizontal="center" vertical="center" wrapText="true"/>
    </xf>
    <xf numFmtId="0" fontId="181" fillId="3" borderId="10" xfId="45862" applyFont="true" applyAlignment="true">
      <alignment horizontal="center" vertical="center" wrapText="true"/>
    </xf>
    <xf numFmtId="0" fontId="181" fillId="3" borderId="10" xfId="45863" applyFont="true" applyAlignment="true">
      <alignment horizontal="center" vertical="center" wrapText="true"/>
    </xf>
    <xf numFmtId="0" fontId="181" fillId="3" borderId="10" xfId="45843" applyFont="true" applyAlignment="true">
      <alignment horizontal="center" vertical="center" wrapText="true"/>
    </xf>
    <xf numFmtId="0" fontId="181" fillId="3" borderId="10" xfId="45844" applyFont="true" applyAlignment="true">
      <alignment horizontal="center" vertical="center" wrapText="true"/>
    </xf>
    <xf numFmtId="0" fontId="181" fillId="3" borderId="10" xfId="45845" applyFont="true" applyAlignment="true">
      <alignment horizontal="center" vertical="center" wrapText="true"/>
    </xf>
    <xf numFmtId="0" fontId="182" fillId="3" borderId="57" xfId="45846" applyFont="true" applyBorder="true" applyAlignment="true">
      <alignment horizontal="left" wrapText="true"/>
    </xf>
    <xf numFmtId="0" fontId="182" fillId="3" borderId="57" xfId="45847" applyFont="true" applyBorder="true" applyAlignment="true">
      <alignment horizontal="left" wrapText="true"/>
    </xf>
    <xf numFmtId="0" fontId="152" fillId="26" borderId="59" xfId="45852" applyFont="true" applyFill="true" applyBorder="true" applyAlignment="true">
      <alignment horizontal="left" vertical="top" wrapText="true"/>
    </xf>
    <xf numFmtId="0" fontId="152" fillId="26" borderId="60" xfId="45855" applyFont="true" applyFill="true" applyBorder="true" applyAlignment="true">
      <alignment horizontal="left" vertical="top" wrapText="true"/>
    </xf>
    <xf numFmtId="0" fontId="151" fillId="3" borderId="10" xfId="45858" applyFont="true" applyAlignment="true">
      <alignment horizontal="left" vertical="top" wrapText="true"/>
    </xf>
    <xf numFmtId="0" fontId="151" fillId="3" borderId="10" xfId="45859" applyFont="true" applyAlignment="true">
      <alignment horizontal="left" vertical="top" wrapText="true"/>
    </xf>
    <xf numFmtId="0" fontId="151" fillId="3" borderId="10" xfId="45860" applyFont="true" applyAlignment="true">
      <alignment horizontal="left" vertical="top" wrapText="true"/>
    </xf>
    <xf numFmtId="0" fontId="152" fillId="26" borderId="104" xfId="45834" applyFont="true" applyFill="true" applyBorder="true" applyAlignment="true">
      <alignment horizontal="left" vertical="center" wrapText="true"/>
    </xf>
    <xf numFmtId="0" fontId="152" fillId="26" borderId="102" xfId="45837" applyFont="true" applyFill="true" applyBorder="true" applyAlignment="true">
      <alignment horizontal="left" vertical="center" wrapText="true"/>
    </xf>
    <xf numFmtId="0" fontId="152" fillId="26" borderId="107" xfId="45840" applyFont="true" applyFill="true" applyBorder="true" applyAlignment="true">
      <alignment horizontal="left" vertical="center" wrapText="true"/>
    </xf>
    <xf numFmtId="0" fontId="152" fillId="26" borderId="10" xfId="45876" applyFont="true" applyFill="true" applyAlignment="true">
      <alignment horizontal="right" vertical="top" wrapText="true"/>
    </xf>
    <xf numFmtId="0" fontId="152" fillId="26" borderId="10" xfId="45878" applyFont="true" applyFill="true" applyAlignment="true">
      <alignment horizontal="right" vertical="top" wrapText="true"/>
    </xf>
    <xf numFmtId="0" fontId="152" fillId="26" borderId="10" xfId="45880" applyFont="true" applyFill="true" applyAlignment="true">
      <alignment horizontal="right" vertical="top" wrapText="true"/>
    </xf>
    <xf numFmtId="0" fontId="152" fillId="26" borderId="10" xfId="45870" applyFont="true" applyFill="true" applyAlignment="true">
      <alignment horizontal="right" vertical="top" wrapText="true"/>
    </xf>
    <xf numFmtId="0" fontId="152" fillId="26" borderId="10" xfId="45872" applyFont="true" applyFill="true" applyAlignment="true">
      <alignment horizontal="right" vertical="top" wrapText="true"/>
    </xf>
    <xf numFmtId="0" fontId="152" fillId="26" borderId="10" xfId="45874" applyFont="true" applyFill="true" applyAlignment="true">
      <alignment horizontal="right" vertical="top" wrapText="true"/>
    </xf>
    <xf numFmtId="0" fontId="152" fillId="26" borderId="10" xfId="45882" applyFont="true" applyFill="true" applyAlignment="true">
      <alignment horizontal="right" vertical="top" wrapText="true"/>
    </xf>
    <xf numFmtId="0" fontId="181" fillId="3" borderId="10" xfId="45861" applyFont="true" applyAlignment="true">
      <alignment horizontal="right" vertical="top" wrapText="true"/>
    </xf>
    <xf numFmtId="0" fontId="181" fillId="3" borderId="10" xfId="45862" applyFont="true" applyAlignment="true">
      <alignment horizontal="right" vertical="top" wrapText="true"/>
    </xf>
    <xf numFmtId="0" fontId="152" fillId="26" borderId="10" xfId="45888" applyFont="true" applyFill="true" applyAlignment="true">
      <alignment horizontal="right" vertical="top" wrapText="true"/>
    </xf>
    <xf numFmtId="0" fontId="152" fillId="26" borderId="10" xfId="45886" applyFont="true" applyFill="true" applyAlignment="true">
      <alignment horizontal="right" vertical="top" wrapText="true"/>
    </xf>
    <xf numFmtId="0" fontId="181" fillId="3" borderId="10" xfId="45863" applyFont="true" applyAlignment="true">
      <alignment horizontal="right" vertical="top" wrapText="true"/>
    </xf>
    <xf numFmtId="0" fontId="152" fillId="26" borderId="10" xfId="45900" applyFont="true" applyFill="true" applyAlignment="true">
      <alignment horizontal="right" vertical="top" wrapText="true"/>
    </xf>
    <xf numFmtId="0" fontId="152" fillId="3" borderId="10" xfId="45893" applyFont="true" applyAlignment="true">
      <alignment horizontal="right" vertical="top" wrapText="true"/>
    </xf>
    <xf numFmtId="0" fontId="152" fillId="3" borderId="10" xfId="45894" applyFont="true" applyAlignment="true">
      <alignment horizontal="right" vertical="top" wrapText="true"/>
    </xf>
    <xf numFmtId="0" fontId="152" fillId="3" borderId="52" xfId="45895" applyFont="true" applyBorder="true" applyAlignment="true">
      <alignment horizontal="right" vertical="top" wrapText="true"/>
    </xf>
    <xf numFmtId="0" fontId="152" fillId="3" borderId="53" xfId="45896" applyFont="true" applyBorder="true" applyAlignment="true">
      <alignment horizontal="right" vertical="top" wrapText="true"/>
    </xf>
    <xf numFmtId="0" fontId="152" fillId="26" borderId="10" xfId="45912" applyFont="true" applyFill="true" applyAlignment="true">
      <alignment horizontal="right" vertical="top" wrapText="true"/>
    </xf>
    <xf numFmtId="0" fontId="152" fillId="3" borderId="10" xfId="45905" applyFont="true" applyAlignment="true">
      <alignment horizontal="right" vertical="top" wrapText="true"/>
    </xf>
    <xf numFmtId="0" fontId="152" fillId="3" borderId="10" xfId="45906" applyFont="true" applyAlignment="true">
      <alignment horizontal="right" vertical="top" wrapText="true"/>
    </xf>
    <xf numFmtId="0" fontId="152" fillId="3" borderId="52" xfId="45907" applyFont="true" applyBorder="true" applyAlignment="true">
      <alignment horizontal="right" vertical="top" wrapText="true"/>
    </xf>
    <xf numFmtId="0" fontId="152" fillId="3" borderId="53" xfId="45908" applyFont="true" applyBorder="true" applyAlignment="true">
      <alignment horizontal="right" vertical="top" wrapText="true"/>
    </xf>
    <xf numFmtId="0" fontId="152" fillId="26" borderId="10" xfId="45926" applyFont="true" applyFill="true" applyAlignment="true">
      <alignment horizontal="right" vertical="top" wrapText="true"/>
    </xf>
    <xf numFmtId="0" fontId="152" fillId="3" borderId="10" xfId="45916" applyFont="true" applyAlignment="true">
      <alignment horizontal="right" vertical="top" wrapText="true"/>
    </xf>
    <xf numFmtId="0" fontId="152" fillId="3" borderId="10" xfId="45918" applyFont="true" applyAlignment="true">
      <alignment horizontal="right" vertical="top" wrapText="true"/>
    </xf>
    <xf numFmtId="0" fontId="152" fillId="3" borderId="10" xfId="45919" applyFont="true" applyAlignment="true">
      <alignment horizontal="right" vertical="top" wrapText="true"/>
    </xf>
    <xf numFmtId="0" fontId="152" fillId="3" borderId="52" xfId="45920" applyFont="true" applyBorder="true" applyAlignment="true">
      <alignment horizontal="right" vertical="top" wrapText="true"/>
    </xf>
    <xf numFmtId="0" fontId="152" fillId="3" borderId="53" xfId="45921" applyFont="true" applyBorder="true" applyAlignment="true">
      <alignment horizontal="right" vertical="top" wrapText="true"/>
    </xf>
    <xf numFmtId="0" fontId="152" fillId="3" borderId="10" xfId="45930" applyFont="true" applyAlignment="true">
      <alignment horizontal="right" vertical="top" wrapText="true"/>
    </xf>
    <xf numFmtId="0" fontId="152" fillId="3" borderId="10" xfId="45933" applyFont="true" applyAlignment="true">
      <alignment horizontal="right" vertical="top" wrapText="true"/>
    </xf>
    <xf numFmtId="0" fontId="152" fillId="3" borderId="10" xfId="39963" applyFont="true" applyBorder="true" applyAlignment="true">
      <alignment horizontal="center" vertical="center" wrapText="true"/>
    </xf>
    <xf numFmtId="0" fontId="152" fillId="3" borderId="52" xfId="39962" applyFont="true" applyBorder="true" applyAlignment="true">
      <alignment horizontal="center" vertical="center" wrapText="true"/>
    </xf>
    <xf numFmtId="0" fontId="152" fillId="3" borderId="53" xfId="39963" applyFont="true" applyBorder="true" applyAlignment="true">
      <alignment horizontal="center" vertical="center" wrapText="true"/>
    </xf>
    <xf numFmtId="0" fontId="152" fillId="3" borderId="1" xfId="39963" applyFont="true" applyBorder="true" applyAlignment="true">
      <alignment horizontal="center" vertical="center" wrapText="true"/>
    </xf>
    <xf numFmtId="0" fontId="152" fillId="3" borderId="83" xfId="39962" applyFont="true" applyBorder="true" applyAlignment="true">
      <alignment horizontal="center" vertical="center" wrapText="true"/>
    </xf>
    <xf numFmtId="0" fontId="152" fillId="3" borderId="84" xfId="39963" applyFont="true" applyBorder="true" applyAlignment="true">
      <alignment horizontal="center" vertical="center" wrapText="true"/>
    </xf>
    <xf numFmtId="0" fontId="152" fillId="26" borderId="104" xfId="40043" applyFont="true" applyFill="true" applyBorder="true" applyAlignment="true">
      <alignment horizontal="left" vertical="center" wrapText="true"/>
    </xf>
    <xf numFmtId="170" fontId="157" fillId="2" borderId="105" xfId="19344" applyNumberFormat="true" applyFont="true" applyFill="true" applyBorder="true" applyAlignment="true">
      <alignment vertical="center"/>
    </xf>
    <xf numFmtId="0" fontId="158" fillId="2" borderId="10" xfId="19344" applyFont="true" applyFill="true" applyAlignment="true">
      <alignment vertical="center"/>
    </xf>
    <xf numFmtId="0" fontId="158" fillId="2" borderId="8" xfId="19344" applyFont="true" applyFill="true" applyBorder="true" applyAlignment="true">
      <alignment vertical="center"/>
    </xf>
    <xf numFmtId="0" fontId="152" fillId="3" borderId="10" xfId="40023" applyFont="true" applyBorder="true" applyAlignment="true">
      <alignment horizontal="center" vertical="center" wrapText="true"/>
    </xf>
    <xf numFmtId="0" fontId="152" fillId="3" borderId="52" xfId="40022" applyFont="true" applyBorder="true" applyAlignment="true">
      <alignment horizontal="center" vertical="center" wrapText="true"/>
    </xf>
    <xf numFmtId="0" fontId="152" fillId="3" borderId="53" xfId="40023" applyFont="true" applyBorder="true" applyAlignment="true">
      <alignment horizontal="center" vertical="center" wrapText="true"/>
    </xf>
    <xf numFmtId="0" fontId="152" fillId="3" borderId="1" xfId="40023" applyFont="true" applyBorder="true" applyAlignment="true">
      <alignment horizontal="center" vertical="center" wrapText="true"/>
    </xf>
    <xf numFmtId="0" fontId="152" fillId="3" borderId="83" xfId="40022" applyFont="true" applyBorder="true" applyAlignment="true">
      <alignment horizontal="center" vertical="center" wrapText="true"/>
    </xf>
    <xf numFmtId="0" fontId="152" fillId="3" borderId="90" xfId="40023" applyFont="true" applyBorder="true" applyAlignment="true">
      <alignment horizontal="center" vertical="center" wrapText="true"/>
    </xf>
    <xf numFmtId="0" fontId="152" fillId="26" borderId="104" xfId="39983" applyFont="true" applyFill="true" applyBorder="true" applyAlignment="true">
      <alignment horizontal="left" vertical="center" wrapText="true"/>
    </xf>
    <xf numFmtId="0" fontId="152" fillId="26" borderId="102" xfId="39995" applyFont="true" applyFill="true" applyBorder="true" applyAlignment="true">
      <alignment horizontal="left" vertical="center" wrapText="true"/>
    </xf>
    <xf numFmtId="0" fontId="152" fillId="26" borderId="107" xfId="40007" applyFont="true" applyFill="true" applyBorder="true" applyAlignment="true">
      <alignment horizontal="left" vertical="center" wrapText="true"/>
    </xf>
    <xf numFmtId="0" fontId="152" fillId="26" borderId="104" xfId="40163" applyFont="true" applyFill="true" applyBorder="true" applyAlignment="true">
      <alignment horizontal="left" vertical="center" wrapText="true"/>
    </xf>
    <xf numFmtId="0" fontId="152" fillId="26" borderId="102" xfId="40175" applyFont="true" applyFill="true" applyBorder="true" applyAlignment="true">
      <alignment horizontal="left" vertical="center" wrapText="true"/>
    </xf>
    <xf numFmtId="0" fontId="152" fillId="26" borderId="107" xfId="40187" applyFont="true" applyFill="true" applyBorder="true" applyAlignment="true">
      <alignment horizontal="left" vertical="center" wrapText="true"/>
    </xf>
    <xf numFmtId="0" fontId="152" fillId="3" borderId="10" xfId="40143" applyFont="true" applyBorder="true" applyAlignment="true">
      <alignment horizontal="center" vertical="center" wrapText="true"/>
    </xf>
    <xf numFmtId="0" fontId="152" fillId="3" borderId="52" xfId="40142" applyFont="true" applyBorder="true" applyAlignment="true">
      <alignment horizontal="center" vertical="center" wrapText="true"/>
    </xf>
    <xf numFmtId="0" fontId="152" fillId="3" borderId="53" xfId="40143" applyFont="true" applyBorder="true" applyAlignment="true">
      <alignment horizontal="center" vertical="center" wrapText="true"/>
    </xf>
    <xf numFmtId="0" fontId="152" fillId="3" borderId="1" xfId="40143" applyFont="true" applyBorder="true" applyAlignment="true">
      <alignment horizontal="center" vertical="center" wrapText="true"/>
    </xf>
    <xf numFmtId="0" fontId="152" fillId="3" borderId="83" xfId="40142" applyFont="true" applyBorder="true" applyAlignment="true">
      <alignment horizontal="center" vertical="center" wrapText="true"/>
    </xf>
    <xf numFmtId="0" fontId="152" fillId="3" borderId="84" xfId="40143" applyFont="true" applyBorder="true" applyAlignment="true">
      <alignment horizontal="center" vertical="center" wrapText="true"/>
    </xf>
    <xf numFmtId="0" fontId="152" fillId="3" borderId="10" xfId="40083" applyFont="true" applyBorder="true" applyAlignment="true">
      <alignment horizontal="center" vertical="center" wrapText="true"/>
    </xf>
    <xf numFmtId="0" fontId="152" fillId="3" borderId="52" xfId="40082" applyFont="true" applyBorder="true" applyAlignment="true">
      <alignment horizontal="center" vertical="center" wrapText="true"/>
    </xf>
    <xf numFmtId="0" fontId="152" fillId="3" borderId="53" xfId="40083" applyFont="true" applyBorder="true" applyAlignment="true">
      <alignment horizontal="center" vertical="center" wrapText="true"/>
    </xf>
    <xf numFmtId="0" fontId="152" fillId="3" borderId="1" xfId="40083" applyFont="true" applyBorder="true" applyAlignment="true">
      <alignment horizontal="center" vertical="center" wrapText="true"/>
    </xf>
    <xf numFmtId="0" fontId="152" fillId="3" borderId="83" xfId="40082" applyFont="true" applyBorder="true" applyAlignment="true">
      <alignment horizontal="center" vertical="center" wrapText="true"/>
    </xf>
    <xf numFmtId="0" fontId="152" fillId="3" borderId="90" xfId="40083" applyFont="true" applyBorder="true" applyAlignment="true">
      <alignment horizontal="center" vertical="center" wrapText="true"/>
    </xf>
    <xf numFmtId="0" fontId="152" fillId="3" borderId="10" xfId="40263" applyFont="true" applyBorder="true" applyAlignment="true">
      <alignment horizontal="center" vertical="center" wrapText="true"/>
    </xf>
    <xf numFmtId="0" fontId="152" fillId="3" borderId="52" xfId="40262" applyFont="true" applyBorder="true" applyAlignment="true">
      <alignment horizontal="center" vertical="center" wrapText="true"/>
    </xf>
    <xf numFmtId="0" fontId="152" fillId="3" borderId="53" xfId="40263" applyFont="true" applyBorder="true" applyAlignment="true">
      <alignment horizontal="center" vertical="center" wrapText="true"/>
    </xf>
    <xf numFmtId="0" fontId="152" fillId="3" borderId="1" xfId="40263" applyFont="true" applyBorder="true" applyAlignment="true">
      <alignment horizontal="center" vertical="center" wrapText="true"/>
    </xf>
    <xf numFmtId="0" fontId="152" fillId="3" borderId="83" xfId="40262" applyFont="true" applyBorder="true" applyAlignment="true">
      <alignment horizontal="center" vertical="center" wrapText="true"/>
    </xf>
    <xf numFmtId="0" fontId="152" fillId="3" borderId="84" xfId="40263" applyFont="true" applyBorder="true" applyAlignment="true">
      <alignment horizontal="center" vertical="center" wrapText="true"/>
    </xf>
    <xf numFmtId="0" fontId="152" fillId="26" borderId="104" xfId="40223" applyFont="true" applyFill="true" applyBorder="true" applyAlignment="true">
      <alignment horizontal="left" vertical="center" wrapText="true"/>
    </xf>
    <xf numFmtId="0" fontId="152" fillId="3" borderId="10" xfId="40203" applyFont="true" applyBorder="true" applyAlignment="true">
      <alignment horizontal="center" vertical="center" wrapText="true"/>
    </xf>
    <xf numFmtId="0" fontId="152" fillId="3" borderId="52" xfId="40202" applyFont="true" applyBorder="true" applyAlignment="true">
      <alignment horizontal="center" vertical="center" wrapText="true"/>
    </xf>
    <xf numFmtId="0" fontId="152" fillId="3" borderId="53" xfId="40203" applyFont="true" applyBorder="true" applyAlignment="true">
      <alignment horizontal="center" vertical="center" wrapText="true"/>
    </xf>
    <xf numFmtId="0" fontId="152" fillId="3" borderId="1" xfId="40203" applyFont="true" applyBorder="true" applyAlignment="true">
      <alignment horizontal="center" vertical="center" wrapText="true"/>
    </xf>
    <xf numFmtId="0" fontId="152" fillId="3" borderId="83" xfId="40202" applyFont="true" applyBorder="true" applyAlignment="true">
      <alignment horizontal="center" vertical="center" wrapText="true"/>
    </xf>
    <xf numFmtId="0" fontId="152" fillId="3" borderId="84" xfId="40203" applyFont="true" applyBorder="true" applyAlignment="true">
      <alignment horizontal="center" vertical="center" wrapText="true"/>
    </xf>
    <xf numFmtId="0" fontId="152" fillId="3" borderId="1" xfId="40321" applyFont="true" applyBorder="true" applyAlignment="true">
      <alignment horizontal="center" vertical="center"/>
    </xf>
    <xf numFmtId="0" fontId="152" fillId="3" borderId="83" xfId="40322" applyFont="true" applyBorder="true" applyAlignment="true">
      <alignment horizontal="center" vertical="center"/>
    </xf>
    <xf numFmtId="0" fontId="152" fillId="3" borderId="90" xfId="40323" applyFont="true" applyBorder="true" applyAlignment="true">
      <alignment horizontal="center" vertical="center"/>
    </xf>
    <xf numFmtId="0" fontId="152" fillId="3" borderId="1" xfId="40323" applyFont="true" applyBorder="true" applyAlignment="true">
      <alignment horizontal="center" vertical="center" wrapText="true"/>
    </xf>
    <xf numFmtId="0" fontId="152" fillId="3" borderId="83" xfId="40322" applyFont="true" applyBorder="true" applyAlignment="true">
      <alignment horizontal="center" vertical="center" wrapText="true"/>
    </xf>
    <xf numFmtId="0" fontId="152" fillId="3" borderId="90" xfId="40323" applyFont="true" applyBorder="true" applyAlignment="true">
      <alignment horizontal="center" vertical="center" wrapText="true"/>
    </xf>
    <xf numFmtId="0" fontId="152" fillId="3" borderId="84" xfId="40323" applyFont="true" applyBorder="true" applyAlignment="true">
      <alignment horizontal="center" vertical="center" wrapText="true"/>
    </xf>
    <xf numFmtId="0" fontId="152" fillId="26" borderId="102" xfId="40295" applyFont="true" applyFill="true" applyBorder="true" applyAlignment="true">
      <alignment horizontal="left" vertical="center" wrapText="true"/>
    </xf>
    <xf numFmtId="0" fontId="165" fillId="27" borderId="3" xfId="19344" applyFont="true" applyFill="true" applyBorder="true" applyAlignment="true"/>
    <xf numFmtId="0" fontId="137" fillId="3" borderId="4" xfId="19344" applyFont="true" applyBorder="true" applyAlignment="true"/>
    <xf numFmtId="0" fontId="166" fillId="27" borderId="3" xfId="19344" applyFont="true" applyFill="true" applyBorder="true" applyAlignment="true"/>
    <xf numFmtId="0" fontId="166" fillId="3" borderId="4" xfId="19344" applyFont="true" applyBorder="true" applyAlignment="true"/>
    <xf numFmtId="0" fontId="152" fillId="26" borderId="104" xfId="40283" applyFont="true" applyFill="true" applyBorder="true" applyAlignment="true">
      <alignment horizontal="left" vertical="center" wrapText="true"/>
    </xf>
    <xf numFmtId="0" fontId="152" fillId="26" borderId="103" xfId="40295" applyFont="true" applyFill="true" applyBorder="true" applyAlignment="true">
      <alignment horizontal="left" vertical="center" wrapText="true"/>
    </xf>
    <xf numFmtId="0" fontId="152" fillId="3" borderId="1" xfId="40389" applyFont="true" applyBorder="true" applyAlignment="true">
      <alignment horizontal="center" vertical="center"/>
    </xf>
    <xf numFmtId="0" fontId="152" fillId="3" borderId="83" xfId="40390" applyFont="true" applyBorder="true" applyAlignment="true">
      <alignment horizontal="center" vertical="center"/>
    </xf>
    <xf numFmtId="0" fontId="152" fillId="3" borderId="90" xfId="40391" applyFont="true" applyBorder="true" applyAlignment="true">
      <alignment horizontal="center" vertical="center"/>
    </xf>
    <xf numFmtId="0" fontId="152" fillId="3" borderId="1" xfId="40391" applyFont="true" applyBorder="true" applyAlignment="true">
      <alignment horizontal="center" vertical="center" wrapText="true"/>
    </xf>
    <xf numFmtId="0" fontId="152" fillId="3" borderId="83" xfId="40390" applyFont="true" applyBorder="true" applyAlignment="true">
      <alignment horizontal="center" vertical="center" wrapText="true"/>
    </xf>
    <xf numFmtId="0" fontId="152" fillId="3" borderId="90" xfId="40391" applyFont="true" applyBorder="true" applyAlignment="true">
      <alignment horizontal="center" vertical="center" wrapText="true"/>
    </xf>
    <xf numFmtId="0" fontId="152" fillId="26" borderId="59" xfId="40355" applyFont="true" applyFill="true" applyBorder="true" applyAlignment="true">
      <alignment horizontal="left" vertical="center" wrapText="true"/>
    </xf>
    <xf numFmtId="0" fontId="152" fillId="26" borderId="60" xfId="40375" applyFont="true" applyFill="true" applyBorder="true" applyAlignment="true">
      <alignment horizontal="left" vertical="center" wrapText="true"/>
    </xf>
    <xf numFmtId="0" fontId="152" fillId="26" borderId="58" xfId="40343" applyFont="true" applyFill="true" applyBorder="true" applyAlignment="true">
      <alignment horizontal="left" vertical="center" wrapText="true"/>
    </xf>
    <xf numFmtId="0" fontId="152" fillId="26" borderId="58" xfId="46086" applyFont="true" applyFill="true" applyBorder="true" applyAlignment="true">
      <alignment horizontal="left" vertical="center" wrapText="true"/>
    </xf>
    <xf numFmtId="0" fontId="152" fillId="26" borderId="59" xfId="46098" applyFont="true" applyFill="true" applyBorder="true" applyAlignment="true">
      <alignment horizontal="left" vertical="center" wrapText="true"/>
    </xf>
    <xf numFmtId="0" fontId="152" fillId="26" borderId="60" xfId="46110" applyFont="true" applyFill="true" applyBorder="true" applyAlignment="true">
      <alignment horizontal="left" vertical="center" wrapText="true"/>
    </xf>
    <xf numFmtId="0" fontId="152" fillId="26" borderId="59" xfId="46218" applyFont="true" applyFill="true" applyBorder="true" applyAlignment="true">
      <alignment horizontal="left" vertical="center" wrapText="true"/>
    </xf>
    <xf numFmtId="0" fontId="152" fillId="26" borderId="60" xfId="46230" applyFont="true" applyFill="true" applyBorder="true" applyAlignment="true">
      <alignment horizontal="left" vertical="center" wrapText="true"/>
    </xf>
    <xf numFmtId="0" fontId="159" fillId="3" borderId="10" xfId="46441" applyFont="true" applyAlignment="true">
      <alignment horizontal="center" vertical="center" wrapText="true"/>
    </xf>
    <xf numFmtId="0" fontId="159" fillId="3" borderId="10" xfId="46442" applyFont="true" applyAlignment="true">
      <alignment horizontal="center" vertical="center" wrapText="true"/>
    </xf>
    <xf numFmtId="0" fontId="159" fillId="3" borderId="10" xfId="46443" applyFont="true" applyAlignment="true">
      <alignment horizontal="center" vertical="center" wrapText="true"/>
    </xf>
    <xf numFmtId="0" fontId="152" fillId="3" borderId="57" xfId="46444" applyFont="true" applyBorder="true" applyAlignment="true">
      <alignment horizontal="left" wrapText="true"/>
    </xf>
    <xf numFmtId="0" fontId="152" fillId="3" borderId="57" xfId="46445" applyFont="true" applyBorder="true" applyAlignment="true">
      <alignment horizontal="left" wrapText="true"/>
    </xf>
    <xf numFmtId="0" fontId="152" fillId="26" borderId="59" xfId="46450" applyFont="true" applyFill="true" applyBorder="true" applyAlignment="true">
      <alignment horizontal="left" vertical="top" wrapText="true"/>
    </xf>
    <xf numFmtId="0" fontId="151" fillId="3" borderId="10" xfId="46456" applyFont="true" applyAlignment="true">
      <alignment horizontal="left" vertical="top" wrapText="true"/>
    </xf>
    <xf numFmtId="0" fontId="151" fillId="3" borderId="10" xfId="46457" applyFont="true" applyAlignment="true">
      <alignment horizontal="left" vertical="top" wrapText="true"/>
    </xf>
    <xf numFmtId="0" fontId="151" fillId="3" borderId="10" xfId="46458" applyFont="true" applyAlignment="true">
      <alignment horizontal="left" vertical="top" wrapText="true"/>
    </xf>
    <xf numFmtId="0" fontId="152" fillId="26" borderId="58" xfId="46080" applyFont="true" applyFill="true" applyBorder="true" applyAlignment="true">
      <alignment horizontal="left" vertical="center" wrapText="true"/>
    </xf>
    <xf numFmtId="0" fontId="152" fillId="26" borderId="59" xfId="46092" applyFont="true" applyFill="true" applyBorder="true" applyAlignment="true">
      <alignment horizontal="left" vertical="center" wrapText="true"/>
    </xf>
    <xf numFmtId="0" fontId="152" fillId="26" borderId="60" xfId="46104" applyFont="true" applyFill="true" applyBorder="true" applyAlignment="true">
      <alignment horizontal="left" vertical="center" wrapText="true"/>
    </xf>
    <xf numFmtId="0" fontId="152" fillId="26" borderId="59" xfId="46212" applyFont="true" applyFill="true" applyBorder="true" applyAlignment="true">
      <alignment horizontal="left" vertical="center" wrapText="true"/>
    </xf>
    <xf numFmtId="0" fontId="152" fillId="26" borderId="60" xfId="46224" applyFont="true" applyFill="true" applyBorder="true" applyAlignment="true">
      <alignment horizontal="left" vertical="center" wrapText="true"/>
    </xf>
    <xf numFmtId="0" fontId="134" fillId="0" borderId="10" xfId="40573" applyFont="true" applyFill="true" applyBorder="true" applyAlignment="true">
      <alignment horizontal="right" vertical="top" wrapText="true"/>
    </xf>
    <xf numFmtId="0" fontId="134" fillId="0" borderId="10" xfId="0" applyFont="true" applyBorder="true" applyAlignment="true">
      <alignment horizontal="right" vertical="top" wrapText="true"/>
    </xf>
    <xf numFmtId="0" fontId="152" fillId="26" borderId="59" xfId="40423" applyFont="true" applyFill="true" applyBorder="true" applyAlignment="true">
      <alignment horizontal="left" vertical="center"/>
    </xf>
    <xf numFmtId="0" fontId="152" fillId="26" borderId="60" xfId="40435" applyFont="true" applyFill="true" applyBorder="true" applyAlignment="true">
      <alignment horizontal="left" vertical="center"/>
    </xf>
    <xf numFmtId="0" fontId="152" fillId="26" borderId="58" xfId="40411" applyFont="true" applyFill="true" applyBorder="true" applyAlignment="true">
      <alignment horizontal="left" vertical="center"/>
    </xf>
    <xf numFmtId="0" fontId="174" fillId="0" borderId="10" xfId="40549" applyFont="true" applyFill="true" applyBorder="true" applyAlignment="true">
      <alignment vertical="top"/>
    </xf>
    <xf numFmtId="0" fontId="0" fillId="0" borderId="10" xfId="0" applyBorder="true" applyAlignment="true"/>
    <xf numFmtId="0" fontId="134" fillId="0" borderId="10" xfId="40555" applyFont="true" applyFill="true" applyBorder="true" applyAlignment="true">
      <alignment horizontal="right" vertical="top" wrapText="true"/>
    </xf>
    <xf numFmtId="0" fontId="134" fillId="0" borderId="10" xfId="40567" applyFont="true" applyFill="true" applyBorder="true" applyAlignment="true">
      <alignment horizontal="right" vertical="top" wrapText="true"/>
    </xf>
    <xf numFmtId="0" fontId="134" fillId="3" borderId="10" xfId="46427" applyFont="true" applyAlignment="true">
      <alignment horizontal="right" vertical="top" wrapText="true"/>
    </xf>
    <xf numFmtId="0" fontId="134" fillId="3" borderId="52" xfId="46428" applyFont="true" applyBorder="true" applyAlignment="true">
      <alignment horizontal="right" vertical="top" wrapText="true"/>
    </xf>
    <xf numFmtId="0" fontId="134" fillId="3" borderId="53" xfId="46429" applyFont="true" applyBorder="true" applyAlignment="true">
      <alignment horizontal="right" vertical="top" wrapText="true"/>
    </xf>
    <xf numFmtId="0" fontId="134" fillId="3" borderId="10" xfId="46414" applyFont="true" applyAlignment="true">
      <alignment horizontal="right" vertical="top" wrapText="true"/>
    </xf>
    <xf numFmtId="0" fontId="134" fillId="3" borderId="52" xfId="46415" applyFont="true" applyBorder="true" applyAlignment="true">
      <alignment horizontal="right" vertical="top" wrapText="true"/>
    </xf>
    <xf numFmtId="0" fontId="134" fillId="3" borderId="53" xfId="46416" applyFont="true" applyBorder="true" applyAlignment="true">
      <alignment horizontal="right" vertical="top" wrapText="true"/>
    </xf>
    <xf numFmtId="0" fontId="134" fillId="0" borderId="10" xfId="40586" applyFont="true" applyFill="true" applyBorder="true" applyAlignment="true">
      <alignment horizontal="right" vertical="top" wrapText="true"/>
    </xf>
    <xf numFmtId="0" fontId="134" fillId="3" borderId="10" xfId="46402" applyFont="true" applyAlignment="true">
      <alignment horizontal="right" vertical="top" wrapText="true"/>
    </xf>
    <xf numFmtId="0" fontId="134" fillId="3" borderId="52" xfId="46403" applyFont="true" applyBorder="true" applyAlignment="true">
      <alignment horizontal="right" vertical="top" wrapText="true"/>
    </xf>
    <xf numFmtId="0" fontId="134" fillId="3" borderId="53" xfId="46404" applyFont="true" applyBorder="true" applyAlignment="true">
      <alignment horizontal="right" vertical="top" wrapText="true"/>
    </xf>
    <xf numFmtId="0" fontId="134" fillId="0" borderId="0" xfId="0" applyFont="true" applyAlignment="true">
      <alignment horizontal="right" vertical="top" wrapText="true"/>
    </xf>
    <xf numFmtId="0" fontId="134" fillId="0" borderId="10" xfId="0" applyFont="true" applyFill="true" applyBorder="true" applyAlignment="true">
      <alignment horizontal="right" vertical="top" wrapText="true"/>
    </xf>
    <xf numFmtId="0" fontId="134" fillId="0" borderId="10" xfId="40549" applyFont="true" applyFill="true" applyBorder="true" applyAlignment="true">
      <alignment horizontal="right" vertical="top" wrapText="true"/>
    </xf>
    <xf numFmtId="0" fontId="134" fillId="0" borderId="10" xfId="40583" applyFont="true" applyFill="true" applyBorder="true" applyAlignment="true">
      <alignment horizontal="right" vertical="top" wrapText="true"/>
    </xf>
    <xf numFmtId="0" fontId="134" fillId="0" borderId="10" xfId="40612" applyFont="true" applyFill="true" applyBorder="true" applyAlignment="true">
      <alignment horizontal="right" vertical="top" wrapText="true"/>
    </xf>
    <xf numFmtId="0" fontId="134" fillId="0" borderId="10" xfId="19344" applyFont="true" applyFill="true" applyBorder="true" applyAlignment="true">
      <alignment horizontal="right" vertical="top" wrapText="true"/>
    </xf>
    <xf numFmtId="0" fontId="134" fillId="3" borderId="10" xfId="19344" applyFont="true" applyAlignment="true">
      <alignment horizontal="right" vertical="top" wrapText="true"/>
    </xf>
  </cellXfs>
  <cellStyles count="46459">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277" xfId="44972" xr:uid="{12D3E22F-6010-4C30-B69E-306C81E652BA}"/>
    <cellStyle name="style1523452583449" xfId="36826" xr:uid="{580060A4-CA4E-43A3-84D4-569E78D52183}"/>
    <cellStyle name="style1523452583558" xfId="36827" xr:uid="{0EB1A858-6AE7-4669-86D9-2F9588A0BA30}"/>
    <cellStyle name="style1523452583664" xfId="36828" xr:uid="{2919A6C6-840E-4F0C-9619-98E37ED8F219}"/>
    <cellStyle name="style1523452583777" xfId="44975" xr:uid="{48B13C5C-5C0B-41BB-B335-3BC58BEE768B}"/>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3549606756" xfId="44927" xr:uid="{B8C4B65C-0B4B-42C5-A787-247079838B79}"/>
    <cellStyle name="style1523549606897" xfId="44928" xr:uid="{2C8D8C48-C22C-4F12-9DD0-CD7E490BBE34}"/>
    <cellStyle name="style1523549607108" xfId="44933" xr:uid="{A6C5C87F-E7B6-494A-875B-EFACC31A3CF4}"/>
    <cellStyle name="style1523549607273" xfId="44934" xr:uid="{BE907434-8341-451E-B186-E0728DE212E2}"/>
    <cellStyle name="style1523549607771" xfId="44930" xr:uid="{041FB36A-5E12-45A1-B0F6-D8A1B8CE4BEF}"/>
    <cellStyle name="style1523549607908" xfId="44931" xr:uid="{C5E1A8E7-358C-4634-B967-A35144E352FF}"/>
    <cellStyle name="style1523549608061" xfId="44929" xr:uid="{3BC5468B-EAC4-4587-AD8E-9E203228D4DB}"/>
    <cellStyle name="style1523549608463" xfId="44932" xr:uid="{8180BB5E-5462-4C82-8F65-10304BC4994E}"/>
    <cellStyle name="style1523549608625" xfId="44935" xr:uid="{A33A0F16-709A-4F51-8E4D-A063910D992D}"/>
    <cellStyle name="style1523549608756" xfId="44936" xr:uid="{FBDC86DD-A6BD-4D06-9A64-79B2177BE6CA}"/>
    <cellStyle name="style1523549608901" xfId="44937" xr:uid="{38FBC27C-A967-4CA5-9808-EF5E9D79A5B9}"/>
    <cellStyle name="style1523549609122" xfId="44938" xr:uid="{80D6E603-9883-46B7-8E71-77FEDAF61D9E}"/>
    <cellStyle name="style1523549609362" xfId="44939" xr:uid="{6679F45C-EB7F-4292-91E8-E17BE970299D}"/>
    <cellStyle name="style1523549609542" xfId="44942" xr:uid="{F752DDC7-5136-41ED-B013-D1921277E2C0}"/>
    <cellStyle name="style1523549609696" xfId="44940" xr:uid="{3FB2FAC1-053C-4D64-B495-4F8FF37C4A02}"/>
    <cellStyle name="style1523549609819" xfId="44943" xr:uid="{09FDBA89-9171-4838-8DB2-4F5E447CE6D5}"/>
    <cellStyle name="style1523549609974" xfId="44945" xr:uid="{66281B30-2FAF-489A-B7A9-21C9A2A566CD}"/>
    <cellStyle name="style1523549610105" xfId="44946" xr:uid="{8283FFE7-4531-4FEE-845D-EA7B8429B345}"/>
    <cellStyle name="style1523549610234" xfId="44941" xr:uid="{83F80BCC-FCC2-4340-A000-2B077E356621}"/>
    <cellStyle name="style1523549611188" xfId="44944" xr:uid="{2CAE69AD-1F13-4D0D-861E-603173ACBAFD}"/>
    <cellStyle name="style1523549611762" xfId="44947" xr:uid="{5789AF54-D83F-4DA1-B5FF-7CB0D4EC204A}"/>
    <cellStyle name="style1523549658318" xfId="44948" xr:uid="{CE8C6AB0-474B-4A34-B04F-9F9B2F957264}"/>
    <cellStyle name="style1523549658460" xfId="44949" xr:uid="{BFC1282B-9994-4D92-8D14-4B3C0393C7D2}"/>
    <cellStyle name="style1523549658576" xfId="44954" xr:uid="{CE76CBBD-3637-4573-80DE-03BBF4F2C526}"/>
    <cellStyle name="style1523549658729" xfId="44955" xr:uid="{DCA100E7-70B7-4664-B6CD-0E1BE566A33C}"/>
    <cellStyle name="style1523549659062" xfId="44951" xr:uid="{46A0E27A-9CDC-4F8D-8ADB-F5E234BBF55C}"/>
    <cellStyle name="style1523549659258" xfId="44952" xr:uid="{70893714-1D95-4841-8CC0-84D8468CB9FB}"/>
    <cellStyle name="style1523549659426" xfId="44950" xr:uid="{7A97FF2C-EB7B-4914-94AC-41901CBC56B4}"/>
    <cellStyle name="style1523549659592" xfId="44953" xr:uid="{E042D9AE-11E3-4B43-89A2-E4EEF9B6DA8B}"/>
    <cellStyle name="style1523549659757" xfId="44956" xr:uid="{3BC0CED9-9B88-4381-8155-EC8DBE341DF4}"/>
    <cellStyle name="style1523549659922" xfId="44957" xr:uid="{1372C035-692E-4E79-AA5E-491D316DAF4C}"/>
    <cellStyle name="style1523549660059" xfId="44958" xr:uid="{EF03CD4E-FE97-4064-BC07-934A792E900A}"/>
    <cellStyle name="style1523549660190" xfId="44959" xr:uid="{AD13A9F8-8E4D-42DD-A229-171EAD89BDD9}"/>
    <cellStyle name="style1523549660327" xfId="44960" xr:uid="{43BA73D6-35A4-413F-9F7C-9769C02E0F15}"/>
    <cellStyle name="style1523549660465" xfId="44966" xr:uid="{449CCA8B-0ADE-4889-80FA-165E4DF40AEE}"/>
    <cellStyle name="style1523549660593" xfId="44961" xr:uid="{090AD3A7-9705-47E2-B2A5-BB937B5BE67D}"/>
    <cellStyle name="style1523549660730" xfId="44967" xr:uid="{EF7F2D50-8525-4936-8B1D-371B8005F7A8}"/>
    <cellStyle name="style1523549660878" xfId="44973" xr:uid="{99C2C278-71E5-4421-BAE5-95BEA7611585}"/>
    <cellStyle name="style1523549661019" xfId="44974" xr:uid="{3F650483-BCF2-481F-9E61-6CD874B741CD}"/>
    <cellStyle name="style1523549661184" xfId="44962" xr:uid="{814E61AD-6CDD-4122-8DAD-3F99FCC9F7A0}"/>
    <cellStyle name="style1523549661305" xfId="44963" xr:uid="{18DA99FA-2B72-4776-B1B6-C176423AB84D}"/>
    <cellStyle name="style1523549661425" xfId="44964" xr:uid="{6B3507A8-B8C3-4AAF-AE83-A9B4A4A70FAE}"/>
    <cellStyle name="style1523549661592" xfId="44965" xr:uid="{68C82148-73E3-4D46-87DA-A4CDB2DE4400}"/>
    <cellStyle name="style1523549661755" xfId="44968" xr:uid="{B6ED486F-5622-47C0-A997-B0340A3D95DC}"/>
    <cellStyle name="style1523549661900" xfId="44969" xr:uid="{31EE5664-F401-47F8-9351-58589F8BD7B4}"/>
    <cellStyle name="style1523549662067" xfId="44970" xr:uid="{238FBD57-79A2-435B-A6C5-A25C81B25846}"/>
    <cellStyle name="style1523549662231" xfId="44971" xr:uid="{87C78FED-1936-4562-9609-A1D688BE6A15}"/>
    <cellStyle name="style1523549710598" xfId="44976" xr:uid="{5B89FEAC-A072-4E5D-A16D-162486B7B7BF}"/>
    <cellStyle name="style1523549710710" xfId="44977" xr:uid="{6DF96063-EE43-480F-B84B-909ADC951CDD}"/>
    <cellStyle name="style1523549710809" xfId="44982" xr:uid="{EC6770E0-CD1F-448B-91E9-62DD418AA84A}"/>
    <cellStyle name="style1523549710910" xfId="44983" xr:uid="{F829B772-ECDD-4AD4-977D-F1A720247378}"/>
    <cellStyle name="style1523549711121" xfId="44979" xr:uid="{0FFB1AF9-6528-4CBC-8F75-2F388A4AF5B2}"/>
    <cellStyle name="style1523549711221" xfId="44980" xr:uid="{135C77BA-9F3B-4BDE-835C-E31EA65EB370}"/>
    <cellStyle name="style1523549711316" xfId="44978" xr:uid="{405596F4-62C3-4EEA-8712-4CB7B663A1EA}"/>
    <cellStyle name="style1523549711421" xfId="44981" xr:uid="{289592A2-449B-4E1A-97E3-B557B84C5531}"/>
    <cellStyle name="style1523549711546" xfId="44984" xr:uid="{876341DD-AA56-4DCD-BA00-7C4A7AFD9387}"/>
    <cellStyle name="style1523549711654" xfId="44985" xr:uid="{BEC9FE00-52B3-4631-9A3A-F6842A534938}"/>
    <cellStyle name="style1523549711756" xfId="44986" xr:uid="{8C1B2CB4-B13F-453B-8491-3957C8B3F39A}"/>
    <cellStyle name="style1523549711864" xfId="44987" xr:uid="{75F2D541-0815-4604-B9F4-8B96A0E37363}"/>
    <cellStyle name="style1523549711968" xfId="44988" xr:uid="{52358463-A453-4487-A455-626FF31EEABC}"/>
    <cellStyle name="style1523549712076" xfId="44994" xr:uid="{BD2B5917-810D-4635-B0F1-4CD2DC69E27F}"/>
    <cellStyle name="style1523549712185" xfId="44989" xr:uid="{A39530CA-60D4-4649-A897-C9A9B0382C50}"/>
    <cellStyle name="style1523549712296" xfId="44995" xr:uid="{7C8E1238-0F6D-4BFB-BD8B-BF0D4B5F383D}"/>
    <cellStyle name="style1523549712455" xfId="45000" xr:uid="{0C217254-BBF7-416D-A23B-0E125713E61D}"/>
    <cellStyle name="style1523549712557" xfId="45001" xr:uid="{1A011AAF-EFA5-4E18-BEE0-CAE1C0C64BB8}"/>
    <cellStyle name="style1523549712659" xfId="44990" xr:uid="{E5D5182E-15D8-4058-A1B3-63F02FB248C4}"/>
    <cellStyle name="style1523549712762" xfId="44991" xr:uid="{07EF13E8-9DFB-4439-B7B5-F601E68E9962}"/>
    <cellStyle name="style1523549712861" xfId="44992" xr:uid="{175EDD6B-DEAA-4432-B356-7FA2590EE538}"/>
    <cellStyle name="style1523549713000" xfId="44993" xr:uid="{F59CFDD7-2251-40C1-A515-9D5E337E8A71}"/>
    <cellStyle name="style1523549713105" xfId="44996" xr:uid="{68EE4767-1658-4486-94C3-1E8B259C7B34}"/>
    <cellStyle name="style1523549713212" xfId="44997" xr:uid="{00F4659D-7A1F-4FB4-BAF6-1DB6BAE5DB87}"/>
    <cellStyle name="style1523549713314" xfId="44998" xr:uid="{E9A41D90-75DC-4592-8CA1-B2CC96156712}"/>
    <cellStyle name="style1523549713569" xfId="44999" xr:uid="{A95EC5BC-349A-4B9C-995D-DC36833543A9}"/>
    <cellStyle name="style1523549713761" xfId="45002" xr:uid="{26B5E655-9735-48A1-B8C3-BE516FC5799D}"/>
    <cellStyle name="style1523549713861" xfId="45003" xr:uid="{9928E205-6ECA-4090-8799-3C3742A5EF38}"/>
    <cellStyle name="style1523549713962" xfId="45004" xr:uid="{39463A85-5788-41E2-9E44-69CC53566364}"/>
    <cellStyle name="style1523549714068" xfId="45005" xr:uid="{068F7E99-3E37-43E8-8727-534799610AE1}"/>
    <cellStyle name="style1523549761714" xfId="45006" xr:uid="{83EDF016-8BBB-4817-A090-B9207C63A510}"/>
    <cellStyle name="style1523549761824" xfId="45007" xr:uid="{05F39836-7D4C-4EF1-A80B-14E001505A1C}"/>
    <cellStyle name="style1523549761930" xfId="45012" xr:uid="{45E47A5A-E21D-4C70-92E7-7CAE76F3370D}"/>
    <cellStyle name="style1523549762034" xfId="45013" xr:uid="{47743B6C-BE20-412D-9CFB-71CA429E0E42}"/>
    <cellStyle name="style1523549762238" xfId="45009" xr:uid="{DF9B647B-3B7E-4656-B2D3-2B006DFF6266}"/>
    <cellStyle name="style1523549762342" xfId="45010" xr:uid="{AA16F64C-DE9C-4B5E-AB50-6C6EBA1C19F4}"/>
    <cellStyle name="style1523549762470" xfId="45008" xr:uid="{CDFA27D2-A18B-4E04-8FFD-A60AC1363123}"/>
    <cellStyle name="style1523549762606" xfId="45011" xr:uid="{8A765831-BEBC-471C-B162-3CEF76C00F7F}"/>
    <cellStyle name="style1523549762711" xfId="45014" xr:uid="{130718B1-6D82-4BC7-B35D-C77032A14335}"/>
    <cellStyle name="style1523549762814" xfId="45015" xr:uid="{E2D9482A-917F-4881-B2C0-8F2FD2B8320D}"/>
    <cellStyle name="style1523549762913" xfId="45016" xr:uid="{4C5521A2-098B-4BC1-83A3-E75AA0022B2A}"/>
    <cellStyle name="style1523549763019" xfId="45017" xr:uid="{77D89230-FA3B-4446-9C6C-78CAAFA548B1}"/>
    <cellStyle name="style1523549763128" xfId="45018" xr:uid="{C3B7E162-A966-44EC-9C84-D506E02D89C1}"/>
    <cellStyle name="style1523549763250" xfId="45021" xr:uid="{741E9C08-96B9-41DD-A66E-2F30FACE8A94}"/>
    <cellStyle name="style1523549763351" xfId="45019" xr:uid="{91D758F4-2DC0-48FE-AC25-D1E91DCEFEE0}"/>
    <cellStyle name="style1523549763482" xfId="45022" xr:uid="{ED8E522B-180A-4465-B69F-42427D50AAFF}"/>
    <cellStyle name="style1523549763609" xfId="45024" xr:uid="{E34F669C-AC8E-4F64-933D-0DDA136E4C35}"/>
    <cellStyle name="style1523549763707" xfId="45025" xr:uid="{EE57C379-0797-46F5-95AC-57C36CFFE77F}"/>
    <cellStyle name="style1523549763817" xfId="45020" xr:uid="{B246CCAD-8771-4384-A64C-0F85289C7E88}"/>
    <cellStyle name="style1523549764328" xfId="45023" xr:uid="{0420F7FF-4AFD-40AB-9E4A-81C3DE3DDDE6}"/>
    <cellStyle name="style1523549764761" xfId="45026" xr:uid="{31BAC84E-11FB-42EF-A2CD-809C352ED655}"/>
    <cellStyle name="style1523549815019" xfId="45027" xr:uid="{4D6A49E8-7C2E-499A-9753-EC77CA19147C}"/>
    <cellStyle name="style1523549815139" xfId="45028" xr:uid="{B5D39179-6C62-4C19-B861-7AEC176C9EBD}"/>
    <cellStyle name="style1523549815245" xfId="45033" xr:uid="{E586B667-8E5D-4166-B86B-558F0022D387}"/>
    <cellStyle name="style1523549815347" xfId="45034" xr:uid="{38B90201-7B1B-4F82-A792-67006D434CEA}"/>
    <cellStyle name="style1523549815561" xfId="45030" xr:uid="{409D6BCB-C7A1-455D-9AEF-888FB03A53BD}"/>
    <cellStyle name="style1523549815667" xfId="45031" xr:uid="{269612CF-1AF9-428A-A97B-1BAC4952121B}"/>
    <cellStyle name="style1523549815766" xfId="45029" xr:uid="{ABF70A52-38B9-484A-8FB0-DF49EC8A97B2}"/>
    <cellStyle name="style1523549815872" xfId="45032" xr:uid="{C7FCF8D4-02CF-40E3-8B96-73195A600D13}"/>
    <cellStyle name="style1523549815975" xfId="45035" xr:uid="{541E5BC0-BD8F-4528-B277-D74BB75DB0F5}"/>
    <cellStyle name="style1523549816082" xfId="45036" xr:uid="{102125EC-8D6A-4390-8AD2-C62D99648DE8}"/>
    <cellStyle name="style1523549816188" xfId="45037" xr:uid="{944CCEB5-1B2B-4951-B818-10F2B8EF52D3}"/>
    <cellStyle name="style1523549816290" xfId="45038" xr:uid="{F76C0379-431D-4C8E-A6FA-056BB28B3948}"/>
    <cellStyle name="style1523549816392" xfId="45039" xr:uid="{665994BD-D03B-432A-83B2-BD45E5412572}"/>
    <cellStyle name="style1523549816510" xfId="45042" xr:uid="{2238738F-73EB-493C-9F0A-E48AF4B97F06}"/>
    <cellStyle name="style1523549816616" xfId="45040" xr:uid="{5D6CCC95-7D47-498C-860E-9534209E1CF5}"/>
    <cellStyle name="style1523549816716" xfId="45043" xr:uid="{BDE99B2A-8E95-474A-B5FB-925AC890B994}"/>
    <cellStyle name="style1523549816818" xfId="45048" xr:uid="{BF363A35-3C6C-4A7A-A795-FEA897B14C63}"/>
    <cellStyle name="style1523549816921" xfId="45049" xr:uid="{4408E882-DF0C-4F1A-A4EC-CD3C08CA65AD}"/>
    <cellStyle name="style1523549817029" xfId="45041" xr:uid="{16C5456C-BF0E-47D3-9F99-901FDF069547}"/>
    <cellStyle name="style1523549817455" xfId="45044" xr:uid="{58A60AD9-2D99-4DD5-9FCC-F18BDEACFFF3}"/>
    <cellStyle name="style1523549817558" xfId="45045" xr:uid="{FE147D5A-8AF9-4BDA-AFDA-144C0EF24ACF}"/>
    <cellStyle name="style1523549817669" xfId="45046" xr:uid="{F320C7B7-581B-48EC-8E6C-36A12663794D}"/>
    <cellStyle name="style1523549817786" xfId="45047" xr:uid="{F252B668-DF17-445C-90DD-33954883197E}"/>
    <cellStyle name="style1523549818096" xfId="45050" xr:uid="{7DF1BAA3-0EC7-4179-AA31-D3872687C746}"/>
    <cellStyle name="style1523549818262" xfId="45051" xr:uid="{8E878DBD-5704-4C9F-B37B-E94C06B60497}"/>
    <cellStyle name="style1523549818427" xfId="45052" xr:uid="{0D3F4B81-D592-4A42-BEF6-725F834AC850}"/>
    <cellStyle name="style1523549818551" xfId="45053" xr:uid="{C64F45E3-5432-4A4D-A11F-82AB65E73D63}"/>
    <cellStyle name="style1523549818671" xfId="45054" xr:uid="{8553DF70-0639-4669-89A7-32F5600C7D40}"/>
    <cellStyle name="style1523549818754" xfId="45055" xr:uid="{9142126C-9CAD-4BE0-9F5C-56883CE20070}"/>
    <cellStyle name="style1523549818842" xfId="45056" xr:uid="{F806BFBF-0044-4FE8-9DAF-AEB865DCABE4}"/>
    <cellStyle name="style1523549818948" xfId="45057" xr:uid="{26F229F7-AD66-4BB3-BA50-F8CDA649127D}"/>
    <cellStyle name="style1523549819041" xfId="45058" xr:uid="{F6D033F0-22AD-4FC7-983C-5B8CDE243CD8}"/>
    <cellStyle name="style1523549819152" xfId="45059" xr:uid="{CD2D381D-539A-46C1-B15D-C8E660351EC2}"/>
    <cellStyle name="style1523549819253" xfId="45060" xr:uid="{28076752-69DD-4C43-962A-E0C1EFE1542D}"/>
    <cellStyle name="style1523549819347" xfId="45061" xr:uid="{68CF7B3C-7FC2-43DE-94E8-56AE6357B315}"/>
    <cellStyle name="style1523549819448" xfId="45062" xr:uid="{873B85D0-B429-41DD-8B0F-C82C07C9E620}"/>
    <cellStyle name="style1523549819537" xfId="45063" xr:uid="{A181C2BA-39B6-4B0B-813C-19C3DBFE96BE}"/>
    <cellStyle name="style1523549819631" xfId="45064" xr:uid="{A9D42157-E252-4E2B-9089-CFC121CDCCA2}"/>
    <cellStyle name="style1523549819724" xfId="45065" xr:uid="{0C401D52-6034-46A1-9354-13A93CC47E27}"/>
    <cellStyle name="style1523549868046" xfId="45066" xr:uid="{F1F4FDE5-BD73-4F27-B130-B9FA527EA584}"/>
    <cellStyle name="style1523549868209" xfId="45067" xr:uid="{7013F4BC-6FE7-4C7F-AE50-C92531182477}"/>
    <cellStyle name="style1523549868335" xfId="45072" xr:uid="{34166934-75BB-4762-9256-8EAB073D6379}"/>
    <cellStyle name="style1523549868443" xfId="45073" xr:uid="{11D2A0E8-D50E-4546-B54D-DD11DECA1DC4}"/>
    <cellStyle name="style1523549868667" xfId="45069" xr:uid="{AA71BAD2-4214-430E-8389-DF6034CBC932}"/>
    <cellStyle name="style1523549868804" xfId="45070" xr:uid="{54BC5626-BDA2-4C6C-BDDB-C27B95F2FEC2}"/>
    <cellStyle name="style1523549868917" xfId="45068" xr:uid="{BAFAFBDF-CD6E-4077-BA76-D3F5CC8197BA}"/>
    <cellStyle name="style1523549869049" xfId="45071" xr:uid="{807CFF15-3F57-49A3-AAF9-A06EB933E1BA}"/>
    <cellStyle name="style1523549869199" xfId="45074" xr:uid="{57C72BA1-0CED-4C85-AEBB-274172BC2837}"/>
    <cellStyle name="style1523549869340" xfId="45075" xr:uid="{E4761C32-A7B6-4335-BB41-CD8B57257F7A}"/>
    <cellStyle name="style1523549869475" xfId="45076" xr:uid="{65E28340-0175-42E4-B390-473B42279C8A}"/>
    <cellStyle name="style1523549869626" xfId="45077" xr:uid="{229BE6F0-2E6B-432E-B178-6571129A172C}"/>
    <cellStyle name="style1523549869762" xfId="45078" xr:uid="{1FD10FDC-AB70-41CE-B894-BE45F9A5D427}"/>
    <cellStyle name="style1523549869904" xfId="45084" xr:uid="{6C409CC7-A28B-48C7-8684-0F715EC21CED}"/>
    <cellStyle name="style1523549870055" xfId="45079" xr:uid="{9700360E-E96B-4DDE-A705-0A2755717064}"/>
    <cellStyle name="style1523549870186" xfId="45085" xr:uid="{B258EDEF-D3D1-4A39-8258-490F99D77C48}"/>
    <cellStyle name="style1523549870303" xfId="45090" xr:uid="{C52CF64C-3BE3-468C-A64D-82D9DC380B9C}"/>
    <cellStyle name="style1523549870443" xfId="45091" xr:uid="{FFF35E94-500B-43A2-81F9-9D297CF76E24}"/>
    <cellStyle name="style1523549870569" xfId="45080" xr:uid="{5AF3BE3E-0016-4D41-A0C3-4CA2C264CD07}"/>
    <cellStyle name="style1523549870675" xfId="45081" xr:uid="{F45C09EE-5B55-471F-871C-E0CAF26A18DC}"/>
    <cellStyle name="style1523549870782" xfId="45082" xr:uid="{F4BEB991-A4C9-4B4B-9B88-5AFFC1460449}"/>
    <cellStyle name="style1523549870907" xfId="45083" xr:uid="{F028BAFD-62D1-42DE-A450-F36379B1DFB1}"/>
    <cellStyle name="style1523549871038" xfId="45086" xr:uid="{DBD70A0C-DA59-4DBE-B007-A781BF414091}"/>
    <cellStyle name="style1523549871152" xfId="45087" xr:uid="{7D19DD68-7580-4EFE-B8A9-5A7424A03C1E}"/>
    <cellStyle name="style1523549871263" xfId="45088" xr:uid="{F7A7F1A6-2873-40AE-83BD-3C84F68EB8AD}"/>
    <cellStyle name="style1523549871388" xfId="45089" xr:uid="{1AC8C140-A20C-4B81-9BF2-131E96EAF588}"/>
    <cellStyle name="style1523549871543" xfId="45092" xr:uid="{4B9A70EE-FD2B-4431-ADD5-B819B51DFD9F}"/>
    <cellStyle name="style1523549871679" xfId="45093" xr:uid="{7848D1D6-AC0B-495C-A482-99514C681EE0}"/>
    <cellStyle name="style1523549871783" xfId="45094" xr:uid="{EAE73BF9-FA03-48E0-8147-0D95BEDE2293}"/>
    <cellStyle name="style1523549871968" xfId="45095" xr:uid="{4A2D77BA-9BA5-4FB0-9F4B-F42788856A1D}"/>
    <cellStyle name="style1523549872091" xfId="45096" xr:uid="{C6EB568C-929D-4501-A140-91B67551648C}"/>
    <cellStyle name="style1523549872195" xfId="45097" xr:uid="{C5850207-80A0-4ADE-B205-8A918B8E0778}"/>
    <cellStyle name="style1523549872306" xfId="45098" xr:uid="{6974C4FF-A6EF-4608-8D20-31C3E8771AA0}"/>
    <cellStyle name="style1523549872466" xfId="45099" xr:uid="{AC012CDC-052D-4CFA-8B15-C047D534E7FA}"/>
    <cellStyle name="style1523549872562" xfId="45100" xr:uid="{E663705A-6069-4FD8-AE3D-862819CE6DEA}"/>
    <cellStyle name="style1523549872676" xfId="45101" xr:uid="{5834E861-A0AC-4018-8049-410415B41439}"/>
    <cellStyle name="style1523549872777" xfId="45102" xr:uid="{FC5639D2-FF0B-45E7-B439-3F20691B081D}"/>
    <cellStyle name="style1523549872896" xfId="45103" xr:uid="{24D90CA5-FE81-4494-99B4-4A32BDD0FD9F}"/>
    <cellStyle name="style1523549873027" xfId="45104" xr:uid="{249AE63C-77E3-473E-9A3F-998E11E29E7E}"/>
    <cellStyle name="style1523549873130" xfId="45105" xr:uid="{814FF51C-BB07-4189-91AF-5B38024344F0}"/>
    <cellStyle name="style1523549873222" xfId="45106" xr:uid="{752CF796-799F-4832-90AE-D910C2CFD3AB}"/>
    <cellStyle name="style1523549873331" xfId="45107" xr:uid="{13CE240F-7D57-4137-B43B-470840F0D24C}"/>
    <cellStyle name="style1523549922327" xfId="45109" xr:uid="{3A7B7C14-9D29-4662-9000-05B24EF39E7C}"/>
    <cellStyle name="style1523549922484" xfId="45110" xr:uid="{BDA58A98-9861-46C4-8F21-3B782929A865}"/>
    <cellStyle name="style1523549922585" xfId="45108" xr:uid="{A65932D6-26E2-46DD-A0DE-C624511CBC5E}"/>
    <cellStyle name="style1523549922711" xfId="45111" xr:uid="{E0346E6E-6BFB-4F33-839F-C9BB70A38E5D}"/>
    <cellStyle name="style1523549922857" xfId="45112" xr:uid="{A4BD72A7-63F7-4FAA-AE79-10E225704C18}"/>
    <cellStyle name="style1523549922981" xfId="45113" xr:uid="{8C1C04B8-DBCA-42BA-A470-2A5AEA6FBB6B}"/>
    <cellStyle name="style1523549923132" xfId="45114" xr:uid="{20D69D8B-29B5-4677-86C6-9516BF1AD1EB}"/>
    <cellStyle name="style1523549923279" xfId="45115" xr:uid="{01487620-FC65-4EC5-9EDF-AADB37DADED6}"/>
    <cellStyle name="style1523549923399" xfId="45117" xr:uid="{6F39FEA7-5391-4FC0-8D2C-44CB9CE081BC}"/>
    <cellStyle name="style1523549923636" xfId="45118" xr:uid="{2F98CC16-D63A-49D1-A65D-11CA5D0E2451}"/>
    <cellStyle name="style1523549923736" xfId="45120" xr:uid="{6A54B3CE-DBD0-4BC0-8CD7-0B8AB907C346}"/>
    <cellStyle name="style1523549923837" xfId="45121" xr:uid="{1F09C519-AD8C-41D7-BE87-37D03E202B99}"/>
    <cellStyle name="style1523549923969" xfId="45116" xr:uid="{C3EF9CCB-5AE0-41FC-8C43-F7C907F33613}"/>
    <cellStyle name="style1523549924129" xfId="45119" xr:uid="{DCEEA328-25C1-4D30-AA92-7BE822C5247D}"/>
    <cellStyle name="style1523549924272" xfId="45122" xr:uid="{6E31DD42-EB52-438D-AEAE-FA660167AA96}"/>
    <cellStyle name="style1523549924586" xfId="45124" xr:uid="{82CF5C27-767B-4AB6-AC16-022EF085E43A}"/>
    <cellStyle name="style1523549924730" xfId="45125" xr:uid="{55FDC091-1BEF-41A4-94AC-32DCE1355490}"/>
    <cellStyle name="style1523549924882" xfId="45123" xr:uid="{16160C2C-15F5-4B34-9961-7345DAFA0776}"/>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8630598" xfId="45444" xr:uid="{A07E9127-C7E8-4488-A68A-28F2AC607236}"/>
    <cellStyle name="style1525968630810" xfId="45445" xr:uid="{C0704AFD-EBFA-4D74-8B8E-63DF26C380FD}"/>
    <cellStyle name="style1525968630919" xfId="45446" xr:uid="{324BD3B0-DD82-49A5-8909-EC37C6FD3B3E}"/>
    <cellStyle name="style1525968631018" xfId="45447" xr:uid="{DD9EE276-44AF-4B30-A911-EA1E2AB175AB}"/>
    <cellStyle name="style1525968884462" xfId="45595" xr:uid="{B0F2732B-1092-42AD-8262-0526DFB5F3A2}"/>
    <cellStyle name="style1525968884575" xfId="45596" xr:uid="{F9F9990B-9430-4F75-98D4-42FA149822DB}"/>
    <cellStyle name="style1525968884673" xfId="45594" xr:uid="{A0448947-58ED-4D52-A273-77C359FCBFCF}"/>
    <cellStyle name="style1525968884787" xfId="45597" xr:uid="{818CBA8B-B2E1-4B79-8CC5-B67200147A3F}"/>
    <cellStyle name="style1525968884899" xfId="45598" xr:uid="{03C7EE43-A462-4FDD-A5E7-DA8DE80D3ED5}"/>
    <cellStyle name="style1525968885009" xfId="45599" xr:uid="{85E6CBAE-8EFC-4DDC-8E43-8243925217BA}"/>
    <cellStyle name="style1525968885120" xfId="45600" xr:uid="{FC007FAB-6FA1-4022-89B3-26948430B646}"/>
    <cellStyle name="style1525968885226" xfId="45601" xr:uid="{23096ACB-A901-41EE-85CE-2DD33FA41CD3}"/>
    <cellStyle name="style1525968885326" xfId="45603" xr:uid="{7A04BA19-57C3-4848-A1F7-1B68366F4B07}"/>
    <cellStyle name="style1525968885422" xfId="45604" xr:uid="{0B0C052F-B5F2-4596-AC5A-5E2A7F1959BF}"/>
    <cellStyle name="style1525968885522" xfId="45606" xr:uid="{2DADF8B9-66FF-4E40-9D5D-0D2D6B03C03E}"/>
    <cellStyle name="style1525968885619" xfId="45607" xr:uid="{A6BE2BEB-55BE-4D19-B938-63F058DEDEC8}"/>
    <cellStyle name="style1525968885714" xfId="45602" xr:uid="{77C80539-835C-4A6E-8329-B4EE013031B1}"/>
    <cellStyle name="style1525968885826" xfId="45605" xr:uid="{F72476FF-6E63-491E-9F75-2A15BB3AD319}"/>
    <cellStyle name="style1525968885937" xfId="45608" xr:uid="{1F7248DE-235E-45A8-861A-98A86C4A3151}"/>
    <cellStyle name="style1525968886162" xfId="45610" xr:uid="{478313D2-00FC-4931-ADB1-87AFC451CE5F}"/>
    <cellStyle name="style1525968886276" xfId="45611" xr:uid="{C166C078-B566-4F97-B95F-7685354F451C}"/>
    <cellStyle name="style1525968886395" xfId="45609" xr:uid="{3125DFB3-1FE9-4528-AB1B-0317957F459F}"/>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3737889826" xfId="45861" xr:uid="{5B7835AA-E7F1-4EF0-B849-AA123A95BE2E}"/>
    <cellStyle name="style1533737890197" xfId="45893" xr:uid="{630FA3E5-8CD2-44B4-8CCC-447243E3A1BB}"/>
    <cellStyle name="style1533737890583" xfId="45864" xr:uid="{72554BD5-B033-4920-BAED-903208BB2E7F}"/>
    <cellStyle name="style1533737890872" xfId="45867" xr:uid="{ABA0E99C-061C-4185-996C-C0ADF81426C4}"/>
    <cellStyle name="style1533737890993" xfId="45870" xr:uid="{69A95866-0054-4015-847E-E00C25FDF3CC}"/>
    <cellStyle name="style1533737891166" xfId="45876" xr:uid="{BAF73770-28D7-49FD-88C6-2C31FC076AAF}"/>
    <cellStyle name="style1533737891380" xfId="45882" xr:uid="{6F7FA876-5AFA-4972-9846-293A23A30632}"/>
    <cellStyle name="style1533737891545" xfId="45871" xr:uid="{F6E16B03-5879-43E8-A922-56518D1666B5}"/>
    <cellStyle name="style1533737891664" xfId="45877" xr:uid="{549D67BE-2326-415A-8913-220333DB23A4}"/>
    <cellStyle name="style1533737891816" xfId="45883" xr:uid="{D8E77195-AD61-42A8-B9CA-8EE455ACC53A}"/>
    <cellStyle name="style1533737892004" xfId="45916" xr:uid="{C71F4FFF-D50C-4F62-89E0-087A0D26B54B}"/>
    <cellStyle name="style1533737892161" xfId="45884" xr:uid="{84B13A5C-2816-473B-8C23-2F8A17008868}"/>
    <cellStyle name="style1533737892349" xfId="45885" xr:uid="{50DE4D95-8989-42CA-B801-AA04C2D27D04}"/>
    <cellStyle name="style1533737892806" xfId="45895" xr:uid="{98E03A44-D0A9-41ED-A86C-457572FFE446}"/>
    <cellStyle name="style1533737892962" xfId="45896" xr:uid="{512E4FEC-4D30-408F-B08F-90CD77DFF594}"/>
    <cellStyle name="style1533737893119" xfId="45894" xr:uid="{B535D9EF-0DC5-49F8-B9D1-1EA922E0774D}"/>
    <cellStyle name="style1533737893291" xfId="45897" xr:uid="{B230B2E9-8639-485A-A790-4BF7CE08991A}"/>
    <cellStyle name="style1533737893448" xfId="45898" xr:uid="{EF899693-D3C8-42F3-B83A-07ADC74227B2}"/>
    <cellStyle name="style1533737893608" xfId="45899" xr:uid="{156BE1F0-A12A-485D-B16B-CCE734DD76A2}"/>
    <cellStyle name="style1533737893935" xfId="45900" xr:uid="{C009CA79-9C0D-436D-8CCE-AA0F7B74A0C5}"/>
    <cellStyle name="style1533737894060" xfId="45901" xr:uid="{A468A1B4-CB40-4DDD-8255-3D060C32D1B9}"/>
    <cellStyle name="style1533737894222" xfId="45902" xr:uid="{71C6652E-F606-4138-A223-2027BD5B69A7}"/>
    <cellStyle name="style1533737894383" xfId="45903" xr:uid="{560EE9A4-74FF-4117-8C0B-13DF8D32B0A9}"/>
    <cellStyle name="style1533737894628" xfId="45917" xr:uid="{8E67A496-FE57-493C-8053-17649F597E55}"/>
    <cellStyle name="style1533737894740" xfId="45922" xr:uid="{456A2E4D-93D1-4C02-8FE5-47BBF2F5DAA3}"/>
    <cellStyle name="style1533737949937" xfId="45862" xr:uid="{DD41166D-7215-424A-B7E8-671F6CE82364}"/>
    <cellStyle name="style1533737950056" xfId="45905" xr:uid="{288360A8-1256-45AA-9877-5B8C0AA2FA8D}"/>
    <cellStyle name="style1533737950286" xfId="45865" xr:uid="{23A35DF9-7285-4EAA-B523-58B94F593EE2}"/>
    <cellStyle name="style1533737950632" xfId="45868" xr:uid="{1A8C2051-44AC-4F7F-BF7F-D1C3C1FA8D78}"/>
    <cellStyle name="style1533737950795" xfId="45872" xr:uid="{9F09AB1F-0927-4476-AFE2-D13EB0D49DEE}"/>
    <cellStyle name="style1533737950914" xfId="45878" xr:uid="{20FD95CC-E239-4510-B8A2-EC10B435DDFD}"/>
    <cellStyle name="style1533737951062" xfId="45886" xr:uid="{0C7C860A-A685-4ACF-A079-F92C900209FB}"/>
    <cellStyle name="style1533737951187" xfId="45873" xr:uid="{0D1A0E38-2EBB-4C7E-9039-70E14FA02317}"/>
    <cellStyle name="style1533737951288" xfId="45879" xr:uid="{4EE01163-1A5E-485A-BAAE-836467BCA132}"/>
    <cellStyle name="style1533737951409" xfId="45887" xr:uid="{F56DE0FF-4AFD-4328-9D59-1F5E6E8A91EF}"/>
    <cellStyle name="style1533737951518" xfId="45930" xr:uid="{4B26FBBF-59FC-496A-A5F9-D709430DCBDB}"/>
    <cellStyle name="style1533737951629" xfId="45890" xr:uid="{8F9A0901-6CAB-4744-A67A-407CB9F4CFED}"/>
    <cellStyle name="style1533737951766" xfId="45904" xr:uid="{3A880E84-128E-4045-8671-CF7847A4F8FC}"/>
    <cellStyle name="style1533737952119" xfId="45907" xr:uid="{54384C36-27EF-4C7F-B3A9-87A8D38A340C}"/>
    <cellStyle name="style1533737952248" xfId="45908" xr:uid="{9FA5F7EA-D9AA-48E6-9C32-E4A25DE5F557}"/>
    <cellStyle name="style1533737952385" xfId="45906" xr:uid="{4EE7D5DE-1782-4833-BAEC-BFF526CA422B}"/>
    <cellStyle name="style1533737952498" xfId="45909" xr:uid="{0FE146C5-58C3-452B-907A-1377D6E9A18E}"/>
    <cellStyle name="style1533737952604" xfId="45910" xr:uid="{98D23CF3-E419-40BD-BB0D-125C51EA817A}"/>
    <cellStyle name="style1533737952711" xfId="45911" xr:uid="{754EBC3D-CB7F-4E27-8DB6-C22987306CD3}"/>
    <cellStyle name="style1533737952938" xfId="45912" xr:uid="{DF55D16D-51E9-4C65-9E19-D40B604C93E8}"/>
    <cellStyle name="style1533737953025" xfId="45913" xr:uid="{B1E51257-F559-4D7B-86B7-F84202B4626A}"/>
    <cellStyle name="style1533737953129" xfId="45914" xr:uid="{B4F446D2-FA29-4104-9E3D-01AA919BA16B}"/>
    <cellStyle name="style1533737953252" xfId="45915" xr:uid="{D9EC2080-8017-4297-8313-E4298AC43BFE}"/>
    <cellStyle name="style1533737953455" xfId="45931" xr:uid="{7105705D-CA1F-485C-B33B-022788F55576}"/>
    <cellStyle name="style1533737953543" xfId="45932" xr:uid="{F300EBC8-BA6E-4B9E-903A-1EFFB344E030}"/>
    <cellStyle name="style1533738001206" xfId="45863" xr:uid="{C5BD2B20-056C-48C9-A72D-9CF567DE288E}"/>
    <cellStyle name="style1533738001333" xfId="45918" xr:uid="{396A520E-5DB0-4B9B-B305-E465D305EC98}"/>
    <cellStyle name="style1533738001640" xfId="45866" xr:uid="{2D1E4364-CEAF-4499-970C-27FEC3CD09C7}"/>
    <cellStyle name="style1533738001976" xfId="45869" xr:uid="{C5EF158D-9996-4851-8A61-1CA6F447DF65}"/>
    <cellStyle name="style1533738002066" xfId="45874" xr:uid="{2F179FC0-C2DA-44DD-ADDE-020F00200E60}"/>
    <cellStyle name="style1533738002185" xfId="45880" xr:uid="{5DC45BB0-5ADA-4695-8440-915CCB550A72}"/>
    <cellStyle name="style1533738002332" xfId="45888" xr:uid="{169A71E2-E2E2-44EC-8E37-BC770E756AE0}"/>
    <cellStyle name="style1533738002437" xfId="45875" xr:uid="{FD1BD4BF-6DEC-4A3C-879E-E957206F65E4}"/>
    <cellStyle name="style1533738002527" xfId="45881" xr:uid="{5C1D258E-1492-449C-8AB6-2EF0CD09AFF5}"/>
    <cellStyle name="style1533738002638" xfId="45889" xr:uid="{67FF633B-66ED-4AF4-B393-E290EA05B030}"/>
    <cellStyle name="style1533738002736" xfId="45933" xr:uid="{B220B68F-5A36-40DE-A982-95D86F09B49A}"/>
    <cellStyle name="style1533738002848" xfId="45891" xr:uid="{E7442657-00F4-4ABB-8235-01158FF6C18C}"/>
    <cellStyle name="style1533738002977" xfId="45892" xr:uid="{840D48D6-9D00-4B8D-BB4D-F3E9F55AE8A0}"/>
    <cellStyle name="style1533738003325" xfId="45920" xr:uid="{3170DE63-D9BA-49D3-BD05-B668A18442BF}"/>
    <cellStyle name="style1533738003460" xfId="45921" xr:uid="{2319BAF4-0429-45AF-86A8-4938C448A43C}"/>
    <cellStyle name="style1533738003600" xfId="45919" xr:uid="{6C9DDACC-D20F-4B8B-A0CE-68CE16EA6582}"/>
    <cellStyle name="style1533738003713" xfId="45923" xr:uid="{5393CBEA-41CD-4A54-8BD9-CA8211D66544}"/>
    <cellStyle name="style1533738003813" xfId="45924" xr:uid="{1D40BDFC-41C4-4774-8453-E5795F2E4EBA}"/>
    <cellStyle name="style1533738003918" xfId="45925" xr:uid="{732D1B93-33DC-4601-B709-49085D033F18}"/>
    <cellStyle name="style1533738004138" xfId="45926" xr:uid="{7D99CF50-6A7C-4D6A-B134-1C8421113395}"/>
    <cellStyle name="style1533738004222" xfId="45927" xr:uid="{0D43AE4A-CFBC-4FC0-91A5-2F216BD3B589}"/>
    <cellStyle name="style1533738004331" xfId="45928" xr:uid="{4933C306-B64B-4281-9686-3A729BEA4CBC}"/>
    <cellStyle name="style1533738004446" xfId="45929" xr:uid="{2EAE0BE0-0DE5-43B5-AE09-7CCF4AC49136}"/>
    <cellStyle name="style1533738004629" xfId="45934" xr:uid="{C4371CE4-A3F1-4EA9-9111-39D7543C882A}"/>
    <cellStyle name="style1533738004731" xfId="45935" xr:uid="{825FE249-F3F2-4B85-99D5-C229AE2B08B5}"/>
    <cellStyle name="style1533738065705" xfId="45663" xr:uid="{727106A1-70AC-491A-ABF8-D5B13A739851}"/>
    <cellStyle name="style1533738065818" xfId="45664" xr:uid="{CE08DE4B-C671-468C-A418-A40F2063CEE8}"/>
    <cellStyle name="style1533738065927" xfId="45669" xr:uid="{181A9CD9-D8AB-4E68-BD74-0D7138E3E60D}"/>
    <cellStyle name="style1533738066050" xfId="45670" xr:uid="{A48FBBAE-D788-4041-87CB-6F8E0AC1AA43}"/>
    <cellStyle name="style1533738066315" xfId="45666" xr:uid="{B4B6292A-2E9A-438E-9FA4-59051CE90584}"/>
    <cellStyle name="style1533738066423" xfId="45667" xr:uid="{6C2982A3-AA3C-4095-B97F-16B5D5ED0AD9}"/>
    <cellStyle name="style1533738066554" xfId="45665" xr:uid="{CC8756A9-F912-4FA9-BA19-0734DF9BF10E}"/>
    <cellStyle name="style1533738066726" xfId="45668" xr:uid="{6E63AB72-387A-4F2E-8E81-3C7FD9615B67}"/>
    <cellStyle name="style1533738067030" xfId="45671" xr:uid="{AC861A92-D1F7-4BBC-84AB-277CC832AC5F}"/>
    <cellStyle name="style1533738067159" xfId="45672" xr:uid="{12181BD6-C1D4-462F-9AF6-02FD2B2B6C3D}"/>
    <cellStyle name="style1533738067288" xfId="45673" xr:uid="{72C14A1C-7ED8-421A-A587-8529EE203D6A}"/>
    <cellStyle name="style1533738067414" xfId="45674" xr:uid="{F58F503B-E670-4243-8B30-6F72BF32BDB0}"/>
    <cellStyle name="style1533738067525" xfId="45675" xr:uid="{C787257B-7C51-44AA-9B54-9C6CA1082C7D}"/>
    <cellStyle name="style1533738067669" xfId="45681" xr:uid="{029B62C7-13AD-40CA-B63F-12F09C071BE2}"/>
    <cellStyle name="style1533738067799" xfId="45676" xr:uid="{911496BB-59EF-4A7E-87EB-5450B0344796}"/>
    <cellStyle name="style1533738067921" xfId="45682" xr:uid="{E740ECC3-A3E5-4B77-8D84-8F38DE0C5836}"/>
    <cellStyle name="style1533738068043" xfId="45687" xr:uid="{8AF04698-6E17-42C4-8EBD-16B51EA40127}"/>
    <cellStyle name="style1533738068177" xfId="45688" xr:uid="{9915B279-1C02-4856-84A8-8DA126EA3042}"/>
    <cellStyle name="style1533738068307" xfId="45677" xr:uid="{0B3D9ABD-74D4-4C97-8501-42FAC1FE5AC3}"/>
    <cellStyle name="style1533738068428" xfId="45678" xr:uid="{4464F1EB-7041-4164-AB0B-08CCE7EA6110}"/>
    <cellStyle name="style1533738068550" xfId="45679" xr:uid="{D7B57DE3-134B-4423-9412-7FA5C6D57ECC}"/>
    <cellStyle name="style1533738068689" xfId="45680" xr:uid="{8EFC993C-89FB-4FF4-B8B3-358116855A79}"/>
    <cellStyle name="style1533738068810" xfId="45683" xr:uid="{3DC3A1B9-E00A-4E7C-A36F-833486C6C55A}"/>
    <cellStyle name="style1533738068931" xfId="45684" xr:uid="{0A5C6A31-540E-4BD1-BFF8-2B7BFBAF76D0}"/>
    <cellStyle name="style1533738069062" xfId="45685" xr:uid="{335F7478-97B3-4CE1-884D-3E2BC35D6BDC}"/>
    <cellStyle name="style1533738069191" xfId="45686" xr:uid="{D69924CB-AC01-43A8-AD55-6D16741B736E}"/>
    <cellStyle name="style1533738069351" xfId="45689" xr:uid="{78897DF8-E34C-49BF-8648-4847EB5E57F9}"/>
    <cellStyle name="style1533738069479" xfId="45690" xr:uid="{7669726B-7327-4B70-A905-CF2C2E7515BE}"/>
    <cellStyle name="style1533738069599" xfId="45691" xr:uid="{FFABF63A-AF9A-4F6C-886D-B789C4A50D9D}"/>
    <cellStyle name="style1533738069727" xfId="45692" xr:uid="{44875D80-BA27-4A19-B0BB-26E2D3ABBE37}"/>
    <cellStyle name="style1533738125740" xfId="45693" xr:uid="{E9E0CB30-6704-42A9-BDAE-9CFA57BA863B}"/>
    <cellStyle name="style1533738125862" xfId="45694" xr:uid="{DFF8771C-C0E7-4F27-A78B-361BBD5AD731}"/>
    <cellStyle name="style1533738125971" xfId="45699" xr:uid="{942E2761-84A2-4D1C-9918-E02EA8721890}"/>
    <cellStyle name="style1533738126070" xfId="45700" xr:uid="{E07782A1-1F96-4D53-8462-975AAE636911}"/>
    <cellStyle name="style1533738126444" xfId="45696" xr:uid="{D5FBF109-6790-4150-A1E1-1618FEE431DB}"/>
    <cellStyle name="style1533738126590" xfId="45697" xr:uid="{1430EAE6-D307-46C7-ACBB-E84E6A7CF1E9}"/>
    <cellStyle name="style1533738126726" xfId="45695" xr:uid="{90303F8D-3CBB-4870-A836-70AED0F115AA}"/>
    <cellStyle name="style1533738126849" xfId="45698" xr:uid="{99615C8C-1B32-4239-96D3-A037B366CD9C}"/>
    <cellStyle name="style1533738126963" xfId="45701" xr:uid="{C637F41F-D9EB-4200-91ED-FF586E0155F7}"/>
    <cellStyle name="style1533738127065" xfId="45702" xr:uid="{8D767269-0FAF-4C8E-9808-85F9ECB17DCB}"/>
    <cellStyle name="style1533738127170" xfId="45703" xr:uid="{287BFEE5-2084-49DB-AA42-1B5A6555C29F}"/>
    <cellStyle name="style1533738127303" xfId="45704" xr:uid="{64383567-1F23-4AAF-B2E8-57C698F14762}"/>
    <cellStyle name="style1533738127407" xfId="45705" xr:uid="{3114E963-61CD-4ABC-955E-83884020EB75}"/>
    <cellStyle name="style1533738127519" xfId="45711" xr:uid="{D8C251FB-4C0E-48E4-A8E6-5F59F8CEA1C6}"/>
    <cellStyle name="style1533738127625" xfId="45706" xr:uid="{C27E72A0-3B0C-47E2-9586-940DA49289EA}"/>
    <cellStyle name="style1533738127739" xfId="45712" xr:uid="{98610A44-5CF3-4A19-99DA-8C2D4A4D4FE1}"/>
    <cellStyle name="style1533738127853" xfId="45717" xr:uid="{9BAB7156-D7D4-4CE1-94AD-D95117E2805C}"/>
    <cellStyle name="style1533738127956" xfId="45718" xr:uid="{E3697790-24CD-4AF3-9790-A08FE4083A2E}"/>
    <cellStyle name="style1533738128063" xfId="45707" xr:uid="{B773FE64-0DB5-434B-B42B-574221E42E24}"/>
    <cellStyle name="style1533738128181" xfId="45708" xr:uid="{712BBE0B-8AF5-4C68-A6B9-7307495DB412}"/>
    <cellStyle name="style1533738128292" xfId="45709" xr:uid="{E07D8AFE-0947-4BD8-A7CF-84975CE1E638}"/>
    <cellStyle name="style1533738128404" xfId="45710" xr:uid="{9725D9B9-3D94-4295-8AB2-FDE1DC81D532}"/>
    <cellStyle name="style1533738128515" xfId="45713" xr:uid="{62D897A3-DB07-47F6-B2D2-A87EDA5A4E43}"/>
    <cellStyle name="style1533738128637" xfId="45714" xr:uid="{F0289139-E80C-4C26-9408-44FD2DB09EAE}"/>
    <cellStyle name="style1533738128747" xfId="45715" xr:uid="{C53346EF-441C-4B5C-8062-65EA29300B37}"/>
    <cellStyle name="style1533738128852" xfId="45716" xr:uid="{5E9C55F4-5EDA-48D6-BE77-B6665402FFA9}"/>
    <cellStyle name="style1533738129040" xfId="45719" xr:uid="{D359D6D3-5E9F-48E1-B2F5-8E8A0AE7ED37}"/>
    <cellStyle name="style1533738176573" xfId="45720" xr:uid="{BCCBA9C8-20AC-4B4C-B870-93E9361AC90E}"/>
    <cellStyle name="style1533738176706" xfId="45721" xr:uid="{92C9B197-9B2F-49F7-B15D-1E9453F29606}"/>
    <cellStyle name="style1533738176828" xfId="45726" xr:uid="{72380F35-5978-4B8A-B457-A4ED2BF4978F}"/>
    <cellStyle name="style1533738176937" xfId="45727" xr:uid="{C36167C7-FEC8-462E-98BA-4269C0EE2301}"/>
    <cellStyle name="style1533738177162" xfId="45723" xr:uid="{08ABEBCD-1E63-4C9B-8951-05FFFFDA88E0}"/>
    <cellStyle name="style1533738177319" xfId="45724" xr:uid="{D0709714-643C-4464-8811-8DDF8E89CF4A}"/>
    <cellStyle name="style1533738177577" xfId="45722" xr:uid="{B25B19A8-0A20-46D2-B49B-E7C7869DD1A0}"/>
    <cellStyle name="style1533738177682" xfId="45725" xr:uid="{5AE3BA27-4225-491E-9DD3-04617B4CDE54}"/>
    <cellStyle name="style1533738177788" xfId="45728" xr:uid="{FA4E07BC-DF9E-4B8A-B315-07EA4CB874C9}"/>
    <cellStyle name="style1533738177892" xfId="45729" xr:uid="{BA5FB7A9-73BC-4D61-AC42-D74059A722EB}"/>
    <cellStyle name="style1533738178001" xfId="45730" xr:uid="{F3A159F2-F649-46D3-9C84-E0B9A36B430F}"/>
    <cellStyle name="style1533738178113" xfId="45731" xr:uid="{63D88355-D5E1-4109-8E5F-15F427828F20}"/>
    <cellStyle name="style1533738178216" xfId="45732" xr:uid="{B1D47A4B-117C-4FC5-91B4-244A1F7C6F5B}"/>
    <cellStyle name="style1533738178339" xfId="45738" xr:uid="{4ACAE6BF-0FA9-4EE2-B62D-72BE58793DDC}"/>
    <cellStyle name="style1533738178452" xfId="45733" xr:uid="{4A35CC76-FD29-4D44-A5D8-9C3FFED5F89C}"/>
    <cellStyle name="style1533738178557" xfId="45739" xr:uid="{33B4BC15-C839-47AB-8EAB-122EEF3A8A9B}"/>
    <cellStyle name="style1533738178674" xfId="45744" xr:uid="{4110C73C-C056-4DD7-96ED-159629795917}"/>
    <cellStyle name="style1533738178789" xfId="45745" xr:uid="{813D28A5-608E-4BE2-88C4-F6CE80FE56A9}"/>
    <cellStyle name="style1533738178900" xfId="45734" xr:uid="{B5D41651-B102-4F39-A718-380737462FBF}"/>
    <cellStyle name="style1533738179000" xfId="45735" xr:uid="{710C53D9-B60D-4863-930B-716333580FDB}"/>
    <cellStyle name="style1533738179103" xfId="45736" xr:uid="{6D37B278-B55B-4611-8A60-E79BD92A3C26}"/>
    <cellStyle name="style1533738179218" xfId="45737" xr:uid="{BDCAFE63-77D9-44BF-BC47-5E594AF83915}"/>
    <cellStyle name="style1533738179363" xfId="45740" xr:uid="{491AF2CC-BEEF-4596-86F6-70AA2CA3AEF8}"/>
    <cellStyle name="style1533738179478" xfId="45741" xr:uid="{0A815E02-3AF2-44F8-B28D-638ADAAD5806}"/>
    <cellStyle name="style1533738179585" xfId="45742" xr:uid="{95A6432B-D8B0-4B82-9DA8-5E82CAC35143}"/>
    <cellStyle name="style1533738179696" xfId="45743" xr:uid="{548EA7CA-6BE2-48A7-BCE9-2696FA80AEA3}"/>
    <cellStyle name="style1533738179943" xfId="45746" xr:uid="{F003D678-20C5-4AA6-9270-C373D44A08CF}"/>
    <cellStyle name="style1533738180093" xfId="45747" xr:uid="{75440824-5ED0-4B61-89F5-8D665C211249}"/>
    <cellStyle name="style1533738180237" xfId="45748" xr:uid="{79BD45E5-6C97-4794-A478-FA0EE07FE28F}"/>
    <cellStyle name="style1533738180358" xfId="45749" xr:uid="{1C2A94C2-2EA0-46FA-8145-4BBD329D5F26}"/>
    <cellStyle name="style1533738226858" xfId="45750" xr:uid="{304CF6CF-CF9F-4040-BAD1-896A5EDD9185}"/>
    <cellStyle name="style1533738226972" xfId="45751" xr:uid="{7AFC9AB3-B30A-4BD2-BB61-E07F38ED7AFA}"/>
    <cellStyle name="style1533738227079" xfId="45756" xr:uid="{4328CFDA-945E-4A4E-9FB6-439F3D70F5B9}"/>
    <cellStyle name="style1533738227187" xfId="45757" xr:uid="{6064F0E9-B98F-4995-B436-ADB7B6C934B6}"/>
    <cellStyle name="style1533738227414" xfId="45753" xr:uid="{88DEDBE1-3769-497C-9C50-941EDA251FEC}"/>
    <cellStyle name="style1533738227518" xfId="45754" xr:uid="{824105D5-F9B1-41CE-9E4D-1AF505DEEAC9}"/>
    <cellStyle name="style1533738227625" xfId="45752" xr:uid="{F5678E61-3511-4ED2-A1DE-3ED758D76C26}"/>
    <cellStyle name="style1533738227737" xfId="45755" xr:uid="{1B85441E-F5B4-4594-9F8A-D82F83921243}"/>
    <cellStyle name="style1533738227995" xfId="45758" xr:uid="{0BE7E7EC-FBE7-4DAD-9D71-4ECD7010F92B}"/>
    <cellStyle name="style1533738228147" xfId="45759" xr:uid="{1E981DE1-7EE1-4936-853E-DB805FDF1231}"/>
    <cellStyle name="style1533738228263" xfId="45760" xr:uid="{0DD2966A-534B-4621-A5A3-6B14D2A9F49F}"/>
    <cellStyle name="style1533738228378" xfId="45761" xr:uid="{8A83B877-DEBA-4997-8F8F-C9D630B58637}"/>
    <cellStyle name="style1533738228512" xfId="45762" xr:uid="{1C252AFD-6EB6-4687-912F-399E5FBA10F3}"/>
    <cellStyle name="style1533738228620" xfId="45768" xr:uid="{98AECB3D-52A7-41EA-857F-DFC91DE46CC7}"/>
    <cellStyle name="style1533738228718" xfId="45763" xr:uid="{E886BC29-FD31-4152-AC8B-6A2CE5610633}"/>
    <cellStyle name="style1533738228818" xfId="45769" xr:uid="{4E842D1F-37AE-4E97-9577-ECDD488DC6B4}"/>
    <cellStyle name="style1533738228928" xfId="45774" xr:uid="{7934696B-D22B-42BA-A08A-7956305115B4}"/>
    <cellStyle name="style1533738229039" xfId="45775" xr:uid="{29481DA4-B636-4CF5-AC66-142F69DC249E}"/>
    <cellStyle name="style1533738229186" xfId="45764" xr:uid="{C04F4050-65B1-4EBC-9855-5C33440E2AA2}"/>
    <cellStyle name="style1533738229315" xfId="45765" xr:uid="{526F584C-E0DC-40C9-AC57-E0D28896BDE6}"/>
    <cellStyle name="style1533738229423" xfId="45766" xr:uid="{5761BE0A-A78E-4049-9406-80B6C37D9224}"/>
    <cellStyle name="style1533738229533" xfId="45767" xr:uid="{B6CA6E30-4221-4449-B683-8B297573E0A1}"/>
    <cellStyle name="style1533738229636" xfId="45770" xr:uid="{828AB0B0-CDEC-4D95-8B56-166E96FDD9FB}"/>
    <cellStyle name="style1533738229754" xfId="45771" xr:uid="{DBF8C44F-62E3-4F24-AB03-638EC8F46AB1}"/>
    <cellStyle name="style1533738229856" xfId="45772" xr:uid="{14CA113D-D8B5-4427-95E0-965893358ED4}"/>
    <cellStyle name="style1533738229961" xfId="45773" xr:uid="{C28ED498-17E8-4984-85A4-74CF41632F45}"/>
    <cellStyle name="style1533738230088" xfId="45776" xr:uid="{8BAAEA2E-F235-478A-A906-0FC661D39472}"/>
    <cellStyle name="style1533738230215" xfId="45777" xr:uid="{2742408A-9819-48F8-8A8D-B60EC219F670}"/>
    <cellStyle name="style1533738230324" xfId="45778" xr:uid="{E89F271B-643D-4323-8B80-DD6AD09F1157}"/>
    <cellStyle name="style1533738230446" xfId="45779" xr:uid="{B1A4FC41-6F92-44E3-800E-47D844862D3F}"/>
    <cellStyle name="style1533738275801" xfId="45780" xr:uid="{D300BFF2-8AF0-4AAB-90F6-F5083B93F76D}"/>
    <cellStyle name="style1533738275912" xfId="45781" xr:uid="{2166DDBB-796E-4112-85B5-57003E54983A}"/>
    <cellStyle name="style1533738276017" xfId="45786" xr:uid="{D524E292-C648-457A-A238-1B8632FEAFE7}"/>
    <cellStyle name="style1533738276120" xfId="45787" xr:uid="{360DA447-F7E5-419E-A6DA-64B4CCB26913}"/>
    <cellStyle name="style1533738276354" xfId="45783" xr:uid="{068A81DD-06B6-42F7-B25D-DE50ADE77C55}"/>
    <cellStyle name="style1533738276457" xfId="45784" xr:uid="{C1EBFDE0-B943-45DB-B6E9-AFD73B8CAC23}"/>
    <cellStyle name="style1533738276561" xfId="45782" xr:uid="{975E1FBF-434A-4539-8D3A-E526EA9E0D68}"/>
    <cellStyle name="style1533738276673" xfId="45785" xr:uid="{CF31EFFD-E5D9-4689-A52D-F1EC3BBE000A}"/>
    <cellStyle name="style1533738276780" xfId="45788" xr:uid="{58D4A038-CB1C-494C-87D1-78793F8B9A93}"/>
    <cellStyle name="style1533738277062" xfId="45789" xr:uid="{9A781FB7-99CF-44C9-BCA9-6CFF3E80EF97}"/>
    <cellStyle name="style1533738277207" xfId="45790" xr:uid="{BB178ED2-CBE8-405C-97CB-33A930DB5E09}"/>
    <cellStyle name="style1533738277323" xfId="45791" xr:uid="{C7BF6A18-D47B-4E18-8E1B-B85339267FB7}"/>
    <cellStyle name="style1533738277433" xfId="45792" xr:uid="{C974AA62-8075-4570-B8A1-D1D703C4791B}"/>
    <cellStyle name="style1533738277554" xfId="45798" xr:uid="{837FCF32-E920-49FC-BE98-E561DF660311}"/>
    <cellStyle name="style1533738277660" xfId="45793" xr:uid="{B0928C83-EB45-4CFF-B31D-503FD1D7DBC5}"/>
    <cellStyle name="style1533738277765" xfId="45799" xr:uid="{F0CC8660-8EF7-422B-9502-D904063CC1A2}"/>
    <cellStyle name="style1533738277873" xfId="45804" xr:uid="{27B9BB89-EFC3-4444-B26B-1834E4497626}"/>
    <cellStyle name="style1533738277987" xfId="45805" xr:uid="{8C48F3F2-6C83-413A-870F-42A859913ABF}"/>
    <cellStyle name="style1533738278090" xfId="45794" xr:uid="{E0B94424-1707-423C-97A8-AC0352A5C5A2}"/>
    <cellStyle name="style1533738278194" xfId="45795" xr:uid="{9FC367D9-3BF0-4ECC-84F0-0D8ABAF19CAF}"/>
    <cellStyle name="style1533738278312" xfId="45796" xr:uid="{8E40A908-52C7-4C63-B7A8-E299D6857438}"/>
    <cellStyle name="style1533738278422" xfId="45797" xr:uid="{59886DFD-DCF5-47D0-B22E-EB853FBBD5F1}"/>
    <cellStyle name="style1533738278525" xfId="45800" xr:uid="{9F0E3A4C-AEFA-4D80-8F20-550A74F6DB47}"/>
    <cellStyle name="style1533738278628" xfId="45801" xr:uid="{6C2EB308-1FF3-4DED-99FA-88905E134927}"/>
    <cellStyle name="style1533738278735" xfId="45802" xr:uid="{46B0BF3D-6E6C-44BF-AF9D-C4A9718C0684}"/>
    <cellStyle name="style1533738278850" xfId="45803" xr:uid="{AE8C99FD-B674-4A9C-8D3C-7A5961306659}"/>
    <cellStyle name="style1533738279018" xfId="45806" xr:uid="{A0E08054-EA51-4672-BB3C-5279B85F6FA4}"/>
    <cellStyle name="style1533738279127" xfId="45807" xr:uid="{FCD7527F-ABE5-4AC9-A03C-C3D6206CC62A}"/>
    <cellStyle name="style1533738279228" xfId="45808" xr:uid="{B2697363-5B49-4A72-A003-7C16593F15D2}"/>
    <cellStyle name="style1533738279349" xfId="45809" xr:uid="{CAB28051-F625-4053-B03D-4005A576F134}"/>
    <cellStyle name="style1533738279489" xfId="45810" xr:uid="{FAB11780-4945-4D17-B383-6160BBD60ED8}"/>
    <cellStyle name="style1533738279592" xfId="45811" xr:uid="{AEEA019E-0D36-4E19-AAB0-6F749A9577F3}"/>
    <cellStyle name="style1533738279690" xfId="45812" xr:uid="{D4403EF6-440F-4569-ACE9-A179441A2383}"/>
    <cellStyle name="style1533738279791" xfId="45813" xr:uid="{27CADE95-9747-4713-A703-30819D1474E2}"/>
    <cellStyle name="style1533738279903" xfId="45814" xr:uid="{5FE4BAB1-CB3A-4FCD-BA73-FFDA9FC34AF8}"/>
    <cellStyle name="style1533738280015" xfId="45815" xr:uid="{7B684847-DABE-433F-B601-FA1AE3FFD173}"/>
    <cellStyle name="style1533738280105" xfId="45816" xr:uid="{BDDE5F4F-3398-4463-8563-BA1616F97FB5}"/>
    <cellStyle name="style1533738280195" xfId="45817" xr:uid="{3AE245F0-585D-4FB5-8565-DDA4F80812EE}"/>
    <cellStyle name="style1533738280333" xfId="45818" xr:uid="{0FE5CCC1-8802-4AC3-B550-08B1613BAA30}"/>
    <cellStyle name="style1533738280420" xfId="45819" xr:uid="{375DF27A-FA36-4892-95A9-6CDA8B5FF4F6}"/>
    <cellStyle name="style1533738280507" xfId="45820" xr:uid="{7E913D68-0D29-4EE4-B1F1-549E92D50E96}"/>
    <cellStyle name="style1533738280604" xfId="45821" xr:uid="{25F4CEC6-1B45-44BA-80EB-19353790F6D0}"/>
    <cellStyle name="style1533738327565" xfId="45822" xr:uid="{7887C0BB-8B11-47E6-9D23-FBBC4EA8C3A1}"/>
    <cellStyle name="style1533738327688" xfId="45823" xr:uid="{BC9601D8-5B91-4EF1-9B1F-1885FB25C914}"/>
    <cellStyle name="style1533738327797" xfId="45828" xr:uid="{142E5B2D-13CD-44F1-855C-21A3CA6B5FCF}"/>
    <cellStyle name="style1533738327913" xfId="45829" xr:uid="{123B1B28-A9F1-4B30-A823-7E621E6AE704}"/>
    <cellStyle name="style1533738328128" xfId="45825" xr:uid="{BF9B229D-3290-45C3-8CFF-72396E0049BD}"/>
    <cellStyle name="style1533738328231" xfId="45826" xr:uid="{BFDE1AD3-3331-4E5B-B8A3-7327AE094070}"/>
    <cellStyle name="style1533738328406" xfId="45824" xr:uid="{855EC124-26BC-4CB3-904E-7B15C3DF6077}"/>
    <cellStyle name="style1533738328635" xfId="45827" xr:uid="{1CF7B4E2-139B-40B8-B221-59203F46C339}"/>
    <cellStyle name="style1533738328745" xfId="45830" xr:uid="{2429C434-449C-46EC-8B45-0AD2A00C0E21}"/>
    <cellStyle name="style1533738328848" xfId="45831" xr:uid="{3B6EBCC1-EC1A-49B6-AC12-AFB136A19378}"/>
    <cellStyle name="style1533738328956" xfId="45832" xr:uid="{09A82A3E-1E4B-41A8-95EC-AA61A61FB226}"/>
    <cellStyle name="style1533738329070" xfId="45833" xr:uid="{B78C8883-4430-439B-A846-437BDC155FB4}"/>
    <cellStyle name="style1533738329172" xfId="45834" xr:uid="{FE20EF8C-D7D4-4BD4-9134-D608B6CFB508}"/>
    <cellStyle name="style1533738329288" xfId="45837" xr:uid="{100C7B36-93EC-4C9E-97CE-1121E567D87D}"/>
    <cellStyle name="style1533738329393" xfId="45840" xr:uid="{6DEDBD8E-ECBD-4483-9EA3-7560C29F550D}"/>
    <cellStyle name="style1533738329507" xfId="45835" xr:uid="{C32807B3-8087-47E9-A850-2DA62F4421A0}"/>
    <cellStyle name="style1533738329616" xfId="45838" xr:uid="{52DFF355-E042-43E2-9E7C-9D2323E267CD}"/>
    <cellStyle name="style1533738329720" xfId="45841" xr:uid="{1DB2DC83-6B1A-4233-B9A8-44C405980F13}"/>
    <cellStyle name="style1533738329829" xfId="45836" xr:uid="{E0BD79BB-20D7-4AB7-8E6D-22CE662F8CD8}"/>
    <cellStyle name="style1533738330252" xfId="45839" xr:uid="{A911EB1C-553E-4288-9DDB-04B1B76D5905}"/>
    <cellStyle name="style1533738330687" xfId="45842" xr:uid="{36DE21EA-3362-4FE3-A89E-F9539EAD0918}"/>
    <cellStyle name="style1533738377972" xfId="45844" xr:uid="{7BB37FD6-88BE-4D6D-B3B5-6C4B2A7D7CA2}"/>
    <cellStyle name="style1533738378084" xfId="45845" xr:uid="{F7A5AD7E-8FC8-41C4-A86D-7CE33ECD2BEF}"/>
    <cellStyle name="style1533738378187" xfId="45843" xr:uid="{0F29D29D-1541-41EC-87BD-7896F348A02A}"/>
    <cellStyle name="style1533738378300" xfId="45846" xr:uid="{44C1D400-E208-4EAE-804E-6B03E1058CA0}"/>
    <cellStyle name="style1533738378435" xfId="45847" xr:uid="{03FCB552-022E-4F16-8923-891CF385FA76}"/>
    <cellStyle name="style1533738378705" xfId="45848" xr:uid="{200E61B3-05BE-4B59-B392-F5CF4C47471A}"/>
    <cellStyle name="style1533738378827" xfId="45849" xr:uid="{2C428BDD-F5D6-4C9E-96CC-CE9B061A439D}"/>
    <cellStyle name="style1533738378975" xfId="45850" xr:uid="{6CA403A5-3023-4D84-BA7D-CCDC106F8770}"/>
    <cellStyle name="style1533738379098" xfId="45852" xr:uid="{E5DCC9AC-90BA-4488-8F63-5D87B651D646}"/>
    <cellStyle name="style1533738379203" xfId="45853" xr:uid="{832C69F1-C8B6-4629-9409-FBD71DB8C4D4}"/>
    <cellStyle name="style1533738379311" xfId="45855" xr:uid="{2FD5BF7A-AF9D-4698-A947-E266E80B00F6}"/>
    <cellStyle name="style1533738379416" xfId="45856" xr:uid="{E9A6F0E6-8A8D-489B-800A-CD8083A81D7B}"/>
    <cellStyle name="style1533738379524" xfId="45851" xr:uid="{C25F0D27-70F1-43D0-ACC5-2D93C726D6C5}"/>
    <cellStyle name="style1533738379629" xfId="45854" xr:uid="{05D8EE15-2AB5-44BA-BB13-95D48CD9B46C}"/>
    <cellStyle name="style1533738379744" xfId="45857" xr:uid="{FAD7C5A3-50B3-49CC-8DFE-0724A9F43739}"/>
    <cellStyle name="style1533738379986" xfId="45859" xr:uid="{BD58C678-18A5-4536-8F15-A4926F847B66}"/>
    <cellStyle name="style1533738380105" xfId="45860" xr:uid="{BC4BD1DE-D35E-45A9-A219-387FBB181F90}"/>
    <cellStyle name="style1533738380223" xfId="45858" xr:uid="{6346D7C8-3E9C-4B68-8CCA-3F15A6CF3C57}"/>
    <cellStyle name="style1533803790984" xfId="45316" xr:uid="{1A64F2A6-AEF5-4B40-B347-B0D6CFDB2926}"/>
    <cellStyle name="style1533803791160" xfId="45348" xr:uid="{9B7026B1-D51C-43C6-AC03-80FCE556CA2D}"/>
    <cellStyle name="style1533803791615" xfId="45319" xr:uid="{B12E4FFA-726A-45C3-B374-EA86F0441B06}"/>
    <cellStyle name="style1533803791938" xfId="45322" xr:uid="{67AD7F03-161A-491D-AE35-2A3E68CE4773}"/>
    <cellStyle name="style1533803792059" xfId="45325" xr:uid="{433D5640-C504-47E2-9240-8370A6A21040}"/>
    <cellStyle name="style1533803792269" xfId="45331" xr:uid="{7799BE0B-6367-46BF-AB3E-714DB0FEDC34}"/>
    <cellStyle name="style1533803792561" xfId="45337" xr:uid="{7C63CC43-1A2F-4BFA-B777-442F6478D4DF}"/>
    <cellStyle name="style1533803792820" xfId="45326" xr:uid="{B4B89762-6CF7-4A04-BEC3-500FD811C3C6}"/>
    <cellStyle name="style1533803792992" xfId="45332" xr:uid="{BCBD72A7-B2D6-4EA9-A72A-F89012070354}"/>
    <cellStyle name="style1533803793184" xfId="45338" xr:uid="{41E34F25-4509-41D6-94E0-06A8ACAB371B}"/>
    <cellStyle name="style1533803793381" xfId="45381" xr:uid="{DCF5A629-60FF-48DB-9673-1AB0A4F58927}"/>
    <cellStyle name="style1533803793538" xfId="45341" xr:uid="{390113E9-52CF-4F91-A383-C5308548D65C}"/>
    <cellStyle name="style1533803793738" xfId="45346" xr:uid="{0553AF09-465C-48D5-B9BD-DF60D6AD4C01}"/>
    <cellStyle name="style1533803794254" xfId="45350" xr:uid="{FF2682BA-465B-4B51-95DB-3CA2BE380A1D}"/>
    <cellStyle name="style1533803794419" xfId="45351" xr:uid="{BC8A8C93-E52A-4971-A625-C7ABD521BCF4}"/>
    <cellStyle name="style1533803794571" xfId="45349" xr:uid="{DA7840F5-4A79-4FD3-9CF0-D5EB112FE23B}"/>
    <cellStyle name="style1533803794754" xfId="45356" xr:uid="{A0BB2A59-0ACA-4F7A-AA74-EFEA5321DDBA}"/>
    <cellStyle name="style1533803794913" xfId="45357" xr:uid="{459295DC-7A19-4787-9D57-4FE4AEC74A6B}"/>
    <cellStyle name="style1533803795078" xfId="45358" xr:uid="{B5148BCC-4752-4AC5-A709-5ECC051DDAAD}"/>
    <cellStyle name="style1533803795471" xfId="45362" xr:uid="{A7C0E20C-204A-4606-9709-3C17FE30AB7C}"/>
    <cellStyle name="style1533803795588" xfId="45363" xr:uid="{21F65FC1-8B08-49E0-96F9-7C6E5E89369B}"/>
    <cellStyle name="style1533803795759" xfId="45364" xr:uid="{B05A9785-4396-4F2D-AB95-ED6A7294E365}"/>
    <cellStyle name="style1533803795955" xfId="45365" xr:uid="{56F29DEE-D630-49CC-AD54-EAAE2B8D9B6F}"/>
    <cellStyle name="style1533803796256" xfId="45382" xr:uid="{7F433F73-169B-4731-AEFA-15065D7079C9}"/>
    <cellStyle name="style1533803796379" xfId="45385" xr:uid="{F279EDD7-16EE-4E69-9AF2-7872E64DF111}"/>
    <cellStyle name="style1533803857992" xfId="45317" xr:uid="{CF343E4E-A2A6-4E8A-B2C1-D855A328F667}"/>
    <cellStyle name="style1533803858129" xfId="45352" xr:uid="{CB71F8C9-7075-45B7-81AE-57BC6D6BF8D5}"/>
    <cellStyle name="style1533803858366" xfId="45320" xr:uid="{0B6C25F4-2163-4B7F-A7AA-59FA255BEB3A}"/>
    <cellStyle name="style1533803858597" xfId="45323" xr:uid="{35324B01-E0DE-4A4E-9884-CC90A568B45A}"/>
    <cellStyle name="style1533803858689" xfId="45327" xr:uid="{E09CF97F-87F1-42C4-9F97-F3BBF14F2E5C}"/>
    <cellStyle name="style1533803858823" xfId="45333" xr:uid="{1C0A959F-EB06-4BE3-BB35-CD43FFFE796B}"/>
    <cellStyle name="style1533803858966" xfId="45339" xr:uid="{46FBEFE6-CD8E-4FA7-B065-6CEA7B76F2E0}"/>
    <cellStyle name="style1533803859095" xfId="45328" xr:uid="{00D4A85E-63A0-4F0C-8D39-BD0DE62D7732}"/>
    <cellStyle name="style1533803859225" xfId="45334" xr:uid="{8844F1AB-C2D7-4CB7-9007-78A03EC3DF79}"/>
    <cellStyle name="style1533803859346" xfId="45340" xr:uid="{F63AA394-5E3E-4CC4-B3DC-457D0C04CF88}"/>
    <cellStyle name="style1533803859478" xfId="45383" xr:uid="{7A88A29C-3162-4919-88A0-68DBC3A64C59}"/>
    <cellStyle name="style1533803859629" xfId="45342" xr:uid="{D1B24BD8-5CB4-4CA2-A0B6-3F79ABBD94FF}"/>
    <cellStyle name="style1533803860131" xfId="45354" xr:uid="{136417B7-5AB1-4241-8F64-DF1940E712C9}"/>
    <cellStyle name="style1533803860284" xfId="45355" xr:uid="{4D6546A7-250F-4B81-BAB5-365543E5BCC2}"/>
    <cellStyle name="style1533803860429" xfId="45353" xr:uid="{CEECF588-6F7E-4F86-9FE2-250FD58885D8}"/>
    <cellStyle name="style1533803860575" xfId="45359" xr:uid="{2557E1AB-D1C5-4B09-B267-AA72428E8825}"/>
    <cellStyle name="style1533803860714" xfId="45360" xr:uid="{0199F77C-CC82-40B6-B8F4-0BF7BB30186F}"/>
    <cellStyle name="style1533803860860" xfId="45361" xr:uid="{0115751E-F456-4EC1-8C9C-17C53076B3C4}"/>
    <cellStyle name="style1533803861180" xfId="45366" xr:uid="{8A583896-8385-4C87-A40C-999B6708CA45}"/>
    <cellStyle name="style1533803861363" xfId="45367" xr:uid="{F3CCF32A-4BD2-4B6E-9307-ACB91F0F5E2B}"/>
    <cellStyle name="style1533803861495" xfId="45368" xr:uid="{8115D3EE-AE5C-4763-90F2-8C75DFACE78F}"/>
    <cellStyle name="style1533803861615" xfId="45369" xr:uid="{5541BD90-9E81-4C9A-B8BC-F71C3E20A2F2}"/>
    <cellStyle name="style1533803861803" xfId="45384" xr:uid="{169952F6-DA89-4397-BD85-00834DAAACCC}"/>
    <cellStyle name="style1533803861932" xfId="45386" xr:uid="{682F8706-98BC-4B3D-B168-90E9480BEA18}"/>
    <cellStyle name="style1533803920741" xfId="45318" xr:uid="{146F8709-9513-499C-B033-73077382FF80}"/>
    <cellStyle name="style1533803920907" xfId="45370" xr:uid="{1F3D5BF7-B74F-41A2-A1CA-20C0D06D8F14}"/>
    <cellStyle name="style1533803921283" xfId="45321" xr:uid="{E9DCE6A5-8CCE-431F-B5F7-19A68C68BEE1}"/>
    <cellStyle name="style1533803921921" xfId="45324" xr:uid="{36767B55-3E26-4A1C-9B28-8D1C2636F9C4}"/>
    <cellStyle name="style1533803922059" xfId="45329" xr:uid="{9D811098-4084-4D27-85F0-92B9AC7ED8D8}"/>
    <cellStyle name="style1533803922209" xfId="45335" xr:uid="{F82521E9-20F6-4EB7-9812-9F78FED6D17C}"/>
    <cellStyle name="style1533803922398" xfId="45343" xr:uid="{2AC067EC-37DA-4756-ABA7-4A521EF0FA42}"/>
    <cellStyle name="style1533803922539" xfId="45330" xr:uid="{0486170B-235A-4F4A-B0D9-5B91AF921379}"/>
    <cellStyle name="style1533803922646" xfId="45336" xr:uid="{1D2A8F7C-2C4E-4452-8B94-0EBB4EE34DE8}"/>
    <cellStyle name="style1533803922787" xfId="45344" xr:uid="{0EA241F1-1AB0-4EBA-948E-86FF8C9B3B5D}"/>
    <cellStyle name="style1533803922908" xfId="45387" xr:uid="{03C4DD53-415A-4C47-975E-1BC09FDF265F}"/>
    <cellStyle name="style1533803923027" xfId="45345" xr:uid="{F9009430-4CB3-4E6D-A37E-8047CE0E85FA}"/>
    <cellStyle name="style1533803923179" xfId="45347" xr:uid="{826E8E0D-C719-4CC0-AD1E-CC0B5A79C443}"/>
    <cellStyle name="style1533803923570" xfId="45372" xr:uid="{1D1A3EFE-AE0A-45DA-8065-37B9076F3FB9}"/>
    <cellStyle name="style1533803923715" xfId="45373" xr:uid="{1181CA93-B9B1-4539-AA45-F0A8569F2E81}"/>
    <cellStyle name="style1533803923844" xfId="45371" xr:uid="{8F3CC3D8-21C3-4BDC-976F-820EF27A5869}"/>
    <cellStyle name="style1533803923976" xfId="45374" xr:uid="{DC853D66-3D69-4DA0-ABBC-8FCB98763EC8}"/>
    <cellStyle name="style1533803924107" xfId="45375" xr:uid="{F7F2D4C2-B0C0-46FA-899B-6AD780BDE191}"/>
    <cellStyle name="style1533803924243" xfId="45376" xr:uid="{055DC3B3-BA37-435E-89FB-197853FA9A9F}"/>
    <cellStyle name="style1533803924501" xfId="45377" xr:uid="{0A8A93EE-5E97-4B9A-ABFE-2709FE3DADE6}"/>
    <cellStyle name="style1533803924597" xfId="45378" xr:uid="{37D708F7-D30B-4250-92C2-58FC6702455A}"/>
    <cellStyle name="style1533803924728" xfId="45379" xr:uid="{CC590CC4-C47E-4FC2-B9BF-F6DD1CE7CAEC}"/>
    <cellStyle name="style1533803924853" xfId="45380" xr:uid="{4393EAB9-07B2-49F7-AEC0-00A2390AE371}"/>
    <cellStyle name="style1533803925070" xfId="45388" xr:uid="{EFA5DC35-EC77-4B32-B722-189ABAFE152B}"/>
    <cellStyle name="style1533803925175" xfId="45389" xr:uid="{2CBA8698-7F7D-4927-B465-DEE7936935A9}"/>
    <cellStyle name="style1533804982513" xfId="45126" xr:uid="{9B23C2C9-09F4-452E-92E3-BEEE4F9DCF97}"/>
    <cellStyle name="style1533804982693" xfId="45127" xr:uid="{7A5FB8FF-7BAB-4A56-985F-E909BCF1DEE7}"/>
    <cellStyle name="style1533804982811" xfId="45132" xr:uid="{42C24E65-56E5-4520-BC04-E61078CC7957}"/>
    <cellStyle name="style1533804982929" xfId="45133" xr:uid="{2A992B4C-FBC1-4F1C-B673-915D64A61A47}"/>
    <cellStyle name="style1533804983236" xfId="45129" xr:uid="{6D25C562-AD3B-4842-A2E9-D19F43A98256}"/>
    <cellStyle name="style1533804983353" xfId="45130" xr:uid="{966C91EB-D50E-4E71-8E54-549B794A0C10}"/>
    <cellStyle name="style1533804983470" xfId="45128" xr:uid="{513581EA-7EB1-4D55-BF0F-CA5DC37361BB}"/>
    <cellStyle name="style1533804983597" xfId="45131" xr:uid="{1360CCC6-0145-48B5-8106-CCAA5487415E}"/>
    <cellStyle name="style1533804983727" xfId="45134" xr:uid="{6FFD6B78-B198-472A-922F-EFFF412EB28E}"/>
    <cellStyle name="style1533804983845" xfId="45135" xr:uid="{76FD7FB4-8054-473E-9BDC-22EF58ED94ED}"/>
    <cellStyle name="style1533804983962" xfId="45136" xr:uid="{80A57A51-7180-4AFA-BACD-9C238E4E203E}"/>
    <cellStyle name="style1533804984084" xfId="45137" xr:uid="{B020759B-475D-4F6B-A764-C6CF550C0B69}"/>
    <cellStyle name="style1533804984202" xfId="45138" xr:uid="{B917DDD4-0C64-4DD8-83B7-FF11C8EB5AA8}"/>
    <cellStyle name="style1533804984335" xfId="45144" xr:uid="{B8967698-CDFF-49A1-B41A-080C2B4D3F74}"/>
    <cellStyle name="style1533804984452" xfId="45139" xr:uid="{AA41BD46-C4C1-4CDC-B5DC-E01269A31614}"/>
    <cellStyle name="style1533804984575" xfId="45145" xr:uid="{D68E1CEF-F5C5-4182-A188-137503ABF94C}"/>
    <cellStyle name="style1533804984809" xfId="45150" xr:uid="{22012EC5-A73E-4E4B-B6FE-16930518708E}"/>
    <cellStyle name="style1533804984927" xfId="45151" xr:uid="{C3578AE3-AEB6-4042-A8AB-75B4B3742CE8}"/>
    <cellStyle name="style1533804985087" xfId="45140" xr:uid="{6B11A89D-C711-4A11-9AAA-E7FB605D55F3}"/>
    <cellStyle name="style1533804985228" xfId="45141" xr:uid="{F1F467A3-FD85-4336-970C-1D4D4FBE9571}"/>
    <cellStyle name="style1533804985345" xfId="45142" xr:uid="{F5894FFE-528C-4B4B-AED2-65CD831CD078}"/>
    <cellStyle name="style1533804985464" xfId="45143" xr:uid="{23D936E2-4C2F-4049-90A0-40A30B1D6085}"/>
    <cellStyle name="style1533804985582" xfId="45146" xr:uid="{EFB05571-51FC-4515-BB2E-75D414C2CB23}"/>
    <cellStyle name="style1533804985712" xfId="45147" xr:uid="{FB630FE1-237B-4CAB-832C-3433F3B9CABA}"/>
    <cellStyle name="style1533804985827" xfId="45148" xr:uid="{F57CB980-F0FD-4AF4-9176-A34826509AF5}"/>
    <cellStyle name="style1533804985944" xfId="45149" xr:uid="{CC90F7AB-8FFD-4305-BD7F-6C322DF99029}"/>
    <cellStyle name="style1533804986078" xfId="45152" xr:uid="{3EF0FE13-AC72-4BF3-B5DB-161AD86D871A}"/>
    <cellStyle name="style1533804986196" xfId="45153" xr:uid="{33A627E9-E18F-455F-8CBC-65F8D54ABD29}"/>
    <cellStyle name="style1533804986313" xfId="45154" xr:uid="{85A6E570-2427-444C-9E63-83D2E5327ADD}"/>
    <cellStyle name="style1533804986430" xfId="45155" xr:uid="{B97E6EA8-4AB8-4261-AC87-2CF49CC866ED}"/>
    <cellStyle name="style1533805035610" xfId="45156" xr:uid="{EF9231D1-43AB-4479-B0B5-DAA66EA2C195}"/>
    <cellStyle name="style1533805035735" xfId="45157" xr:uid="{FCCB91CB-B9E6-49D7-8F93-780B6570A38C}"/>
    <cellStyle name="style1533805035835" xfId="45162" xr:uid="{29766C3D-C34E-4AE3-88B7-EC3C5B7C0414}"/>
    <cellStyle name="style1533805035936" xfId="45163" xr:uid="{2B723D6C-A440-44AC-AAAC-ABB6DED0F628}"/>
    <cellStyle name="style1533805036149" xfId="45159" xr:uid="{40934855-C203-4E5E-B770-088EFA843F5F}"/>
    <cellStyle name="style1533805036252" xfId="45160" xr:uid="{CE16FAF2-2DE0-4FAC-95D5-452B84FAE39B}"/>
    <cellStyle name="style1533805036353" xfId="45158" xr:uid="{82211DAC-6672-4FFE-89C5-1136915CE9A6}"/>
    <cellStyle name="style1533805036459" xfId="45161" xr:uid="{253CF59B-4B1A-4FEE-9B95-5ACE187DD415}"/>
    <cellStyle name="style1533805036561" xfId="45164" xr:uid="{5B6A6F40-122F-43C8-B637-8F17BF795C22}"/>
    <cellStyle name="style1533805036677" xfId="45165" xr:uid="{09BFE561-2A5B-47B2-82C9-0BA8036DFC74}"/>
    <cellStyle name="style1533805036784" xfId="45166" xr:uid="{26557A2A-45CB-4D4F-BC96-5EC4A53FBF49}"/>
    <cellStyle name="style1533805036890" xfId="45167" xr:uid="{41C9FFC1-A98F-4395-9570-99FDE998AFBF}"/>
    <cellStyle name="style1533805036993" xfId="45168" xr:uid="{DD4E2F6A-5A9A-49D4-A7BA-9755395F9361}"/>
    <cellStyle name="style1533805037102" xfId="45174" xr:uid="{BBFB1D1D-FF98-485A-9120-957257AF28C6}"/>
    <cellStyle name="style1533805037205" xfId="45169" xr:uid="{76C2D133-4BDA-46C6-8180-68EC79579412}"/>
    <cellStyle name="style1533805037305" xfId="45175" xr:uid="{397FB25F-E520-4EBF-AFEF-6CCB3EFD8EC2}"/>
    <cellStyle name="style1533805037411" xfId="45180" xr:uid="{AFF43DC1-4147-45BE-9ECE-4C75A034E268}"/>
    <cellStyle name="style1533805037516" xfId="45181" xr:uid="{C66D8E60-F166-4F42-98E8-63C71AA01E33}"/>
    <cellStyle name="style1533805037619" xfId="45170" xr:uid="{85DB9484-E923-4B41-A1E6-4AADC29DAAE5}"/>
    <cellStyle name="style1533805037730" xfId="45171" xr:uid="{B7F3B56B-1A64-4CF0-B9CD-4B9993FBD335}"/>
    <cellStyle name="style1533805037835" xfId="45172" xr:uid="{94C814D8-1C1E-4C7A-8884-DC9D3C1B1892}"/>
    <cellStyle name="style1533805037938" xfId="45173" xr:uid="{74CDAAA4-3655-4133-A999-1B1CFDC9A64E}"/>
    <cellStyle name="style1533805038042" xfId="45176" xr:uid="{E2E609A4-86C6-49DA-8ED0-17E09E86154A}"/>
    <cellStyle name="style1533805038150" xfId="45177" xr:uid="{35C818F6-C5CD-4A8B-B60F-ADECF4BD18A7}"/>
    <cellStyle name="style1533805038250" xfId="45178" xr:uid="{7758E185-A1C6-4F2F-9A24-3D4D767FC104}"/>
    <cellStyle name="style1533805038352" xfId="45179" xr:uid="{F3143338-F0A3-4031-9C7D-194C64BE9DCA}"/>
    <cellStyle name="style1533805038499" xfId="45182" xr:uid="{37E24F0C-C2FE-4A47-A934-4A3EC697DEFD}"/>
    <cellStyle name="style1533805085966" xfId="45183" xr:uid="{D22B822F-1FE6-49A1-A1D0-D476DA2A3B93}"/>
    <cellStyle name="style1533805086073" xfId="45184" xr:uid="{9231699B-13FD-49D8-B785-9BFB9A7082EB}"/>
    <cellStyle name="style1533805086175" xfId="45189" xr:uid="{EF132AA4-0F8E-47E5-BE62-99E2C3F865FB}"/>
    <cellStyle name="style1533805086273" xfId="45190" xr:uid="{3AE190DE-CB75-4E6A-8BA9-71CAA0C7DFC0}"/>
    <cellStyle name="style1533805086489" xfId="45186" xr:uid="{FE844CDD-AB7A-444F-8DE3-6F82AA4954E7}"/>
    <cellStyle name="style1533805086593" xfId="45187" xr:uid="{B2AFC847-DB5C-4306-A6F8-65C900E00CB2}"/>
    <cellStyle name="style1533805086705" xfId="45185" xr:uid="{9ACCFC24-9FDB-41A0-811F-9A424EF46BB9}"/>
    <cellStyle name="style1533805086806" xfId="45188" xr:uid="{3286A993-E025-4D24-99D1-5B78983E7D71}"/>
    <cellStyle name="style1533805086910" xfId="45191" xr:uid="{C0E5EABB-EA2D-4A60-97ED-D2202494C27D}"/>
    <cellStyle name="style1533805087012" xfId="45192" xr:uid="{7564F6CF-DE50-4E80-9E79-83F54FB35F6B}"/>
    <cellStyle name="style1533805087111" xfId="45193" xr:uid="{C969D1DB-E356-45A0-85FD-EA3BFF001DD8}"/>
    <cellStyle name="style1533805087213" xfId="45194" xr:uid="{8EA2F15A-C49A-4BB3-8215-235043354E2B}"/>
    <cellStyle name="style1533805087311" xfId="45195" xr:uid="{37BDC92A-538A-47F5-A34B-B335C80D63E3}"/>
    <cellStyle name="style1533805087418" xfId="45201" xr:uid="{EC29AAC2-E206-4DF9-A8EB-43237C634E0C}"/>
    <cellStyle name="style1533805087516" xfId="45196" xr:uid="{2CF013BD-5C27-4A7C-B50E-91C50A4EB9F4}"/>
    <cellStyle name="style1533805087620" xfId="45202" xr:uid="{A999F5E8-68BC-452D-9C40-4680F57B63E2}"/>
    <cellStyle name="style1533805087737" xfId="45207" xr:uid="{80D61B53-630A-4134-B524-0F103CEAD48B}"/>
    <cellStyle name="style1533805087837" xfId="45208" xr:uid="{CA74F59E-052E-4796-9811-0B12786A9497}"/>
    <cellStyle name="style1533805087937" xfId="45197" xr:uid="{CDAEF02B-1A91-4B4E-90E0-A9A9DC91F7FE}"/>
    <cellStyle name="style1533805088051" xfId="45198" xr:uid="{CBC2B619-4444-449D-888A-D7BEC561A0DE}"/>
    <cellStyle name="style1533805088180" xfId="45199" xr:uid="{7D1F0BE7-7F71-496E-8E0F-425D7DA6BAD5}"/>
    <cellStyle name="style1533805088286" xfId="45200" xr:uid="{89711182-41FD-4068-85C9-B689C6C76C46}"/>
    <cellStyle name="style1533805088389" xfId="45203" xr:uid="{37D96F84-3956-47C8-9FA7-46974A385414}"/>
    <cellStyle name="style1533805088488" xfId="45204" xr:uid="{043F5DA4-59FF-4D3D-9C3C-A0F6A61F0B3A}"/>
    <cellStyle name="style1533805088588" xfId="45205" xr:uid="{12E388CA-1602-49C8-9819-3CE8FC725C4C}"/>
    <cellStyle name="style1533805088701" xfId="45206" xr:uid="{FF337D6F-BDE1-4E65-8CAF-B34FB5108A24}"/>
    <cellStyle name="style1533805088880" xfId="45209" xr:uid="{331F4668-B84B-49B3-B015-3D66801D5E79}"/>
    <cellStyle name="style1533805088985" xfId="45210" xr:uid="{FEF1E650-A3B9-473C-A397-48FA5D5D4206}"/>
    <cellStyle name="style1533805089091" xfId="45211" xr:uid="{1E60E2B8-E4EF-4C94-9F5E-05C677FF8494}"/>
    <cellStyle name="style1533805089190" xfId="45212" xr:uid="{CF7D8F8C-699C-4312-BF64-6ACACA6603E8}"/>
    <cellStyle name="style1533805135289" xfId="45213" xr:uid="{A303F2F6-B6EE-4105-8076-8D5B6B836CA1}"/>
    <cellStyle name="style1533805135401" xfId="45214" xr:uid="{D1FC4B30-56CE-4566-8B9C-EC9A081A42D5}"/>
    <cellStyle name="style1533805135499" xfId="45219" xr:uid="{C4B66947-E212-42C6-9F41-1793887CC6DF}"/>
    <cellStyle name="style1533805135604" xfId="45220" xr:uid="{E47EAC89-4A94-4FF8-996F-D61B403A7E95}"/>
    <cellStyle name="style1533805135817" xfId="45216" xr:uid="{7F035DA1-7D06-4EC6-9477-BD8595B0F2DA}"/>
    <cellStyle name="style1533805135917" xfId="45217" xr:uid="{D860004B-F6E3-40CC-BBCF-1D67D1C9EDCE}"/>
    <cellStyle name="style1533805136017" xfId="45215" xr:uid="{A566B968-759E-4188-A127-1A4CB8C4DA98}"/>
    <cellStyle name="style1533805136121" xfId="45218" xr:uid="{4B436589-F7CA-4D2D-A050-9809AA7C6308}"/>
    <cellStyle name="style1533805136219" xfId="45221" xr:uid="{45756A2C-FB85-45A4-8C49-C82A2F56915B}"/>
    <cellStyle name="style1533805136315" xfId="45222" xr:uid="{EB833500-8AAC-415C-8860-EE16A7BEDAB4}"/>
    <cellStyle name="style1533805136414" xfId="45223" xr:uid="{48332977-5FF3-4438-BC79-4A22157682C2}"/>
    <cellStyle name="style1533805136514" xfId="45224" xr:uid="{ABDC3660-0160-4668-8176-DF81A2824606}"/>
    <cellStyle name="style1533805136618" xfId="45225" xr:uid="{D3135E55-10B1-4B70-BA09-62A566F9BB85}"/>
    <cellStyle name="style1533805136734" xfId="45228" xr:uid="{6D54F97E-8103-441D-9027-156628ABE1F6}"/>
    <cellStyle name="style1533805136832" xfId="45226" xr:uid="{EB5E85C1-BE6B-47D5-ABE8-69582A20FC56}"/>
    <cellStyle name="style1533805136937" xfId="45229" xr:uid="{CAC0E464-7B81-4604-8346-2E1ECB51B500}"/>
    <cellStyle name="style1533805137041" xfId="45231" xr:uid="{AA01DFAD-8D41-4FA0-8D52-E5076A69815C}"/>
    <cellStyle name="style1533805137138" xfId="45232" xr:uid="{822B1EE3-1C95-43F1-A893-4EDD7604768B}"/>
    <cellStyle name="style1533805137235" xfId="45227" xr:uid="{49E00839-9A73-4163-B810-EF18CD35DEF5}"/>
    <cellStyle name="style1533805137637" xfId="45230" xr:uid="{CE8CD6A5-C970-4772-A47A-7F4EAF75E5E3}"/>
    <cellStyle name="style1533805138054" xfId="45233" xr:uid="{4A00ECE9-FD65-462C-81ED-6940F1FBCFC6}"/>
    <cellStyle name="style1533805184079" xfId="45234" xr:uid="{752985EE-1839-4298-BF30-202877474F16}"/>
    <cellStyle name="style1533805184193" xfId="45235" xr:uid="{BEAC9102-EAED-4E4A-8DD4-97A79383D398}"/>
    <cellStyle name="style1533805184322" xfId="45240" xr:uid="{571A0B51-A583-4154-8351-FDB3A5ED21CA}"/>
    <cellStyle name="style1533805184431" xfId="45241" xr:uid="{DB86984D-87B7-46B7-BA7C-1166AD6CC545}"/>
    <cellStyle name="style1533805184705" xfId="45237" xr:uid="{0C24F052-0540-4231-8CFD-DE81FEE2151B}"/>
    <cellStyle name="style1533805184834" xfId="45238" xr:uid="{384883FC-4593-4D79-A74D-BAEA51B6C332}"/>
    <cellStyle name="style1533805184964" xfId="45236" xr:uid="{0C1A25D0-2AF9-4037-BAC7-4BFE1584F8CA}"/>
    <cellStyle name="style1533805185076" xfId="45239" xr:uid="{60485957-E0B6-41DD-806E-C4A34EFEFB89}"/>
    <cellStyle name="style1533805185183" xfId="45242" xr:uid="{4EF548D6-1C81-4D39-A252-71655283EDD6}"/>
    <cellStyle name="style1533805185295" xfId="45243" xr:uid="{9D0F63EB-6691-4BB3-B58D-380FC97467AF}"/>
    <cellStyle name="style1533805185406" xfId="45244" xr:uid="{8CB833B7-86B2-47B9-89AC-16C55834A26C}"/>
    <cellStyle name="style1533805185531" xfId="45245" xr:uid="{DA67F5A8-433F-442E-B38F-E7BC71604FFD}"/>
    <cellStyle name="style1533805185645" xfId="45246" xr:uid="{761B8017-8303-4F83-8B7A-73571F719080}"/>
    <cellStyle name="style1533805185784" xfId="45252" xr:uid="{6661A267-4C93-42DD-84DA-3EBEB6C88DA5}"/>
    <cellStyle name="style1533805185893" xfId="45247" xr:uid="{122A80D7-3783-427C-BCAD-72134C3470D8}"/>
    <cellStyle name="style1533805186008" xfId="45253" xr:uid="{746DBF57-7381-48BD-B9C6-CB4201CB3632}"/>
    <cellStyle name="style1533805186126" xfId="45258" xr:uid="{02077347-891D-41FC-99E0-0BAA59AD6478}"/>
    <cellStyle name="style1533805186229" xfId="45272" xr:uid="{47ADB1C0-0770-49B9-B4DE-64AEA3532093}"/>
    <cellStyle name="style1533805186335" xfId="45259" xr:uid="{8A7EDB71-5C94-4429-824E-DAFB738DAD21}"/>
    <cellStyle name="style1533805186424" xfId="45248" xr:uid="{5F4401E2-131D-4D9B-8838-0C07610FDDB0}"/>
    <cellStyle name="style1533805186531" xfId="45249" xr:uid="{912D4DA3-08B2-4912-A607-CA31D2886744}"/>
    <cellStyle name="style1533805186642" xfId="45250" xr:uid="{F0CEBDEE-1021-4212-93E1-6AF8C7033C51}"/>
    <cellStyle name="style1533805186764" xfId="45251" xr:uid="{1F766D77-3114-4864-808C-A7EC965969E6}"/>
    <cellStyle name="style1533805186891" xfId="45254" xr:uid="{81F9F573-BD4C-4420-AFC5-642A46E829A2}"/>
    <cellStyle name="style1533805186995" xfId="45255" xr:uid="{ADE35154-0FE1-4883-86B5-48E1D366B672}"/>
    <cellStyle name="style1533805187132" xfId="45256" xr:uid="{40758F01-DDF2-4C98-86C3-CAE17F89E838}"/>
    <cellStyle name="style1533805187241" xfId="45257" xr:uid="{976817EB-0A8D-406D-B19E-A3571AC2761E}"/>
    <cellStyle name="style1533805187404" xfId="45260" xr:uid="{F40F8069-7D33-42FB-97C2-7D3835A64A9D}"/>
    <cellStyle name="style1533805187512" xfId="45261" xr:uid="{13E65636-DB4E-4182-A50F-A67CFDCFCE5C}"/>
    <cellStyle name="style1533805187650" xfId="45262" xr:uid="{FD69F67C-33AB-47F3-8154-DC6A94975DAA}"/>
    <cellStyle name="style1533805187770" xfId="45263" xr:uid="{6BB7208A-E579-492D-B36B-8723B6F7CA15}"/>
    <cellStyle name="style1533805187893" xfId="45264" xr:uid="{5AEC1883-07A9-453F-9EA6-A060A87DF6A8}"/>
    <cellStyle name="style1533805187985" xfId="45265" xr:uid="{30278358-3D60-4A76-BEDB-D7FCF8EF03DC}"/>
    <cellStyle name="style1533805188075" xfId="45266" xr:uid="{36E26DDC-6477-4F2D-9C77-A26C99BB9BC9}"/>
    <cellStyle name="style1533805188173" xfId="45267" xr:uid="{3D22345F-0DAD-4DFA-AF4C-A6A57918FC77}"/>
    <cellStyle name="style1533805188264" xfId="45268" xr:uid="{743187BE-9B07-40E7-98A9-2A4175450A1F}"/>
    <cellStyle name="style1533805188356" xfId="45269" xr:uid="{700A4368-5FB8-4D19-80FA-16714B0F1EBD}"/>
    <cellStyle name="style1533805188450" xfId="45270" xr:uid="{CBACD09E-8A11-4D2F-A7A8-8C38D4666DFF}"/>
    <cellStyle name="style1533805188537" xfId="45271" xr:uid="{918E35E2-6268-4E4A-A9C5-11DD7263441A}"/>
    <cellStyle name="style1533805188694" xfId="45273" xr:uid="{31E1798C-C141-4DB7-8A24-6D1F51A48C6E}"/>
    <cellStyle name="style1533805188790" xfId="45274" xr:uid="{B0ED1DCA-5F33-4A0D-A0E1-26E932BE6DBE}"/>
    <cellStyle name="style1533805188885" xfId="45275" xr:uid="{163EA197-7269-4435-AEF8-FD58BEF0D9C4}"/>
    <cellStyle name="style1533805188978" xfId="45276" xr:uid="{A99F1113-4C60-4C11-8F6A-08A634E4D944}"/>
    <cellStyle name="style1533805235408" xfId="45277" xr:uid="{42F20A79-CD2C-43CD-8298-0E372E2447E4}"/>
    <cellStyle name="style1533805235565" xfId="45278" xr:uid="{7184B5D7-4935-44A4-B536-455444724747}"/>
    <cellStyle name="style1533805235725" xfId="45283" xr:uid="{EF053947-8292-4A42-95A2-8CB611F4417B}"/>
    <cellStyle name="style1533805235877" xfId="45284" xr:uid="{D823EBA6-3C8D-4CC0-9738-726F69959300}"/>
    <cellStyle name="style1533805236186" xfId="45280" xr:uid="{160EE739-5722-4DF7-A970-A007808E8E49}"/>
    <cellStyle name="style1533805236330" xfId="45281" xr:uid="{EC142A3D-4801-44D7-82CC-EF10C8DEE3C7}"/>
    <cellStyle name="style1533805236479" xfId="45279" xr:uid="{2C548C46-4180-4FE3-9A84-12E15249A408}"/>
    <cellStyle name="style1533805236618" xfId="45282" xr:uid="{E84AAD87-A133-46FD-9651-CA6FEC6464E6}"/>
    <cellStyle name="style1533805236764" xfId="45285" xr:uid="{9D688625-727D-460B-B9D0-1C7B5DCC8EAD}"/>
    <cellStyle name="style1533805236915" xfId="45286" xr:uid="{9602B0B7-0BF2-49BD-BD8E-59E1D8C4B3BC}"/>
    <cellStyle name="style1533805237079" xfId="45287" xr:uid="{3EDD2507-43C2-439D-99B3-9D8B0E0E332D}"/>
    <cellStyle name="style1533805237245" xfId="45288" xr:uid="{6C5148DC-95BD-437C-AE01-CA3C9058A72F}"/>
    <cellStyle name="style1533805237387" xfId="45289" xr:uid="{9858C007-E7A0-4E68-9569-2A58C4C321AC}"/>
    <cellStyle name="style1533805237494" xfId="45292" xr:uid="{E51A47E1-D9FB-406F-8CA3-320A6DE3272A}"/>
    <cellStyle name="style1533805237869" xfId="45295" xr:uid="{2AFCB42C-263F-4763-8AEB-CB3DAB1590EF}"/>
    <cellStyle name="style1533805237967" xfId="45290" xr:uid="{906D68AD-CA7B-4570-8757-BA81DCE354F0}"/>
    <cellStyle name="style1533805238066" xfId="45293" xr:uid="{4DADCA6D-4348-4CB0-A556-A3B521B91522}"/>
    <cellStyle name="style1533805238163" xfId="45296" xr:uid="{266DD85B-4CF8-437F-8612-ED1C52EDA6FD}"/>
    <cellStyle name="style1533805238272" xfId="45291" xr:uid="{7156419F-D955-4390-B907-BC0600E3AF4C}"/>
    <cellStyle name="style1533805238693" xfId="45294" xr:uid="{8A767624-FCE3-4863-B26C-D338C8959432}"/>
    <cellStyle name="style1533805239092" xfId="45297" xr:uid="{2B873919-392F-4E36-98C1-195371D2DBBE}"/>
    <cellStyle name="style1533805289002" xfId="45299" xr:uid="{CADB6D23-701B-43B9-9D04-5C1C04F11FF8}"/>
    <cellStyle name="style1533805289217" xfId="45300" xr:uid="{9A546AA5-0EF8-48D3-995B-266D22AD6581}"/>
    <cellStyle name="style1533805289422" xfId="45298" xr:uid="{708608B7-2C73-486A-8A50-CF5774D1A115}"/>
    <cellStyle name="style1533805289633" xfId="45301" xr:uid="{F7D0B616-0D4D-46C8-85A8-E40BF4924A21}"/>
    <cellStyle name="style1533805289807" xfId="45302" xr:uid="{9392A78F-D9D3-4526-9C17-C083F1B5B7E3}"/>
    <cellStyle name="style1533805289940" xfId="45303" xr:uid="{C451C826-83DD-4D87-95A6-D936330EC7C4}"/>
    <cellStyle name="style1533805290067" xfId="45304" xr:uid="{3EB8FF28-F1C5-4AE0-8614-3F400B81DF1A}"/>
    <cellStyle name="style1533805290180" xfId="45305" xr:uid="{C8104EB4-933C-47C4-9BFE-EA2CD50B7DA8}"/>
    <cellStyle name="style1533805290286" xfId="45307" xr:uid="{0B68C615-879A-4B87-BCA5-92065BC4A5B9}"/>
    <cellStyle name="style1533805290391" xfId="45308" xr:uid="{1335A363-70B7-43FD-9675-BB0922903D26}"/>
    <cellStyle name="style1533805290491" xfId="45310" xr:uid="{FC837CD7-7613-4B03-8A8E-CFB8D9A5FBF2}"/>
    <cellStyle name="style1533805290597" xfId="45311" xr:uid="{E0AD16E5-6DE3-4AD9-8510-2D350DF4C34F}"/>
    <cellStyle name="style1533805290712" xfId="45306" xr:uid="{CFC8ACA7-298F-4345-BB13-4AF69FDB91A5}"/>
    <cellStyle name="style1533805290831" xfId="45309" xr:uid="{442EC3DA-0244-4C39-977B-F7BF3FC9D5AF}"/>
    <cellStyle name="style1533805290949" xfId="45312" xr:uid="{0C6732B3-2F36-492A-8ABB-3F31D13C17F3}"/>
    <cellStyle name="style1533805291195" xfId="45314" xr:uid="{E09A0BC2-36B2-4303-9C71-81A78895F27E}"/>
    <cellStyle name="style1533805291319" xfId="45315" xr:uid="{C88632D5-B91C-4D93-BAD5-A4D759E69D30}"/>
    <cellStyle name="style1533805291454" xfId="45313" xr:uid="{D5D7BFD1-9AF8-4521-ABED-9AC0E7B957A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0894180806" xfId="45612" xr:uid="{2E736CD0-F64B-4758-A170-B60744A1EFF9}"/>
    <cellStyle name="style1540894181063" xfId="45615" xr:uid="{9951BFB0-06AF-45C5-AE36-403AD880F0B6}"/>
    <cellStyle name="style1540894181746" xfId="45618" xr:uid="{80749FAB-7962-402B-BE2B-173603A84858}"/>
    <cellStyle name="style1540894181843" xfId="45621" xr:uid="{0A6161A0-5AD6-4DF2-9D9D-499C87C2867A}"/>
    <cellStyle name="style1540894181955" xfId="45627" xr:uid="{F0F13682-6704-47B0-B2DC-476586CF8AB1}"/>
    <cellStyle name="style1540894182227" xfId="45629" xr:uid="{88C077B9-0F1E-45CE-8401-C5DAAAC38EC6}"/>
    <cellStyle name="style1540894182656" xfId="45649" xr:uid="{A794F148-C545-45FE-BBB8-7C2F6773DD53}"/>
    <cellStyle name="style1540894182782" xfId="45650" xr:uid="{B02DA06D-441E-4AFE-A2B2-9A7548322DC7}"/>
    <cellStyle name="style1540894182941" xfId="45648" xr:uid="{8C7B6C54-8229-41F2-BAF7-27508ACDB091}"/>
    <cellStyle name="style1540894183103" xfId="45651" xr:uid="{73594EBA-41B6-4ECB-9E54-1D80A682A573}"/>
    <cellStyle name="style1540894183225" xfId="45652" xr:uid="{70C3ACD4-B361-46B1-A4C6-1E6188C737FC}"/>
    <cellStyle name="style1540894183345" xfId="45653" xr:uid="{83264D31-71E2-49E4-A161-A73318802619}"/>
    <cellStyle name="style1540894183787" xfId="45654" xr:uid="{E8E552A4-2E4D-484F-A546-931ABB2A88CE}"/>
    <cellStyle name="style1540894183928" xfId="45655" xr:uid="{49F9304C-A898-4389-8630-758F73208039}"/>
    <cellStyle name="style1540894184065" xfId="45656" xr:uid="{CDF826EA-42A3-4129-8A10-A94B4BE08CDF}"/>
    <cellStyle name="style1540894184265" xfId="45661" xr:uid="{78EB0FD0-F2EA-4DE2-9877-8716571C4D08}"/>
    <cellStyle name="style1540894184365" xfId="45662" xr:uid="{F199EA5B-19D4-4E8F-B5E4-E44800229A76}"/>
    <cellStyle name="style1540894189377" xfId="45613" xr:uid="{B59039D7-CDD8-4B74-BBF4-5A91C117E373}"/>
    <cellStyle name="style1540894189637" xfId="45616" xr:uid="{D260C430-2C61-40A8-B509-32C10FB1894C}"/>
    <cellStyle name="style1540894190150" xfId="45619" xr:uid="{714DFAB0-E0CF-4F2C-A006-4EED1ABDC5B9}"/>
    <cellStyle name="style1540894190369" xfId="45622" xr:uid="{E75FA08C-80C0-4E12-92A2-D5217C1A29EF}"/>
    <cellStyle name="style1540894190527" xfId="45625" xr:uid="{76C4DAE5-66B6-41FF-95AF-3E7CF2B25408}"/>
    <cellStyle name="style1540894190742" xfId="45628" xr:uid="{40FEB29F-197C-4B5D-9B02-61765D6C2DCA}"/>
    <cellStyle name="style1540894191126" xfId="45637" xr:uid="{411D0456-DA90-47A5-A63B-5BAD15AE8EBE}"/>
    <cellStyle name="style1540894191242" xfId="45638" xr:uid="{85E9BC88-5572-441A-96BF-311DE16B550B}"/>
    <cellStyle name="style1540894191360" xfId="45636" xr:uid="{C891DB14-7C9C-4CE8-8C17-F727832BCCB0}"/>
    <cellStyle name="style1540894191482" xfId="45642" xr:uid="{828CA0C5-A053-495D-BBCB-04A46B451EA7}"/>
    <cellStyle name="style1540894191600" xfId="45643" xr:uid="{612322F8-8AB4-48A7-A81D-24F695DE9A5E}"/>
    <cellStyle name="style1540894191714" xfId="45644" xr:uid="{4621F0DC-9A09-43F6-A810-724C93D53FD4}"/>
    <cellStyle name="style1540894192079" xfId="45645" xr:uid="{2F5AC75C-BD45-4AED-B3D7-70913918BE92}"/>
    <cellStyle name="style1540894192196" xfId="45646" xr:uid="{0EDAFCB6-0F93-4B29-A011-1FCBF066D3C9}"/>
    <cellStyle name="style1540894192315" xfId="45647" xr:uid="{48C65746-24C7-4961-AFAB-64C8ABFF5C46}"/>
    <cellStyle name="style1540894192481" xfId="45659" xr:uid="{B81B5B34-99C8-46F4-9AE0-B0F0CC5548BA}"/>
    <cellStyle name="style1540894192586" xfId="45660" xr:uid="{40A1B3E0-036C-41AD-8359-DC328B6F0005}"/>
    <cellStyle name="style1540894198001" xfId="45614" xr:uid="{C6DB51F2-3128-439B-87FC-7FE2FB5E5D7A}"/>
    <cellStyle name="style1540894198243" xfId="45617" xr:uid="{28A801FD-E7BA-4E8A-A497-8FBF8A4B0C7C}"/>
    <cellStyle name="style1540894198721" xfId="45620" xr:uid="{A28F7154-C18B-4CEB-9922-27814C57A690}"/>
    <cellStyle name="style1540894198816" xfId="45623" xr:uid="{C741EB86-13AC-4F32-BF9D-013558A65C51}"/>
    <cellStyle name="style1540894198927" xfId="45624" xr:uid="{7CA5BFC0-0132-4677-BA33-A6B1A4E85297}"/>
    <cellStyle name="style1540894199159" xfId="45626" xr:uid="{FC8D2C2F-E184-49F6-A932-8B0E98144EF7}"/>
    <cellStyle name="style1540894199553" xfId="45631" xr:uid="{5C089DA6-DF17-4189-AAC3-16F44F49DD12}"/>
    <cellStyle name="style1540894199665" xfId="45632" xr:uid="{F5A5F7BB-9D1D-465B-B02C-069E9F806741}"/>
    <cellStyle name="style1540894199790" xfId="45630" xr:uid="{76AEDB95-30C2-44F9-8916-C1EEDDA9F0BA}"/>
    <cellStyle name="style1540894199924" xfId="45633" xr:uid="{1633AAF8-42A1-4A6C-8EC8-931A9F3D7EEC}"/>
    <cellStyle name="style1540894200081" xfId="45634" xr:uid="{6A17580E-8248-42B2-B20C-41D722C79A8E}"/>
    <cellStyle name="style1540894200279" xfId="45635" xr:uid="{484B0BAD-1FD6-44ED-876C-0B38EF211577}"/>
    <cellStyle name="style1540894200650" xfId="45639" xr:uid="{15D98952-0F0D-44B0-A070-7CF9BD18D917}"/>
    <cellStyle name="style1540894200763" xfId="45640" xr:uid="{218FFCEA-ED50-45EA-A22A-FAF76743A2F9}"/>
    <cellStyle name="style1540894200880" xfId="45641" xr:uid="{AE3E481F-BAA3-4991-9DF3-576FA13336CD}"/>
    <cellStyle name="style1540894201032" xfId="45657" xr:uid="{B9377E12-70A2-4ABB-ABAA-7F98D765A3AD}"/>
    <cellStyle name="style1540894201158" xfId="45658" xr:uid="{C9683687-E5BF-4121-AF1C-663D3126E6E0}"/>
    <cellStyle name="style1540894324439" xfId="45390" xr:uid="{3676CA44-7AA6-44D4-B362-D74B6BDD0C97}"/>
    <cellStyle name="style1540894324591" xfId="45391" xr:uid="{A6183374-0E18-4721-9195-33ADC42980C6}"/>
    <cellStyle name="style1540894324729" xfId="45396" xr:uid="{41FCA64E-EAF5-4541-AA08-C54950FB3430}"/>
    <cellStyle name="style1540894324869" xfId="45397" xr:uid="{C39C58E4-E606-469F-AE06-A21B69E334F1}"/>
    <cellStyle name="style1540894325148" xfId="45393" xr:uid="{1A01BBB2-4D62-42ED-9F12-4694D4D10E37}"/>
    <cellStyle name="style1540894325271" xfId="45394" xr:uid="{720F7A4A-407D-42A1-9AFB-C806300038BB}"/>
    <cellStyle name="style1540894325394" xfId="45392" xr:uid="{C9300504-21F2-45B4-9CE9-84A88DA9E062}"/>
    <cellStyle name="style1540894325518" xfId="45395" xr:uid="{C579FB8F-87A2-4115-8826-66898030009E}"/>
    <cellStyle name="style1540894325644" xfId="45398" xr:uid="{B3081732-91AE-4AF8-B63A-7A24D79F6FF5}"/>
    <cellStyle name="style1540894325769" xfId="45399" xr:uid="{FFA33E63-F146-45A6-8E3C-1A030B56C5B8}"/>
    <cellStyle name="style1540894325894" xfId="45400" xr:uid="{4A7A511A-B191-4C52-93D3-DF31374CA092}"/>
    <cellStyle name="style1540894326021" xfId="45401" xr:uid="{B450E045-03D1-4FF0-A3C1-55E4A1F89980}"/>
    <cellStyle name="style1540894326152" xfId="45402" xr:uid="{704B2515-433F-499B-970F-94D34B7930AA}"/>
    <cellStyle name="style1540894326292" xfId="45408" xr:uid="{260C0842-5907-471E-84FA-96986809B2FC}"/>
    <cellStyle name="style1540894326422" xfId="45403" xr:uid="{CF774B3E-B50C-4EFB-8949-C03CE5C0D719}"/>
    <cellStyle name="style1540894326543" xfId="45409" xr:uid="{00DA1ACB-2626-429F-8882-ADCDD74F4BC6}"/>
    <cellStyle name="style1540894326673" xfId="45414" xr:uid="{9EC3FEBF-135A-4B6D-9DD0-643DB84B29D3}"/>
    <cellStyle name="style1540894326801" xfId="45415" xr:uid="{0AC27FDE-CEB8-472B-8766-40E8FF09EB60}"/>
    <cellStyle name="style1540894326928" xfId="45404" xr:uid="{D8083A48-D233-4951-A96C-6CE86DFC06F8}"/>
    <cellStyle name="style1540894327080" xfId="45405" xr:uid="{D3075046-D183-47A3-937F-9E795AE7F5C5}"/>
    <cellStyle name="style1540894327201" xfId="45406" xr:uid="{94A66592-0AD8-46C6-BC7E-72E1CB33D4A6}"/>
    <cellStyle name="style1540894327324" xfId="45407" xr:uid="{2A2897C1-F228-470F-B332-6DBED66DA1A6}"/>
    <cellStyle name="style1540894327445" xfId="45410" xr:uid="{867E45FB-8954-48D0-877F-A2B325A63AA3}"/>
    <cellStyle name="style1540894327564" xfId="45411" xr:uid="{D11B25F6-0A3C-4638-B9AA-63E17706E597}"/>
    <cellStyle name="style1540894327689" xfId="45412" xr:uid="{2D7405BF-36D5-4DC5-96E9-63AD39E483FB}"/>
    <cellStyle name="style1540894327815" xfId="45413" xr:uid="{EAEDFE2B-B040-4F43-A5A6-84B86E5DF98C}"/>
    <cellStyle name="style1540894327954" xfId="45416" xr:uid="{107BE181-AFEF-4D42-9B90-90E49EACF667}"/>
    <cellStyle name="style1540894328083" xfId="45417" xr:uid="{44F92FBE-A1A8-4021-8A8C-08AA08E9ED9A}"/>
    <cellStyle name="style1540894328205" xfId="45418" xr:uid="{E4D071E2-24DF-45C3-A991-443161DB5558}"/>
    <cellStyle name="style1540894328329" xfId="45419" xr:uid="{FCC977A9-B945-4F6D-BDD8-C2D3EC4D9591}"/>
    <cellStyle name="style1540894330283" xfId="45420" xr:uid="{94335046-68BD-402D-B3E8-8CC764FF1FA6}"/>
    <cellStyle name="style1540894330404" xfId="45421" xr:uid="{A25BE714-857C-4564-8587-848AD82FC723}"/>
    <cellStyle name="style1540894330516" xfId="45426" xr:uid="{72541D4F-38BC-4372-856E-53A53F361316}"/>
    <cellStyle name="style1540894330621" xfId="45427" xr:uid="{FA14D0A0-B729-4AEB-AAC7-466D9E506980}"/>
    <cellStyle name="style1540894330834" xfId="45423" xr:uid="{078F1DF2-D617-4405-B0D1-B2494D551F91}"/>
    <cellStyle name="style1540894330944" xfId="45424" xr:uid="{0B4BBADA-6B94-4346-9F53-29D9B3EAD06F}"/>
    <cellStyle name="style1540894331062" xfId="45422" xr:uid="{B7241FA6-A8DA-4776-8352-F512AA195CAC}"/>
    <cellStyle name="style1540894331173" xfId="45425" xr:uid="{8715B030-CA88-498C-8DA0-87E32C0D7DCD}"/>
    <cellStyle name="style1540894331279" xfId="45428" xr:uid="{78ECF3B3-5BD5-4CA2-95B6-5D36A4CF6B53}"/>
    <cellStyle name="style1540894331402" xfId="45429" xr:uid="{7BD581ED-7E68-4C18-B9A3-0E5180F40254}"/>
    <cellStyle name="style1540894331549" xfId="45430" xr:uid="{02004E9A-A9E2-48AD-BE96-032D03862D6C}"/>
    <cellStyle name="style1540894331673" xfId="45431" xr:uid="{7CB9B75E-DD6B-42CF-A882-528F7D11EE64}"/>
    <cellStyle name="style1540894331780" xfId="45432" xr:uid="{8A76E80E-E5EB-4906-A336-312909D3EAFC}"/>
    <cellStyle name="style1540894331895" xfId="45438" xr:uid="{FD8221D7-EBFA-4003-A7BD-D538C561A386}"/>
    <cellStyle name="style1540894332002" xfId="45433" xr:uid="{B4B69D4E-45EF-4543-B885-8BE12E3A61F9}"/>
    <cellStyle name="style1540894332113" xfId="45439" xr:uid="{2B5065FD-4B22-478D-A3F3-52C35176F168}"/>
    <cellStyle name="style1540894332451" xfId="45434" xr:uid="{5837E036-4CFC-4776-A811-C7C48A7FCC76}"/>
    <cellStyle name="style1540894332558" xfId="45435" xr:uid="{B2308369-9ACB-4856-B3D7-FFA35D51D0FC}"/>
    <cellStyle name="style1540894332669" xfId="45436" xr:uid="{31561FD9-698B-49F4-AAEF-3A229CB268A5}"/>
    <cellStyle name="style1540894332780" xfId="45437" xr:uid="{68C4B34D-7F05-4FA0-B19E-03B7585D5BE5}"/>
    <cellStyle name="style1540894332886" xfId="45440" xr:uid="{73D2B7C8-E7AB-4807-8CE9-19B2FFD72991}"/>
    <cellStyle name="style1540894332992" xfId="45441" xr:uid="{7A80349F-63E0-445D-BCE2-C8786E717098}"/>
    <cellStyle name="style1540894333106" xfId="45442" xr:uid="{2CC4849B-49B9-4D79-A697-38E68420DC4C}"/>
    <cellStyle name="style1540894333213" xfId="45443" xr:uid="{CCFAEA3C-BFDC-4F94-BE70-04F5C57C54F0}"/>
    <cellStyle name="style1540894335699" xfId="45448" xr:uid="{01A313B7-94CB-45FB-9876-F202DE8FFF75}"/>
    <cellStyle name="style1540894335816" xfId="45449" xr:uid="{C9A194EC-4407-4637-94F0-D0C4CFF8E901}"/>
    <cellStyle name="style1540894335924" xfId="45454" xr:uid="{2A76D997-4473-4AE3-B81B-64DDC9527C04}"/>
    <cellStyle name="style1540894336029" xfId="45455" xr:uid="{83C330B9-16F7-4825-8110-0E64379934BE}"/>
    <cellStyle name="style1540894336246" xfId="45451" xr:uid="{CAD3C835-1F32-439A-9FF3-9934E58BDB97}"/>
    <cellStyle name="style1540894336352" xfId="45452" xr:uid="{BC67A5E6-9978-43C4-9E19-3ECE9314D9D5}"/>
    <cellStyle name="style1540894336458" xfId="45450" xr:uid="{1F28F734-6316-4AAF-B1FD-54E5503A7F0C}"/>
    <cellStyle name="style1540894336565" xfId="45453" xr:uid="{1DB81D24-F503-43E0-9B9B-D343891E7E0D}"/>
    <cellStyle name="style1540894336679" xfId="45456" xr:uid="{360E74CF-255D-4737-925D-5E34C982BCAF}"/>
    <cellStyle name="style1540894336788" xfId="45457" xr:uid="{158E473A-FE57-4437-80FC-47AA62053779}"/>
    <cellStyle name="style1540894336898" xfId="45458" xr:uid="{346AA508-B7E4-4C19-866F-D3DB26B913CD}"/>
    <cellStyle name="style1540894337008" xfId="45459" xr:uid="{E047AACD-8166-4D30-AE13-0F4F09AB7C4A}"/>
    <cellStyle name="style1540894337118" xfId="45460" xr:uid="{58054637-891F-47E5-B8B3-181EB2B85F72}"/>
    <cellStyle name="style1540894337232" xfId="45466" xr:uid="{5790001B-5D8B-4604-9722-309A7C8F15BF}"/>
    <cellStyle name="style1540894337340" xfId="45461" xr:uid="{7319FEEB-B847-4A57-9B1B-43C76884BBCB}"/>
    <cellStyle name="style1540894337446" xfId="45467" xr:uid="{8223C8CD-235E-4CC4-B8AA-AF1ED3A5EAFF}"/>
    <cellStyle name="style1540894337557" xfId="45472" xr:uid="{D0D3B0B2-79C7-4BB5-B2D0-5C8962D77342}"/>
    <cellStyle name="style1540894337682" xfId="45473" xr:uid="{2EB71AF7-55FE-4692-905C-AF032D2EFA54}"/>
    <cellStyle name="style1540894337789" xfId="45462" xr:uid="{5C16DD24-0393-4E3A-8EEC-2DCB05572893}"/>
    <cellStyle name="style1540894337897" xfId="45463" xr:uid="{8DCEAE49-C87F-4A60-B934-57D2C2EE388F}"/>
    <cellStyle name="style1540894338004" xfId="45464" xr:uid="{8A151B12-8443-4A01-8B17-41814732B756}"/>
    <cellStyle name="style1540894338119" xfId="45465" xr:uid="{BFF04C20-7D8C-4674-9429-A77B2531A239}"/>
    <cellStyle name="style1540894338225" xfId="45468" xr:uid="{B77B92CC-64EB-497E-B820-DD74A3BF0879}"/>
    <cellStyle name="style1540894338330" xfId="45469" xr:uid="{2C1235FA-ACDF-44E1-9382-72F35DF2770F}"/>
    <cellStyle name="style1540894338438" xfId="45470" xr:uid="{760A0008-3E92-4E32-8ECB-CC7EEB7657BD}"/>
    <cellStyle name="style1540894338545" xfId="45471" xr:uid="{23947F0E-7E7F-47D9-9EBF-61C7260208D8}"/>
    <cellStyle name="style1540894338746" xfId="45474" xr:uid="{8DF405BE-DC76-4E48-8BAC-B0536F7A82F3}"/>
    <cellStyle name="style1540894338851" xfId="45475" xr:uid="{FB636C9A-402E-4293-A8FC-ABDEBD9973CC}"/>
    <cellStyle name="style1540894338959" xfId="45476" xr:uid="{363789AE-F6A4-4B38-850C-4A9787DD3051}"/>
    <cellStyle name="style1540894339073" xfId="45477" xr:uid="{E375C67F-6832-4E41-9D9F-4F11DEE3FB77}"/>
    <cellStyle name="style1540894341530" xfId="45478" xr:uid="{8F72BAA6-C95C-4605-9BCB-8DF644C6B4F9}"/>
    <cellStyle name="style1540894341648" xfId="45479" xr:uid="{5E84F731-FDFD-4995-90F6-4A3ED1F9F8A6}"/>
    <cellStyle name="style1540894341755" xfId="45484" xr:uid="{D99E8A78-DCBE-48F9-B20C-8BED971078E4}"/>
    <cellStyle name="style1540894341859" xfId="45485" xr:uid="{B4730416-DF31-4A9A-9E2D-47331C406B72}"/>
    <cellStyle name="style1540894342121" xfId="45481" xr:uid="{F0A60EFD-2522-4EC0-90E4-D486303730B6}"/>
    <cellStyle name="style1540894342226" xfId="45482" xr:uid="{AC1CC064-628C-428B-83D1-4BE32BE9F421}"/>
    <cellStyle name="style1540894342330" xfId="45480" xr:uid="{8F0D1CD6-77B6-45D0-AB26-6FD89D42EC94}"/>
    <cellStyle name="style1540894342437" xfId="45483" xr:uid="{7ACB217F-FFDE-4851-B051-4A43FB8D006D}"/>
    <cellStyle name="style1540894342548" xfId="45486" xr:uid="{BEC9AFFD-05A2-43AC-9C5C-D88B9120BE94}"/>
    <cellStyle name="style1540894342658" xfId="45487" xr:uid="{195049FF-9546-48D4-AF33-CCDE894C7936}"/>
    <cellStyle name="style1540894342771" xfId="45488" xr:uid="{86BAFDE6-97C1-40C6-8D5C-5E823E89563C}"/>
    <cellStyle name="style1540894342881" xfId="45489" xr:uid="{CCD62325-ACDF-4E3B-8D5E-B9E946819243}"/>
    <cellStyle name="style1540894342989" xfId="45490" xr:uid="{C8B811E2-BF30-4B1F-9F41-3806AE9B5D93}"/>
    <cellStyle name="style1540894343114" xfId="45496" xr:uid="{B02E3312-9107-4CFC-869C-D4E714999204}"/>
    <cellStyle name="style1540894343223" xfId="45491" xr:uid="{17C8F109-A895-4ADC-9D92-F646DFCCA840}"/>
    <cellStyle name="style1540894343328" xfId="45497" xr:uid="{BD01CD13-2D9C-4C5E-949F-7D27C92DADD4}"/>
    <cellStyle name="style1540894343443" xfId="45502" xr:uid="{38689A64-6B2D-45AC-9B92-7686AB417DD7}"/>
    <cellStyle name="style1540894343599" xfId="45503" xr:uid="{83A5CE9B-5FAF-4E2D-A80A-C46349651174}"/>
    <cellStyle name="style1540894343707" xfId="45492" xr:uid="{8707D280-4915-4ABB-9DAA-8E73326A6DF0}"/>
    <cellStyle name="style1540894343831" xfId="45493" xr:uid="{5690FC8F-8A59-4801-A69E-89E803C4A6EF}"/>
    <cellStyle name="style1540894343941" xfId="45494" xr:uid="{C4C0AF6D-D333-44C8-98EB-886E7C46F5B0}"/>
    <cellStyle name="style1540894344067" xfId="45495" xr:uid="{64B4D68D-0CB3-430C-8449-91FE25F71799}"/>
    <cellStyle name="style1540894344179" xfId="45498" xr:uid="{57F751E3-DAFF-4233-A8C6-639E09601DA4}"/>
    <cellStyle name="style1540894344286" xfId="45499" xr:uid="{F6AB424E-1656-4708-9CB5-02D30360945C}"/>
    <cellStyle name="style1540894344392" xfId="45500" xr:uid="{5BDF0097-7DF0-4F27-9B6C-77C9FB703B5C}"/>
    <cellStyle name="style1540894344502" xfId="45501" xr:uid="{F9E1448E-0427-4075-A7BD-A78FB05C4F8B}"/>
    <cellStyle name="style1540894344636" xfId="45504" xr:uid="{0FE49477-32FD-4AF3-8E37-591E1371D4C6}"/>
    <cellStyle name="style1540894344745" xfId="45505" xr:uid="{BEB8F087-A324-4C4C-A2D1-9D2F12C23C18}"/>
    <cellStyle name="style1540894344852" xfId="45506" xr:uid="{26DE8FB3-7B84-4667-A3F2-1480B5A5FA6A}"/>
    <cellStyle name="style1540894344960" xfId="45507" xr:uid="{6A068DC3-4892-4F7C-897E-FB0C9D6DF4AB}"/>
    <cellStyle name="style1540894347215" xfId="45508" xr:uid="{EADB6D58-EB28-49B3-AE23-7B18254885BE}"/>
    <cellStyle name="style1540894347331" xfId="45509" xr:uid="{B5528A58-A51A-47A3-8214-68279D6C0D99}"/>
    <cellStyle name="style1540894347438" xfId="45514" xr:uid="{E0905061-637E-4041-A32C-17CD2FCA8AC0}"/>
    <cellStyle name="style1540894347543" xfId="45515" xr:uid="{A9EEB153-F7AE-417D-8E2E-2B76EA69AB5A}"/>
    <cellStyle name="style1540894347764" xfId="45511" xr:uid="{7AE69B03-C257-407F-A625-9798DBF68515}"/>
    <cellStyle name="style1540894347871" xfId="45512" xr:uid="{24FBCC86-2663-4896-AA4B-8B5303B8B6FC}"/>
    <cellStyle name="style1540894347979" xfId="45510" xr:uid="{1E30A721-8C96-4679-A68A-F01772B9E1C3}"/>
    <cellStyle name="style1540894348095" xfId="45513" xr:uid="{6A4817A2-0F58-4DE0-BBBA-6F03AF505A38}"/>
    <cellStyle name="style1540894348203" xfId="45516" xr:uid="{F3DC244D-9770-4BD8-A754-40F2E6D3059F}"/>
    <cellStyle name="style1540894348308" xfId="45517" xr:uid="{F63377D5-D7B1-4C68-89E6-E6C34BFD978F}"/>
    <cellStyle name="style1540894348413" xfId="45518" xr:uid="{DD29C4C0-C2EA-4B5C-9B4B-B655A4293C7E}"/>
    <cellStyle name="style1540894348522" xfId="45519" xr:uid="{C6305FE4-3BF6-4DC3-A6AE-BF8910E5FD1D}"/>
    <cellStyle name="style1540894348630" xfId="45520" xr:uid="{4566152B-5854-4771-AB47-77DA45706056}"/>
    <cellStyle name="style1540894348744" xfId="45526" xr:uid="{AA336B27-CAB8-430C-A5A7-0A4D6388319B}"/>
    <cellStyle name="style1540894348851" xfId="45521" xr:uid="{2546C28D-83DD-4983-B091-3E9DF2BC4AF2}"/>
    <cellStyle name="style1540894348957" xfId="45527" xr:uid="{0A994DB9-7C15-4BA4-A911-7C1CE4F88AA9}"/>
    <cellStyle name="style1540894349072" xfId="45532" xr:uid="{CD6BBD47-C517-4EF8-B18A-F7E0F695FFC2}"/>
    <cellStyle name="style1540894349180" xfId="45533" xr:uid="{C53F6E56-DF06-41E9-BDF3-A642D615530D}"/>
    <cellStyle name="style1540894349288" xfId="45522" xr:uid="{17CF1699-6E02-41F2-A822-1F4EF1D1188D}"/>
    <cellStyle name="style1540894349403" xfId="45523" xr:uid="{5D17FDEE-E062-4F43-AF84-615D35223200}"/>
    <cellStyle name="style1540894349516" xfId="45524" xr:uid="{B750A67A-09CD-406F-AC4A-20FC44D9E59F}"/>
    <cellStyle name="style1540894349638" xfId="45525" xr:uid="{644B881F-3C08-4453-840E-E182DB02E8FC}"/>
    <cellStyle name="style1540894349762" xfId="45528" xr:uid="{16322CB2-ECB8-4D22-BE76-04A9ECE4C3A1}"/>
    <cellStyle name="style1540894349869" xfId="45529" xr:uid="{3C6B39EE-9FC6-47A7-B9E2-3633571CBCA4}"/>
    <cellStyle name="style1540894349974" xfId="45530" xr:uid="{81A43ED1-54F0-40F1-B536-89ED6F7253CB}"/>
    <cellStyle name="style1540894350089" xfId="45531" xr:uid="{0A66614F-D26F-4F78-AD84-B5E8FEEE8221}"/>
    <cellStyle name="style1540894350259" xfId="45534" xr:uid="{1C3EBE76-A82D-47A7-83B1-2AF007A09DB4}"/>
    <cellStyle name="style1540894350363" xfId="45535" xr:uid="{F0949241-2B84-4C98-84FE-1AEB5B9F070F}"/>
    <cellStyle name="style1540894350468" xfId="45536" xr:uid="{6C16EE5A-A287-4D47-952E-35EEC45C2CC3}"/>
    <cellStyle name="style1540894350577" xfId="45537" xr:uid="{5C34B0D1-35E3-4FAC-ABA5-2878F985E01D}"/>
    <cellStyle name="style1540894350699" xfId="45538" xr:uid="{EF5DC261-8B8B-4EF1-971C-860CE08E9E10}"/>
    <cellStyle name="style1540894350794" xfId="45539" xr:uid="{3D2DA2BA-CA9F-4A29-8571-1C1FBE7F0F55}"/>
    <cellStyle name="style1540894350896" xfId="45540" xr:uid="{5289071A-41B9-4D92-8277-F499F546279E}"/>
    <cellStyle name="style1540894350988" xfId="45541" xr:uid="{16C8443C-9BB7-4CF7-A3E1-49A56C1CF9D0}"/>
    <cellStyle name="style1540894351090" xfId="45542" xr:uid="{7E17BFDC-EAC0-4D74-B50D-896F3EA78BBF}"/>
    <cellStyle name="style1540894351181" xfId="45543" xr:uid="{0C2A794C-B3D9-4004-974A-7E468E253B5E}"/>
    <cellStyle name="style1540894351272" xfId="45544" xr:uid="{0026BF82-4A7E-4D2C-A46B-235F8ADFC539}"/>
    <cellStyle name="style1540894351363" xfId="45545" xr:uid="{B6E33A89-9CC6-4E73-9363-82CF70DC1246}"/>
    <cellStyle name="style1540894351506" xfId="45546" xr:uid="{42B72ED8-3401-447B-8419-074FE19930EE}"/>
    <cellStyle name="style1540894351600" xfId="45547" xr:uid="{051937CD-0DB1-49A0-B6C7-6B421CD873D3}"/>
    <cellStyle name="style1540894351695" xfId="45548" xr:uid="{327D25C1-C117-4AF1-9147-FDB2A8477AA4}"/>
    <cellStyle name="style1540894351787" xfId="45549" xr:uid="{A09D14C6-D715-4828-8A10-A8442BA0F961}"/>
    <cellStyle name="style1540894354219" xfId="45550" xr:uid="{5C06FA77-98E1-4732-8135-BEDED010C4A5}"/>
    <cellStyle name="style1540894354335" xfId="45551" xr:uid="{270A6828-9042-45EA-BA6D-1C267299AF98}"/>
    <cellStyle name="style1540894354440" xfId="45556" xr:uid="{0BE2544E-2AD4-47D4-89BD-4F615B080462}"/>
    <cellStyle name="style1540894354544" xfId="45557" xr:uid="{8D4C082D-5D50-420B-9F04-9FBA5D761CCF}"/>
    <cellStyle name="style1540894354760" xfId="45553" xr:uid="{61D34A03-DB19-4939-B4A1-F816E1840671}"/>
    <cellStyle name="style1540894354867" xfId="45554" xr:uid="{3281B7A4-3B24-427E-A093-F71D386B8104}"/>
    <cellStyle name="style1540894354971" xfId="45552" xr:uid="{BEFB9B94-AA12-40B1-BF1A-64A256A34C67}"/>
    <cellStyle name="style1540894355087" xfId="45555" xr:uid="{1A028B59-5364-4477-A4E0-51BFD006FE4F}"/>
    <cellStyle name="style1540894355193" xfId="45558" xr:uid="{09508C6F-9AEB-4228-A90D-E7BAE0D5BDE7}"/>
    <cellStyle name="style1540894355299" xfId="45559" xr:uid="{2712A59D-E22E-42C3-9F7B-95849850624C}"/>
    <cellStyle name="style1540894355406" xfId="45560" xr:uid="{7FBEFFF6-7B25-49E3-9FCD-373C9E389B8F}"/>
    <cellStyle name="style1540894355514" xfId="45561" xr:uid="{B1C2C0B9-5660-486F-9D9B-8B9B5B727930}"/>
    <cellStyle name="style1540894355623" xfId="45562" xr:uid="{B126A281-6CF1-4977-9E3B-83F636E05C52}"/>
    <cellStyle name="style1540894355736" xfId="45568" xr:uid="{0D0C7FCA-EBBC-405D-AB94-1410C6A152AF}"/>
    <cellStyle name="style1540894355843" xfId="45563" xr:uid="{B9D90D44-75FD-4158-9E73-3F5121F1AE56}"/>
    <cellStyle name="style1540894355967" xfId="45569" xr:uid="{FAD3E2FA-11D3-4AB6-8C07-998183D76590}"/>
    <cellStyle name="style1540894356077" xfId="45574" xr:uid="{C27458AD-9937-4438-9AB8-F91612656314}"/>
    <cellStyle name="style1540894356184" xfId="45589" xr:uid="{1F723916-D669-4BE0-9233-01853FB7B06D}"/>
    <cellStyle name="style1540894356288" xfId="45575" xr:uid="{955B21B7-DDFE-414D-B10D-75C00947046B}"/>
    <cellStyle name="style1540894356380" xfId="45564" xr:uid="{ECF68B62-59E7-4F50-99D5-48E601451869}"/>
    <cellStyle name="style1540894356485" xfId="45565" xr:uid="{2A0D1918-0A03-49E5-8717-FEBE0681B924}"/>
    <cellStyle name="style1540894356590" xfId="45566" xr:uid="{5383EFB9-387F-4A77-9357-A2D19E7E96C7}"/>
    <cellStyle name="style1540894356714" xfId="45567" xr:uid="{715ACEEF-11BF-4198-A3CB-1D762F9F621B}"/>
    <cellStyle name="style1540894356819" xfId="45570" xr:uid="{BADB8B2E-FA05-45E5-A11F-B80C872B22D3}"/>
    <cellStyle name="style1540894356925" xfId="45571" xr:uid="{627F2AFD-701F-4E90-B6E5-0F5BE8CEAB07}"/>
    <cellStyle name="style1540894357030" xfId="45572" xr:uid="{F9C927A6-E52A-47F8-9490-6A8A91419A8E}"/>
    <cellStyle name="style1540894357168" xfId="45573" xr:uid="{C485DB4A-F81D-4DD4-893F-79AB84C20342}"/>
    <cellStyle name="style1540894357289" xfId="45576" xr:uid="{94E624EC-216F-4AE0-B4B5-08E7D6B34925}"/>
    <cellStyle name="style1540894357394" xfId="45577" xr:uid="{A66CD8B1-F877-4F8E-8B7B-C09F199EC1F9}"/>
    <cellStyle name="style1540894357500" xfId="45578" xr:uid="{76C8F845-B4E0-4A52-AF55-85C27DC1813E}"/>
    <cellStyle name="style1540894357607" xfId="45579" xr:uid="{60EFC7F0-18C9-400B-9FB2-BCAB2DA9CD06}"/>
    <cellStyle name="style1540894357766" xfId="45588" xr:uid="{B4A35CE9-0002-4E82-B1AC-E5519525B480}"/>
    <cellStyle name="style1540894357875" xfId="45580" xr:uid="{3543683B-1901-4ECB-B6DB-5E6AAC5D35B1}"/>
    <cellStyle name="style1540894357966" xfId="45581" xr:uid="{03D30A68-B8D8-425C-8CBC-F7ACE049A978}"/>
    <cellStyle name="style1540894358061" xfId="45582" xr:uid="{40AA992F-53EF-425A-8532-C65F2F678801}"/>
    <cellStyle name="style1540894358156" xfId="45583" xr:uid="{4F699F71-8E5E-4C43-94AC-996ABB0F5CB6}"/>
    <cellStyle name="style1540894358247" xfId="45584" xr:uid="{2F15535C-436A-40EA-946E-52CF718FC770}"/>
    <cellStyle name="style1540894358336" xfId="45585" xr:uid="{ACF25175-AEC7-478A-A4EC-A200C6A2A50D}"/>
    <cellStyle name="style1540894358442" xfId="45586" xr:uid="{960313FF-090E-41E6-A1B9-8AB0D2E1451D}"/>
    <cellStyle name="style1540894358536" xfId="45587" xr:uid="{44726A1E-6D35-4B88-A85C-80D2C0685A0B}"/>
    <cellStyle name="style1540894358654" xfId="45590" xr:uid="{D82AC255-4F9B-4686-B51D-3571481FF61D}"/>
    <cellStyle name="style1540894358744" xfId="45591" xr:uid="{BCAFD8C8-EFD9-4B12-BB05-2101EA72C58A}"/>
    <cellStyle name="style1540894358835" xfId="45592" xr:uid="{1186246C-BA34-4527-89DC-64A83941135B}"/>
    <cellStyle name="style1540894358928" xfId="45593" xr:uid="{267B005F-4755-48E3-986D-E8777F7C025B}"/>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1863521098" xfId="46357" xr:uid="{3FA0EFE2-E3C5-494B-91ED-E8A5B45F1671}"/>
    <cellStyle name="style1621863521114" xfId="46356" xr:uid="{EE626698-4B2B-4238-98C0-AECB26F82866}"/>
    <cellStyle name="style1621863521145" xfId="46362" xr:uid="{5AC4EACC-DCED-4A3E-8FB8-4FD58E19F696}"/>
    <cellStyle name="style1621863521160" xfId="46368" xr:uid="{547146A5-48CC-44FD-8DE3-DEDCA24763FF}"/>
    <cellStyle name="style1621863521193" xfId="46363" xr:uid="{61B6E70C-CF38-41D3-BE09-591509D2A247}"/>
    <cellStyle name="style1621863521244" xfId="46369" xr:uid="{542E13F8-ABB0-49E2-9751-F78A0B4F8A47}"/>
    <cellStyle name="style1621863521256" xfId="46374" xr:uid="{DD6F894D-DA04-4BF8-AE90-EC25E5345602}"/>
    <cellStyle name="style1621863521286" xfId="46380" xr:uid="{6860C304-02E6-427A-A903-B2BB66E26502}"/>
    <cellStyle name="style1621863521317" xfId="46390" xr:uid="{83ADD2F0-E536-444A-8951-6711AC1FF193}"/>
    <cellStyle name="style1621863521345" xfId="46375" xr:uid="{16F2E8F0-277D-4FCE-8DAC-57A5A0310218}"/>
    <cellStyle name="style1621863521365" xfId="46381" xr:uid="{8BB6FEA7-2E6A-48C5-9471-7C0137C14E48}"/>
    <cellStyle name="style1621863521386" xfId="46391" xr:uid="{4E09BCBD-F23F-41A3-8B83-CCD709866EE5}"/>
    <cellStyle name="style1621863521398" xfId="46392" xr:uid="{0E1FE600-EC65-4A1B-9D5B-05638FFF95A2}"/>
    <cellStyle name="style1621863521428" xfId="46393" xr:uid="{84AD1B49-701D-4676-837D-6E3678C61AB1}"/>
    <cellStyle name="style1621863521449" xfId="46395" xr:uid="{2AF6F62D-712B-45A6-9A39-8FA3A30BC646}"/>
    <cellStyle name="style1621863521469" xfId="46413" xr:uid="{767C4614-FC5B-40B7-B8F9-7665B91D3612}"/>
    <cellStyle name="style1621863521520" xfId="46415" xr:uid="{8B58115D-0CEE-4C7E-96A3-1BA9ECB88B70}"/>
    <cellStyle name="style1621863521540" xfId="46416" xr:uid="{20673EEB-C44F-46EE-9F90-093AA00725BB}"/>
    <cellStyle name="style1621863521568" xfId="46414" xr:uid="{0F6215E0-1555-456E-A86C-D92D1223C0E5}"/>
    <cellStyle name="style1621863521591" xfId="46417" xr:uid="{C6A209E8-4F41-466A-9E85-643C11B9A52B}"/>
    <cellStyle name="style1621863521611" xfId="46418" xr:uid="{067F1391-26EB-45CE-B6E8-97F7A4EA66A4}"/>
    <cellStyle name="style1621863521642" xfId="46419" xr:uid="{A98051D5-E5BB-4AE9-ADC5-0AFA5BDCFFDC}"/>
    <cellStyle name="style1621863521682" xfId="46420" xr:uid="{C6468206-7711-4B7C-BE13-7790A8C1EB44}"/>
    <cellStyle name="style1621863521703" xfId="46421" xr:uid="{C4C7A877-86AB-4D04-AD0B-C4B71C408ABA}"/>
    <cellStyle name="style1621863521723" xfId="46422" xr:uid="{4DDC408F-9D86-485C-B93B-8147FB2C69EB}"/>
    <cellStyle name="style1621863521751" xfId="46423" xr:uid="{98FEAD7E-E8F5-4D98-890C-E68E7C18F6D7}"/>
    <cellStyle name="style1621863521784" xfId="46437" xr:uid="{FA42E427-3B79-426E-874C-857D32290152}"/>
    <cellStyle name="style1621863521804" xfId="46438" xr:uid="{E8CA23A7-0964-4F5A-B910-E413EBC71B2E}"/>
    <cellStyle name="style1621863522552" xfId="46359" xr:uid="{49706D25-E4E7-4134-A557-BC540B8DE5B2}"/>
    <cellStyle name="style1621863522567" xfId="46358" xr:uid="{C7B736DC-EF99-4D97-A40A-BD035EF8F920}"/>
    <cellStyle name="style1621863522598" xfId="46364" xr:uid="{F2C7C215-CEB4-44E5-828C-34B1C5621118}"/>
    <cellStyle name="style1621863522605" xfId="46370" xr:uid="{F66AD8B1-D25B-481A-999D-478DD10097BE}"/>
    <cellStyle name="style1621863522636" xfId="46365" xr:uid="{14B7B918-D6FF-4102-B2B7-E17F4F13CCEC}"/>
    <cellStyle name="style1621863522667" xfId="46371" xr:uid="{689B1527-0142-41C6-9313-63FBDECD282B}"/>
    <cellStyle name="style1621863522699" xfId="46376" xr:uid="{80798567-761C-4CDA-AD93-AD4F1916FE10}"/>
    <cellStyle name="style1621863522721" xfId="46382" xr:uid="{DF6C710D-9479-4626-8E04-B35CCD1DA8E3}"/>
    <cellStyle name="style1621863522736" xfId="46386" xr:uid="{1BCF7CED-68CF-4A67-956F-0A3E7B29610D}"/>
    <cellStyle name="style1621863522752" xfId="46377" xr:uid="{5DEB2F69-E2E1-4E9B-ADA3-FA971725C129}"/>
    <cellStyle name="style1621863522783" xfId="46383" xr:uid="{CB814211-B960-4BDA-87BD-0AD576053CD9}"/>
    <cellStyle name="style1621863522806" xfId="46387" xr:uid="{22098366-8092-4A39-9F05-7E847B382E69}"/>
    <cellStyle name="style1621863522826" xfId="46388" xr:uid="{CF3EE9AA-CC89-4F01-9353-F6460AABC301}"/>
    <cellStyle name="style1621863522846" xfId="46389" xr:uid="{49C7169E-799B-4FEB-BF86-E2F804E778F6}"/>
    <cellStyle name="style1621863522876" xfId="46394" xr:uid="{BFCF9498-DE0F-4B70-93FD-3E9CAFA4CA05}"/>
    <cellStyle name="style1621863522888" xfId="46400" xr:uid="{9F52F79A-A30E-4A89-AD98-9051BC0C8C4A}"/>
    <cellStyle name="style1621863522909" xfId="46401" xr:uid="{652129E4-C0E3-425F-8BD6-51D10AE25451}"/>
    <cellStyle name="style1621863522949" xfId="46403" xr:uid="{ED233286-5F96-46A3-BE0C-DC9C8A17499A}"/>
    <cellStyle name="style1621863522968" xfId="46404" xr:uid="{C6A5F9D7-4E58-42F2-9A2B-93EAB290ECC9}"/>
    <cellStyle name="style1621863522990" xfId="46402" xr:uid="{03175A54-59D6-4273-8E2F-2F413C6EA078}"/>
    <cellStyle name="style1621863523010" xfId="46405" xr:uid="{EF465E3E-8F0A-4D70-A709-6A2A49908670}"/>
    <cellStyle name="style1621863523031" xfId="46406" xr:uid="{B17C4A73-C5DB-4E4A-B193-01E5CDFBD6B6}"/>
    <cellStyle name="style1621863523051" xfId="46407" xr:uid="{8FADD667-7939-4DCF-BAF4-296DC9B95DAB}"/>
    <cellStyle name="style1621863523092" xfId="46408" xr:uid="{D368A151-C92F-4F14-8300-F76488B074A3}"/>
    <cellStyle name="style1621863523110" xfId="46409" xr:uid="{54184AA1-E012-4A3F-AD04-AFECD11FAD31}"/>
    <cellStyle name="style1621863523132" xfId="46410" xr:uid="{347AEB18-A820-4E9B-B603-19359FA1F5FA}"/>
    <cellStyle name="style1621863523153" xfId="46411" xr:uid="{65CAD7D7-D829-413E-83C6-1F75FDCA9F34}"/>
    <cellStyle name="style1621863523186" xfId="46424" xr:uid="{009D0FD4-97F0-44D1-88E0-F9874A68EF51}"/>
    <cellStyle name="style1621863523202" xfId="46425" xr:uid="{CE1CF4B9-96A7-4F19-B5C9-99603BF565A6}"/>
    <cellStyle name="style1621863524102" xfId="46361" xr:uid="{DD340DB0-E37D-4B61-8E38-FFA3D3A72681}"/>
    <cellStyle name="style1621863524133" xfId="46360" xr:uid="{667A7EE8-0B37-46BC-824E-1A4EFA1BA114}"/>
    <cellStyle name="style1621863524149" xfId="46366" xr:uid="{A9966A9C-52ED-454D-88C6-49E8955E3646}"/>
    <cellStyle name="style1621863524180" xfId="46372" xr:uid="{DB327CA7-DD68-4932-B869-FFB8E1B2B210}"/>
    <cellStyle name="style1621863524202" xfId="46367" xr:uid="{D2A7D740-8FA7-4B94-B501-5C47F22ADD26}"/>
    <cellStyle name="style1621863524233" xfId="46373" xr:uid="{479826B2-3CF6-4E1D-A947-8298C06355C9}"/>
    <cellStyle name="style1621863524249" xfId="46378" xr:uid="{6DC2269B-ED2B-4A49-B04F-06E78B8DADB8}"/>
    <cellStyle name="style1621863524280" xfId="46384" xr:uid="{3227961E-B009-4151-96DF-B92CA3254FCF}"/>
    <cellStyle name="style1621863524302" xfId="46396" xr:uid="{41DC12A1-7EF5-4066-BCFF-0C949574610E}"/>
    <cellStyle name="style1621863524333" xfId="46379" xr:uid="{0A0C9AF7-3CC6-4880-A172-A195875615E7}"/>
    <cellStyle name="style1621863524349" xfId="46385" xr:uid="{2CC24E6E-B153-489C-9810-56A5DA1A7262}"/>
    <cellStyle name="style1621863524365" xfId="46397" xr:uid="{4F034AB8-A985-4762-957C-40410284C923}"/>
    <cellStyle name="style1621863524387" xfId="46398" xr:uid="{00A4C5F0-221A-4524-88CC-8F81AF0DF1D9}"/>
    <cellStyle name="style1621863524418" xfId="46399" xr:uid="{904896EF-8A24-436C-A81E-1918C99E3DA0}"/>
    <cellStyle name="style1621863524434" xfId="46412" xr:uid="{345F3570-8ED9-4F68-BFE8-5DDDD26F10DC}"/>
    <cellStyle name="style1621863524465" xfId="46426" xr:uid="{235B4288-02C1-4515-86A2-B3D404E1A0A0}"/>
    <cellStyle name="style1621863524503" xfId="46428" xr:uid="{908DF930-18D9-4ECB-8185-B2C92C9BDB78}"/>
    <cellStyle name="style1621863524518" xfId="46429" xr:uid="{A5A62E7B-0F97-4EB6-BEBA-4CEDF1841186}"/>
    <cellStyle name="style1621863524550" xfId="46427" xr:uid="{7AEE1CA2-2898-42FE-80B9-04363F9E4ED0}"/>
    <cellStyle name="style1621863524565" xfId="46430" xr:uid="{FDEDAEB6-8849-4C7C-85D1-7E963CFDD264}"/>
    <cellStyle name="style1621863524587" xfId="46431" xr:uid="{2DC1DB25-3C05-4833-9880-E3EAB30666DB}"/>
    <cellStyle name="style1621863524603" xfId="46432" xr:uid="{059C3444-B2DB-4A0F-B23D-2FA3583BA94C}"/>
    <cellStyle name="style1621863524650" xfId="46433" xr:uid="{CEAAB705-E4C5-4488-8C65-91D48179A86F}"/>
    <cellStyle name="style1621863524666" xfId="46434" xr:uid="{BBF73389-2E2A-4883-8DF5-6A406BA20E5A}"/>
    <cellStyle name="style1621863524688" xfId="46435" xr:uid="{686C5592-6479-408E-931B-EC6AC44B8F3D}"/>
    <cellStyle name="style1621863524703" xfId="46436" xr:uid="{4F68EE2F-D14C-4346-AD48-A3B1EFCEF4E7}"/>
    <cellStyle name="style1621863524750" xfId="46439" xr:uid="{2D2FE210-2079-4AD6-956B-1DCDD77D989D}"/>
    <cellStyle name="style1621863524766" xfId="46440" xr:uid="{3BA8188A-F223-47AC-A951-0822FDF76575}"/>
    <cellStyle name="style1621863542282" xfId="45936" xr:uid="{F7482067-E3D6-41BA-8649-571EA1489634}"/>
    <cellStyle name="style1621863542297" xfId="45937" xr:uid="{E0BB156E-7B95-4EC3-A5CB-BF5553A6B0D3}"/>
    <cellStyle name="style1621863542313" xfId="45948" xr:uid="{B7455422-D0C2-4503-BA86-3CF998C92823}"/>
    <cellStyle name="style1621863542351" xfId="45949" xr:uid="{3AF8DFE9-AEC0-4283-BF38-0B78568DC86E}"/>
    <cellStyle name="style1621863542382" xfId="45939" xr:uid="{F0853D01-E84E-416D-9535-24031341F866}"/>
    <cellStyle name="style1621863542413" xfId="45940" xr:uid="{9BA46AE0-A9D4-47EE-84AD-F689D6FB74E6}"/>
    <cellStyle name="style1621863542435" xfId="45938" xr:uid="{7C966DAF-8E1C-4C17-8BC5-CEDD4ADC2C4D}"/>
    <cellStyle name="style1621863542451" xfId="45941" xr:uid="{30FA75BF-396E-41A2-A196-7A6FDBA83E3B}"/>
    <cellStyle name="style1621863542482" xfId="45950" xr:uid="{4850AF8A-BA22-4110-A1DB-18C4049BCA90}"/>
    <cellStyle name="style1621863542498" xfId="45951" xr:uid="{6162D0E9-95D6-4511-954E-85D656860A5C}"/>
    <cellStyle name="style1621863542514" xfId="45952" xr:uid="{F3C2F8AC-1E17-4980-906F-DB04AF3E8FC8}"/>
    <cellStyle name="style1621863542551" xfId="45953" xr:uid="{E70F5AFF-6910-46D5-B5DC-A80D288F31C2}"/>
    <cellStyle name="style1621863542567" xfId="45960" xr:uid="{84CE7CBA-8BE7-4957-A13A-BF594FCF444D}"/>
    <cellStyle name="style1621863542583" xfId="45972" xr:uid="{4322C285-67B5-419C-866B-1046C7355E88}"/>
    <cellStyle name="style1621863542614" xfId="45961" xr:uid="{8F35BB32-29CD-4380-990A-A8C7F9C73D24}"/>
    <cellStyle name="style1621863542636" xfId="45973" xr:uid="{A7ED3365-D48B-48DE-9BB3-6E04786A0988}"/>
    <cellStyle name="style1621863542667" xfId="45984" xr:uid="{9A187B57-AB96-46FC-BF1C-EE4351C1E859}"/>
    <cellStyle name="style1621863542683" xfId="45985" xr:uid="{024C2490-9916-4A3B-8C68-296300AE2AA1}"/>
    <cellStyle name="style1621863542714" xfId="45962" xr:uid="{3DE66920-3CB3-4971-996F-581C4AF130D7}"/>
    <cellStyle name="style1621863542736" xfId="45963" xr:uid="{7386179D-7214-44B1-890E-1131AB7340D4}"/>
    <cellStyle name="style1621863542768" xfId="45964" xr:uid="{9C527E4E-5269-44E5-ADAF-6074441644E2}"/>
    <cellStyle name="style1621863542783" xfId="45965" xr:uid="{FD5F6C5C-1DC8-4147-BC29-B099B32A8CCC}"/>
    <cellStyle name="style1621863542814" xfId="45974" xr:uid="{881D6D34-CBE5-4845-9703-71E791AE6B9E}"/>
    <cellStyle name="style1621863542837" xfId="45975" xr:uid="{880A91E3-A74D-4DEF-A357-5FB53E7AC002}"/>
    <cellStyle name="style1621863542852" xfId="45976" xr:uid="{02D3DC8A-B5EA-417F-A131-BB6A07D3E975}"/>
    <cellStyle name="style1621863542884" xfId="45977" xr:uid="{0D4E21C2-2C2D-4618-B71C-58231CF5B16A}"/>
    <cellStyle name="style1621863542915" xfId="45986" xr:uid="{56B5EFFF-F710-404D-A368-0589E8B3C59A}"/>
    <cellStyle name="style1621863542937" xfId="45987" xr:uid="{F83C4904-ED3B-4B2F-AEEC-26602B9D5493}"/>
    <cellStyle name="style1621863542953" xfId="45988" xr:uid="{F922E630-470B-4BC1-AC29-35B2EFA115D6}"/>
    <cellStyle name="style1621863542984" xfId="45989" xr:uid="{212196CF-11FE-458C-A9F4-51F5207BA912}"/>
    <cellStyle name="style1621863543822" xfId="45996" xr:uid="{9920B164-83D6-4133-8A15-8A1EF2BA2977}"/>
    <cellStyle name="style1621863543842" xfId="45997" xr:uid="{A5C49F5E-A319-4B7C-A4A2-8B2CA9611820}"/>
    <cellStyle name="style1621863543862" xfId="46008" xr:uid="{78F5357A-FDE1-4433-81EE-068CF2E28D9E}"/>
    <cellStyle name="style1621863543883" xfId="46009" xr:uid="{9A13E961-A0EF-40B1-9AE0-CEA1CA5D2247}"/>
    <cellStyle name="style1621863543923" xfId="45999" xr:uid="{A14ECEAE-570B-4B66-AFF0-CF9ED54EAF78}"/>
    <cellStyle name="style1621863543944" xfId="46000" xr:uid="{9D89E084-0C9E-451E-9D71-C834E83CFA71}"/>
    <cellStyle name="style1621863543964" xfId="45998" xr:uid="{1B8BB1EB-DBF3-442E-BE67-25C8EB3CF31C}"/>
    <cellStyle name="style1621863543984" xfId="46001" xr:uid="{4CC8AC1B-C972-44AD-9E9D-3FA61BBE2528}"/>
    <cellStyle name="style1621863544005" xfId="46010" xr:uid="{AAF48F87-7091-4297-A7EC-A6F681A468C5}"/>
    <cellStyle name="style1621863544025" xfId="46011" xr:uid="{13C041C2-7D74-4030-AF11-83BA6E8F8691}"/>
    <cellStyle name="style1621863544045" xfId="46012" xr:uid="{53791D60-DF12-47D1-878C-7896C02A3BC5}"/>
    <cellStyle name="style1621863544066" xfId="46013" xr:uid="{36671279-E3E7-466C-910B-25C9EA121101}"/>
    <cellStyle name="style1621863544086" xfId="46020" xr:uid="{DEBF1418-345D-4328-AEFF-F34AADBB64F8}"/>
    <cellStyle name="style1621863544114" xfId="46032" xr:uid="{AC72F422-75CA-48E8-8CED-23D6A98A27DE}"/>
    <cellStyle name="style1621863544135" xfId="46021" xr:uid="{1AE95724-E861-4EEE-BBD4-ACCB9AB894BF}"/>
    <cellStyle name="style1621863544155" xfId="46033" xr:uid="{D3331B92-5572-449A-BCB7-B8459DF7644E}"/>
    <cellStyle name="style1621863544177" xfId="46044" xr:uid="{F58BF9BF-1E52-4D5D-B589-C11FF8DCC55D}"/>
    <cellStyle name="style1621863544195" xfId="46045" xr:uid="{B4AA4B48-9F12-4E33-A5AC-A2ED1961115D}"/>
    <cellStyle name="style1621863544218" xfId="46022" xr:uid="{975686B2-59D4-43E9-B669-95CCF0FAC5B4}"/>
    <cellStyle name="style1621863544246" xfId="46023" xr:uid="{C48199B8-FB9D-48CC-8445-B60B65F3DA22}"/>
    <cellStyle name="style1621863544266" xfId="46024" xr:uid="{E063E810-97A8-4C93-AD91-C599D84788BE}"/>
    <cellStyle name="style1621863544289" xfId="46025" xr:uid="{05E70475-74A6-414E-9503-BDDBC9EFF8FE}"/>
    <cellStyle name="style1621863544309" xfId="46034" xr:uid="{059CCD82-A95D-4D9B-9635-798B58200EA5}"/>
    <cellStyle name="style1621863544330" xfId="46035" xr:uid="{68564E56-8B3A-400B-A385-1FE593817654}"/>
    <cellStyle name="style1621863544350" xfId="46036" xr:uid="{6DD5F7B7-4568-43BC-979F-BCA0B42BC810}"/>
    <cellStyle name="style1621863544370" xfId="46037" xr:uid="{62308C30-9B0C-4F43-8681-F02B46E33E7E}"/>
    <cellStyle name="style1621863544419" xfId="46046" xr:uid="{48123415-646D-4BC4-B54F-C3CAAAEF6F91}"/>
    <cellStyle name="style1621863544434" xfId="46047" xr:uid="{FEFF6734-4AB2-4F48-B55D-4ADA013008B6}"/>
    <cellStyle name="style1621863544450" xfId="46048" xr:uid="{5BF03C40-A3B5-4934-9CE7-EE8EF731A2D3}"/>
    <cellStyle name="style1621863544481" xfId="46049" xr:uid="{4B0DD485-2B64-4AF0-94F6-79E29911974D}"/>
    <cellStyle name="style1621863545336" xfId="46056" xr:uid="{1B56A7B5-1923-4CD3-8903-7EA0AB405206}"/>
    <cellStyle name="style1621863545367" xfId="46057" xr:uid="{933A6554-BF72-4678-9070-1147776B5FEE}"/>
    <cellStyle name="style1621863545383" xfId="46068" xr:uid="{2BD2B5CA-3A3D-4956-AB39-E6DCCBBD87DD}"/>
    <cellStyle name="style1621863545399" xfId="46069" xr:uid="{CFA555F6-4D44-4EE8-BD68-FD0A30E81C97}"/>
    <cellStyle name="style1621863545452" xfId="46059" xr:uid="{FD829C78-3530-468F-8AB0-837D506A8966}"/>
    <cellStyle name="style1621863545468" xfId="46060" xr:uid="{7EA5E74A-6F6A-4877-8367-0D72C5629F95}"/>
    <cellStyle name="style1621863545483" xfId="46058" xr:uid="{101ECFEF-1C00-4A86-96A4-EEE0031C33C2}"/>
    <cellStyle name="style1621863545499" xfId="46061" xr:uid="{9A990913-2F2F-4124-AF1C-C996D44120DF}"/>
    <cellStyle name="style1621863545533" xfId="46070" xr:uid="{9B5F1E8B-E1F8-45EC-8D8B-00A8BB3871FF}"/>
    <cellStyle name="style1621863545554" xfId="46071" xr:uid="{A58ACC87-3E63-429F-9567-0A22503717C8}"/>
    <cellStyle name="style1621863545574" xfId="46072" xr:uid="{8CF520AC-E291-4415-8B87-58ADA08FAD5D}"/>
    <cellStyle name="style1621863545594" xfId="46073" xr:uid="{A61FE229-B4E9-40D4-A32E-806C698F416F}"/>
    <cellStyle name="style1621863545615" xfId="46080" xr:uid="{57C44F3C-BFFC-4AF3-AA16-B23C52074DBC}"/>
    <cellStyle name="style1621863545635" xfId="46092" xr:uid="{3AB10165-B872-4F6C-9C30-40B195A7B7E1}"/>
    <cellStyle name="style1621863545655" xfId="46104" xr:uid="{CFD9A7CF-0918-461E-80AA-840B29416AC5}"/>
    <cellStyle name="style1621863545676" xfId="46081" xr:uid="{8E073279-7F70-41F7-BC71-9D77AC38F579}"/>
    <cellStyle name="style1621863545696" xfId="46093" xr:uid="{C7E0B053-EF4C-41C2-8217-F32121FA590E}"/>
    <cellStyle name="style1621863545716" xfId="46105" xr:uid="{1DF3C137-3E7A-4677-8FB3-30FB13C553CB}"/>
    <cellStyle name="style1621863545737" xfId="46082" xr:uid="{0FD42E8F-71A9-4C3A-A144-5F5BEDE337E3}"/>
    <cellStyle name="style1621863545765" xfId="46083" xr:uid="{528837B7-BB6D-4B31-8F7F-E22EFAEA1659}"/>
    <cellStyle name="style1621863545777" xfId="46084" xr:uid="{DC2CF093-E4E9-40FD-B096-905070EC410A}"/>
    <cellStyle name="style1621863545806" xfId="46085" xr:uid="{81E76816-A4DD-4A5B-8CAE-E4B881DDC608}"/>
    <cellStyle name="style1621863545826" xfId="46094" xr:uid="{9BA5F7E7-54FE-4AC9-BCAB-E9E3D427EFB3}"/>
    <cellStyle name="style1621863545849" xfId="46095" xr:uid="{54A758C6-EFC1-4362-B687-B59461ACE231}"/>
    <cellStyle name="style1621863545869" xfId="46096" xr:uid="{96E44887-3FA4-406C-A7E5-823715EF9034}"/>
    <cellStyle name="style1621863545889" xfId="46097" xr:uid="{3D7CE8E3-7751-4E50-A7CE-7C1ED1EE639D}"/>
    <cellStyle name="style1621863545920" xfId="46106" xr:uid="{D263CCE2-4378-479C-891A-CFC43312A077}"/>
    <cellStyle name="style1621863545940" xfId="46107" xr:uid="{BFEC67A3-26E3-4FD4-93E7-5DF32008424C}"/>
    <cellStyle name="style1621863545960" xfId="46108" xr:uid="{F0FF0922-E16E-4F45-8C14-533F51BBEF75}"/>
    <cellStyle name="style1621863545979" xfId="46109" xr:uid="{BB1DC0ED-8FE3-4932-9AE7-61D759999DA2}"/>
    <cellStyle name="style1621863546827" xfId="45942" xr:uid="{FA2B1014-915A-4B7D-945D-929112BEA46D}"/>
    <cellStyle name="style1621863546846" xfId="45943" xr:uid="{36EB7D39-CC91-4966-93DF-8832DB011E42}"/>
    <cellStyle name="style1621863546866" xfId="45954" xr:uid="{ADDBAA8C-FBF0-4740-9AD9-BDB13335B2C4}"/>
    <cellStyle name="style1621863546887" xfId="45955" xr:uid="{06291D94-2013-4F96-AA5C-43B1CFDBB77F}"/>
    <cellStyle name="style1621863546927" xfId="45945" xr:uid="{B024B00A-0715-435E-91D1-F7E6EE1E439A}"/>
    <cellStyle name="style1621863546948" xfId="45946" xr:uid="{5C2FBF00-ECAC-4820-A6FA-16EA69D185CC}"/>
    <cellStyle name="style1621863546968" xfId="45944" xr:uid="{4C4A5337-026D-4155-89CC-96D4727AB942}"/>
    <cellStyle name="style1621863546988" xfId="45947" xr:uid="{1EF06037-082B-4010-A89B-E4BC6652E357}"/>
    <cellStyle name="style1621863547017" xfId="45956" xr:uid="{6151AFD9-92D4-4AB6-9EF4-2FB5961E9A5F}"/>
    <cellStyle name="style1621863547037" xfId="45957" xr:uid="{21061353-0DA4-46B7-9473-4DF507430AD4}"/>
    <cellStyle name="style1621863547058" xfId="45958" xr:uid="{D32AC08A-4346-4566-A558-143F040BB8CC}"/>
    <cellStyle name="style1621863547078" xfId="45959" xr:uid="{F5D45243-7CAE-4112-99AC-E64570DD61A9}"/>
    <cellStyle name="style1621863547098" xfId="45966" xr:uid="{7B2F3439-EDBB-4D89-9F3C-8E94F2181A34}"/>
    <cellStyle name="style1621863547120" xfId="45978" xr:uid="{54B13530-E8BA-4170-9053-239D28D2BB97}"/>
    <cellStyle name="style1621863547141" xfId="45967" xr:uid="{BD68D049-7392-43C9-AE50-F9DE637D757C}"/>
    <cellStyle name="style1621863547161" xfId="45979" xr:uid="{73630984-40FB-4900-B4F8-6D45FD249F26}"/>
    <cellStyle name="style1621863547181" xfId="45990" xr:uid="{11BF2F98-3C1B-4863-80A0-51C1200C4D1E}"/>
    <cellStyle name="style1621863547202" xfId="45991" xr:uid="{581DD2CB-6853-434E-B048-B8D20D1A3735}"/>
    <cellStyle name="style1621863547222" xfId="45968" xr:uid="{D7D279D0-0941-43AF-A7FC-2194EE5F6861}"/>
    <cellStyle name="style1621863547242" xfId="45969" xr:uid="{CBB84AF0-622E-4EDA-B3B6-BF28E883DC9B}"/>
    <cellStyle name="style1621863547262" xfId="45970" xr:uid="{46B21ED7-F400-45A0-A394-B1C5BCD55F7A}"/>
    <cellStyle name="style1621863547291" xfId="45971" xr:uid="{CF67DD44-384F-410E-969F-B768ADC8CAFF}"/>
    <cellStyle name="style1621863547301" xfId="45980" xr:uid="{B07ED773-2986-40C8-8EBB-50BD4FECE9BC}"/>
    <cellStyle name="style1621863547332" xfId="45981" xr:uid="{4E15DFCA-A6CE-47FB-A86D-273FF6B38968}"/>
    <cellStyle name="style1621863547348" xfId="45982" xr:uid="{46C02E51-F0B1-4A27-A367-182705E215B1}"/>
    <cellStyle name="style1621863547363" xfId="45983" xr:uid="{B772A136-B565-4789-9BDD-1953B24A93D5}"/>
    <cellStyle name="style1621863547395" xfId="45992" xr:uid="{5D7CA140-11D7-4871-BB46-2E384DEC7D54}"/>
    <cellStyle name="style1621863547413" xfId="45993" xr:uid="{0647FE54-76D0-4AE6-B7F9-3FDF2E8C96AB}"/>
    <cellStyle name="style1621863547442" xfId="45994" xr:uid="{E141036A-8428-4E55-AE48-9081F67C0E34}"/>
    <cellStyle name="style1621863547462" xfId="45995" xr:uid="{A30B0897-3020-4C57-A865-2600D00C5598}"/>
    <cellStyle name="style1621863548335" xfId="46002" xr:uid="{BAD55B5A-ADB1-4A42-9EEE-BD64BD6BDC73}"/>
    <cellStyle name="style1621863548357" xfId="46003" xr:uid="{F3030694-DBF0-4CE2-A886-FC4938AF94BB}"/>
    <cellStyle name="style1621863548373" xfId="46014" xr:uid="{58529939-F2BA-417E-A08C-DD3583EFA2F1}"/>
    <cellStyle name="style1621863548388" xfId="46015" xr:uid="{C7437D9C-D1E5-478A-8548-E83D163817C8}"/>
    <cellStyle name="style1621863548435" xfId="46005" xr:uid="{101801D5-A98F-427E-9944-D54CD30AC2C8}"/>
    <cellStyle name="style1621863548459" xfId="46006" xr:uid="{4E8CB691-2D28-440B-8098-514B7F884B34}"/>
    <cellStyle name="style1621863548478" xfId="46004" xr:uid="{0852380B-042D-48C9-B354-61AF87B22BC2}"/>
    <cellStyle name="style1621863548500" xfId="46007" xr:uid="{2BEFA8FD-5E74-4C3B-BC19-1F79DDBE81E8}"/>
    <cellStyle name="style1621863548520" xfId="46016" xr:uid="{38F50CC3-747A-4AC0-8834-77DAC3951DAF}"/>
    <cellStyle name="style1621863548541" xfId="46017" xr:uid="{D0658E66-1717-4146-840F-F0301FC91E63}"/>
    <cellStyle name="style1621863548561" xfId="46018" xr:uid="{07630DCD-B486-4F7D-B9ED-F8B8BB402076}"/>
    <cellStyle name="style1621863548589" xfId="46019" xr:uid="{C8CDEBD9-88EE-4F3C-ADBE-BC4FD128EC46}"/>
    <cellStyle name="style1621863548612" xfId="46026" xr:uid="{D99C4109-7142-4FDA-BD13-E472D9257F69}"/>
    <cellStyle name="style1621863548632" xfId="46038" xr:uid="{3B602EAD-DB34-4C42-AC9A-A609A87629DF}"/>
    <cellStyle name="style1621863548652" xfId="46027" xr:uid="{97BADE55-F848-45D7-B928-C12FE0A8B6F3}"/>
    <cellStyle name="style1621863548673" xfId="46039" xr:uid="{A0D0D09C-7DE2-481B-B5D1-E9DA68B45BA6}"/>
    <cellStyle name="style1621863548693" xfId="46050" xr:uid="{F60FCBEC-82EE-4C62-BA66-4552E20AAE64}"/>
    <cellStyle name="style1621863548713" xfId="46051" xr:uid="{9C51CAB3-51A2-4E42-BCD0-4AAD3F1976DF}"/>
    <cellStyle name="style1621863548742" xfId="46028" xr:uid="{F3E4D93B-2A95-4BF5-8504-B4E210B284CA}"/>
    <cellStyle name="style1621863548766" xfId="46029" xr:uid="{4C09364D-35B0-4860-9D7E-A408D39B2802}"/>
    <cellStyle name="style1621863548772" xfId="46030" xr:uid="{E6EDAFD3-F583-4F5E-BF2D-31F0A7214B54}"/>
    <cellStyle name="style1621863548804" xfId="46031" xr:uid="{C098639C-2751-46EF-B10E-00FA1FE3DC15}"/>
    <cellStyle name="style1621863548819" xfId="46040" xr:uid="{4E9E34EB-3E27-4A0E-85A3-91347086A78C}"/>
    <cellStyle name="style1621863548839" xfId="46041" xr:uid="{4DC888B1-2547-4350-A295-359048E0D372}"/>
    <cellStyle name="style1621863548854" xfId="46042" xr:uid="{50C7672C-D6FF-4FC0-B50A-513B21ED1919}"/>
    <cellStyle name="style1621863548885" xfId="46043" xr:uid="{BDC76011-52C9-4822-9690-80BAD9B44F9B}"/>
    <cellStyle name="style1621863548934" xfId="46052" xr:uid="{EB1BD4E1-DC1C-4895-8611-9976DD614283}"/>
    <cellStyle name="style1621863548956" xfId="46053" xr:uid="{75181103-13CF-49C5-BB14-CBE48566C506}"/>
    <cellStyle name="style1621863548976" xfId="46054" xr:uid="{0AE2E94D-3423-41A0-B54E-6D56CA85B37F}"/>
    <cellStyle name="style1621863548997" xfId="46055" xr:uid="{4732FC26-EF76-48D4-83EE-64FC06B3DCAB}"/>
    <cellStyle name="style1621863549819" xfId="46062" xr:uid="{15935871-5A70-449C-9A7B-5D16E857EFC5}"/>
    <cellStyle name="style1621863549839" xfId="46063" xr:uid="{8B5F1548-68D7-40A0-9246-1DE2CB024D9F}"/>
    <cellStyle name="style1621863549855" xfId="46074" xr:uid="{7FDE6618-AA27-4123-9CE7-C35BE2CC9191}"/>
    <cellStyle name="style1621863549870" xfId="46075" xr:uid="{EBFAAD13-5B6C-4A71-942C-611DFF657417}"/>
    <cellStyle name="style1621863549919" xfId="46065" xr:uid="{E6575F9F-8BD3-40EE-B42B-8A26AF588E8D}"/>
    <cellStyle name="style1621863549935" xfId="46066" xr:uid="{4189DE8A-6CAC-4DCB-B313-C6880F7AF6C3}"/>
    <cellStyle name="style1621863549966" xfId="46064" xr:uid="{477BA224-110D-46C7-BBBF-2E7E49791131}"/>
    <cellStyle name="style1621863549982" xfId="46067" xr:uid="{A270A963-27E1-42A2-965F-D769AA4458B4}"/>
    <cellStyle name="style1621863550004" xfId="46076" xr:uid="{8D3791B8-6E40-4DE8-B245-FE6746388ED2}"/>
    <cellStyle name="style1621863550019" xfId="46077" xr:uid="{1563D4D8-00C3-4070-A3B9-D22D7054A547}"/>
    <cellStyle name="style1621863550035" xfId="46078" xr:uid="{AA254CCE-7859-49CA-B583-A03179140050}"/>
    <cellStyle name="style1621863550066" xfId="46079" xr:uid="{B3450097-A516-4E02-B289-88E0D11F24D5}"/>
    <cellStyle name="style1621863550088" xfId="46086" xr:uid="{0EB8408A-4484-45C6-9D67-3458F4D2F0FE}"/>
    <cellStyle name="style1621863550104" xfId="46098" xr:uid="{26FE82D2-968B-49A3-B50C-EA75B85CDC2A}"/>
    <cellStyle name="style1621863550120" xfId="46110" xr:uid="{95C00678-E246-41DB-96ED-DBFFB2B81AE8}"/>
    <cellStyle name="style1621863550151" xfId="46087" xr:uid="{7EFCDDF3-5101-4D1C-8B41-558A61AD0778}"/>
    <cellStyle name="style1621863550167" xfId="46099" xr:uid="{4963C6BF-475E-4012-A5F5-36C66DFB7EE2}"/>
    <cellStyle name="style1621863550189" xfId="46111" xr:uid="{62AC476F-931D-4333-9258-33E6187F56A2}"/>
    <cellStyle name="style1621863550220" xfId="46088" xr:uid="{56A20B79-B6FE-430B-AEDC-A7C090D61421}"/>
    <cellStyle name="style1621863550236" xfId="46089" xr:uid="{160FC481-9DF3-4EBB-ABCE-97BBD8F614FF}"/>
    <cellStyle name="style1621863550251" xfId="46090" xr:uid="{C3A09F83-7610-4562-B2E5-BC5F60E24738}"/>
    <cellStyle name="style1621863550282" xfId="46091" xr:uid="{67447B93-2D9A-4450-926A-1BF7CA92349F}"/>
    <cellStyle name="style1621863550305" xfId="46100" xr:uid="{32914CF1-7B69-4745-B0C7-30E89B275F2D}"/>
    <cellStyle name="style1621863550320" xfId="46101" xr:uid="{BF7D940D-DA31-4EC3-9F3F-A8EBAD12B103}"/>
    <cellStyle name="style1621863550336" xfId="46102" xr:uid="{F357AAC6-6733-44B5-92CA-87A772410024}"/>
    <cellStyle name="style1621863550367" xfId="46103" xr:uid="{BD0A681A-7C4E-4FB0-8F03-E6DED3CEA1FC}"/>
    <cellStyle name="style1621863550389" xfId="46112" xr:uid="{9E0ABE37-D39D-4B17-BAD5-58F2931D4DD6}"/>
    <cellStyle name="style1621863550421" xfId="46113" xr:uid="{BCEC2C36-A2C9-4A93-B77E-B4B7F307FFAB}"/>
    <cellStyle name="style1621863550436" xfId="46114" xr:uid="{BB4213EB-C3C0-4E1B-8E58-146C95B1550F}"/>
    <cellStyle name="style1621863550452" xfId="46115" xr:uid="{2A7543AE-5210-49AC-B1E4-41F06256A4E9}"/>
    <cellStyle name="style1621863551463" xfId="46116" xr:uid="{8DE986C8-3A79-484E-A883-A7043620A7B6}"/>
    <cellStyle name="style1621863551495" xfId="46117" xr:uid="{4A365C2E-E54D-4B1B-BA29-AC7D019624CA}"/>
    <cellStyle name="style1621863551515" xfId="46128" xr:uid="{D41A4AD9-EE6D-4023-853E-05034980ADD9}"/>
    <cellStyle name="style1621863551536" xfId="46129" xr:uid="{1A2E8D00-9E2A-49D5-80B9-995D325B9EFB}"/>
    <cellStyle name="style1621863551578" xfId="46119" xr:uid="{22F0F5C6-712B-4BC5-AAE4-6E488D75C844}"/>
    <cellStyle name="style1621863551599" xfId="46120" xr:uid="{676266D6-0752-461F-8272-22B5817445B5}"/>
    <cellStyle name="style1621863551619" xfId="46118" xr:uid="{1F4AAEA9-AC23-4377-A79B-ACAA9A34E5D3}"/>
    <cellStyle name="style1621863551639" xfId="46121" xr:uid="{E93725F3-3D04-4A51-B743-77CDAC61B89F}"/>
    <cellStyle name="style1621863551660" xfId="46130" xr:uid="{52B48CB2-780B-40E0-B430-C0F08CED42CB}"/>
    <cellStyle name="style1621863551680" xfId="46131" xr:uid="{EBE0D33B-E6E0-49BE-8197-A3D2A1A1188B}"/>
    <cellStyle name="style1621863551700" xfId="46132" xr:uid="{F48FDF24-CA76-4A09-9F1F-8B007B7DCD86}"/>
    <cellStyle name="style1621863551720" xfId="46133" xr:uid="{1926A560-F583-4F3F-B8E4-4C06B886F169}"/>
    <cellStyle name="style1621863551741" xfId="46140" xr:uid="{B26EAA1F-2791-4E5F-9C3B-A36396F2DAD8}"/>
    <cellStyle name="style1621863551769" xfId="46152" xr:uid="{A977B3A4-D3A1-40E2-AE1F-84ED5C7C5D80}"/>
    <cellStyle name="style1621863551790" xfId="46141" xr:uid="{91E5ABF2-5F57-4664-A7EB-E95F6D3B5E6E}"/>
    <cellStyle name="style1621863551810" xfId="46153" xr:uid="{166F32B9-CEC2-4B02-9804-5FC1689ACEAA}"/>
    <cellStyle name="style1621863551832" xfId="46164" xr:uid="{8BC2E992-DA62-4149-A042-F1B999C0CCA8}"/>
    <cellStyle name="style1621863551853" xfId="46165" xr:uid="{C7E8B7BB-A5F1-4261-A3A9-01CA35587464}"/>
    <cellStyle name="style1621863551873" xfId="46142" xr:uid="{143E761E-95E4-43C2-BC1B-A2C4A5B878BF}"/>
    <cellStyle name="style1621863551893" xfId="46143" xr:uid="{514D745B-D456-4AA3-BD7A-BA851BB3BCA3}"/>
    <cellStyle name="style1621863551914" xfId="46144" xr:uid="{D97CEDF8-996D-422D-9D90-D95BCF9ECFC1}"/>
    <cellStyle name="style1621863551934" xfId="46145" xr:uid="{3B3DD290-3E75-4BA8-B681-0728174CA67E}"/>
    <cellStyle name="style1621863551952" xfId="46154" xr:uid="{EAD6D037-75C6-4B86-B553-33F99CC3161B}"/>
    <cellStyle name="style1621863551974" xfId="46155" xr:uid="{3EB9AF01-B4CD-4386-9C71-3C79598D1CE0}"/>
    <cellStyle name="style1621863551995" xfId="46156" xr:uid="{0E405C65-8905-4331-A42F-33FE8217DB13}"/>
    <cellStyle name="style1621863552015" xfId="46157" xr:uid="{8F7AE4A6-FC53-40D6-B781-D6BA602CC329}"/>
    <cellStyle name="style1621863552045" xfId="46166" xr:uid="{5AC8F246-E3CC-4660-888D-45B3ECB5ADE1}"/>
    <cellStyle name="style1621863552064" xfId="46167" xr:uid="{610EC4D0-AC83-48E6-9FDA-974933FFC929}"/>
    <cellStyle name="style1621863552084" xfId="46168" xr:uid="{52E43BA6-1732-422E-A75B-2A37C0F43C4F}"/>
    <cellStyle name="style1621863552104" xfId="46169" xr:uid="{D5753DEE-0B85-45AE-9E66-4CDF152F4F8A}"/>
    <cellStyle name="style1621863552979" xfId="46176" xr:uid="{FEBFF937-CFF7-44C8-9F7D-0495F0034037}"/>
    <cellStyle name="style1621863553001" xfId="46177" xr:uid="{BAC10314-E7D1-4617-AFEF-77BC90D711F6}"/>
    <cellStyle name="style1621863553021" xfId="46188" xr:uid="{A2CBF904-9876-4A35-A0E9-7F6B8F3B6E55}"/>
    <cellStyle name="style1621863553042" xfId="46189" xr:uid="{71C548AB-2B22-4E7B-BAF3-71D0D9745F4E}"/>
    <cellStyle name="style1621863553082" xfId="46179" xr:uid="{F70BDCBA-5E8D-4446-BE38-3E0AD7606C0A}"/>
    <cellStyle name="style1621863553103" xfId="46180" xr:uid="{7FB1FEA8-7889-490B-B492-0A299C517C65}"/>
    <cellStyle name="style1621863553123" xfId="46178" xr:uid="{E0B01EC4-D76C-445D-8430-05DEB3673205}"/>
    <cellStyle name="style1621863553143" xfId="46181" xr:uid="{C9E5B380-CC0C-437A-92A8-1EAF77B412FE}"/>
    <cellStyle name="style1621863553164" xfId="46190" xr:uid="{18AD429A-7686-420F-BDBA-69929DE89866}"/>
    <cellStyle name="style1621863553184" xfId="46191" xr:uid="{C2411322-CF3F-4D04-8CDE-50E9E5973D69}"/>
    <cellStyle name="style1621863553204" xfId="46192" xr:uid="{81FABF07-C799-498C-8ECD-91861355D865}"/>
    <cellStyle name="style1621863553225" xfId="46193" xr:uid="{71BD8F81-7476-41CF-B787-F027F2017F38}"/>
    <cellStyle name="style1621863553253" xfId="46200" xr:uid="{810EE548-4973-4A31-8E7E-E1C1E78E79AE}"/>
    <cellStyle name="style1621863553275" xfId="46212" xr:uid="{3A5A2C2E-0B96-473E-96EE-EB09EBB9533D}"/>
    <cellStyle name="style1621863553296" xfId="46201" xr:uid="{14D9AA65-315B-4A5D-88AE-CCBD00DB4A7E}"/>
    <cellStyle name="style1621863553316" xfId="46213" xr:uid="{BC655C9F-09C7-45B9-918E-62CB952B7144}"/>
    <cellStyle name="style1621863553336" xfId="46224" xr:uid="{87F510B6-F43C-4B6F-AA1E-26B23C2C1723}"/>
    <cellStyle name="style1621863553357" xfId="46225" xr:uid="{66BE2764-6896-4491-9965-DD76951A7A3A}"/>
    <cellStyle name="style1621863553377" xfId="46202" xr:uid="{BCC621C7-7087-4CDF-B746-F57456ECD81E}"/>
    <cellStyle name="style1621863553405" xfId="46203" xr:uid="{0C8BD203-7DB3-438E-B3EB-924C7085F72E}"/>
    <cellStyle name="style1621863553426" xfId="46204" xr:uid="{C3C17BF6-2737-4790-8E34-A685A427A614}"/>
    <cellStyle name="style1621863553446" xfId="46205" xr:uid="{B4AB3304-46FB-4CFF-BDA0-9C086293574B}"/>
    <cellStyle name="style1621863553468" xfId="46214" xr:uid="{3D58CAD6-9DED-4755-AA7B-1BB620C96D08}"/>
    <cellStyle name="style1621863553489" xfId="46215" xr:uid="{B118EF07-327F-457B-9037-60179172DA1C}"/>
    <cellStyle name="style1621863553507" xfId="46216" xr:uid="{013D1AB8-4D38-4254-BFD6-91976BE76A7D}"/>
    <cellStyle name="style1621863553529" xfId="46217" xr:uid="{4EB05B83-4F21-4DAB-93BB-4BE566D38AAC}"/>
    <cellStyle name="style1621863553571" xfId="46226" xr:uid="{37A62E36-A139-4807-B0CF-A1A6BFBFDDF5}"/>
    <cellStyle name="style1621863553591" xfId="46227" xr:uid="{4DA8239C-B0C5-4FC4-B1A1-39FAFB26D788}"/>
    <cellStyle name="style1621863553611" xfId="46228" xr:uid="{56F6464B-3175-470A-95F7-C193EEAD0754}"/>
    <cellStyle name="style1621863553632" xfId="46229" xr:uid="{A6F8410D-A77E-43FA-B703-EC8B1CC1AC1D}"/>
    <cellStyle name="style1621863554414" xfId="46122" xr:uid="{89A589FE-A367-4111-B60A-552FA4E9B895}"/>
    <cellStyle name="style1621863554445" xfId="46123" xr:uid="{B6F26637-CE52-45C2-AE92-E95C5A05E53D}"/>
    <cellStyle name="style1621863554461" xfId="46134" xr:uid="{6BD76AB8-1FCF-41D2-A201-5B4B9253B9D0}"/>
    <cellStyle name="style1621863554485" xfId="46135" xr:uid="{11B114DA-45CC-4D63-BAF1-0EEB2D1F45C3}"/>
    <cellStyle name="style1621863554526" xfId="46125" xr:uid="{E8251D28-1934-437C-8C38-6922A09E16A9}"/>
    <cellStyle name="style1621863554546" xfId="46126" xr:uid="{CF823A27-8DC5-45B7-A538-E8B774C7043F}"/>
    <cellStyle name="style1621863554567" xfId="46124" xr:uid="{46F1CD7D-70F0-4E3C-A9F0-3D1D3D083DD7}"/>
    <cellStyle name="style1621863554587" xfId="46127" xr:uid="{60E1EDB6-CD05-49D6-AC97-5890A0C36089}"/>
    <cellStyle name="style1621863554607" xfId="46136" xr:uid="{7A4F5FD8-26CD-4D19-8F4E-A00FD2CAF251}"/>
    <cellStyle name="style1621863554625" xfId="46137" xr:uid="{EE6D36E8-5D84-489C-8B94-8C43AD2F038A}"/>
    <cellStyle name="style1621863554648" xfId="46138" xr:uid="{EFB58781-6105-4C6F-84A9-87E354EB6179}"/>
    <cellStyle name="style1621863554676" xfId="46139" xr:uid="{6C905505-434C-4D7E-A619-066FD8513BCE}"/>
    <cellStyle name="style1621863554696" xfId="46146" xr:uid="{3726D36F-3F16-45CF-979D-DBCE35C65E15}"/>
    <cellStyle name="style1621863554719" xfId="46158" xr:uid="{D1EF8148-3C5A-4607-91E5-BE1C88698853}"/>
    <cellStyle name="style1621863554739" xfId="46147" xr:uid="{FA6ABA69-3311-4D86-91BB-D4F1AF64E08E}"/>
    <cellStyle name="style1621863554760" xfId="46159" xr:uid="{32D6F0CD-633C-4EA0-8537-49C22828C536}"/>
    <cellStyle name="style1621863554780" xfId="46170" xr:uid="{99009668-C501-4525-9A44-28DEB9198CC6}"/>
    <cellStyle name="style1621863554800" xfId="46171" xr:uid="{122B6687-55E9-47CA-BBE3-4A42316AAC30}"/>
    <cellStyle name="style1621863554821" xfId="46148" xr:uid="{2AD2AF61-6991-4366-AB6D-D1E5D14D8905}"/>
    <cellStyle name="style1621863554842" xfId="46149" xr:uid="{C215D61F-56AB-44A4-ACDE-44F72702123C}"/>
    <cellStyle name="style1621863554861" xfId="46150" xr:uid="{7B268F9E-3696-4452-93AA-D09C7AA7104B}"/>
    <cellStyle name="style1621863554882" xfId="46151" xr:uid="{F44F6478-3CB5-492F-8EC7-6A4BAD78B9C3}"/>
    <cellStyle name="style1621863554902" xfId="46160" xr:uid="{7E5723D4-99B4-4ADD-AACB-31F2239018B5}"/>
    <cellStyle name="style1621863554922" xfId="46161" xr:uid="{620D91F9-32D3-4FF2-95E7-E062101223D7}"/>
    <cellStyle name="style1621863554943" xfId="46162" xr:uid="{1CF4358A-6C1C-40B0-B69E-EFD7EE843895}"/>
    <cellStyle name="style1621863554963" xfId="46163" xr:uid="{51E91CEE-B1A5-4266-B34D-BB4B91CA6FC2}"/>
    <cellStyle name="style1621863554993" xfId="46172" xr:uid="{ADABD02B-071F-42A2-B001-C77B7EE9F20D}"/>
    <cellStyle name="style1621863555014" xfId="46173" xr:uid="{9B935729-B328-4F24-8DBC-DBB35E1682DC}"/>
    <cellStyle name="style1621863555034" xfId="46174" xr:uid="{6F4E32D8-989E-4972-BFD2-5F5C681E314F}"/>
    <cellStyle name="style1621863555052" xfId="46175" xr:uid="{423A1F90-B6E3-438A-A542-602BDF50887C}"/>
    <cellStyle name="style1621863555956" xfId="46182" xr:uid="{37B03E12-B58E-4A31-A79C-4FAB30668F71}"/>
    <cellStyle name="style1621863555978" xfId="46183" xr:uid="{63F0038E-269F-48FC-994B-772FBEA1D2B7}"/>
    <cellStyle name="style1621863555999" xfId="46194" xr:uid="{AC6060EF-5BB7-4C6A-A6FF-1653E2084DE7}"/>
    <cellStyle name="style1621863556019" xfId="46195" xr:uid="{9CE04B07-4BCB-4064-B07D-316D82D47C9F}"/>
    <cellStyle name="style1621863556060" xfId="46185" xr:uid="{B0FDD488-46D0-4ED0-A4B9-B3218BF82345}"/>
    <cellStyle name="style1621863556078" xfId="46186" xr:uid="{4841F3C2-840F-41EA-9065-C9B6CA02D5E7}"/>
    <cellStyle name="style1621863556100" xfId="46184" xr:uid="{998157FC-6590-4990-9FCA-71F577156B9A}"/>
    <cellStyle name="style1621863556121" xfId="46187" xr:uid="{138BAA1F-AE18-4C4A-BABA-856C338A9C87}"/>
    <cellStyle name="style1621863556141" xfId="46196" xr:uid="{4164B4D1-5CDE-45FF-A5E2-80741EB8C137}"/>
    <cellStyle name="style1621863556161" xfId="46197" xr:uid="{D6CD4901-8F6F-4200-A6CA-34E493AE86B2}"/>
    <cellStyle name="style1621863556182" xfId="46198" xr:uid="{A5E11E4C-0CBE-463E-A363-4D892E273CD1}"/>
    <cellStyle name="style1621863556202" xfId="46199" xr:uid="{61C79495-B315-411C-B8C7-747A12A8833F}"/>
    <cellStyle name="style1621863556220" xfId="46206" xr:uid="{C79AB267-4768-4A9B-956A-C066661E823A}"/>
    <cellStyle name="style1621863556243" xfId="46218" xr:uid="{7C64832A-B956-4597-8326-49BC815F906D}"/>
    <cellStyle name="style1621863556263" xfId="46207" xr:uid="{FEB03695-4D88-465F-BEBB-7E077D72446C}"/>
    <cellStyle name="style1621863556283" xfId="46219" xr:uid="{A68D01C0-80FE-46E0-ADBC-9EB04A67DF9D}"/>
    <cellStyle name="style1621863556312" xfId="46230" xr:uid="{9BD809B9-B4D5-47E9-B8E9-5D21161DC9F9}"/>
    <cellStyle name="style1621863556332" xfId="46231" xr:uid="{B49F931B-0597-463D-896B-88F0DEEB96FE}"/>
    <cellStyle name="style1621863556352" xfId="46208" xr:uid="{0D6A6139-56B2-4282-ABF7-88867AF94209}"/>
    <cellStyle name="style1621863556375" xfId="46209" xr:uid="{203F7EA8-D2E2-45D2-83B1-3470412F82B0}"/>
    <cellStyle name="style1621863556395" xfId="46210" xr:uid="{BB2428FA-1E82-4997-B847-FA89EA5F1FBE}"/>
    <cellStyle name="style1621863556415" xfId="46211" xr:uid="{EFB60B9B-1822-4A1E-832A-99A54054A7B2}"/>
    <cellStyle name="style1621863556436" xfId="46220" xr:uid="{66B0E82F-9D1B-4054-99B1-EBD64BDA9396}"/>
    <cellStyle name="style1621863556456" xfId="46221" xr:uid="{257EF443-1D38-44B3-B986-F8C5F04CD9BF}"/>
    <cellStyle name="style1621863556476" xfId="46222" xr:uid="{8CABA6C4-A0B8-468F-A88B-3F5E93C6FAAF}"/>
    <cellStyle name="style1621863556497" xfId="46223" xr:uid="{62E6B8C0-F41F-4779-9615-18925A75B301}"/>
    <cellStyle name="style1621863556547" xfId="46232" xr:uid="{AD39332C-A8B4-49AB-B018-2A468BD617F9}"/>
    <cellStyle name="style1621863556568" xfId="46233" xr:uid="{400C4AE5-C9EF-40E0-976A-46525E713932}"/>
    <cellStyle name="style1621863556588" xfId="46234" xr:uid="{0770C3CE-A8FB-4D44-BB4D-1052AFAF5267}"/>
    <cellStyle name="style1621863556608" xfId="46235" xr:uid="{F79857F2-6423-4FFD-A4D1-960E8BA48000}"/>
    <cellStyle name="style1621863557731" xfId="46236" xr:uid="{9AD89D44-3591-4C2C-9E5F-A1F5D0FB7273}"/>
    <cellStyle name="style1621863557751" xfId="46237" xr:uid="{444B4F57-AA56-4703-B7A0-C74178BC2425}"/>
    <cellStyle name="style1621863557767" xfId="46248" xr:uid="{F6AABF93-F543-4D8F-B3EB-B7679E370593}"/>
    <cellStyle name="style1621863557783" xfId="46249" xr:uid="{6EBC1726-B81B-47C9-9F45-A053FCA838D6}"/>
    <cellStyle name="style1621863557830" xfId="46239" xr:uid="{1A1CC127-EEB6-45B7-B492-27E09EA97170}"/>
    <cellStyle name="style1621863557854" xfId="46240" xr:uid="{A728CE94-93E4-46A4-AD67-CD2D1043A4FC}"/>
    <cellStyle name="style1621863557882" xfId="46238" xr:uid="{66389F5A-FF34-4641-8552-B38C8B66D175}"/>
    <cellStyle name="style1621863557902" xfId="46241" xr:uid="{711090C0-65BA-4EC5-8548-FEA539CB64BB}"/>
    <cellStyle name="style1621863557923" xfId="46250" xr:uid="{26C1E92E-059E-40DE-81B8-C3B7F6BF5924}"/>
    <cellStyle name="style1621863557943" xfId="46251" xr:uid="{627C3CB8-838E-404A-A734-B57A8BDA4D86}"/>
    <cellStyle name="style1621863557964" xfId="46252" xr:uid="{A2E7CC35-A28F-469E-A485-6379C5DDAB59}"/>
    <cellStyle name="style1621863557984" xfId="46253" xr:uid="{7458DF03-E453-4F9D-8146-8D18680E054B}"/>
    <cellStyle name="style1621863558004" xfId="46260" xr:uid="{9EDA85E0-ED75-4B0F-8B81-260B59996CF1}"/>
    <cellStyle name="style1621863558025" xfId="46272" xr:uid="{C6DE88BA-4A50-409A-8ED3-8EBB0AB291FF}"/>
    <cellStyle name="style1621863558047" xfId="46261" xr:uid="{87598386-E7F5-4E11-B3D8-6C9374321AE3}"/>
    <cellStyle name="style1621863558067" xfId="46273" xr:uid="{DB05FC4B-B69B-4C2E-95CA-6EB21747FEAA}"/>
    <cellStyle name="style1621863558088" xfId="46284" xr:uid="{354C4B81-F12A-47EE-AB4F-75618F32C7D6}"/>
    <cellStyle name="style1621863558108" xfId="46285" xr:uid="{C90EAD25-DACF-49FA-94B9-C6D9E220FB0C}"/>
    <cellStyle name="style1621863558128" xfId="46262" xr:uid="{5246F607-F559-4590-8C99-3EEA5BFC476F}"/>
    <cellStyle name="style1621863558149" xfId="46263" xr:uid="{67AB4099-288F-4D56-ADE6-F8D615D24AD4}"/>
    <cellStyle name="style1621863558167" xfId="46264" xr:uid="{7BB9C1EB-39C1-49DB-BE53-04FCE512CC12}"/>
    <cellStyle name="style1621863558189" xfId="46265" xr:uid="{801AC92E-AEBA-4A99-9557-432B547F83BF}"/>
    <cellStyle name="style1621863558218" xfId="46274" xr:uid="{B691A4F7-A8AF-4466-BC58-9D9D3035CAFF}"/>
    <cellStyle name="style1621863558238" xfId="46275" xr:uid="{1378769D-E7B6-44A4-8CD9-34A95D022748}"/>
    <cellStyle name="style1621863558258" xfId="46276" xr:uid="{3FE138DD-0523-47E4-B4F2-0FDCDBD327B2}"/>
    <cellStyle name="style1621863558278" xfId="46277" xr:uid="{ADE5C83E-64CE-4942-8FDF-0CEE3ABAE546}"/>
    <cellStyle name="style1621863558301" xfId="46286" xr:uid="{C872F2F5-1C6F-4AB5-8346-FDA4682DAE0D}"/>
    <cellStyle name="style1621863558321" xfId="46287" xr:uid="{20868C04-F34F-4152-BC1A-5CEEB5A453DE}"/>
    <cellStyle name="style1621863558341" xfId="46288" xr:uid="{AED20CE6-D3B8-4F5E-9948-CA7EF558D548}"/>
    <cellStyle name="style1621863558362" xfId="46289" xr:uid="{FA2673C5-D048-4D59-A59D-7D08C4950D6A}"/>
    <cellStyle name="style1621863559115" xfId="46242" xr:uid="{20961997-44A2-4CA1-8DB9-B2C032E731DB}"/>
    <cellStyle name="style1621863559146" xfId="46243" xr:uid="{E67D0AD1-BE8D-4C47-A347-69FDB2C397B7}"/>
    <cellStyle name="style1621863559162" xfId="46254" xr:uid="{4CD9CE0F-2EF6-4EDA-9660-F0B326704D70}"/>
    <cellStyle name="style1621863559186" xfId="46255" xr:uid="{1C8FC3F4-FC81-4063-8539-3EF4C6BDFEB4}"/>
    <cellStyle name="style1621863559235" xfId="46245" xr:uid="{27BC7F5B-6072-426F-A127-0AF2A41B6718}"/>
    <cellStyle name="style1621863559256" xfId="46246" xr:uid="{33605E9C-A3B4-44C9-BCE0-7911BC4E2928}"/>
    <cellStyle name="style1621863559276" xfId="46244" xr:uid="{468922D6-E82C-4602-BB1A-5B31441E5B1E}"/>
    <cellStyle name="style1621863559296" xfId="46247" xr:uid="{5C6C9AF2-FD9D-43C7-A822-3D9CC0A00576}"/>
    <cellStyle name="style1621863559317" xfId="46256" xr:uid="{7BB61E80-B3DC-4184-8C29-0AAD232C8920}"/>
    <cellStyle name="style1621863559337" xfId="46257" xr:uid="{B6A4A58B-135A-40F3-A641-DAD36789E13F}"/>
    <cellStyle name="style1621863559359" xfId="46258" xr:uid="{79704306-29E9-4215-9DB8-C33FF89B8E26}"/>
    <cellStyle name="style1621863559380" xfId="46259" xr:uid="{F145DFE7-4CAA-4189-9058-B000ECC4E1FF}"/>
    <cellStyle name="style1621863559400" xfId="46266" xr:uid="{816F88BD-17CC-41B7-B2CF-CD9F120FD511}"/>
    <cellStyle name="style1621863559420" xfId="46278" xr:uid="{3ABA481C-0EA9-4CB5-A549-4875AA93DEC4}"/>
    <cellStyle name="style1621863559440" xfId="46267" xr:uid="{FA7B6C71-412A-4036-B3EE-643BCF1BD5D5}"/>
    <cellStyle name="style1621863559461" xfId="46279" xr:uid="{D5CF4C2F-6DE4-49A6-89EA-3608A9633FEE}"/>
    <cellStyle name="style1621863559489" xfId="46290" xr:uid="{A813354D-426B-438E-B758-21553D32E012}"/>
    <cellStyle name="style1621863559509" xfId="46291" xr:uid="{CD8B19B4-0FC2-474C-8929-1BA83BA00860}"/>
    <cellStyle name="style1621863559530" xfId="46268" xr:uid="{7CC65DF1-E0B4-47C6-BA19-C849C3A23335}"/>
    <cellStyle name="style1621863559552" xfId="46269" xr:uid="{559D2FE4-92E2-40F9-951B-7874716DEA84}"/>
    <cellStyle name="style1621863559573" xfId="46270" xr:uid="{96DDDA37-6620-49C0-A49B-68685BEFD6F3}"/>
    <cellStyle name="style1621863559593" xfId="46271" xr:uid="{F56E66B3-E7C7-4E70-AC2A-DE259E76CB0D}"/>
    <cellStyle name="style1621863559613" xfId="46280" xr:uid="{27EF92D9-98BF-48C4-9280-4AA1EC1E85C0}"/>
    <cellStyle name="style1621863559634" xfId="46281" xr:uid="{C93CE582-7337-4D79-BC4F-C044AB26E8A7}"/>
    <cellStyle name="style1621863559654" xfId="46282" xr:uid="{288E0106-ACFA-42C2-AEAE-1B5F4C195413}"/>
    <cellStyle name="style1621863559674" xfId="46283" xr:uid="{8D3FD3BB-2FFA-42DA-836B-8D00BEB1DD63}"/>
    <cellStyle name="style1621863559703" xfId="46292" xr:uid="{FF232328-ECBB-4DD1-ACB2-4E2924CDFC08}"/>
    <cellStyle name="style1621863559723" xfId="46293" xr:uid="{8EB154AF-3701-46A3-8A57-5F56406E61C2}"/>
    <cellStyle name="style1621863559743" xfId="46294" xr:uid="{41FF4C3C-5429-4C0D-A41C-0822872C8388}"/>
    <cellStyle name="style1621863559766" xfId="46295" xr:uid="{8467E836-0E64-415A-AFD7-5BF78F4F5A04}"/>
    <cellStyle name="style1621863561185" xfId="46442" xr:uid="{F477EA8D-9AAC-4192-8C5A-3A6640E827C2}"/>
    <cellStyle name="style1621863561216" xfId="46443" xr:uid="{427FA27E-116B-4908-BC26-DC657C79957B}"/>
    <cellStyle name="style1621863561232" xfId="46441" xr:uid="{4CE144D5-00A4-4407-A60E-80F7A77D24EC}"/>
    <cellStyle name="style1621863561248" xfId="46444" xr:uid="{37534CA6-D050-4B19-8842-4AE75933554D}"/>
    <cellStyle name="style1621863561280" xfId="46445" xr:uid="{9EB74E7A-6730-4BB3-B5E1-B5B784C06481}"/>
    <cellStyle name="style1621863561300" xfId="46446" xr:uid="{F376A5A0-C630-42A7-A2E5-BE2DC4DBD27A}"/>
    <cellStyle name="style1621863561323" xfId="46447" xr:uid="{EA06922B-44A5-4789-A82E-D4D5821E0D1B}"/>
    <cellStyle name="style1621863561343" xfId="46448" xr:uid="{82F659C9-0196-442A-9698-59721B6D1876}"/>
    <cellStyle name="style1621863561364" xfId="46450" xr:uid="{44330DBD-8458-4E06-BEBC-02B54CCE31F2}"/>
    <cellStyle name="style1621863561384" xfId="46451" xr:uid="{5BAEAA74-233D-4A0E-8D02-3699F98CF8C6}"/>
    <cellStyle name="style1621863561404" xfId="46453" xr:uid="{9B99BEBB-8C55-4273-A55F-1836869105A3}"/>
    <cellStyle name="style1621863561425" xfId="46454" xr:uid="{57C5F43F-6E75-4A01-AEC2-F56AAEED1DC1}"/>
    <cellStyle name="style1621863561453" xfId="46449" xr:uid="{82FE8F37-A8FB-4F76-BEE2-D7C937243967}"/>
    <cellStyle name="style1621863561475" xfId="46452" xr:uid="{ABC2DEAE-3D36-4AB5-8FB2-F17AE3D691D0}"/>
    <cellStyle name="style1621863561496" xfId="46455" xr:uid="{DDA8B0B9-D081-435B-9946-58AECF4C5051}"/>
    <cellStyle name="style1621863561536" xfId="46457" xr:uid="{305E0FDD-08FC-4326-A171-B05135F42A05}"/>
    <cellStyle name="style1621863561557" xfId="46458" xr:uid="{72FBAD4F-A8BF-409D-B17E-C703616AA675}"/>
    <cellStyle name="style1621863561585" xfId="46456" xr:uid="{ABD21E9D-739C-4344-BAB0-6F4552FAEFCE}"/>
    <cellStyle name="style1621863562541" xfId="46296" xr:uid="{EBF96AA3-3E1A-4463-A137-5F67DC36978B}"/>
    <cellStyle name="style1621863562557" xfId="46297" xr:uid="{3A5E3FF8-D436-427B-B910-A31100FF2C9C}"/>
    <cellStyle name="style1621863562591" xfId="46308" xr:uid="{945AFEEF-8FDE-4F4C-8228-82F59FA8937B}"/>
    <cellStyle name="style1621863562611" xfId="46309" xr:uid="{FC6EB7C8-EBFE-4C09-8817-8B35FE73C808}"/>
    <cellStyle name="style1621863562645" xfId="46299" xr:uid="{C5437E57-6898-443D-8CE7-B3863C046852}"/>
    <cellStyle name="style1621863562661" xfId="46300" xr:uid="{820F9C42-C22F-4ED8-92E8-F8C8672E0A54}"/>
    <cellStyle name="style1621863562692" xfId="46298" xr:uid="{8A065144-FC9A-4497-913A-06799085B6E3}"/>
    <cellStyle name="style1621863562708" xfId="46301" xr:uid="{DBC2101B-8FCF-4F7E-80C4-119CF0825DEE}"/>
    <cellStyle name="style1621863562730" xfId="46310" xr:uid="{8BDE8A08-EEA4-42ED-8480-B97F0AC388AB}"/>
    <cellStyle name="style1621863562761" xfId="46311" xr:uid="{FDFC7DC1-B518-4810-96A9-99D0549D8739}"/>
    <cellStyle name="style1621863562777" xfId="46312" xr:uid="{0CAEDF5F-1B90-48FC-904C-5566109AC7AE}"/>
    <cellStyle name="style1621863562792" xfId="46313" xr:uid="{A199FD78-8249-4C2F-BEE5-CAA21615735D}"/>
    <cellStyle name="style1621863562824" xfId="46320" xr:uid="{E3F573B3-F398-4390-9B6D-D6EB7173F9C4}"/>
    <cellStyle name="style1621863562846" xfId="46332" xr:uid="{2FB668FF-6403-40E3-9E41-0239352BCC63}"/>
    <cellStyle name="style1621863562861" xfId="46321" xr:uid="{A3910691-CD9D-4316-8181-8D010EB54C85}"/>
    <cellStyle name="style1621863562877" xfId="46333" xr:uid="{2151CBCE-A622-4273-82F1-B3789316B2E4}"/>
    <cellStyle name="style1621863562908" xfId="46344" xr:uid="{DCBDE3A5-4CA9-4AA3-B54F-35C77533AF82}"/>
    <cellStyle name="style1621863562930" xfId="46345" xr:uid="{7FB3D19E-573C-4C35-9623-18CB6D2E42CD}"/>
    <cellStyle name="style1621863562946" xfId="46322" xr:uid="{2CB97EB2-8CFF-4B6B-8587-55494ED45262}"/>
    <cellStyle name="style1621863562962" xfId="46323" xr:uid="{6CBCB9D1-FC5A-4BC3-8E52-8EF274873D01}"/>
    <cellStyle name="style1621863562993" xfId="46324" xr:uid="{BED9047C-9EDA-4835-A336-B208EFAB3CBD}"/>
    <cellStyle name="style1621863563008" xfId="46325" xr:uid="{41B9135F-7375-4742-9E97-2D19D4A41CE8}"/>
    <cellStyle name="style1621863563033" xfId="46334" xr:uid="{5AF36E75-8F1D-4032-BA79-CADC880C5A38}"/>
    <cellStyle name="style1621863563051" xfId="46335" xr:uid="{67F31177-B9AC-46D5-AFE8-5BA5FB0BE24F}"/>
    <cellStyle name="style1621863563073" xfId="46336" xr:uid="{75E9C44F-38CE-41D6-9CC7-642F4D7BD105}"/>
    <cellStyle name="style1621863563094" xfId="46337" xr:uid="{15024147-FE34-4294-9E43-4334FF20DA5F}"/>
    <cellStyle name="style1621863563132" xfId="46346" xr:uid="{B3C8CDF1-417B-4C3B-822B-8A829A655501}"/>
    <cellStyle name="style1621863563152" xfId="46347" xr:uid="{95BB082C-1B5E-45F1-BF77-69EE28654AD5}"/>
    <cellStyle name="style1621863563173" xfId="46348" xr:uid="{04EAA33C-D22B-44BE-AD26-DFCEB4DEDBBF}"/>
    <cellStyle name="style1621863563193" xfId="46349" xr:uid="{D093DA5B-90F2-4A53-8ED9-A291B359294A}"/>
    <cellStyle name="style1621863564140" xfId="46302" xr:uid="{10A48760-D850-498D-8820-C2A9EB95D37E}"/>
    <cellStyle name="style1621863564163" xfId="46303" xr:uid="{62B1DDF6-BCD7-440D-801C-A1F4005A9E20}"/>
    <cellStyle name="style1621863564183" xfId="46314" xr:uid="{A24AF5BD-9771-4C76-92EE-6716B6C0593C}"/>
    <cellStyle name="style1621863564203" xfId="46315" xr:uid="{62A9D182-B2D5-4863-AC24-6C272577E288}"/>
    <cellStyle name="style1621863564242" xfId="46305" xr:uid="{997BA323-14EB-4B44-B466-00072CFBDB96}"/>
    <cellStyle name="style1621863564257" xfId="46306" xr:uid="{AC3F5C1B-1F41-40C6-8166-3BA2466897CD}"/>
    <cellStyle name="style1621863564273" xfId="46304" xr:uid="{D01ADDEA-3392-4ECB-80FB-BB59489456D0}"/>
    <cellStyle name="style1621863564304" xfId="46307" xr:uid="{89A41F78-1527-4E50-A4D3-7E3271E56E97}"/>
    <cellStyle name="style1621863564320" xfId="46316" xr:uid="{04DAA345-3CE7-48B5-8E0C-4460B99FACDA}"/>
    <cellStyle name="style1621863564344" xfId="46317" xr:uid="{996CF0B6-1FE9-4DFD-8FC0-1C679DBD07C0}"/>
    <cellStyle name="style1621863564365" xfId="46318" xr:uid="{429BA0AA-2C7F-42B6-B584-00BABA22D68B}"/>
    <cellStyle name="style1621863564393" xfId="46319" xr:uid="{A39026B0-4498-4E36-A574-2B4122B812FA}"/>
    <cellStyle name="style1621863564413" xfId="46326" xr:uid="{345A1D59-C298-45AF-BBFC-06644BE1C588}"/>
    <cellStyle name="style1621863564436" xfId="46338" xr:uid="{EE5AB2D6-3E24-4415-AFF0-9E121DB0DA10}"/>
    <cellStyle name="style1621863564456" xfId="46327" xr:uid="{4880621C-0F88-46BD-9F7C-EE3E43C05117}"/>
    <cellStyle name="style1621863564476" xfId="46339" xr:uid="{EF658B14-3A33-48AF-AC1A-D6E5280275AE}"/>
    <cellStyle name="style1621863564496" xfId="46350" xr:uid="{0F5A5EF7-465A-4966-8D2A-853F0A2468F4}"/>
    <cellStyle name="style1621863564525" xfId="46351" xr:uid="{AEF865EA-0AA5-4EBF-A876-44D5D2E5DDC4}"/>
    <cellStyle name="style1621863564545" xfId="46328" xr:uid="{A9C1E75E-B4A4-414E-A0C7-872AC24B61AB}"/>
    <cellStyle name="style1621863564568" xfId="46329" xr:uid="{D6E97ECD-5F60-4F5D-A308-DA164F2F6CC9}"/>
    <cellStyle name="style1621863564588" xfId="46330" xr:uid="{B41118F8-F5C8-498B-82CA-6B651E311AD8}"/>
    <cellStyle name="style1621863564608" xfId="46331" xr:uid="{CA70F591-269C-45FC-9779-8CA4974A679F}"/>
    <cellStyle name="style1621863564629" xfId="46340" xr:uid="{0D9846FE-E25C-4F00-97C5-736BB9358F88}"/>
    <cellStyle name="style1621863564649" xfId="46341" xr:uid="{419F65F4-6485-407A-B7CB-87173F9F79F3}"/>
    <cellStyle name="style1621863564667" xfId="46342" xr:uid="{FD415893-52A8-497F-AAEA-9687047C2E78}"/>
    <cellStyle name="style1621863564689" xfId="46343" xr:uid="{1EE40E86-D9B6-475E-9927-3F83BB15F9A8}"/>
    <cellStyle name="style1621863564720" xfId="46352" xr:uid="{240AE7EC-C4E8-4671-A49F-089123CDA319}"/>
    <cellStyle name="style1621863564740" xfId="46353" xr:uid="{5CB7544C-7889-4BE0-B43D-9682D7A306A3}"/>
    <cellStyle name="style1621863564760" xfId="46354" xr:uid="{2EEAA8BC-65B5-4924-BEB9-74B612A90746}"/>
    <cellStyle name="style1621863564781" xfId="46355" xr:uid="{20653DFA-0EE2-4508-9185-BA15982B27B2}"/>
    <cellStyle name="text heading" xfId="34382" xr:uid="{00000000-0005-0000-0000-000018000000}"/>
    <cellStyle name="third level head" xfId="34383" xr:uid="{00000000-0005-0000-0000-000019000000}"/>
    <cellStyle name="use of" xfId="34384" xr:uid="{00000000-0005-0000-0000-00001A000000}"/>
  </cellStyles>
  <dxfs count="7">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1">
                  <c:v>2006</c:v>
                </c:pt>
                <c:pt idx="2">
                  <c:v>2010</c:v>
                </c:pt>
                <c:pt idx="3">
                  <c:v>2014</c:v>
                </c:pt>
                <c:pt idx="4">
                  <c:v>2018</c:v>
                </c:pt>
              </c:numCache>
            </c:numRef>
          </c:xVal>
          <c:yVal>
            <c:numRef>
              <c:f>Water!$AB$105:$AB$116</c:f>
              <c:numCache>
                <c:formatCode>0.0</c:formatCode>
                <c:ptCount val="12"/>
                <c:pt idx="0">
                  <c:v>1.1573972598178879</c:v>
                </c:pt>
                <c:pt idx="1">
                  <c:v>0</c:v>
                </c:pt>
                <c:pt idx="2">
                  <c:v>0.13899137962815183</c:v>
                </c:pt>
                <c:pt idx="3">
                  <c:v>0</c:v>
                </c:pt>
                <c:pt idx="4">
                  <c:v>0.22606007979087978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1">
                  <c:v>2006</c:v>
                </c:pt>
                <c:pt idx="2">
                  <c:v>2010</c:v>
                </c:pt>
                <c:pt idx="3">
                  <c:v>2014</c:v>
                </c:pt>
                <c:pt idx="4">
                  <c:v>2018</c:v>
                </c:pt>
              </c:numCache>
            </c:numRef>
          </c:xVal>
          <c:yVal>
            <c:numRef>
              <c:f>Water!$W$105:$W$116</c:f>
              <c:numCache>
                <c:formatCode>0.0</c:formatCode>
                <c:ptCount val="12"/>
                <c:pt idx="0">
                  <c:v>5.5494401719887927</c:v>
                </c:pt>
                <c:pt idx="1">
                  <c:v>0.86230358822236741</c:v>
                </c:pt>
                <c:pt idx="2">
                  <c:v>2.2093171194986208</c:v>
                </c:pt>
                <c:pt idx="3">
                  <c:v>1.2995534427109057</c:v>
                </c:pt>
                <c:pt idx="4">
                  <c:v>0.42158336758844661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1">
                  <c:v>2006</c:v>
                </c:pt>
                <c:pt idx="2">
                  <c:v>2010</c:v>
                </c:pt>
                <c:pt idx="3">
                  <c:v>2014</c:v>
                </c:pt>
                <c:pt idx="4">
                  <c:v>2018</c:v>
                </c:pt>
              </c:numCache>
            </c:numRef>
          </c:xVal>
          <c:yVal>
            <c:numRef>
              <c:f>Water!$R$105:$R$116</c:f>
              <c:numCache>
                <c:formatCode>0.0</c:formatCode>
                <c:ptCount val="12"/>
                <c:pt idx="0">
                  <c:v>11.170696219276994</c:v>
                </c:pt>
                <c:pt idx="1">
                  <c:v>1.4161225071403145</c:v>
                </c:pt>
                <c:pt idx="2">
                  <c:v>4.366244894511186</c:v>
                </c:pt>
                <c:pt idx="3">
                  <c:v>2.7836926019184958</c:v>
                </c:pt>
                <c:pt idx="4">
                  <c:v>0.69363297084750031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1">
                  <c:v>2006</c:v>
                </c:pt>
                <c:pt idx="2">
                  <c:v>2010</c:v>
                </c:pt>
                <c:pt idx="3">
                  <c:v>2014</c:v>
                </c:pt>
                <c:pt idx="4">
                  <c:v>2018</c:v>
                </c:pt>
              </c:numCache>
            </c:numRef>
          </c:xVal>
          <c:yVal>
            <c:numRef>
              <c:f>Water!$M$105:$M$116</c:f>
              <c:numCache>
                <c:formatCode>0.0</c:formatCode>
                <c:ptCount val="12"/>
                <c:pt idx="0">
                  <c:v>18.093952051996538</c:v>
                </c:pt>
                <c:pt idx="1">
                  <c:v>6.0202434448264199</c:v>
                </c:pt>
                <c:pt idx="2">
                  <c:v>7.8650093686583418</c:v>
                </c:pt>
                <c:pt idx="3">
                  <c:v>4.5734291629066828</c:v>
                </c:pt>
                <c:pt idx="4">
                  <c:v>1.0569333795607654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1">
                  <c:v>2006</c:v>
                </c:pt>
                <c:pt idx="2">
                  <c:v>2010</c:v>
                </c:pt>
                <c:pt idx="3">
                  <c:v>2014</c:v>
                </c:pt>
                <c:pt idx="4">
                  <c:v>2018</c:v>
                </c:pt>
              </c:numCache>
            </c:numRef>
          </c:xVal>
          <c:yVal>
            <c:numRef>
              <c:f>Water!$H$105:$H$116</c:f>
              <c:numCache>
                <c:formatCode>0.0</c:formatCode>
                <c:ptCount val="12"/>
                <c:pt idx="0">
                  <c:v>25.183633538849641</c:v>
                </c:pt>
                <c:pt idx="1">
                  <c:v>6.5533819256920562</c:v>
                </c:pt>
                <c:pt idx="2">
                  <c:v>16.674834832412195</c:v>
                </c:pt>
                <c:pt idx="3">
                  <c:v>4.7044084448299142</c:v>
                </c:pt>
                <c:pt idx="4">
                  <c:v>1.3806123105617438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1">
                  <c:v>2006</c:v>
                </c:pt>
                <c:pt idx="2">
                  <c:v>2010</c:v>
                </c:pt>
                <c:pt idx="3">
                  <c:v>2014</c:v>
                </c:pt>
                <c:pt idx="4">
                  <c:v>2018</c:v>
                </c:pt>
              </c:numCache>
            </c:numRef>
          </c:xVal>
          <c:yVal>
            <c:numRef>
              <c:f>Water!$X$105:$X$116</c:f>
              <c:numCache>
                <c:formatCode>0.0</c:formatCode>
                <c:ptCount val="12"/>
                <c:pt idx="0">
                  <c:v>83.868958158818202</c:v>
                </c:pt>
                <c:pt idx="1">
                  <c:v>97.664802239992895</c:v>
                </c:pt>
                <c:pt idx="2">
                  <c:v>94.260405973542944</c:v>
                </c:pt>
                <c:pt idx="3">
                  <c:v>98.186637959541144</c:v>
                </c:pt>
                <c:pt idx="4">
                  <c:v>91.578846079875731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1">
                  <c:v>2006</c:v>
                </c:pt>
                <c:pt idx="2">
                  <c:v>2010</c:v>
                </c:pt>
                <c:pt idx="3">
                  <c:v>2014</c:v>
                </c:pt>
                <c:pt idx="4">
                  <c:v>2018</c:v>
                </c:pt>
              </c:numCache>
            </c:numRef>
          </c:xVal>
          <c:yVal>
            <c:numRef>
              <c:f>Water!$S$105:$S$116</c:f>
              <c:numCache>
                <c:formatCode>0.0</c:formatCode>
                <c:ptCount val="12"/>
                <c:pt idx="0">
                  <c:v>60.892507774227553</c:v>
                </c:pt>
                <c:pt idx="1">
                  <c:v>82.907565763220788</c:v>
                </c:pt>
                <c:pt idx="2">
                  <c:v>82.210857876860189</c:v>
                </c:pt>
                <c:pt idx="3">
                  <c:v>74.444838173936773</c:v>
                </c:pt>
                <c:pt idx="4">
                  <c:v>77.162797039074846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1">
                  <c:v>2006</c:v>
                </c:pt>
                <c:pt idx="2">
                  <c:v>2010</c:v>
                </c:pt>
                <c:pt idx="3">
                  <c:v>2014</c:v>
                </c:pt>
                <c:pt idx="4">
                  <c:v>2018</c:v>
                </c:pt>
              </c:numCache>
            </c:numRef>
          </c:xVal>
          <c:yVal>
            <c:numRef>
              <c:f>Water!$N$105:$N$116</c:f>
              <c:numCache>
                <c:formatCode>0.0</c:formatCode>
                <c:ptCount val="12"/>
                <c:pt idx="0">
                  <c:v>50.880290497545495</c:v>
                </c:pt>
                <c:pt idx="1">
                  <c:v>72.648384820551101</c:v>
                </c:pt>
                <c:pt idx="2">
                  <c:v>74.539687252337103</c:v>
                </c:pt>
                <c:pt idx="3">
                  <c:v>70.967350488046691</c:v>
                </c:pt>
                <c:pt idx="4">
                  <c:v>75.553662357166388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1">
                  <c:v>2006</c:v>
                </c:pt>
                <c:pt idx="2">
                  <c:v>2010</c:v>
                </c:pt>
                <c:pt idx="3">
                  <c:v>2014</c:v>
                </c:pt>
                <c:pt idx="4">
                  <c:v>2018</c:v>
                </c:pt>
              </c:numCache>
            </c:numRef>
          </c:xVal>
          <c:yVal>
            <c:numRef>
              <c:f>Water!$I$105:$I$116</c:f>
              <c:numCache>
                <c:formatCode>0.0</c:formatCode>
                <c:ptCount val="12"/>
                <c:pt idx="0">
                  <c:v>49.597704582085797</c:v>
                </c:pt>
                <c:pt idx="1">
                  <c:v>70.532357452078003</c:v>
                </c:pt>
                <c:pt idx="2">
                  <c:v>69.963381887441429</c:v>
                </c:pt>
                <c:pt idx="3">
                  <c:v>71.096014592520461</c:v>
                </c:pt>
                <c:pt idx="4">
                  <c:v>74.730227561858385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1">
                  <c:v>2006</c:v>
                </c:pt>
                <c:pt idx="2">
                  <c:v>2010</c:v>
                </c:pt>
                <c:pt idx="3">
                  <c:v>2014</c:v>
                </c:pt>
                <c:pt idx="4">
                  <c:v>2018</c:v>
                </c:pt>
              </c:numCache>
            </c:numRef>
          </c:xVal>
          <c:yVal>
            <c:numRef>
              <c:f>Water!$D$105:$D$116</c:f>
              <c:numCache>
                <c:formatCode>0.0</c:formatCode>
                <c:ptCount val="12"/>
                <c:pt idx="0">
                  <c:v>45.936153119440604</c:v>
                </c:pt>
                <c:pt idx="1">
                  <c:v>66.777925599464567</c:v>
                </c:pt>
                <c:pt idx="2">
                  <c:v>62.050833460266496</c:v>
                </c:pt>
                <c:pt idx="3">
                  <c:v>70.042021465922119</c:v>
                </c:pt>
                <c:pt idx="4">
                  <c:v>77.2789384709817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40.662171575281491</c:v>
                </c:pt>
                <c:pt idx="1">
                  <c:v>51.168931155433832</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20.476412849835924</c:v>
                </c:pt>
                <c:pt idx="1">
                  <c:v>25.767343917766194</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26.035359149914257</c:v>
                </c:pt>
                <c:pt idx="1">
                  <c:v>21.233162595020758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12.826056424968328</c:v>
                </c:pt>
                <c:pt idx="1">
                  <c:v>1.8305623317792197</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48.157888804112289</c:v>
                </c:pt>
                <c:pt idx="1">
                  <c:v>51.99910049027806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20.677357962478265</c:v>
                </c:pt>
                <c:pt idx="1">
                  <c:v>22.326643490080588</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22.649547314111715</c:v>
                </c:pt>
                <c:pt idx="1">
                  <c:v>24.431654260963001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8.5152059192977276</c:v>
                </c:pt>
                <c:pt idx="1">
                  <c:v>1.2426017586783473</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48.917518698938622</c:v>
                </c:pt>
                <c:pt idx="1">
                  <c:v>50.307640338315196</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23.481053361475645</c:v>
                </c:pt>
                <c:pt idx="1">
                  <c:v>24.1483300603212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24.536500515687152</c:v>
                </c:pt>
                <c:pt idx="1">
                  <c:v>23.979110538053476</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3.0649274238985811</c:v>
                </c:pt>
                <c:pt idx="1">
                  <c:v>1.5649190633101284</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59.682443021306824</c:v>
                </c:pt>
                <c:pt idx="1">
                  <c:v>52.59262348335389</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24.499136867038541</c:v>
                </c:pt>
                <c:pt idx="1">
                  <c:v>21.588826054847033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14.173845864411661</c:v>
                </c:pt>
                <c:pt idx="1">
                  <c:v>25.066745950031901</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1.6445742472429714</c:v>
                </c:pt>
                <c:pt idx="1">
                  <c:v>0.75180451176717611</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87.950587910216441</c:v>
                </c:pt>
                <c:pt idx="1">
                  <c:v>82.820915817713171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10.338412451892498</c:v>
                </c:pt>
                <c:pt idx="1">
                  <c:v>9.7354299466544525</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1.7109996378910637</c:v>
                </c:pt>
                <c:pt idx="1">
                  <c:v>7.2445535988287304</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0.19910063680365653</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1">
                  <c:v>2006</c:v>
                </c:pt>
                <c:pt idx="2">
                  <c:v>2010</c:v>
                </c:pt>
                <c:pt idx="3">
                  <c:v>2014</c:v>
                </c:pt>
                <c:pt idx="4">
                  <c:v>2018</c:v>
                </c:pt>
              </c:numCache>
            </c:numRef>
          </c:xVal>
          <c:yVal>
            <c:numRef>
              <c:f>Water!$AB$205:$AB$216</c:f>
              <c:numCache>
                <c:formatCode>0.0</c:formatCode>
                <c:ptCount val="12"/>
                <c:pt idx="0">
                  <c:v>0</c:v>
                </c:pt>
                <c:pt idx="1">
                  <c:v>0</c:v>
                </c:pt>
                <c:pt idx="2">
                  <c:v>0</c:v>
                </c:pt>
                <c:pt idx="3">
                  <c:v>0</c:v>
                </c:pt>
                <c:pt idx="4">
                  <c:v>0.42466794880769815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1">
                  <c:v>2006</c:v>
                </c:pt>
                <c:pt idx="2">
                  <c:v>2010</c:v>
                </c:pt>
                <c:pt idx="3">
                  <c:v>2014</c:v>
                </c:pt>
                <c:pt idx="4">
                  <c:v>2018</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1">
                  <c:v>2006</c:v>
                </c:pt>
                <c:pt idx="2">
                  <c:v>2010</c:v>
                </c:pt>
                <c:pt idx="3">
                  <c:v>2014</c:v>
                </c:pt>
                <c:pt idx="4">
                  <c:v>2018</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1">
                  <c:v>2006</c:v>
                </c:pt>
                <c:pt idx="2">
                  <c:v>2010</c:v>
                </c:pt>
                <c:pt idx="3">
                  <c:v>2014</c:v>
                </c:pt>
                <c:pt idx="4">
                  <c:v>2018</c:v>
                </c:pt>
              </c:numCache>
            </c:numRef>
          </c:xVal>
          <c:yVal>
            <c:numRef>
              <c:f>Water!$M$205:$M$216</c:f>
              <c:numCache>
                <c:formatCode>0.0</c:formatCode>
                <c:ptCount val="12"/>
                <c:pt idx="0">
                  <c:v>1.0923689757645176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1">
                  <c:v>2006</c:v>
                </c:pt>
                <c:pt idx="2">
                  <c:v>2010</c:v>
                </c:pt>
                <c:pt idx="3">
                  <c:v>2014</c:v>
                </c:pt>
                <c:pt idx="4">
                  <c:v>2018</c:v>
                </c:pt>
              </c:numCache>
            </c:numRef>
          </c:xVal>
          <c:yVal>
            <c:numRef>
              <c:f>Water!$H$205:$H$216</c:f>
              <c:numCache>
                <c:formatCode>0.0</c:formatCode>
                <c:ptCount val="12"/>
                <c:pt idx="0">
                  <c:v>1.2380550294434196</c:v>
                </c:pt>
                <c:pt idx="1">
                  <c:v>0</c:v>
                </c:pt>
                <c:pt idx="2">
                  <c:v>1.9204520552460718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1">
                  <c:v>2006</c:v>
                </c:pt>
                <c:pt idx="2">
                  <c:v>2010</c:v>
                </c:pt>
                <c:pt idx="3">
                  <c:v>2014</c:v>
                </c:pt>
                <c:pt idx="4">
                  <c:v>2018</c:v>
                </c:pt>
              </c:numCache>
            </c:numRef>
          </c:xVal>
          <c:yVal>
            <c:numRef>
              <c:f>Water!$X$205:$X$216</c:f>
              <c:numCache>
                <c:formatCode>0.0</c:formatCode>
                <c:ptCount val="12"/>
                <c:pt idx="0">
                  <c:v>99.308409014993003</c:v>
                </c:pt>
                <c:pt idx="1">
                  <c:v>100</c:v>
                </c:pt>
                <c:pt idx="2">
                  <c:v>99.973111481202352</c:v>
                </c:pt>
                <c:pt idx="3">
                  <c:v>100</c:v>
                </c:pt>
                <c:pt idx="4">
                  <c:v>97.060956329126512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1">
                  <c:v>2006</c:v>
                </c:pt>
                <c:pt idx="2">
                  <c:v>2010</c:v>
                </c:pt>
                <c:pt idx="3">
                  <c:v>2014</c:v>
                </c:pt>
                <c:pt idx="4">
                  <c:v>2018</c:v>
                </c:pt>
              </c:numCache>
            </c:numRef>
          </c:xVal>
          <c:yVal>
            <c:numRef>
              <c:f>Water!$S$205:$S$216</c:f>
              <c:numCache>
                <c:formatCode>0.0</c:formatCode>
                <c:ptCount val="12"/>
                <c:pt idx="0">
                  <c:v>97.51711010095562</c:v>
                </c:pt>
                <c:pt idx="1">
                  <c:v>100</c:v>
                </c:pt>
                <c:pt idx="2">
                  <c:v>98.34566832249341</c:v>
                </c:pt>
                <c:pt idx="3">
                  <c:v>99.274510929546395</c:v>
                </c:pt>
                <c:pt idx="4">
                  <c:v>98.112698051712016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1">
                  <c:v>2006</c:v>
                </c:pt>
                <c:pt idx="2">
                  <c:v>2010</c:v>
                </c:pt>
                <c:pt idx="3">
                  <c:v>2014</c:v>
                </c:pt>
                <c:pt idx="4">
                  <c:v>2018</c:v>
                </c:pt>
              </c:numCache>
            </c:numRef>
          </c:xVal>
          <c:yVal>
            <c:numRef>
              <c:f>Water!$N$205:$N$216</c:f>
              <c:numCache>
                <c:formatCode>0.0</c:formatCode>
                <c:ptCount val="12"/>
                <c:pt idx="0">
                  <c:v>93.560066629984192</c:v>
                </c:pt>
                <c:pt idx="1">
                  <c:v>99.625403611302815</c:v>
                </c:pt>
                <c:pt idx="2">
                  <c:v>96.974633697860554</c:v>
                </c:pt>
                <c:pt idx="3">
                  <c:v>97.963797948434646</c:v>
                </c:pt>
                <c:pt idx="4">
                  <c:v>97.390941927981132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1">
                  <c:v>2006</c:v>
                </c:pt>
                <c:pt idx="2">
                  <c:v>2010</c:v>
                </c:pt>
                <c:pt idx="3">
                  <c:v>2014</c:v>
                </c:pt>
                <c:pt idx="4">
                  <c:v>2018</c:v>
                </c:pt>
              </c:numCache>
            </c:numRef>
          </c:xVal>
          <c:yVal>
            <c:numRef>
              <c:f>Water!$I$205:$I$216</c:f>
              <c:numCache>
                <c:formatCode>0.0</c:formatCode>
                <c:ptCount val="12"/>
                <c:pt idx="0">
                  <c:v>88.965398521806932</c:v>
                </c:pt>
                <c:pt idx="1">
                  <c:v>95.494873807693764</c:v>
                </c:pt>
                <c:pt idx="2">
                  <c:v>93.403946370456069</c:v>
                </c:pt>
                <c:pt idx="3">
                  <c:v>92.229523955141602</c:v>
                </c:pt>
                <c:pt idx="4">
                  <c:v>92.536832660524382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1">
                  <c:v>2006</c:v>
                </c:pt>
                <c:pt idx="2">
                  <c:v>2010</c:v>
                </c:pt>
                <c:pt idx="3">
                  <c:v>2014</c:v>
                </c:pt>
                <c:pt idx="4">
                  <c:v>2018</c:v>
                </c:pt>
              </c:numCache>
            </c:numRef>
          </c:xVal>
          <c:yVal>
            <c:numRef>
              <c:f>Water!$D$205:$D$216</c:f>
              <c:numCache>
                <c:formatCode>0.0</c:formatCode>
                <c:ptCount val="12"/>
                <c:pt idx="0">
                  <c:v>83.043342194370197</c:v>
                </c:pt>
                <c:pt idx="1">
                  <c:v>93.969419741355594</c:v>
                </c:pt>
                <c:pt idx="2">
                  <c:v>84.558959104715782</c:v>
                </c:pt>
                <c:pt idx="3">
                  <c:v>80.495311248255746</c:v>
                </c:pt>
                <c:pt idx="4">
                  <c:v>77.125641574795992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71.636047264662068</c:v>
                </c:pt>
                <c:pt idx="1">
                  <c:v>55.161237163373372</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23.320282123846429</c:v>
                </c:pt>
                <c:pt idx="1">
                  <c:v>17.95709928267966</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4.1794671866307738</c:v>
                </c:pt>
                <c:pt idx="1">
                  <c:v>26.785640951184661</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0.86420342486073309</c:v>
                </c:pt>
                <c:pt idx="1">
                  <c:v>9.6022602762303677E-2</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79.63931465467212</c:v>
                </c:pt>
                <c:pt idx="1">
                  <c:v>76.28484406152765</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15.786688715146422</c:v>
                </c:pt>
                <c:pt idx="1">
                  <c:v>15.121740965561822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4.5739966301814547</c:v>
                </c:pt>
                <c:pt idx="1">
                  <c:v>8.5934149729105229</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89.494245270262056</c:v>
                </c:pt>
                <c:pt idx="1">
                  <c:v>87.43076522864159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9.6372931860108864</c:v>
                </c:pt>
                <c:pt idx="1">
                  <c:v>9.4150849078749701</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0.86846154372705087</c:v>
                </c:pt>
                <c:pt idx="1">
                  <c:v>3.1541498634834397</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92.253643021001437</c:v>
                </c:pt>
                <c:pt idx="1">
                  <c:v>90.504972372645994</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7.6261889524986817</c:v>
                </c:pt>
                <c:pt idx="1">
                  <c:v>7.4816343057297594</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0.12016802649988279</c:v>
                </c:pt>
                <c:pt idx="1">
                  <c:v>2.0133933216242497</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97.160873258402262</c:v>
                </c:pt>
                <c:pt idx="1">
                  <c:v>94.732306580762227</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2.8391267415977381</c:v>
                </c:pt>
                <c:pt idx="1">
                  <c:v>2.7681618730554032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2.1385637896958372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0.36096775648653789</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1">
                  <c:v>2006</c:v>
                </c:pt>
                <c:pt idx="2">
                  <c:v>2010</c:v>
                </c:pt>
                <c:pt idx="3">
                  <c:v>2014</c:v>
                </c:pt>
                <c:pt idx="4">
                  <c:v>2018</c:v>
                </c:pt>
              </c:numCache>
            </c:numRef>
          </c:xVal>
          <c:yVal>
            <c:numRef>
              <c:f>Water!$AB$305:$AB$316</c:f>
              <c:numCache>
                <c:formatCode>0.0</c:formatCode>
                <c:ptCount val="12"/>
                <c:pt idx="0">
                  <c:v>5.2087879055169415</c:v>
                </c:pt>
                <c:pt idx="1">
                  <c:v>1.089709452286008</c:v>
                </c:pt>
                <c:pt idx="2">
                  <c:v>2.0534159390985733</c:v>
                </c:pt>
                <c:pt idx="3">
                  <c:v>1.7538155286331953</c:v>
                </c:pt>
                <c:pt idx="4">
                  <c:v>0.27164164486215625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1">
                  <c:v>2006</c:v>
                </c:pt>
                <c:pt idx="2">
                  <c:v>2010</c:v>
                </c:pt>
                <c:pt idx="3">
                  <c:v>2014</c:v>
                </c:pt>
                <c:pt idx="4">
                  <c:v>2018</c:v>
                </c:pt>
              </c:numCache>
            </c:numRef>
          </c:xVal>
          <c:yVal>
            <c:numRef>
              <c:f>Water!$W$305:$W$316</c:f>
              <c:numCache>
                <c:formatCode>0.0</c:formatCode>
                <c:ptCount val="12"/>
                <c:pt idx="0">
                  <c:v>8.9584169083352378</c:v>
                </c:pt>
                <c:pt idx="1">
                  <c:v>1.261210075818934</c:v>
                </c:pt>
                <c:pt idx="2">
                  <c:v>3.5767293729461107</c:v>
                </c:pt>
                <c:pt idx="3">
                  <c:v>2.435731308591552</c:v>
                </c:pt>
                <c:pt idx="4">
                  <c:v>0.84478299430277726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1">
                  <c:v>2006</c:v>
                </c:pt>
                <c:pt idx="2">
                  <c:v>2010</c:v>
                </c:pt>
                <c:pt idx="3">
                  <c:v>2014</c:v>
                </c:pt>
                <c:pt idx="4">
                  <c:v>2018</c:v>
                </c:pt>
              </c:numCache>
            </c:numRef>
          </c:xVal>
          <c:yVal>
            <c:numRef>
              <c:f>Water!$R$305:$R$316</c:f>
              <c:numCache>
                <c:formatCode>0.0</c:formatCode>
                <c:ptCount val="12"/>
                <c:pt idx="0">
                  <c:v>16.628974554617155</c:v>
                </c:pt>
                <c:pt idx="1">
                  <c:v>4.5444799768776249</c:v>
                </c:pt>
                <c:pt idx="2">
                  <c:v>6.2253713364152548</c:v>
                </c:pt>
                <c:pt idx="3">
                  <c:v>3.4628665484823107</c:v>
                </c:pt>
                <c:pt idx="4">
                  <c:v>1.2886696356545249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1">
                  <c:v>2006</c:v>
                </c:pt>
                <c:pt idx="2">
                  <c:v>2010</c:v>
                </c:pt>
                <c:pt idx="3">
                  <c:v>2014</c:v>
                </c:pt>
                <c:pt idx="4">
                  <c:v>2018</c:v>
                </c:pt>
              </c:numCache>
            </c:numRef>
          </c:xVal>
          <c:yVal>
            <c:numRef>
              <c:f>Water!$M$305:$M$316</c:f>
              <c:numCache>
                <c:formatCode>0.0</c:formatCode>
                <c:ptCount val="12"/>
                <c:pt idx="0">
                  <c:v>16.865572683588553</c:v>
                </c:pt>
                <c:pt idx="1">
                  <c:v>5.7636379896972505</c:v>
                </c:pt>
                <c:pt idx="2">
                  <c:v>9.2359983305729578</c:v>
                </c:pt>
                <c:pt idx="3">
                  <c:v>4.8133952986604385</c:v>
                </c:pt>
                <c:pt idx="4">
                  <c:v>0.45749387417352638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1">
                  <c:v>2006</c:v>
                </c:pt>
                <c:pt idx="2">
                  <c:v>2010</c:v>
                </c:pt>
                <c:pt idx="3">
                  <c:v>2014</c:v>
                </c:pt>
                <c:pt idx="4">
                  <c:v>2018</c:v>
                </c:pt>
              </c:numCache>
            </c:numRef>
          </c:xVal>
          <c:yVal>
            <c:numRef>
              <c:f>Water!$H$305:$H$316</c:f>
              <c:numCache>
                <c:formatCode>0.0</c:formatCode>
                <c:ptCount val="12"/>
                <c:pt idx="0">
                  <c:v>25.131835592336085</c:v>
                </c:pt>
                <c:pt idx="1">
                  <c:v>6.9687594934205936</c:v>
                </c:pt>
                <c:pt idx="2">
                  <c:v>18.58430068839299</c:v>
                </c:pt>
                <c:pt idx="3">
                  <c:v>5.6548472545735136</c:v>
                </c:pt>
                <c:pt idx="4">
                  <c:v>1.7090613543077486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1">
                  <c:v>2006</c:v>
                </c:pt>
                <c:pt idx="2">
                  <c:v>2010</c:v>
                </c:pt>
                <c:pt idx="3">
                  <c:v>2014</c:v>
                </c:pt>
                <c:pt idx="4">
                  <c:v>2018</c:v>
                </c:pt>
              </c:numCache>
            </c:numRef>
          </c:xVal>
          <c:yVal>
            <c:numRef>
              <c:f>Water!$X$305:$X$316</c:f>
              <c:numCache>
                <c:formatCode>0.0</c:formatCode>
                <c:ptCount val="12"/>
                <c:pt idx="0">
                  <c:v>52.858487998362975</c:v>
                </c:pt>
                <c:pt idx="1">
                  <c:v>79.979694488362497</c:v>
                </c:pt>
                <c:pt idx="2">
                  <c:v>81.408126412412358</c:v>
                </c:pt>
                <c:pt idx="3">
                  <c:v>71.494592040888037</c:v>
                </c:pt>
                <c:pt idx="4">
                  <c:v>77.392672622272912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1">
                  <c:v>2006</c:v>
                </c:pt>
                <c:pt idx="2">
                  <c:v>2010</c:v>
                </c:pt>
                <c:pt idx="3">
                  <c:v>2014</c:v>
                </c:pt>
                <c:pt idx="4">
                  <c:v>2018</c:v>
                </c:pt>
              </c:numCache>
            </c:numRef>
          </c:xVal>
          <c:yVal>
            <c:numRef>
              <c:f>Water!$S$305:$S$316</c:f>
              <c:numCache>
                <c:formatCode>0.0</c:formatCode>
                <c:ptCount val="12"/>
                <c:pt idx="0">
                  <c:v>57.373903327598825</c:v>
                </c:pt>
                <c:pt idx="1">
                  <c:v>75.105734965062894</c:v>
                </c:pt>
                <c:pt idx="2">
                  <c:v>76.292703857376551</c:v>
                </c:pt>
                <c:pt idx="3">
                  <c:v>70.513770801782655</c:v>
                </c:pt>
                <c:pt idx="4">
                  <c:v>74.52476463340156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1">
                  <c:v>2006</c:v>
                </c:pt>
                <c:pt idx="2">
                  <c:v>2010</c:v>
                </c:pt>
                <c:pt idx="3">
                  <c:v>2014</c:v>
                </c:pt>
                <c:pt idx="4">
                  <c:v>2018</c:v>
                </c:pt>
              </c:numCache>
            </c:numRef>
          </c:xVal>
          <c:yVal>
            <c:numRef>
              <c:f>Water!$N$305:$N$316</c:f>
              <c:numCache>
                <c:formatCode>0.0</c:formatCode>
                <c:ptCount val="12"/>
                <c:pt idx="0">
                  <c:v>48.700100017963592</c:v>
                </c:pt>
                <c:pt idx="1">
                  <c:v>67.418960687186896</c:v>
                </c:pt>
                <c:pt idx="2">
                  <c:v>71.153209783579896</c:v>
                </c:pt>
                <c:pt idx="3">
                  <c:v>71.661620250473362</c:v>
                </c:pt>
                <c:pt idx="4">
                  <c:v>76.416884793176763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1">
                  <c:v>2006</c:v>
                </c:pt>
                <c:pt idx="2">
                  <c:v>2010</c:v>
                </c:pt>
                <c:pt idx="3">
                  <c:v>2014</c:v>
                </c:pt>
                <c:pt idx="4">
                  <c:v>2018</c:v>
                </c:pt>
              </c:numCache>
            </c:numRef>
          </c:xVal>
          <c:yVal>
            <c:numRef>
              <c:f>Water!$I$305:$I$316</c:f>
              <c:numCache>
                <c:formatCode>0.0</c:formatCode>
                <c:ptCount val="12"/>
                <c:pt idx="0">
                  <c:v>48.72263866962809</c:v>
                </c:pt>
                <c:pt idx="1">
                  <c:v>70.622954480963955</c:v>
                </c:pt>
                <c:pt idx="2">
                  <c:v>67.52393391042142</c:v>
                </c:pt>
                <c:pt idx="3">
                  <c:v>71.892557239321036</c:v>
                </c:pt>
                <c:pt idx="4">
                  <c:v>73.585449460353047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1">
                  <c:v>2006</c:v>
                </c:pt>
                <c:pt idx="2">
                  <c:v>2010</c:v>
                </c:pt>
                <c:pt idx="3">
                  <c:v>2014</c:v>
                </c:pt>
                <c:pt idx="4">
                  <c:v>2018</c:v>
                </c:pt>
              </c:numCache>
            </c:numRef>
          </c:xVal>
          <c:yVal>
            <c:numRef>
              <c:f>Water!$D$305:$D$316</c:f>
              <c:numCache>
                <c:formatCode>0.0</c:formatCode>
                <c:ptCount val="12"/>
                <c:pt idx="0">
                  <c:v>45.697990538551622</c:v>
                </c:pt>
                <c:pt idx="1">
                  <c:v>65.670430609747712</c:v>
                </c:pt>
                <c:pt idx="2">
                  <c:v>60.742334841803789</c:v>
                </c:pt>
                <c:pt idx="3">
                  <c:v>68.745822254101327</c:v>
                </c:pt>
                <c:pt idx="4">
                  <c:v>78.867563909494891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38.596147085446702</c:v>
                </c:pt>
                <c:pt idx="1">
                  <c:v>51.052870214478936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20.391413356032515</c:v>
                </c:pt>
                <c:pt idx="1">
                  <c:v>26.972645151615694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27.04148779061552</c:v>
                </c:pt>
                <c:pt idx="1">
                  <c:v>19.486952006463298</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13.970951767905262</c:v>
                </c:pt>
                <c:pt idx="1">
                  <c:v>2.4875326274420786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48.055127267757882</c:v>
                </c:pt>
                <c:pt idx="1">
                  <c:v>51.788327473276382</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20.199874851593616</c:v>
                </c:pt>
                <c:pt idx="1">
                  <c:v>21.769117952901833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22.609159431675721</c:v>
                </c:pt>
                <c:pt idx="1">
                  <c:v>25.443130276242528</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9.1358384489727769</c:v>
                </c:pt>
                <c:pt idx="1">
                  <c:v>0.99942429757925311</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44.914948055651138</c:v>
                </c:pt>
                <c:pt idx="1">
                  <c:v>52.383009926322295</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21.247284265980426</c:v>
                </c:pt>
                <c:pt idx="1">
                  <c:v>24.780095509254593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27.451433641690642</c:v>
                </c:pt>
                <c:pt idx="1">
                  <c:v>21.46253485238617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6.3863340366777948</c:v>
                </c:pt>
                <c:pt idx="1">
                  <c:v>1.3743597120369486</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51.289387680056954</c:v>
                </c:pt>
                <c:pt idx="1">
                  <c:v>49.248534116980707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24.324224694464547</c:v>
                </c:pt>
                <c:pt idx="1">
                  <c:v>23.356340637309629</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21.878718325783055</c:v>
                </c:pt>
                <c:pt idx="1">
                  <c:v>25.843567669575421</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2.5076692996954506</c:v>
                </c:pt>
                <c:pt idx="1">
                  <c:v>1.5515575761342433</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57.091275961559568</c:v>
                </c:pt>
                <c:pt idx="1">
                  <c:v>52.114607466428794</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24.012415423383072</c:v>
                </c:pt>
                <c:pt idx="1">
                  <c:v>21.91924393059659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17.053402207289992</c:v>
                </c:pt>
                <c:pt idx="1">
                  <c:v>25.224763728302008</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1.8429064077673729</c:v>
                </c:pt>
                <c:pt idx="1">
                  <c:v>0.74138487467260461</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38.596147085446702</c:v>
                </c:pt>
                <c:pt idx="1">
                  <c:v>51.052870214478936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20.391413356032515</c:v>
                </c:pt>
                <c:pt idx="1">
                  <c:v>26.972645151615694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27.04148779061552</c:v>
                </c:pt>
                <c:pt idx="1">
                  <c:v>19.486952006463298</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13.970951767905262</c:v>
                </c:pt>
                <c:pt idx="1">
                  <c:v>2.4875326274420786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48.055127267757882</c:v>
                </c:pt>
                <c:pt idx="1">
                  <c:v>51.788327473276382</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20.199874851593616</c:v>
                </c:pt>
                <c:pt idx="1">
                  <c:v>21.769117952901833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22.609159431675721</c:v>
                </c:pt>
                <c:pt idx="1">
                  <c:v>25.443130276242528</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9.1358384489727769</c:v>
                </c:pt>
                <c:pt idx="1">
                  <c:v>0.99942429757925311</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44.914948055651138</c:v>
                </c:pt>
                <c:pt idx="1">
                  <c:v>52.383009926322295</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21.247284265980426</c:v>
                </c:pt>
                <c:pt idx="1">
                  <c:v>24.780095509254593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27.451433641690642</c:v>
                </c:pt>
                <c:pt idx="1">
                  <c:v>21.46253485238617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6.3863340366777948</c:v>
                </c:pt>
                <c:pt idx="1">
                  <c:v>1.3743597120369486</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51.289387680056954</c:v>
                </c:pt>
                <c:pt idx="1">
                  <c:v>49.248534116980707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24.324224694464547</c:v>
                </c:pt>
                <c:pt idx="1">
                  <c:v>23.356340637309629</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21.878718325783055</c:v>
                </c:pt>
                <c:pt idx="1">
                  <c:v>25.843567669575421</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2.5076692996954506</c:v>
                </c:pt>
                <c:pt idx="1">
                  <c:v>1.5515575761342433</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57.091275961559568</c:v>
                </c:pt>
                <c:pt idx="1">
                  <c:v>52.114607466428794</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24.012415423383072</c:v>
                </c:pt>
                <c:pt idx="1">
                  <c:v>21.91924393059659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17.053402207289992</c:v>
                </c:pt>
                <c:pt idx="1">
                  <c:v>25.224763728302008</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1.8429064077673729</c:v>
                </c:pt>
                <c:pt idx="1">
                  <c:v>0.74138487467260461</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40.662171575281491</c:v>
                </c:pt>
                <c:pt idx="1">
                  <c:v>51.168931155433832</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20.476412849835924</c:v>
                </c:pt>
                <c:pt idx="1">
                  <c:v>25.767343917766194</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26.035359149914257</c:v>
                </c:pt>
                <c:pt idx="1">
                  <c:v>21.233162595020758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12.826056424968328</c:v>
                </c:pt>
                <c:pt idx="1">
                  <c:v>1.8305623317792197</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48.157888804112289</c:v>
                </c:pt>
                <c:pt idx="1">
                  <c:v>51.99910049027806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20.677357962478265</c:v>
                </c:pt>
                <c:pt idx="1">
                  <c:v>22.326643490080588</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22.649547314111715</c:v>
                </c:pt>
                <c:pt idx="1">
                  <c:v>24.431654260963001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8.5152059192977276</c:v>
                </c:pt>
                <c:pt idx="1">
                  <c:v>1.2426017586783473</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48.917518698938622</c:v>
                </c:pt>
                <c:pt idx="1">
                  <c:v>50.307640338315196</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23.481053361475645</c:v>
                </c:pt>
                <c:pt idx="1">
                  <c:v>24.1483300603212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24.536500515687152</c:v>
                </c:pt>
                <c:pt idx="1">
                  <c:v>23.979110538053476</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3.0649274238985811</c:v>
                </c:pt>
                <c:pt idx="1">
                  <c:v>1.5649190633101284</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59.682443021306824</c:v>
                </c:pt>
                <c:pt idx="1">
                  <c:v>52.59262348335389</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24.499136867038541</c:v>
                </c:pt>
                <c:pt idx="1">
                  <c:v>21.588826054847033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14.173845864411661</c:v>
                </c:pt>
                <c:pt idx="1">
                  <c:v>25.066745950031901</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1.6445742472429714</c:v>
                </c:pt>
                <c:pt idx="1">
                  <c:v>0.75180451176717611</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87.950587910216441</c:v>
                </c:pt>
                <c:pt idx="1">
                  <c:v>82.820915817713171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10.338412451892498</c:v>
                </c:pt>
                <c:pt idx="1">
                  <c:v>9.7354299466544525</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1.7109996378910637</c:v>
                </c:pt>
                <c:pt idx="1">
                  <c:v>7.2445535988287304</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0.19910063680365653</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71.636047264662068</c:v>
                </c:pt>
                <c:pt idx="1">
                  <c:v>55.161237163373372</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23.320282123846429</c:v>
                </c:pt>
                <c:pt idx="1">
                  <c:v>17.95709928267966</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4.1794671866307738</c:v>
                </c:pt>
                <c:pt idx="1">
                  <c:v>26.785640951184661</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0.86420342486073309</c:v>
                </c:pt>
                <c:pt idx="1">
                  <c:v>9.6022602762303677E-2</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79.63931465467212</c:v>
                </c:pt>
                <c:pt idx="1">
                  <c:v>76.28484406152765</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15.786688715146422</c:v>
                </c:pt>
                <c:pt idx="1">
                  <c:v>15.121740965561822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4.5739966301814547</c:v>
                </c:pt>
                <c:pt idx="1">
                  <c:v>8.5934149729105229</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89.494245270262056</c:v>
                </c:pt>
                <c:pt idx="1">
                  <c:v>87.43076522864159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9.6372931860108864</c:v>
                </c:pt>
                <c:pt idx="1">
                  <c:v>9.4150849078749701</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0.86846154372705087</c:v>
                </c:pt>
                <c:pt idx="1">
                  <c:v>3.1541498634834397</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92.253643021001437</c:v>
                </c:pt>
                <c:pt idx="1">
                  <c:v>90.504972372645994</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7.6261889524986817</c:v>
                </c:pt>
                <c:pt idx="1">
                  <c:v>7.4816343057297594</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0.12016802649988279</c:v>
                </c:pt>
                <c:pt idx="1">
                  <c:v>2.0133933216242497</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97.160873258402262</c:v>
                </c:pt>
                <c:pt idx="1">
                  <c:v>94.732306580762227</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2.8391267415977381</c:v>
                </c:pt>
                <c:pt idx="1">
                  <c:v>2.7681618730554032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2.1385637896958372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0.36096775648653789</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2006</c:v>
                </c:pt>
                <c:pt idx="2">
                  <c:v>2010</c:v>
                </c:pt>
                <c:pt idx="3">
                  <c:v>2014</c:v>
                </c:pt>
                <c:pt idx="4">
                  <c:v>2018</c:v>
                </c:pt>
              </c:numCache>
            </c:numRef>
          </c:xVal>
          <c:yVal>
            <c:numRef>
              <c:f>Sanitation!$AB$105:$AB$116</c:f>
              <c:numCache>
                <c:formatCode>0.0</c:formatCode>
                <c:ptCount val="12"/>
                <c:pt idx="0">
                  <c:v>16.022406676106652</c:v>
                </c:pt>
                <c:pt idx="1">
                  <c:v>7.4657996055929461</c:v>
                </c:pt>
                <c:pt idx="2">
                  <c:v>8.8555998210352538</c:v>
                </c:pt>
                <c:pt idx="3">
                  <c:v>1.2205623903279792</c:v>
                </c:pt>
                <c:pt idx="4">
                  <c:v>7.3188418430747175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2006</c:v>
                </c:pt>
                <c:pt idx="2">
                  <c:v>2010</c:v>
                </c:pt>
                <c:pt idx="3">
                  <c:v>2014</c:v>
                </c:pt>
                <c:pt idx="4">
                  <c:v>2018</c:v>
                </c:pt>
              </c:numCache>
            </c:numRef>
          </c:xVal>
          <c:yVal>
            <c:numRef>
              <c:f>Sanitation!$W$105:$W$116</c:f>
              <c:numCache>
                <c:formatCode>0.0</c:formatCode>
                <c:ptCount val="12"/>
                <c:pt idx="0">
                  <c:v>69.55803446722507</c:v>
                </c:pt>
                <c:pt idx="1">
                  <c:v>54.909280009424187</c:v>
                </c:pt>
                <c:pt idx="2">
                  <c:v>59.174803380982297</c:v>
                </c:pt>
                <c:pt idx="3">
                  <c:v>43.448357865770632</c:v>
                </c:pt>
                <c:pt idx="4">
                  <c:v>35.602257160623871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2006</c:v>
                </c:pt>
                <c:pt idx="2">
                  <c:v>2010</c:v>
                </c:pt>
                <c:pt idx="3">
                  <c:v>2014</c:v>
                </c:pt>
                <c:pt idx="4">
                  <c:v>2018</c:v>
                </c:pt>
              </c:numCache>
            </c:numRef>
          </c:xVal>
          <c:yVal>
            <c:numRef>
              <c:f>Sanitation!$R$105:$R$116</c:f>
              <c:numCache>
                <c:formatCode>0.0</c:formatCode>
                <c:ptCount val="12"/>
                <c:pt idx="0">
                  <c:v>78.99991115028898</c:v>
                </c:pt>
                <c:pt idx="1">
                  <c:v>70.853387310329765</c:v>
                </c:pt>
                <c:pt idx="2">
                  <c:v>75.101098195563694</c:v>
                </c:pt>
                <c:pt idx="3">
                  <c:v>63.232922612221579</c:v>
                </c:pt>
                <c:pt idx="4">
                  <c:v>44.249308376218266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2006</c:v>
                </c:pt>
                <c:pt idx="2">
                  <c:v>2010</c:v>
                </c:pt>
                <c:pt idx="3">
                  <c:v>2014</c:v>
                </c:pt>
                <c:pt idx="4">
                  <c:v>2018</c:v>
                </c:pt>
              </c:numCache>
            </c:numRef>
          </c:xVal>
          <c:yVal>
            <c:numRef>
              <c:f>Sanitation!$M$105:$M$116</c:f>
              <c:numCache>
                <c:formatCode>0.0</c:formatCode>
                <c:ptCount val="12"/>
                <c:pt idx="0">
                  <c:v>89.079397977934178</c:v>
                </c:pt>
                <c:pt idx="1">
                  <c:v>87.107796859629957</c:v>
                </c:pt>
                <c:pt idx="2">
                  <c:v>84.25587606376719</c:v>
                </c:pt>
                <c:pt idx="3">
                  <c:v>69.105491361882656</c:v>
                </c:pt>
                <c:pt idx="4">
                  <c:v>50.720910579899034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2006</c:v>
                </c:pt>
                <c:pt idx="2">
                  <c:v>2010</c:v>
                </c:pt>
                <c:pt idx="3">
                  <c:v>2014</c:v>
                </c:pt>
                <c:pt idx="4">
                  <c:v>2018</c:v>
                </c:pt>
              </c:numCache>
            </c:numRef>
          </c:xVal>
          <c:yVal>
            <c:numRef>
              <c:f>Sanitation!$H$105:$H$116</c:f>
              <c:numCache>
                <c:formatCode>0.0</c:formatCode>
                <c:ptCount val="12"/>
                <c:pt idx="0">
                  <c:v>92.678368050245624</c:v>
                </c:pt>
                <c:pt idx="1">
                  <c:v>92.854513565809668</c:v>
                </c:pt>
                <c:pt idx="2">
                  <c:v>91.546923944744535</c:v>
                </c:pt>
                <c:pt idx="3">
                  <c:v>73.312152295918665</c:v>
                </c:pt>
                <c:pt idx="4">
                  <c:v>62.305910271799355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2006</c:v>
                </c:pt>
                <c:pt idx="2">
                  <c:v>2010</c:v>
                </c:pt>
                <c:pt idx="3">
                  <c:v>2014</c:v>
                </c:pt>
                <c:pt idx="4">
                  <c:v>2018</c:v>
                </c:pt>
              </c:numCache>
            </c:numRef>
          </c:xVal>
          <c:yVal>
            <c:numRef>
              <c:f>Sanitation!$X$105:$X$116</c:f>
              <c:numCache>
                <c:formatCode>0.0</c:formatCode>
                <c:ptCount val="12"/>
                <c:pt idx="0">
                  <c:v>77.509788576552268</c:v>
                </c:pt>
                <c:pt idx="1">
                  <c:v>85.365791994987703</c:v>
                </c:pt>
                <c:pt idx="2">
                  <c:v>84.457711412328266</c:v>
                </c:pt>
                <c:pt idx="3">
                  <c:v>97.692680565705331</c:v>
                </c:pt>
                <c:pt idx="4">
                  <c:v>90.728470038430018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2006</c:v>
                </c:pt>
                <c:pt idx="2">
                  <c:v>2010</c:v>
                </c:pt>
                <c:pt idx="3">
                  <c:v>2014</c:v>
                </c:pt>
                <c:pt idx="4">
                  <c:v>2018</c:v>
                </c:pt>
              </c:numCache>
            </c:numRef>
          </c:xVal>
          <c:yVal>
            <c:numRef>
              <c:f>Sanitation!$S$105:$S$116</c:f>
              <c:numCache>
                <c:formatCode>0.0</c:formatCode>
                <c:ptCount val="12"/>
                <c:pt idx="0">
                  <c:v>24.055764622514754</c:v>
                </c:pt>
                <c:pt idx="1">
                  <c:v>34.975348128092776</c:v>
                </c:pt>
                <c:pt idx="2">
                  <c:v>32.150072182873693</c:v>
                </c:pt>
                <c:pt idx="3">
                  <c:v>50.781558294752706</c:v>
                </c:pt>
                <c:pt idx="4">
                  <c:v>55.852026390516826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2006</c:v>
                </c:pt>
                <c:pt idx="2">
                  <c:v>2010</c:v>
                </c:pt>
                <c:pt idx="3">
                  <c:v>2014</c:v>
                </c:pt>
                <c:pt idx="4">
                  <c:v>2018</c:v>
                </c:pt>
              </c:numCache>
            </c:numRef>
          </c:xVal>
          <c:yVal>
            <c:numRef>
              <c:f>Sanitation!$N$105:$N$116</c:f>
              <c:numCache>
                <c:formatCode>0.0</c:formatCode>
                <c:ptCount val="12"/>
                <c:pt idx="0">
                  <c:v>14.104560910659554</c:v>
                </c:pt>
                <c:pt idx="1">
                  <c:v>19.2744140789532</c:v>
                </c:pt>
                <c:pt idx="2">
                  <c:v>16.806328334187537</c:v>
                </c:pt>
                <c:pt idx="3">
                  <c:v>33.898842455460546</c:v>
                </c:pt>
                <c:pt idx="4">
                  <c:v>46.882581424223119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2006</c:v>
                </c:pt>
                <c:pt idx="2">
                  <c:v>2010</c:v>
                </c:pt>
                <c:pt idx="3">
                  <c:v>2014</c:v>
                </c:pt>
                <c:pt idx="4">
                  <c:v>2018</c:v>
                </c:pt>
              </c:numCache>
            </c:numRef>
          </c:xVal>
          <c:yVal>
            <c:numRef>
              <c:f>Sanitation!$I$105:$I$116</c:f>
              <c:numCache>
                <c:formatCode>0.0</c:formatCode>
                <c:ptCount val="12"/>
                <c:pt idx="0">
                  <c:v>6.673391380855235</c:v>
                </c:pt>
                <c:pt idx="1">
                  <c:v>7.9620761476599196</c:v>
                </c:pt>
                <c:pt idx="2">
                  <c:v>9.8141756542025114</c:v>
                </c:pt>
                <c:pt idx="3">
                  <c:v>26.567818843984298</c:v>
                </c:pt>
                <c:pt idx="4">
                  <c:v>41.75355243827422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2006</c:v>
                </c:pt>
                <c:pt idx="2">
                  <c:v>2010</c:v>
                </c:pt>
                <c:pt idx="3">
                  <c:v>2014</c:v>
                </c:pt>
                <c:pt idx="4">
                  <c:v>2018</c:v>
                </c:pt>
              </c:numCache>
            </c:numRef>
          </c:xVal>
          <c:yVal>
            <c:numRef>
              <c:f>Sanitation!$D$105:$D$116</c:f>
              <c:numCache>
                <c:formatCode>0.0</c:formatCode>
                <c:ptCount val="12"/>
                <c:pt idx="0">
                  <c:v>4.5751350885368103</c:v>
                </c:pt>
                <c:pt idx="1">
                  <c:v>3.6583780236806036</c:v>
                </c:pt>
                <c:pt idx="2">
                  <c:v>5.3135239948711055</c:v>
                </c:pt>
                <c:pt idx="3">
                  <c:v>24.554047515256904</c:v>
                </c:pt>
                <c:pt idx="4">
                  <c:v>26.724952089388626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c:v>
                </c:pt>
                <c:pt idx="1">
                  <c:v>11.621971036061584</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c:v>
                </c:pt>
                <c:pt idx="1">
                  <c:v>18.424957223752155</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0</c:v>
                </c:pt>
                <c:pt idx="1">
                  <c:v>8.4625386272550713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100</c:v>
                </c:pt>
                <c:pt idx="1">
                  <c:v>61.490533112931189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c:v>
                </c:pt>
                <c:pt idx="1">
                  <c:v>18.921233546988944</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c:v>
                </c:pt>
                <c:pt idx="1">
                  <c:v>22.85947340525065</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0.70138938547370344</c:v>
                </c:pt>
                <c:pt idx="1">
                  <c:v>6.9260742671649496</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99.298610614526297</c:v>
                </c:pt>
                <c:pt idx="1">
                  <c:v>51.293218780595453</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3.0702001866644637</c:v>
                </c:pt>
                <c:pt idx="1">
                  <c:v>21.95447926185561</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3.5138603342987849</c:v>
                </c:pt>
                <c:pt idx="1">
                  <c:v>25.127017506383439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8.1236299905440319</c:v>
                </c:pt>
                <c:pt idx="1">
                  <c:v>6.4625736597672585</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85.29230948849272</c:v>
                </c:pt>
                <c:pt idx="1">
                  <c:v>46.455929571993693</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10.09060835809267</c:v>
                </c:pt>
                <c:pt idx="1">
                  <c:v>29.726671133983583</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10.278925270859343</c:v>
                </c:pt>
                <c:pt idx="1">
                  <c:v>30.281447886397363</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8.0012578048754222</c:v>
                </c:pt>
                <c:pt idx="1">
                  <c:v>7.7890395654012536</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71.629208566172565</c:v>
                </c:pt>
                <c:pt idx="1">
                  <c:v>32.202841414217801</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45.207183017029628</c:v>
                </c:pt>
                <c:pt idx="1">
                  <c:v>56.278554005636281</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32.704573349058784</c:v>
                </c:pt>
                <c:pt idx="1">
                  <c:v>40.714018760314119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8.3989906079050343</c:v>
                </c:pt>
                <c:pt idx="1">
                  <c:v>0.70291423160870181</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13.689253026006554</c:v>
                </c:pt>
                <c:pt idx="1">
                  <c:v>2.3045130024408991</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1">
                  <c:v>2006</c:v>
                </c:pt>
                <c:pt idx="2">
                  <c:v>2010</c:v>
                </c:pt>
                <c:pt idx="3">
                  <c:v>2014</c:v>
                </c:pt>
                <c:pt idx="4">
                  <c:v>2018</c:v>
                </c:pt>
              </c:numCache>
            </c:numRef>
          </c:xVal>
          <c:yVal>
            <c:numRef>
              <c:f>Sanitation!$AB$205:$AB$216</c:f>
              <c:numCache>
                <c:formatCode>0.0</c:formatCode>
                <c:ptCount val="12"/>
                <c:pt idx="0">
                  <c:v>0</c:v>
                </c:pt>
                <c:pt idx="1">
                  <c:v>1.0904123703391719</c:v>
                </c:pt>
                <c:pt idx="2">
                  <c:v>4.3953523463190487E-2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1">
                  <c:v>2006</c:v>
                </c:pt>
                <c:pt idx="2">
                  <c:v>2010</c:v>
                </c:pt>
                <c:pt idx="3">
                  <c:v>2014</c:v>
                </c:pt>
                <c:pt idx="4">
                  <c:v>2018</c:v>
                </c:pt>
              </c:numCache>
            </c:numRef>
          </c:xVal>
          <c:yVal>
            <c:numRef>
              <c:f>Sanitation!$W$205:$W$216</c:f>
              <c:numCache>
                <c:formatCode>0.0</c:formatCode>
                <c:ptCount val="12"/>
                <c:pt idx="0">
                  <c:v>0.37986692393526539</c:v>
                </c:pt>
                <c:pt idx="1">
                  <c:v>5.2232492947741109</c:v>
                </c:pt>
                <c:pt idx="2">
                  <c:v>1.0723300060584244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1">
                  <c:v>2006</c:v>
                </c:pt>
                <c:pt idx="2">
                  <c:v>2010</c:v>
                </c:pt>
                <c:pt idx="3">
                  <c:v>2014</c:v>
                </c:pt>
                <c:pt idx="4">
                  <c:v>2018</c:v>
                </c:pt>
              </c:numCache>
            </c:numRef>
          </c:xVal>
          <c:yVal>
            <c:numRef>
              <c:f>Sanitation!$R$205:$R$216</c:f>
              <c:numCache>
                <c:formatCode>0.0</c:formatCode>
                <c:ptCount val="12"/>
                <c:pt idx="0">
                  <c:v>2.5235886029504018</c:v>
                </c:pt>
                <c:pt idx="1">
                  <c:v>3.6998040375039691</c:v>
                </c:pt>
                <c:pt idx="2">
                  <c:v>3.6624644329126559</c:v>
                </c:pt>
                <c:pt idx="3">
                  <c:v>1.0692969517486968</c:v>
                </c:pt>
                <c:pt idx="4">
                  <c:v>0.37353968185153857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1">
                  <c:v>2006</c:v>
                </c:pt>
                <c:pt idx="2">
                  <c:v>2010</c:v>
                </c:pt>
                <c:pt idx="3">
                  <c:v>2014</c:v>
                </c:pt>
                <c:pt idx="4">
                  <c:v>2018</c:v>
                </c:pt>
              </c:numCache>
            </c:numRef>
          </c:xVal>
          <c:yVal>
            <c:numRef>
              <c:f>Sanitation!$M$205:$M$216</c:f>
              <c:numCache>
                <c:formatCode>0.0</c:formatCode>
                <c:ptCount val="12"/>
                <c:pt idx="0">
                  <c:v>12.3687265779554</c:v>
                </c:pt>
                <c:pt idx="1">
                  <c:v>8.0063477059115034</c:v>
                </c:pt>
                <c:pt idx="2">
                  <c:v>14.842154626729551</c:v>
                </c:pt>
                <c:pt idx="3">
                  <c:v>5.0330622610334892</c:v>
                </c:pt>
                <c:pt idx="4">
                  <c:v>3.8712101353039805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1">
                  <c:v>2006</c:v>
                </c:pt>
                <c:pt idx="2">
                  <c:v>2010</c:v>
                </c:pt>
                <c:pt idx="3">
                  <c:v>2014</c:v>
                </c:pt>
                <c:pt idx="4">
                  <c:v>2018</c:v>
                </c:pt>
              </c:numCache>
            </c:numRef>
          </c:xVal>
          <c:yVal>
            <c:numRef>
              <c:f>Sanitation!$H$205:$H$216</c:f>
              <c:numCache>
                <c:formatCode>0.0</c:formatCode>
                <c:ptCount val="12"/>
                <c:pt idx="0">
                  <c:v>23.926796704656546</c:v>
                </c:pt>
                <c:pt idx="1">
                  <c:v>11.018870510678045</c:v>
                </c:pt>
                <c:pt idx="2">
                  <c:v>44.99799195709349</c:v>
                </c:pt>
                <c:pt idx="3">
                  <c:v>23.863729582592239</c:v>
                </c:pt>
                <c:pt idx="4">
                  <c:v>28.762525795323036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1">
                  <c:v>2006</c:v>
                </c:pt>
                <c:pt idx="2">
                  <c:v>2010</c:v>
                </c:pt>
                <c:pt idx="3">
                  <c:v>2014</c:v>
                </c:pt>
                <c:pt idx="4">
                  <c:v>2018</c:v>
                </c:pt>
              </c:numCache>
            </c:numRef>
          </c:xVal>
          <c:yVal>
            <c:numRef>
              <c:f>Sanitation!$X$205:$X$216</c:f>
              <c:numCache>
                <c:formatCode>0.0</c:formatCode>
                <c:ptCount val="12"/>
                <c:pt idx="0">
                  <c:v>99.090351984944562</c:v>
                </c:pt>
                <c:pt idx="1">
                  <c:v>97.794600086517136</c:v>
                </c:pt>
                <c:pt idx="2">
                  <c:v>99.11167442883773</c:v>
                </c:pt>
                <c:pt idx="3">
                  <c:v>100</c:v>
                </c:pt>
                <c:pt idx="4">
                  <c:v>99.571341985372612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1">
                  <c:v>2006</c:v>
                </c:pt>
                <c:pt idx="2">
                  <c:v>2010</c:v>
                </c:pt>
                <c:pt idx="3">
                  <c:v>2014</c:v>
                </c:pt>
                <c:pt idx="4">
                  <c:v>2018</c:v>
                </c:pt>
              </c:numCache>
            </c:numRef>
          </c:xVal>
          <c:yVal>
            <c:numRef>
              <c:f>Sanitation!$S$205:$S$216</c:f>
              <c:numCache>
                <c:formatCode>0.0</c:formatCode>
                <c:ptCount val="12"/>
                <c:pt idx="0">
                  <c:v>97.168984390596137</c:v>
                </c:pt>
                <c:pt idx="1">
                  <c:v>92.336667477063841</c:v>
                </c:pt>
                <c:pt idx="2">
                  <c:v>96.217200662189029</c:v>
                </c:pt>
                <c:pt idx="3">
                  <c:v>98.29316628162772</c:v>
                </c:pt>
                <c:pt idx="4">
                  <c:v>99.254100009131378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1">
                  <c:v>2006</c:v>
                </c:pt>
                <c:pt idx="2">
                  <c:v>2010</c:v>
                </c:pt>
                <c:pt idx="3">
                  <c:v>2014</c:v>
                </c:pt>
                <c:pt idx="4">
                  <c:v>2018</c:v>
                </c:pt>
              </c:numCache>
            </c:numRef>
          </c:xVal>
          <c:yVal>
            <c:numRef>
              <c:f>Sanitation!$N$205:$N$216</c:f>
              <c:numCache>
                <c:formatCode>0.0</c:formatCode>
                <c:ptCount val="12"/>
                <c:pt idx="0">
                  <c:v>92.692092919767362</c:v>
                </c:pt>
                <c:pt idx="1">
                  <c:v>91.512328752297236</c:v>
                </c:pt>
                <c:pt idx="2">
                  <c:v>91.603313086686086</c:v>
                </c:pt>
                <c:pt idx="3">
                  <c:v>97.910840093377985</c:v>
                </c:pt>
                <c:pt idx="4">
                  <c:v>97.733117148403934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1">
                  <c:v>2006</c:v>
                </c:pt>
                <c:pt idx="2">
                  <c:v>2010</c:v>
                </c:pt>
                <c:pt idx="3">
                  <c:v>2014</c:v>
                </c:pt>
                <c:pt idx="4">
                  <c:v>2018</c:v>
                </c:pt>
              </c:numCache>
            </c:numRef>
          </c:xVal>
          <c:yVal>
            <c:numRef>
              <c:f>Sanitation!$I$205:$I$216</c:f>
              <c:numCache>
                <c:formatCode>0.0</c:formatCode>
                <c:ptCount val="12"/>
                <c:pt idx="0">
                  <c:v>79.710342430241326</c:v>
                </c:pt>
                <c:pt idx="1">
                  <c:v>83.380004055025879</c:v>
                </c:pt>
                <c:pt idx="2">
                  <c:v>77.305889974862467</c:v>
                </c:pt>
                <c:pt idx="3">
                  <c:v>92.448597678259304</c:v>
                </c:pt>
                <c:pt idx="4">
                  <c:v>94.021494719375625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1">
                  <c:v>2006</c:v>
                </c:pt>
                <c:pt idx="2">
                  <c:v>2010</c:v>
                </c:pt>
                <c:pt idx="3">
                  <c:v>2014</c:v>
                </c:pt>
                <c:pt idx="4">
                  <c:v>2018</c:v>
                </c:pt>
              </c:numCache>
            </c:numRef>
          </c:xVal>
          <c:yVal>
            <c:numRef>
              <c:f>Sanitation!$D$205:$D$216</c:f>
              <c:numCache>
                <c:formatCode>0.0</c:formatCode>
                <c:ptCount val="12"/>
                <c:pt idx="0">
                  <c:v>62.515342617276723</c:v>
                </c:pt>
                <c:pt idx="1">
                  <c:v>72.996086837019448</c:v>
                </c:pt>
                <c:pt idx="2">
                  <c:v>45.145037016712877</c:v>
                </c:pt>
                <c:pt idx="3">
                  <c:v>72.689275508437134</c:v>
                </c:pt>
                <c:pt idx="4">
                  <c:v>66.491309076245628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35.350149792832973</c:v>
                </c:pt>
                <c:pt idx="1">
                  <c:v>37.160342594970501</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27.37429627489022</c:v>
                </c:pt>
                <c:pt idx="1">
                  <c:v>28.776065556513831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16.534115166741685</c:v>
                </c:pt>
                <c:pt idx="1">
                  <c:v>0.48347169120711442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20.741438765535122</c:v>
                </c:pt>
                <c:pt idx="1">
                  <c:v>33.580120157308556</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44.057481291103862</c:v>
                </c:pt>
                <c:pt idx="1">
                  <c:v>54.777462489351841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33.318079376487944</c:v>
                </c:pt>
                <c:pt idx="1">
                  <c:v>41.424970056818417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10.243344634659934</c:v>
                </c:pt>
                <c:pt idx="1">
                  <c:v>0.30227478708889066</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12.381094697748267</c:v>
                </c:pt>
                <c:pt idx="1">
                  <c:v>3.4952926667408519</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47.129082618400609</c:v>
                </c:pt>
                <c:pt idx="1">
                  <c:v>52.377072024233591</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42.566838712788247</c:v>
                </c:pt>
                <c:pt idx="1">
                  <c:v>47.306806184960017</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5.5884102831826112</c:v>
                </c:pt>
                <c:pt idx="1">
                  <c:v>0.3161217908063918</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4.7156683856285326</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48.84280559224927</c:v>
                </c:pt>
                <c:pt idx="1">
                  <c:v>53.113311873957898</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43.116825372125767</c:v>
                </c:pt>
                <c:pt idx="1">
                  <c:v>46.886688126042102</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3.1180586323406487</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4.9223104032843139</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70.121960417761514</c:v>
                </c:pt>
                <c:pt idx="1">
                  <c:v>71.643896093065138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27.753733453874624</c:v>
                </c:pt>
                <c:pt idx="1">
                  <c:v>28.356103906934862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1.1776765280171162</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0.94662960034673915</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2006</c:v>
                </c:pt>
                <c:pt idx="2">
                  <c:v>2010</c:v>
                </c:pt>
                <c:pt idx="3">
                  <c:v>2014</c:v>
                </c:pt>
                <c:pt idx="4">
                  <c:v>2018</c:v>
                </c:pt>
              </c:numCache>
            </c:numRef>
          </c:xVal>
          <c:yVal>
            <c:numRef>
              <c:f>Sanitation!$AB$305:$AB$316</c:f>
              <c:numCache>
                <c:formatCode>0.0</c:formatCode>
                <c:ptCount val="12"/>
                <c:pt idx="0">
                  <c:v>62.645279060384453</c:v>
                </c:pt>
                <c:pt idx="1">
                  <c:v>59.27659820062572</c:v>
                </c:pt>
                <c:pt idx="2">
                  <c:v>54.807098958881738</c:v>
                </c:pt>
                <c:pt idx="3">
                  <c:v>50.538846281706775</c:v>
                </c:pt>
                <c:pt idx="4">
                  <c:v>34.04978930032393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2006</c:v>
                </c:pt>
                <c:pt idx="2">
                  <c:v>2010</c:v>
                </c:pt>
                <c:pt idx="3">
                  <c:v>2014</c:v>
                </c:pt>
                <c:pt idx="4">
                  <c:v>2018</c:v>
                </c:pt>
              </c:numCache>
            </c:numRef>
          </c:xVal>
          <c:yVal>
            <c:numRef>
              <c:f>Sanitation!$W$305:$W$316</c:f>
              <c:numCache>
                <c:formatCode>0.0</c:formatCode>
                <c:ptCount val="12"/>
                <c:pt idx="0">
                  <c:v>84.218681342331578</c:v>
                </c:pt>
                <c:pt idx="1">
                  <c:v>77.279311290123104</c:v>
                </c:pt>
                <c:pt idx="2">
                  <c:v>75.818002458698359</c:v>
                </c:pt>
                <c:pt idx="3">
                  <c:v>62.951908884480886</c:v>
                </c:pt>
                <c:pt idx="4">
                  <c:v>40.896198254021982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2006</c:v>
                </c:pt>
                <c:pt idx="2">
                  <c:v>2010</c:v>
                </c:pt>
                <c:pt idx="3">
                  <c:v>2014</c:v>
                </c:pt>
                <c:pt idx="4">
                  <c:v>2018</c:v>
                </c:pt>
              </c:numCache>
            </c:numRef>
          </c:xVal>
          <c:yVal>
            <c:numRef>
              <c:f>Sanitation!$R$305:$R$316</c:f>
              <c:numCache>
                <c:formatCode>0.0</c:formatCode>
                <c:ptCount val="12"/>
                <c:pt idx="0">
                  <c:v>85.257711867541317</c:v>
                </c:pt>
                <c:pt idx="1">
                  <c:v>84.642155848677916</c:v>
                </c:pt>
                <c:pt idx="2">
                  <c:v>79.8595833537685</c:v>
                </c:pt>
                <c:pt idx="3">
                  <c:v>65.904184356574419</c:v>
                </c:pt>
                <c:pt idx="4">
                  <c:v>47.702972942116602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2006</c:v>
                </c:pt>
                <c:pt idx="2">
                  <c:v>2010</c:v>
                </c:pt>
                <c:pt idx="3">
                  <c:v>2014</c:v>
                </c:pt>
                <c:pt idx="4">
                  <c:v>2018</c:v>
                </c:pt>
              </c:numCache>
            </c:numRef>
          </c:xVal>
          <c:yVal>
            <c:numRef>
              <c:f>Sanitation!$M$305:$M$316</c:f>
              <c:numCache>
                <c:formatCode>0.0</c:formatCode>
                <c:ptCount val="12"/>
                <c:pt idx="0">
                  <c:v>89.515913559172986</c:v>
                </c:pt>
                <c:pt idx="1">
                  <c:v>90.235842141526419</c:v>
                </c:pt>
                <c:pt idx="2">
                  <c:v>88.353666318088472</c:v>
                </c:pt>
                <c:pt idx="3">
                  <c:v>71.793382040840498</c:v>
                </c:pt>
                <c:pt idx="4">
                  <c:v>53.190613624314878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2006</c:v>
                </c:pt>
                <c:pt idx="2">
                  <c:v>2010</c:v>
                </c:pt>
                <c:pt idx="3">
                  <c:v>2014</c:v>
                </c:pt>
                <c:pt idx="4">
                  <c:v>2018</c:v>
                </c:pt>
              </c:numCache>
            </c:numRef>
          </c:xVal>
          <c:yVal>
            <c:numRef>
              <c:f>Sanitation!$H$305:$H$316</c:f>
              <c:numCache>
                <c:formatCode>0.0</c:formatCode>
                <c:ptCount val="12"/>
                <c:pt idx="0">
                  <c:v>93.94490753951176</c:v>
                </c:pt>
                <c:pt idx="1">
                  <c:v>93.238762329653326</c:v>
                </c:pt>
                <c:pt idx="2">
                  <c:v>93.098356006153494</c:v>
                </c:pt>
                <c:pt idx="3">
                  <c:v>77.803569402363038</c:v>
                </c:pt>
                <c:pt idx="4">
                  <c:v>63.701373985275943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2006</c:v>
                </c:pt>
                <c:pt idx="2">
                  <c:v>2010</c:v>
                </c:pt>
                <c:pt idx="3">
                  <c:v>2014</c:v>
                </c:pt>
                <c:pt idx="4">
                  <c:v>2018</c:v>
                </c:pt>
              </c:numCache>
            </c:numRef>
          </c:xVal>
          <c:yVal>
            <c:numRef>
              <c:f>Sanitation!$X$305:$X$316</c:f>
              <c:numCache>
                <c:formatCode>0.0</c:formatCode>
                <c:ptCount val="12"/>
                <c:pt idx="0">
                  <c:v>27.472102371998705</c:v>
                </c:pt>
                <c:pt idx="1">
                  <c:v>29.387334378612</c:v>
                </c:pt>
                <c:pt idx="2">
                  <c:v>33.244323591505534</c:v>
                </c:pt>
                <c:pt idx="3">
                  <c:v>43.504964230782427</c:v>
                </c:pt>
                <c:pt idx="4">
                  <c:v>59.791520234310056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2006</c:v>
                </c:pt>
                <c:pt idx="2">
                  <c:v>2010</c:v>
                </c:pt>
                <c:pt idx="3">
                  <c:v>2014</c:v>
                </c:pt>
                <c:pt idx="4">
                  <c:v>2018</c:v>
                </c:pt>
              </c:numCache>
            </c:numRef>
          </c:xVal>
          <c:yVal>
            <c:numRef>
              <c:f>Sanitation!$S$305:$S$316</c:f>
              <c:numCache>
                <c:formatCode>0.0</c:formatCode>
                <c:ptCount val="12"/>
                <c:pt idx="0">
                  <c:v>10.692391100453943</c:v>
                </c:pt>
                <c:pt idx="1">
                  <c:v>15.034117474808859</c:v>
                </c:pt>
                <c:pt idx="2">
                  <c:v>16.488849612918731</c:v>
                </c:pt>
                <c:pt idx="3">
                  <c:v>33.602771229879274</c:v>
                </c:pt>
                <c:pt idx="4">
                  <c:v>48.892774372363547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2006</c:v>
                </c:pt>
                <c:pt idx="2">
                  <c:v>2010</c:v>
                </c:pt>
                <c:pt idx="3">
                  <c:v>2014</c:v>
                </c:pt>
                <c:pt idx="4">
                  <c:v>2018</c:v>
                </c:pt>
              </c:numCache>
            </c:numRef>
          </c:xVal>
          <c:yVal>
            <c:numRef>
              <c:f>Sanitation!$N$305:$N$316</c:f>
              <c:numCache>
                <c:formatCode>0.0</c:formatCode>
                <c:ptCount val="12"/>
                <c:pt idx="0">
                  <c:v>9.1174650782811533</c:v>
                </c:pt>
                <c:pt idx="1">
                  <c:v>9.5548989900980299</c:v>
                </c:pt>
                <c:pt idx="2">
                  <c:v>12.748221880278274</c:v>
                </c:pt>
                <c:pt idx="3">
                  <c:v>31.214657079884539</c:v>
                </c:pt>
                <c:pt idx="4">
                  <c:v>42.750409510510508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2006</c:v>
                </c:pt>
                <c:pt idx="2">
                  <c:v>2010</c:v>
                </c:pt>
                <c:pt idx="3">
                  <c:v>2014</c:v>
                </c:pt>
                <c:pt idx="4">
                  <c:v>2018</c:v>
                </c:pt>
              </c:numCache>
            </c:numRef>
          </c:xVal>
          <c:yVal>
            <c:numRef>
              <c:f>Sanitation!$I$305:$I$316</c:f>
              <c:numCache>
                <c:formatCode>0.0</c:formatCode>
                <c:ptCount val="12"/>
                <c:pt idx="0">
                  <c:v>6.4526121345041734</c:v>
                </c:pt>
                <c:pt idx="1">
                  <c:v>5.5804086474932575</c:v>
                </c:pt>
                <c:pt idx="2">
                  <c:v>7.0920189405729808</c:v>
                </c:pt>
                <c:pt idx="3">
                  <c:v>23.715328555119221</c:v>
                </c:pt>
                <c:pt idx="4">
                  <c:v>39.636776011120944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2006</c:v>
                </c:pt>
                <c:pt idx="2">
                  <c:v>2010</c:v>
                </c:pt>
                <c:pt idx="3">
                  <c:v>2014</c:v>
                </c:pt>
                <c:pt idx="4">
                  <c:v>2018</c:v>
                </c:pt>
              </c:numCache>
            </c:numRef>
          </c:xVal>
          <c:yVal>
            <c:numRef>
              <c:f>Sanitation!$D$305:$D$316</c:f>
              <c:numCache>
                <c:formatCode>0.0</c:formatCode>
                <c:ptCount val="12"/>
                <c:pt idx="0">
                  <c:v>3.5557297463925517</c:v>
                </c:pt>
                <c:pt idx="1">
                  <c:v>3.3722377763570619</c:v>
                </c:pt>
                <c:pt idx="2">
                  <c:v>4.0863802610125575</c:v>
                </c:pt>
                <c:pt idx="3">
                  <c:v>20.132280493144862</c:v>
                </c:pt>
                <c:pt idx="4">
                  <c:v>24.940273675019839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8.8287770240075023</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17.985687221290082</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0</c:v>
                </c:pt>
                <c:pt idx="1">
                  <c:v>8.7328032230366262</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100</c:v>
                </c:pt>
                <c:pt idx="1">
                  <c:v>64.452732531665788</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0</c:v>
                </c:pt>
                <c:pt idx="1">
                  <c:v>17.782010900696115</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c:v>
                </c:pt>
                <c:pt idx="1">
                  <c:v>20.910294368790382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c:v>
                </c:pt>
                <c:pt idx="1">
                  <c:v>6.6127894853025282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100</c:v>
                </c:pt>
                <c:pt idx="1">
                  <c:v>54.694905245210975</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0</c:v>
                </c:pt>
                <c:pt idx="1">
                  <c:v>19.67280987560882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c:v>
                </c:pt>
                <c:pt idx="1">
                  <c:v>24.668689688810971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4.2755060469989985</c:v>
                </c:pt>
                <c:pt idx="1">
                  <c:v>7.5396883636713028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95.724493953001002</c:v>
                </c:pt>
                <c:pt idx="1">
                  <c:v>48.118812071908906</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0.75833981742586898</c:v>
                </c:pt>
                <c:pt idx="1">
                  <c:v>22.013569507526714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0.95333954460213877</c:v>
                </c:pt>
                <c:pt idx="1">
                  <c:v>27.674145346356621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5.4096904988064125</c:v>
                </c:pt>
                <c:pt idx="1">
                  <c:v>8.3326098081961391</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92.87863013916558</c:v>
                </c:pt>
                <c:pt idx="1">
                  <c:v>41.979675337920526</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9.4397674819537265</c:v>
                </c:pt>
                <c:pt idx="1">
                  <c:v>28.861138481463236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9.9369332432780588</c:v>
                </c:pt>
                <c:pt idx="1">
                  <c:v>30.381172731592237</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12.264023079323579</c:v>
                </c:pt>
                <c:pt idx="1">
                  <c:v>5.6396433378190522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68.359276195444636</c:v>
                </c:pt>
                <c:pt idx="1">
                  <c:v>35.118045449125475</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8.8287770240075023</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17.985687221290082</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0</c:v>
                </c:pt>
                <c:pt idx="1">
                  <c:v>8.7328032230366262</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100</c:v>
                </c:pt>
                <c:pt idx="1">
                  <c:v>64.452732531665788</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0</c:v>
                </c:pt>
                <c:pt idx="1">
                  <c:v>17.782010900696115</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c:v>
                </c:pt>
                <c:pt idx="1">
                  <c:v>20.910294368790382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c:v>
                </c:pt>
                <c:pt idx="1">
                  <c:v>6.6127894853025282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100</c:v>
                </c:pt>
                <c:pt idx="1">
                  <c:v>54.694905245210975</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0</c:v>
                </c:pt>
                <c:pt idx="1">
                  <c:v>19.67280987560882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c:v>
                </c:pt>
                <c:pt idx="1">
                  <c:v>24.668689688810971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4.2755060469989985</c:v>
                </c:pt>
                <c:pt idx="1">
                  <c:v>7.5396883636713028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95.724493953001002</c:v>
                </c:pt>
                <c:pt idx="1">
                  <c:v>48.118812071908906</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0.75833981742586898</c:v>
                </c:pt>
                <c:pt idx="1">
                  <c:v>22.013569507526714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0.95333954460213877</c:v>
                </c:pt>
                <c:pt idx="1">
                  <c:v>27.674145346356621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5.4096904988064125</c:v>
                </c:pt>
                <c:pt idx="1">
                  <c:v>8.3326098081961391</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92.87863013916558</c:v>
                </c:pt>
                <c:pt idx="1">
                  <c:v>41.979675337920526</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9.4397674819537265</c:v>
                </c:pt>
                <c:pt idx="1">
                  <c:v>28.861138481463236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9.9369332432780588</c:v>
                </c:pt>
                <c:pt idx="1">
                  <c:v>30.381172731592237</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12.264023079323579</c:v>
                </c:pt>
                <c:pt idx="1">
                  <c:v>5.6396433378190522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68.359276195444636</c:v>
                </c:pt>
                <c:pt idx="1">
                  <c:v>35.118045449125475</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c:v>
                </c:pt>
                <c:pt idx="1">
                  <c:v>11.621971036061584</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c:v>
                </c:pt>
                <c:pt idx="1">
                  <c:v>18.424957223752155</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0</c:v>
                </c:pt>
                <c:pt idx="1">
                  <c:v>8.4625386272550713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100</c:v>
                </c:pt>
                <c:pt idx="1">
                  <c:v>61.490533112931189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c:v>
                </c:pt>
                <c:pt idx="1">
                  <c:v>18.921233546988944</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c:v>
                </c:pt>
                <c:pt idx="1">
                  <c:v>22.85947340525065</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0.70138938547370344</c:v>
                </c:pt>
                <c:pt idx="1">
                  <c:v>6.9260742671649496</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99.298610614526297</c:v>
                </c:pt>
                <c:pt idx="1">
                  <c:v>51.293218780595453</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3.0702001866644637</c:v>
                </c:pt>
                <c:pt idx="1">
                  <c:v>21.95447926185561</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3.5138603342987849</c:v>
                </c:pt>
                <c:pt idx="1">
                  <c:v>25.127017506383439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8.1236299905440319</c:v>
                </c:pt>
                <c:pt idx="1">
                  <c:v>6.4625736597672585</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85.29230948849272</c:v>
                </c:pt>
                <c:pt idx="1">
                  <c:v>46.455929571993693</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10.09060835809267</c:v>
                </c:pt>
                <c:pt idx="1">
                  <c:v>29.726671133983583</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10.278925270859343</c:v>
                </c:pt>
                <c:pt idx="1">
                  <c:v>30.281447886397363</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8.0012578048754222</c:v>
                </c:pt>
                <c:pt idx="1">
                  <c:v>7.7890395654012536</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71.629208566172565</c:v>
                </c:pt>
                <c:pt idx="1">
                  <c:v>32.202841414217801</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45.207183017029628</c:v>
                </c:pt>
                <c:pt idx="1">
                  <c:v>56.278554005636281</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32.704573349058784</c:v>
                </c:pt>
                <c:pt idx="1">
                  <c:v>40.714018760314119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8.3989906079050343</c:v>
                </c:pt>
                <c:pt idx="1">
                  <c:v>0.70291423160870181</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13.689253026006554</c:v>
                </c:pt>
                <c:pt idx="1">
                  <c:v>2.3045130024408991</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35.350149792832973</c:v>
                </c:pt>
                <c:pt idx="1">
                  <c:v>37.160342594970501</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27.37429627489022</c:v>
                </c:pt>
                <c:pt idx="1">
                  <c:v>28.776065556513831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16.534115166741685</c:v>
                </c:pt>
                <c:pt idx="1">
                  <c:v>0.48347169120711442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20.741438765535122</c:v>
                </c:pt>
                <c:pt idx="1">
                  <c:v>33.580120157308556</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44.057481291103862</c:v>
                </c:pt>
                <c:pt idx="1">
                  <c:v>54.777462489351841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33.318079376487944</c:v>
                </c:pt>
                <c:pt idx="1">
                  <c:v>41.424970056818417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10.243344634659934</c:v>
                </c:pt>
                <c:pt idx="1">
                  <c:v>0.30227478708889066</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12.381094697748267</c:v>
                </c:pt>
                <c:pt idx="1">
                  <c:v>3.4952926667408519</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47.129082618400609</c:v>
                </c:pt>
                <c:pt idx="1">
                  <c:v>52.377072024233591</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42.566838712788247</c:v>
                </c:pt>
                <c:pt idx="1">
                  <c:v>47.306806184960017</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5.5884102831826112</c:v>
                </c:pt>
                <c:pt idx="1">
                  <c:v>0.3161217908063918</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4.7156683856285326</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48.84280559224927</c:v>
                </c:pt>
                <c:pt idx="1">
                  <c:v>53.113311873957898</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43.116825372125767</c:v>
                </c:pt>
                <c:pt idx="1">
                  <c:v>46.886688126042102</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3.1180586323406487</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4.9223104032843139</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70.121960417761514</c:v>
                </c:pt>
                <c:pt idx="1">
                  <c:v>71.643896093065138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27.753733453874624</c:v>
                </c:pt>
                <c:pt idx="1">
                  <c:v>28.356103906934862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1.1776765280171162</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0.94662960034673915</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'DHS03'!$M$18:$Q$18</c:f>
              <c:numCache>
                <c:formatCode>###0.0</c:formatCode>
                <c:ptCount val="5"/>
                <c:pt idx="0">
                  <c:v>29.793997641836665</c:v>
                </c:pt>
                <c:pt idx="1">
                  <c:v>34.382797395693608</c:v>
                </c:pt>
                <c:pt idx="2">
                  <c:v>31.790123140169054</c:v>
                </c:pt>
                <c:pt idx="3">
                  <c:v>37.452103023884696</c:v>
                </c:pt>
                <c:pt idx="4">
                  <c:v>35.343597530500645</c:v>
                </c:pt>
              </c:numCache>
            </c:numRef>
          </c:val>
          <c:extLst>
            <c:ext xmlns:c16="http://schemas.microsoft.com/office/drawing/2014/chart" uri="{C3380CC4-5D6E-409C-BE32-E72D297353CC}">
              <c16:uniqueId val="{00000000-3DC1-46B5-9104-F121F3B57DDE}"/>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'DHS03'!$M$19:$Q$19</c:f>
              <c:numCache>
                <c:formatCode>###0.0</c:formatCode>
                <c:ptCount val="5"/>
                <c:pt idx="0">
                  <c:v>15.903992896714874</c:v>
                </c:pt>
                <c:pt idx="1">
                  <c:v>14.339841273934434</c:v>
                </c:pt>
                <c:pt idx="2">
                  <c:v>16.909976877794534</c:v>
                </c:pt>
                <c:pt idx="3">
                  <c:v>19.921800303714157</c:v>
                </c:pt>
                <c:pt idx="4">
                  <c:v>17.51489046786233</c:v>
                </c:pt>
              </c:numCache>
            </c:numRef>
          </c:val>
          <c:extLst>
            <c:ext xmlns:c16="http://schemas.microsoft.com/office/drawing/2014/chart" uri="{C3380CC4-5D6E-409C-BE32-E72D297353CC}">
              <c16:uniqueId val="{00000001-3DC1-46B5-9104-F121F3B57DDE}"/>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'DHS03'!$M$20:$Q$20</c:f>
              <c:numCache>
                <c:formatCode>###0.0</c:formatCode>
                <c:ptCount val="5"/>
                <c:pt idx="0">
                  <c:v>29.170173869112375</c:v>
                </c:pt>
                <c:pt idx="1">
                  <c:v>34.411788646783407</c:v>
                </c:pt>
                <c:pt idx="2">
                  <c:v>34.670925427419249</c:v>
                </c:pt>
                <c:pt idx="3">
                  <c:v>33.667679764065909</c:v>
                </c:pt>
                <c:pt idx="4">
                  <c:v>41.932724096120083</c:v>
                </c:pt>
              </c:numCache>
            </c:numRef>
          </c:val>
          <c:extLst>
            <c:ext xmlns:c16="http://schemas.microsoft.com/office/drawing/2014/chart" uri="{C3380CC4-5D6E-409C-BE32-E72D297353CC}">
              <c16:uniqueId val="{00000002-3DC1-46B5-9104-F121F3B57DDE}"/>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'DHS03'!$M$21:$Q$21</c:f>
              <c:numCache>
                <c:formatCode>###0.0</c:formatCode>
                <c:ptCount val="5"/>
                <c:pt idx="0">
                  <c:v>25.131835592336085</c:v>
                </c:pt>
                <c:pt idx="1">
                  <c:v>16.865572683588553</c:v>
                </c:pt>
                <c:pt idx="2">
                  <c:v>16.628974554617155</c:v>
                </c:pt>
                <c:pt idx="3">
                  <c:v>8.9584169083352378</c:v>
                </c:pt>
                <c:pt idx="4">
                  <c:v>5.2087879055169415</c:v>
                </c:pt>
              </c:numCache>
            </c:numRef>
          </c:val>
          <c:extLst>
            <c:ext xmlns:c16="http://schemas.microsoft.com/office/drawing/2014/chart" uri="{C3380CC4-5D6E-409C-BE32-E72D297353CC}">
              <c16:uniqueId val="{00000003-3DC1-46B5-9104-F121F3B57DDE}"/>
            </c:ext>
          </c:extLst>
        </c:ser>
        <c:dLbls>
          <c:showLegendKey val="0"/>
          <c:showVal val="0"/>
          <c:showCatName val="0"/>
          <c:showSerName val="0"/>
          <c:showPercent val="0"/>
          <c:showBubbleSize val="0"/>
        </c:dLbls>
        <c:gapWidth val="50"/>
        <c:overlap val="100"/>
        <c:axId val="113185920"/>
        <c:axId val="113187456"/>
      </c:barChart>
      <c:catAx>
        <c:axId val="113185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3187456"/>
        <c:crosses val="autoZero"/>
        <c:auto val="1"/>
        <c:lblAlgn val="ctr"/>
        <c:lblOffset val="100"/>
        <c:tickLblSkip val="1"/>
        <c:tickMarkSkip val="1"/>
        <c:noMultiLvlLbl val="0"/>
      </c:catAx>
      <c:valAx>
        <c:axId val="113187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3185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'DHS03'!$R$15:$AE$15</c:f>
              <c:strCache>
                <c:ptCount val="14"/>
                <c:pt idx="0">
                  <c:v>boucle de mouhoun</c:v>
                </c:pt>
                <c:pt idx="1">
                  <c:v>cascades</c:v>
                </c:pt>
                <c:pt idx="2">
                  <c:v>centre (sans ouagadougou)</c:v>
                </c:pt>
                <c:pt idx="3">
                  <c:v>centre-est</c:v>
                </c:pt>
                <c:pt idx="4">
                  <c:v>centre-nord</c:v>
                </c:pt>
                <c:pt idx="5">
                  <c:v>centre-ouest</c:v>
                </c:pt>
                <c:pt idx="6">
                  <c:v>centre-sud</c:v>
                </c:pt>
                <c:pt idx="7">
                  <c:v>est</c:v>
                </c:pt>
                <c:pt idx="8">
                  <c:v>hauts bassins</c:v>
                </c:pt>
                <c:pt idx="9">
                  <c:v>nord</c:v>
                </c:pt>
                <c:pt idx="10">
                  <c:v>ouagadougou</c:v>
                </c:pt>
                <c:pt idx="11">
                  <c:v>plateau central</c:v>
                </c:pt>
                <c:pt idx="12">
                  <c:v>sahel</c:v>
                </c:pt>
                <c:pt idx="13">
                  <c:v>sud-ouest</c:v>
                </c:pt>
              </c:strCache>
            </c:strRef>
          </c:cat>
          <c:val>
            <c:numRef>
              <c:f>'DHS03'!$R$18:$AE$18</c:f>
              <c:numCache>
                <c:formatCode>###0.0</c:formatCode>
                <c:ptCount val="14"/>
                <c:pt idx="0">
                  <c:v>28.408418019670634</c:v>
                </c:pt>
                <c:pt idx="1">
                  <c:v>46.688176973518345</c:v>
                </c:pt>
                <c:pt idx="2">
                  <c:v>0</c:v>
                </c:pt>
                <c:pt idx="3">
                  <c:v>58.271154640695578</c:v>
                </c:pt>
                <c:pt idx="4">
                  <c:v>49.486552162039168</c:v>
                </c:pt>
                <c:pt idx="5">
                  <c:v>29.49174192102133</c:v>
                </c:pt>
                <c:pt idx="6">
                  <c:v>39.037478218274998</c:v>
                </c:pt>
                <c:pt idx="7">
                  <c:v>51.620002492673827</c:v>
                </c:pt>
                <c:pt idx="8">
                  <c:v>37.056301732716072</c:v>
                </c:pt>
                <c:pt idx="9">
                  <c:v>33.708508165514132</c:v>
                </c:pt>
                <c:pt idx="10">
                  <c:v>0</c:v>
                </c:pt>
                <c:pt idx="11">
                  <c:v>35.162086056872951</c:v>
                </c:pt>
                <c:pt idx="12">
                  <c:v>26.244643853682213</c:v>
                </c:pt>
                <c:pt idx="13">
                  <c:v>26.814429876596385</c:v>
                </c:pt>
              </c:numCache>
            </c:numRef>
          </c:val>
          <c:extLst>
            <c:ext xmlns:c16="http://schemas.microsoft.com/office/drawing/2014/chart" uri="{C3380CC4-5D6E-409C-BE32-E72D297353CC}">
              <c16:uniqueId val="{00000000-4B22-45EB-8831-646BB4466EB0}"/>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'DHS03'!$R$15:$AE$15</c:f>
              <c:strCache>
                <c:ptCount val="14"/>
                <c:pt idx="0">
                  <c:v>boucle de mouhoun</c:v>
                </c:pt>
                <c:pt idx="1">
                  <c:v>cascades</c:v>
                </c:pt>
                <c:pt idx="2">
                  <c:v>centre (sans ouagadougou)</c:v>
                </c:pt>
                <c:pt idx="3">
                  <c:v>centre-est</c:v>
                </c:pt>
                <c:pt idx="4">
                  <c:v>centre-nord</c:v>
                </c:pt>
                <c:pt idx="5">
                  <c:v>centre-ouest</c:v>
                </c:pt>
                <c:pt idx="6">
                  <c:v>centre-sud</c:v>
                </c:pt>
                <c:pt idx="7">
                  <c:v>est</c:v>
                </c:pt>
                <c:pt idx="8">
                  <c:v>hauts bassins</c:v>
                </c:pt>
                <c:pt idx="9">
                  <c:v>nord</c:v>
                </c:pt>
                <c:pt idx="10">
                  <c:v>ouagadougou</c:v>
                </c:pt>
                <c:pt idx="11">
                  <c:v>plateau central</c:v>
                </c:pt>
                <c:pt idx="12">
                  <c:v>sahel</c:v>
                </c:pt>
                <c:pt idx="13">
                  <c:v>sud-ouest</c:v>
                </c:pt>
              </c:strCache>
            </c:strRef>
          </c:cat>
          <c:val>
            <c:numRef>
              <c:f>'DHS03'!$R$19:$AE$19</c:f>
              <c:numCache>
                <c:formatCode>###0.0</c:formatCode>
                <c:ptCount val="14"/>
                <c:pt idx="0">
                  <c:v>6.9739773589623955</c:v>
                </c:pt>
                <c:pt idx="1">
                  <c:v>18.102238438078803</c:v>
                </c:pt>
                <c:pt idx="2">
                  <c:v>0</c:v>
                </c:pt>
                <c:pt idx="3">
                  <c:v>19.812501957100029</c:v>
                </c:pt>
                <c:pt idx="4">
                  <c:v>16.377327949138746</c:v>
                </c:pt>
                <c:pt idx="5">
                  <c:v>16.229316258181065</c:v>
                </c:pt>
                <c:pt idx="6">
                  <c:v>26.313321043457954</c:v>
                </c:pt>
                <c:pt idx="7">
                  <c:v>10.729118754196385</c:v>
                </c:pt>
                <c:pt idx="8">
                  <c:v>5.8980162108858885</c:v>
                </c:pt>
                <c:pt idx="9">
                  <c:v>18.300169460469125</c:v>
                </c:pt>
                <c:pt idx="10">
                  <c:v>0</c:v>
                </c:pt>
                <c:pt idx="11">
                  <c:v>32.535656264811088</c:v>
                </c:pt>
                <c:pt idx="12">
                  <c:v>8.8814918021167735</c:v>
                </c:pt>
                <c:pt idx="13">
                  <c:v>11.461542413685819</c:v>
                </c:pt>
              </c:numCache>
            </c:numRef>
          </c:val>
          <c:extLst>
            <c:ext xmlns:c16="http://schemas.microsoft.com/office/drawing/2014/chart" uri="{C3380CC4-5D6E-409C-BE32-E72D297353CC}">
              <c16:uniqueId val="{00000001-4B22-45EB-8831-646BB4466EB0}"/>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'DHS03'!$R$15:$AE$15</c:f>
              <c:strCache>
                <c:ptCount val="14"/>
                <c:pt idx="0">
                  <c:v>boucle de mouhoun</c:v>
                </c:pt>
                <c:pt idx="1">
                  <c:v>cascades</c:v>
                </c:pt>
                <c:pt idx="2">
                  <c:v>centre (sans ouagadougou)</c:v>
                </c:pt>
                <c:pt idx="3">
                  <c:v>centre-est</c:v>
                </c:pt>
                <c:pt idx="4">
                  <c:v>centre-nord</c:v>
                </c:pt>
                <c:pt idx="5">
                  <c:v>centre-ouest</c:v>
                </c:pt>
                <c:pt idx="6">
                  <c:v>centre-sud</c:v>
                </c:pt>
                <c:pt idx="7">
                  <c:v>est</c:v>
                </c:pt>
                <c:pt idx="8">
                  <c:v>hauts bassins</c:v>
                </c:pt>
                <c:pt idx="9">
                  <c:v>nord</c:v>
                </c:pt>
                <c:pt idx="10">
                  <c:v>ouagadougou</c:v>
                </c:pt>
                <c:pt idx="11">
                  <c:v>plateau central</c:v>
                </c:pt>
                <c:pt idx="12">
                  <c:v>sahel</c:v>
                </c:pt>
                <c:pt idx="13">
                  <c:v>sud-ouest</c:v>
                </c:pt>
              </c:strCache>
            </c:strRef>
          </c:cat>
          <c:val>
            <c:numRef>
              <c:f>'DHS03'!$R$20:$AE$20</c:f>
              <c:numCache>
                <c:formatCode>###0.0</c:formatCode>
                <c:ptCount val="14"/>
                <c:pt idx="0">
                  <c:v>64.042392923503499</c:v>
                </c:pt>
                <c:pt idx="1">
                  <c:v>10.284928648995134</c:v>
                </c:pt>
                <c:pt idx="2">
                  <c:v>0</c:v>
                </c:pt>
                <c:pt idx="3">
                  <c:v>17.141346006302157</c:v>
                </c:pt>
                <c:pt idx="4">
                  <c:v>13.117764997432772</c:v>
                </c:pt>
                <c:pt idx="5">
                  <c:v>49.065036904219973</c:v>
                </c:pt>
                <c:pt idx="6">
                  <c:v>28.152544599955121</c:v>
                </c:pt>
                <c:pt idx="7">
                  <c:v>14.597422662822424</c:v>
                </c:pt>
                <c:pt idx="8">
                  <c:v>52.756811323288581</c:v>
                </c:pt>
                <c:pt idx="9">
                  <c:v>41.723986107143524</c:v>
                </c:pt>
                <c:pt idx="10">
                  <c:v>0</c:v>
                </c:pt>
                <c:pt idx="11">
                  <c:v>29.936591235558495</c:v>
                </c:pt>
                <c:pt idx="12">
                  <c:v>11.353381840271965</c:v>
                </c:pt>
                <c:pt idx="13">
                  <c:v>30.180216123181623</c:v>
                </c:pt>
              </c:numCache>
            </c:numRef>
          </c:val>
          <c:extLst>
            <c:ext xmlns:c16="http://schemas.microsoft.com/office/drawing/2014/chart" uri="{C3380CC4-5D6E-409C-BE32-E72D297353CC}">
              <c16:uniqueId val="{00000002-4B22-45EB-8831-646BB4466EB0}"/>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'DHS03'!$R$15:$AE$15</c:f>
              <c:strCache>
                <c:ptCount val="14"/>
                <c:pt idx="0">
                  <c:v>boucle de mouhoun</c:v>
                </c:pt>
                <c:pt idx="1">
                  <c:v>cascades</c:v>
                </c:pt>
                <c:pt idx="2">
                  <c:v>centre (sans ouagadougou)</c:v>
                </c:pt>
                <c:pt idx="3">
                  <c:v>centre-est</c:v>
                </c:pt>
                <c:pt idx="4">
                  <c:v>centre-nord</c:v>
                </c:pt>
                <c:pt idx="5">
                  <c:v>centre-ouest</c:v>
                </c:pt>
                <c:pt idx="6">
                  <c:v>centre-sud</c:v>
                </c:pt>
                <c:pt idx="7">
                  <c:v>est</c:v>
                </c:pt>
                <c:pt idx="8">
                  <c:v>hauts bassins</c:v>
                </c:pt>
                <c:pt idx="9">
                  <c:v>nord</c:v>
                </c:pt>
                <c:pt idx="10">
                  <c:v>ouagadougou</c:v>
                </c:pt>
                <c:pt idx="11">
                  <c:v>plateau central</c:v>
                </c:pt>
                <c:pt idx="12">
                  <c:v>sahel</c:v>
                </c:pt>
                <c:pt idx="13">
                  <c:v>sud-ouest</c:v>
                </c:pt>
              </c:strCache>
            </c:strRef>
          </c:cat>
          <c:val>
            <c:numRef>
              <c:f>'DHS03'!$R$21:$AE$21</c:f>
              <c:numCache>
                <c:formatCode>###0.0</c:formatCode>
                <c:ptCount val="14"/>
                <c:pt idx="0">
                  <c:v>0.57521169786347282</c:v>
                </c:pt>
                <c:pt idx="1">
                  <c:v>24.924655939407707</c:v>
                </c:pt>
                <c:pt idx="2">
                  <c:v>0</c:v>
                </c:pt>
                <c:pt idx="3">
                  <c:v>4.7749973959022389</c:v>
                </c:pt>
                <c:pt idx="4">
                  <c:v>21.018354891389318</c:v>
                </c:pt>
                <c:pt idx="5">
                  <c:v>5.2139049165776346</c:v>
                </c:pt>
                <c:pt idx="6">
                  <c:v>6.496656138311919</c:v>
                </c:pt>
                <c:pt idx="7">
                  <c:v>23.053456090307357</c:v>
                </c:pt>
                <c:pt idx="8">
                  <c:v>4.288870733109456</c:v>
                </c:pt>
                <c:pt idx="9">
                  <c:v>6.2673362668732207</c:v>
                </c:pt>
                <c:pt idx="10">
                  <c:v>0</c:v>
                </c:pt>
                <c:pt idx="11">
                  <c:v>2.3656664427574539</c:v>
                </c:pt>
                <c:pt idx="12">
                  <c:v>53.520482503929045</c:v>
                </c:pt>
                <c:pt idx="13">
                  <c:v>31.543811586536169</c:v>
                </c:pt>
              </c:numCache>
            </c:numRef>
          </c:val>
          <c:extLst>
            <c:ext xmlns:c16="http://schemas.microsoft.com/office/drawing/2014/chart" uri="{C3380CC4-5D6E-409C-BE32-E72D297353CC}">
              <c16:uniqueId val="{00000003-4B22-45EB-8831-646BB4466EB0}"/>
            </c:ext>
          </c:extLst>
        </c:ser>
        <c:dLbls>
          <c:showLegendKey val="0"/>
          <c:showVal val="0"/>
          <c:showCatName val="0"/>
          <c:showSerName val="0"/>
          <c:showPercent val="0"/>
          <c:showBubbleSize val="0"/>
        </c:dLbls>
        <c:gapWidth val="50"/>
        <c:overlap val="100"/>
        <c:axId val="113605248"/>
        <c:axId val="113607040"/>
      </c:barChart>
      <c:catAx>
        <c:axId val="113605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3607040"/>
        <c:crosses val="autoZero"/>
        <c:auto val="1"/>
        <c:lblAlgn val="ctr"/>
        <c:lblOffset val="100"/>
        <c:tickLblSkip val="1"/>
        <c:tickMarkSkip val="1"/>
        <c:noMultiLvlLbl val="0"/>
      </c:catAx>
      <c:valAx>
        <c:axId val="113607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36052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'DHS03'!$C$18:$G$18</c:f>
              <c:numCache>
                <c:formatCode>###0.0</c:formatCode>
                <c:ptCount val="5"/>
                <c:pt idx="0">
                  <c:v>30.260998492774405</c:v>
                </c:pt>
                <c:pt idx="1">
                  <c:v>35.137968193034055</c:v>
                </c:pt>
                <c:pt idx="2">
                  <c:v>32.459163480077031</c:v>
                </c:pt>
                <c:pt idx="3">
                  <c:v>41.678070315035427</c:v>
                </c:pt>
                <c:pt idx="4">
                  <c:v>70.88166720394392</c:v>
                </c:pt>
              </c:numCache>
            </c:numRef>
          </c:val>
          <c:extLst>
            <c:ext xmlns:c16="http://schemas.microsoft.com/office/drawing/2014/chart" uri="{C3380CC4-5D6E-409C-BE32-E72D297353CC}">
              <c16:uniqueId val="{00000000-7913-4DEA-931C-ABA60C78AE4A}"/>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'DHS03'!$C$19:$G$19</c:f>
              <c:numCache>
                <c:formatCode>###0.0</c:formatCode>
                <c:ptCount val="5"/>
                <c:pt idx="0">
                  <c:v>15.675154626666233</c:v>
                </c:pt>
                <c:pt idx="1">
                  <c:v>14.459736389051725</c:v>
                </c:pt>
                <c:pt idx="2">
                  <c:v>18.421127017468443</c:v>
                </c:pt>
                <c:pt idx="3">
                  <c:v>19.21443745919208</c:v>
                </c:pt>
                <c:pt idx="4">
                  <c:v>12.987290954874373</c:v>
                </c:pt>
              </c:numCache>
            </c:numRef>
          </c:val>
          <c:extLst>
            <c:ext xmlns:c16="http://schemas.microsoft.com/office/drawing/2014/chart" uri="{C3380CC4-5D6E-409C-BE32-E72D297353CC}">
              <c16:uniqueId val="{00000001-7913-4DEA-931C-ABA60C78AE4A}"/>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'DHS03'!$C$20:$G$20</c:f>
              <c:numCache>
                <c:formatCode>###0.0</c:formatCode>
                <c:ptCount val="5"/>
                <c:pt idx="0">
                  <c:v>28.88021334170972</c:v>
                </c:pt>
                <c:pt idx="1">
                  <c:v>32.308343365917679</c:v>
                </c:pt>
                <c:pt idx="2">
                  <c:v>37.949013283177536</c:v>
                </c:pt>
                <c:pt idx="3">
                  <c:v>33.558052053783697</c:v>
                </c:pt>
                <c:pt idx="4">
                  <c:v>14.973644581363828</c:v>
                </c:pt>
              </c:numCache>
            </c:numRef>
          </c:val>
          <c:extLst>
            <c:ext xmlns:c16="http://schemas.microsoft.com/office/drawing/2014/chart" uri="{C3380CC4-5D6E-409C-BE32-E72D297353CC}">
              <c16:uniqueId val="{00000002-7913-4DEA-931C-ABA60C78AE4A}"/>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'DHS03'!$C$21:$G$21</c:f>
              <c:numCache>
                <c:formatCode>###0.0</c:formatCode>
                <c:ptCount val="5"/>
                <c:pt idx="0">
                  <c:v>25.183633538849641</c:v>
                </c:pt>
                <c:pt idx="1">
                  <c:v>18.093952051996538</c:v>
                </c:pt>
                <c:pt idx="2">
                  <c:v>11.170696219276994</c:v>
                </c:pt>
                <c:pt idx="3">
                  <c:v>5.5494401719887927</c:v>
                </c:pt>
                <c:pt idx="4">
                  <c:v>1.1573972598178879</c:v>
                </c:pt>
              </c:numCache>
            </c:numRef>
          </c:val>
          <c:extLst>
            <c:ext xmlns:c16="http://schemas.microsoft.com/office/drawing/2014/chart" uri="{C3380CC4-5D6E-409C-BE32-E72D297353CC}">
              <c16:uniqueId val="{00000003-7913-4DEA-931C-ABA60C78AE4A}"/>
            </c:ext>
          </c:extLst>
        </c:ser>
        <c:dLbls>
          <c:showLegendKey val="0"/>
          <c:showVal val="0"/>
          <c:showCatName val="0"/>
          <c:showSerName val="0"/>
          <c:showPercent val="0"/>
          <c:showBubbleSize val="0"/>
        </c:dLbls>
        <c:gapWidth val="50"/>
        <c:overlap val="100"/>
        <c:axId val="114787072"/>
        <c:axId val="114788608"/>
      </c:barChart>
      <c:catAx>
        <c:axId val="114787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4788608"/>
        <c:crosses val="autoZero"/>
        <c:auto val="1"/>
        <c:lblAlgn val="ctr"/>
        <c:lblOffset val="100"/>
        <c:tickLblSkip val="1"/>
        <c:tickMarkSkip val="1"/>
        <c:noMultiLvlLbl val="0"/>
      </c:catAx>
      <c:valAx>
        <c:axId val="114788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4787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'DHS03'!$R$121:$AE$121</c:f>
              <c:strCache>
                <c:ptCount val="14"/>
                <c:pt idx="0">
                  <c:v>boucle de mouhoun</c:v>
                </c:pt>
                <c:pt idx="1">
                  <c:v>cascades</c:v>
                </c:pt>
                <c:pt idx="2">
                  <c:v>centre (sans ouagadougou)</c:v>
                </c:pt>
                <c:pt idx="3">
                  <c:v>centre-est</c:v>
                </c:pt>
                <c:pt idx="4">
                  <c:v>centre-nord</c:v>
                </c:pt>
                <c:pt idx="5">
                  <c:v>centre-ouest</c:v>
                </c:pt>
                <c:pt idx="6">
                  <c:v>centre-sud</c:v>
                </c:pt>
                <c:pt idx="7">
                  <c:v>est</c:v>
                </c:pt>
                <c:pt idx="8">
                  <c:v>hauts bassins</c:v>
                </c:pt>
                <c:pt idx="9">
                  <c:v>nord</c:v>
                </c:pt>
                <c:pt idx="10">
                  <c:v>ouagadougou</c:v>
                </c:pt>
                <c:pt idx="11">
                  <c:v>plateau central</c:v>
                </c:pt>
                <c:pt idx="12">
                  <c:v>sahel</c:v>
                </c:pt>
                <c:pt idx="13">
                  <c:v>sud-ouest</c:v>
                </c:pt>
              </c:strCache>
            </c:strRef>
          </c:cat>
          <c:val>
            <c:numRef>
              <c:f>'DHS03'!$R$124:$AE$124</c:f>
              <c:numCache>
                <c:formatCode>###0.0</c:formatCode>
                <c:ptCount val="14"/>
                <c:pt idx="0">
                  <c:v>12.118468496305887</c:v>
                </c:pt>
                <c:pt idx="1">
                  <c:v>13.645604232058071</c:v>
                </c:pt>
                <c:pt idx="2">
                  <c:v>0</c:v>
                </c:pt>
                <c:pt idx="3">
                  <c:v>7.6637648572904746</c:v>
                </c:pt>
                <c:pt idx="4">
                  <c:v>5.0250307373383585</c:v>
                </c:pt>
                <c:pt idx="5">
                  <c:v>9.1063931508069267</c:v>
                </c:pt>
                <c:pt idx="6">
                  <c:v>4.7084229087001868</c:v>
                </c:pt>
                <c:pt idx="7">
                  <c:v>1.3847597455849578</c:v>
                </c:pt>
                <c:pt idx="8">
                  <c:v>15.868763491849954</c:v>
                </c:pt>
                <c:pt idx="9">
                  <c:v>7.464454440372605</c:v>
                </c:pt>
                <c:pt idx="10">
                  <c:v>0</c:v>
                </c:pt>
                <c:pt idx="11">
                  <c:v>5.4117121072255827</c:v>
                </c:pt>
                <c:pt idx="12">
                  <c:v>5.9873888989436246</c:v>
                </c:pt>
                <c:pt idx="13">
                  <c:v>2.7492121385589092</c:v>
                </c:pt>
              </c:numCache>
            </c:numRef>
          </c:val>
          <c:extLst>
            <c:ext xmlns:c16="http://schemas.microsoft.com/office/drawing/2014/chart" uri="{C3380CC4-5D6E-409C-BE32-E72D297353CC}">
              <c16:uniqueId val="{00000000-70A1-403B-AB1C-FCA663096EB2}"/>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'DHS03'!$R$121:$AE$121</c:f>
              <c:strCache>
                <c:ptCount val="14"/>
                <c:pt idx="0">
                  <c:v>boucle de mouhoun</c:v>
                </c:pt>
                <c:pt idx="1">
                  <c:v>cascades</c:v>
                </c:pt>
                <c:pt idx="2">
                  <c:v>centre (sans ouagadougou)</c:v>
                </c:pt>
                <c:pt idx="3">
                  <c:v>centre-est</c:v>
                </c:pt>
                <c:pt idx="4">
                  <c:v>centre-nord</c:v>
                </c:pt>
                <c:pt idx="5">
                  <c:v>centre-ouest</c:v>
                </c:pt>
                <c:pt idx="6">
                  <c:v>centre-sud</c:v>
                </c:pt>
                <c:pt idx="7">
                  <c:v>est</c:v>
                </c:pt>
                <c:pt idx="8">
                  <c:v>hauts bassins</c:v>
                </c:pt>
                <c:pt idx="9">
                  <c:v>nord</c:v>
                </c:pt>
                <c:pt idx="10">
                  <c:v>ouagadougou</c:v>
                </c:pt>
                <c:pt idx="11">
                  <c:v>plateau central</c:v>
                </c:pt>
                <c:pt idx="12">
                  <c:v>sahel</c:v>
                </c:pt>
                <c:pt idx="13">
                  <c:v>sud-ouest</c:v>
                </c:pt>
              </c:strCache>
            </c:strRef>
          </c:cat>
          <c:val>
            <c:numRef>
              <c:f>'DHS03'!$R$125:$AE$125</c:f>
              <c:numCache>
                <c:formatCode>###0.0</c:formatCode>
                <c:ptCount val="14"/>
                <c:pt idx="0">
                  <c:v>12.994872036904852</c:v>
                </c:pt>
                <c:pt idx="1">
                  <c:v>19.973661691649234</c:v>
                </c:pt>
                <c:pt idx="2">
                  <c:v>0</c:v>
                </c:pt>
                <c:pt idx="3">
                  <c:v>8.0969676930336245</c:v>
                </c:pt>
                <c:pt idx="4">
                  <c:v>7.3118867260201537</c:v>
                </c:pt>
                <c:pt idx="5">
                  <c:v>9.6618900854855401</c:v>
                </c:pt>
                <c:pt idx="6">
                  <c:v>4.1575136184894426</c:v>
                </c:pt>
                <c:pt idx="7">
                  <c:v>1.118035132982937</c:v>
                </c:pt>
                <c:pt idx="8">
                  <c:v>18.557104430163605</c:v>
                </c:pt>
                <c:pt idx="9">
                  <c:v>13.856692579764074</c:v>
                </c:pt>
                <c:pt idx="10">
                  <c:v>0</c:v>
                </c:pt>
                <c:pt idx="11">
                  <c:v>3.8292908255415448</c:v>
                </c:pt>
                <c:pt idx="12">
                  <c:v>5.3656867502671783</c:v>
                </c:pt>
                <c:pt idx="13">
                  <c:v>3.5330981283443976</c:v>
                </c:pt>
              </c:numCache>
            </c:numRef>
          </c:val>
          <c:extLst>
            <c:ext xmlns:c16="http://schemas.microsoft.com/office/drawing/2014/chart" uri="{C3380CC4-5D6E-409C-BE32-E72D297353CC}">
              <c16:uniqueId val="{00000001-70A1-403B-AB1C-FCA663096EB2}"/>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'DHS03'!$R$121:$AE$121</c:f>
              <c:strCache>
                <c:ptCount val="14"/>
                <c:pt idx="0">
                  <c:v>boucle de mouhoun</c:v>
                </c:pt>
                <c:pt idx="1">
                  <c:v>cascades</c:v>
                </c:pt>
                <c:pt idx="2">
                  <c:v>centre (sans ouagadougou)</c:v>
                </c:pt>
                <c:pt idx="3">
                  <c:v>centre-est</c:v>
                </c:pt>
                <c:pt idx="4">
                  <c:v>centre-nord</c:v>
                </c:pt>
                <c:pt idx="5">
                  <c:v>centre-ouest</c:v>
                </c:pt>
                <c:pt idx="6">
                  <c:v>centre-sud</c:v>
                </c:pt>
                <c:pt idx="7">
                  <c:v>est</c:v>
                </c:pt>
                <c:pt idx="8">
                  <c:v>hauts bassins</c:v>
                </c:pt>
                <c:pt idx="9">
                  <c:v>nord</c:v>
                </c:pt>
                <c:pt idx="10">
                  <c:v>ouagadougou</c:v>
                </c:pt>
                <c:pt idx="11">
                  <c:v>plateau central</c:v>
                </c:pt>
                <c:pt idx="12">
                  <c:v>sahel</c:v>
                </c:pt>
                <c:pt idx="13">
                  <c:v>sud-ouest</c:v>
                </c:pt>
              </c:strCache>
            </c:strRef>
          </c:cat>
          <c:val>
            <c:numRef>
              <c:f>'DHS03'!$R$126:$AE$126</c:f>
              <c:numCache>
                <c:formatCode>###0.0</c:formatCode>
                <c:ptCount val="14"/>
                <c:pt idx="0">
                  <c:v>10.880185594470362</c:v>
                </c:pt>
                <c:pt idx="1">
                  <c:v>5.7926693010697647</c:v>
                </c:pt>
                <c:pt idx="2">
                  <c:v>0</c:v>
                </c:pt>
                <c:pt idx="3">
                  <c:v>0.54803388642110917</c:v>
                </c:pt>
                <c:pt idx="4">
                  <c:v>1.1274282356553016</c:v>
                </c:pt>
                <c:pt idx="5">
                  <c:v>2.1317572321802913</c:v>
                </c:pt>
                <c:pt idx="6">
                  <c:v>1.6629398531231914</c:v>
                </c:pt>
                <c:pt idx="7">
                  <c:v>0.63351573728047583</c:v>
                </c:pt>
                <c:pt idx="8">
                  <c:v>21.442124194472399</c:v>
                </c:pt>
                <c:pt idx="9">
                  <c:v>3.1973590795002167</c:v>
                </c:pt>
                <c:pt idx="10">
                  <c:v>0</c:v>
                </c:pt>
                <c:pt idx="11">
                  <c:v>2.2937528715569471</c:v>
                </c:pt>
                <c:pt idx="12">
                  <c:v>8.5218842225520604</c:v>
                </c:pt>
                <c:pt idx="13">
                  <c:v>3.8849893208726485</c:v>
                </c:pt>
              </c:numCache>
            </c:numRef>
          </c:val>
          <c:extLst>
            <c:ext xmlns:c16="http://schemas.microsoft.com/office/drawing/2014/chart" uri="{C3380CC4-5D6E-409C-BE32-E72D297353CC}">
              <c16:uniqueId val="{00000002-70A1-403B-AB1C-FCA663096EB2}"/>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'DHS03'!$R$121:$AE$121</c:f>
              <c:strCache>
                <c:ptCount val="14"/>
                <c:pt idx="0">
                  <c:v>boucle de mouhoun</c:v>
                </c:pt>
                <c:pt idx="1">
                  <c:v>cascades</c:v>
                </c:pt>
                <c:pt idx="2">
                  <c:v>centre (sans ouagadougou)</c:v>
                </c:pt>
                <c:pt idx="3">
                  <c:v>centre-est</c:v>
                </c:pt>
                <c:pt idx="4">
                  <c:v>centre-nord</c:v>
                </c:pt>
                <c:pt idx="5">
                  <c:v>centre-ouest</c:v>
                </c:pt>
                <c:pt idx="6">
                  <c:v>centre-sud</c:v>
                </c:pt>
                <c:pt idx="7">
                  <c:v>est</c:v>
                </c:pt>
                <c:pt idx="8">
                  <c:v>hauts bassins</c:v>
                </c:pt>
                <c:pt idx="9">
                  <c:v>nord</c:v>
                </c:pt>
                <c:pt idx="10">
                  <c:v>ouagadougou</c:v>
                </c:pt>
                <c:pt idx="11">
                  <c:v>plateau central</c:v>
                </c:pt>
                <c:pt idx="12">
                  <c:v>sahel</c:v>
                </c:pt>
                <c:pt idx="13">
                  <c:v>sud-ouest</c:v>
                </c:pt>
              </c:strCache>
            </c:strRef>
          </c:cat>
          <c:val>
            <c:numRef>
              <c:f>'DHS03'!$R$127:$AE$127</c:f>
              <c:numCache>
                <c:formatCode>###0.0</c:formatCode>
                <c:ptCount val="14"/>
                <c:pt idx="0">
                  <c:v>64.006473872318892</c:v>
                </c:pt>
                <c:pt idx="1">
                  <c:v>60.588064775222925</c:v>
                </c:pt>
                <c:pt idx="2">
                  <c:v>0</c:v>
                </c:pt>
                <c:pt idx="3">
                  <c:v>83.691233563254784</c:v>
                </c:pt>
                <c:pt idx="4">
                  <c:v>86.535654300986181</c:v>
                </c:pt>
                <c:pt idx="5">
                  <c:v>79.099959531527247</c:v>
                </c:pt>
                <c:pt idx="6">
                  <c:v>89.471123619687177</c:v>
                </c:pt>
                <c:pt idx="7">
                  <c:v>96.863689384151627</c:v>
                </c:pt>
                <c:pt idx="8">
                  <c:v>44.132007883514042</c:v>
                </c:pt>
                <c:pt idx="9">
                  <c:v>75.481493900363105</c:v>
                </c:pt>
                <c:pt idx="10">
                  <c:v>0</c:v>
                </c:pt>
                <c:pt idx="11">
                  <c:v>88.465244195675922</c:v>
                </c:pt>
                <c:pt idx="12">
                  <c:v>80.125040128237131</c:v>
                </c:pt>
                <c:pt idx="13">
                  <c:v>89.832700412224042</c:v>
                </c:pt>
              </c:numCache>
            </c:numRef>
          </c:val>
          <c:extLst>
            <c:ext xmlns:c16="http://schemas.microsoft.com/office/drawing/2014/chart" uri="{C3380CC4-5D6E-409C-BE32-E72D297353CC}">
              <c16:uniqueId val="{00000003-70A1-403B-AB1C-FCA663096EB2}"/>
            </c:ext>
          </c:extLst>
        </c:ser>
        <c:dLbls>
          <c:showLegendKey val="0"/>
          <c:showVal val="0"/>
          <c:showCatName val="0"/>
          <c:showSerName val="0"/>
          <c:showPercent val="0"/>
          <c:showBubbleSize val="0"/>
        </c:dLbls>
        <c:gapWidth val="50"/>
        <c:overlap val="100"/>
        <c:axId val="120160256"/>
        <c:axId val="120161792"/>
      </c:barChart>
      <c:catAx>
        <c:axId val="120160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0161792"/>
        <c:crosses val="autoZero"/>
        <c:auto val="1"/>
        <c:lblAlgn val="ctr"/>
        <c:lblOffset val="100"/>
        <c:tickLblSkip val="1"/>
        <c:tickMarkSkip val="1"/>
        <c:noMultiLvlLbl val="0"/>
      </c:catAx>
      <c:valAx>
        <c:axId val="120161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0160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'DHS03'!$M$222:$Q$222</c:f>
              <c:numCache>
                <c:formatCode>###0.0</c:formatCode>
                <c:ptCount val="5"/>
                <c:pt idx="0">
                  <c:v>0.69144113553535269</c:v>
                </c:pt>
                <c:pt idx="1">
                  <c:v>1.6984902750447672</c:v>
                </c:pt>
                <c:pt idx="2">
                  <c:v>1.9303323299187092</c:v>
                </c:pt>
                <c:pt idx="3">
                  <c:v>3.2518564255399514</c:v>
                </c:pt>
                <c:pt idx="4">
                  <c:v>4.948075279380201</c:v>
                </c:pt>
              </c:numCache>
            </c:numRef>
          </c:val>
          <c:extLst>
            <c:ext xmlns:c16="http://schemas.microsoft.com/office/drawing/2014/chart" uri="{C3380CC4-5D6E-409C-BE32-E72D297353CC}">
              <c16:uniqueId val="{00000000-4DB2-4539-BCB0-A9C078E4886F}"/>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'DHS03'!$M$223:$Q$223</c:f>
              <c:numCache>
                <c:formatCode>###0.0</c:formatCode>
                <c:ptCount val="5"/>
                <c:pt idx="0">
                  <c:v>97.741036814393823</c:v>
                </c:pt>
                <c:pt idx="1">
                  <c:v>96.135258034093027</c:v>
                </c:pt>
                <c:pt idx="2">
                  <c:v>95.134502170228245</c:v>
                </c:pt>
                <c:pt idx="3">
                  <c:v>95.078257523371036</c:v>
                </c:pt>
                <c:pt idx="4">
                  <c:v>93.271813063540208</c:v>
                </c:pt>
              </c:numCache>
            </c:numRef>
          </c:val>
          <c:extLst>
            <c:ext xmlns:c16="http://schemas.microsoft.com/office/drawing/2014/chart" uri="{C3380CC4-5D6E-409C-BE32-E72D297353CC}">
              <c16:uniqueId val="{00000001-4DB2-4539-BCB0-A9C078E4886F}"/>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'DHS03'!$M$224:$Q$224</c:f>
              <c:numCache>
                <c:formatCode>###0.0</c:formatCode>
                <c:ptCount val="5"/>
                <c:pt idx="0">
                  <c:v>1.5675220500707905</c:v>
                </c:pt>
                <c:pt idx="1">
                  <c:v>2.1662516908620892</c:v>
                </c:pt>
                <c:pt idx="2">
                  <c:v>2.935165499853142</c:v>
                </c:pt>
                <c:pt idx="3">
                  <c:v>1.6698860510889959</c:v>
                </c:pt>
                <c:pt idx="4">
                  <c:v>1.7801116570794546</c:v>
                </c:pt>
              </c:numCache>
            </c:numRef>
          </c:val>
          <c:extLst>
            <c:ext xmlns:c16="http://schemas.microsoft.com/office/drawing/2014/chart" uri="{C3380CC4-5D6E-409C-BE32-E72D297353CC}">
              <c16:uniqueId val="{00000002-4DB2-4539-BCB0-A9C078E4886F}"/>
            </c:ext>
          </c:extLst>
        </c:ser>
        <c:dLbls>
          <c:showLegendKey val="0"/>
          <c:showVal val="0"/>
          <c:showCatName val="0"/>
          <c:showSerName val="0"/>
          <c:showPercent val="0"/>
          <c:showBubbleSize val="0"/>
        </c:dLbls>
        <c:gapWidth val="50"/>
        <c:overlap val="100"/>
        <c:axId val="130623360"/>
        <c:axId val="130624896"/>
      </c:barChart>
      <c:catAx>
        <c:axId val="130623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624896"/>
        <c:crosses val="autoZero"/>
        <c:auto val="1"/>
        <c:lblAlgn val="ctr"/>
        <c:lblOffset val="100"/>
        <c:tickLblSkip val="1"/>
        <c:tickMarkSkip val="1"/>
        <c:noMultiLvlLbl val="0"/>
      </c:catAx>
      <c:valAx>
        <c:axId val="130624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623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'DHS03'!$R$221:$AE$221</c:f>
              <c:strCache>
                <c:ptCount val="14"/>
                <c:pt idx="0">
                  <c:v>boucle de mouhoun</c:v>
                </c:pt>
                <c:pt idx="1">
                  <c:v>cascades</c:v>
                </c:pt>
                <c:pt idx="2">
                  <c:v>centre (sans ouagadougou)</c:v>
                </c:pt>
                <c:pt idx="3">
                  <c:v>centre-est</c:v>
                </c:pt>
                <c:pt idx="4">
                  <c:v>centre-nord</c:v>
                </c:pt>
                <c:pt idx="5">
                  <c:v>centre-ouest</c:v>
                </c:pt>
                <c:pt idx="6">
                  <c:v>centre-sud</c:v>
                </c:pt>
                <c:pt idx="7">
                  <c:v>est</c:v>
                </c:pt>
                <c:pt idx="8">
                  <c:v>hauts bassins</c:v>
                </c:pt>
                <c:pt idx="9">
                  <c:v>nord</c:v>
                </c:pt>
                <c:pt idx="10">
                  <c:v>ouagadougou</c:v>
                </c:pt>
                <c:pt idx="11">
                  <c:v>plateau central</c:v>
                </c:pt>
                <c:pt idx="12">
                  <c:v>sahel</c:v>
                </c:pt>
                <c:pt idx="13">
                  <c:v>sud-ouest</c:v>
                </c:pt>
              </c:strCache>
            </c:strRef>
          </c:cat>
          <c:val>
            <c:numRef>
              <c:f>'DHS03'!$R$222:$AE$222</c:f>
              <c:numCache>
                <c:formatCode>###0.0</c:formatCode>
                <c:ptCount val="14"/>
                <c:pt idx="0">
                  <c:v>1.0247527386052124</c:v>
                </c:pt>
                <c:pt idx="1">
                  <c:v>6.5459994168529603</c:v>
                </c:pt>
                <c:pt idx="2">
                  <c:v>1.668265766752024</c:v>
                </c:pt>
                <c:pt idx="3">
                  <c:v>11.555568150912388</c:v>
                </c:pt>
                <c:pt idx="4">
                  <c:v>3.0995395440166584</c:v>
                </c:pt>
                <c:pt idx="5">
                  <c:v>1.8229785172044939</c:v>
                </c:pt>
                <c:pt idx="6">
                  <c:v>0.771780530662313</c:v>
                </c:pt>
                <c:pt idx="7">
                  <c:v>0.12612526963111403</c:v>
                </c:pt>
                <c:pt idx="8">
                  <c:v>11.1489474076819</c:v>
                </c:pt>
                <c:pt idx="9">
                  <c:v>7.7992075043352678</c:v>
                </c:pt>
                <c:pt idx="10">
                  <c:v>22.685198980231803</c:v>
                </c:pt>
                <c:pt idx="11">
                  <c:v>4.8458552286798113</c:v>
                </c:pt>
                <c:pt idx="12">
                  <c:v>1.1430469771549804E-2</c:v>
                </c:pt>
                <c:pt idx="13">
                  <c:v>1.3006340259688156</c:v>
                </c:pt>
              </c:numCache>
            </c:numRef>
          </c:val>
          <c:extLst>
            <c:ext xmlns:c16="http://schemas.microsoft.com/office/drawing/2014/chart" uri="{C3380CC4-5D6E-409C-BE32-E72D297353CC}">
              <c16:uniqueId val="{00000000-4E15-44C6-BA8F-127F0416565D}"/>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'DHS03'!$R$221:$AE$221</c:f>
              <c:strCache>
                <c:ptCount val="14"/>
                <c:pt idx="0">
                  <c:v>boucle de mouhoun</c:v>
                </c:pt>
                <c:pt idx="1">
                  <c:v>cascades</c:v>
                </c:pt>
                <c:pt idx="2">
                  <c:v>centre (sans ouagadougou)</c:v>
                </c:pt>
                <c:pt idx="3">
                  <c:v>centre-est</c:v>
                </c:pt>
                <c:pt idx="4">
                  <c:v>centre-nord</c:v>
                </c:pt>
                <c:pt idx="5">
                  <c:v>centre-ouest</c:v>
                </c:pt>
                <c:pt idx="6">
                  <c:v>centre-sud</c:v>
                </c:pt>
                <c:pt idx="7">
                  <c:v>est</c:v>
                </c:pt>
                <c:pt idx="8">
                  <c:v>hauts bassins</c:v>
                </c:pt>
                <c:pt idx="9">
                  <c:v>nord</c:v>
                </c:pt>
                <c:pt idx="10">
                  <c:v>ouagadougou</c:v>
                </c:pt>
                <c:pt idx="11">
                  <c:v>plateau central</c:v>
                </c:pt>
                <c:pt idx="12">
                  <c:v>sahel</c:v>
                </c:pt>
                <c:pt idx="13">
                  <c:v>sud-ouest</c:v>
                </c:pt>
              </c:strCache>
            </c:strRef>
          </c:cat>
          <c:val>
            <c:numRef>
              <c:f>'DHS03'!$R$223:$AE$223</c:f>
              <c:numCache>
                <c:formatCode>###0.0</c:formatCode>
                <c:ptCount val="14"/>
                <c:pt idx="0">
                  <c:v>98.842050147871504</c:v>
                </c:pt>
                <c:pt idx="1">
                  <c:v>92.381165570121112</c:v>
                </c:pt>
                <c:pt idx="2">
                  <c:v>92.435749329135447</c:v>
                </c:pt>
                <c:pt idx="3">
                  <c:v>87.039577143804721</c:v>
                </c:pt>
                <c:pt idx="4">
                  <c:v>96.367193955809498</c:v>
                </c:pt>
                <c:pt idx="5">
                  <c:v>94.178798008821417</c:v>
                </c:pt>
                <c:pt idx="6">
                  <c:v>91.885458316136905</c:v>
                </c:pt>
                <c:pt idx="7">
                  <c:v>92.692766333472719</c:v>
                </c:pt>
                <c:pt idx="8">
                  <c:v>88.560150200643619</c:v>
                </c:pt>
                <c:pt idx="9">
                  <c:v>91.401904385533413</c:v>
                </c:pt>
                <c:pt idx="10">
                  <c:v>68.866084846805592</c:v>
                </c:pt>
                <c:pt idx="11">
                  <c:v>93.924299828159704</c:v>
                </c:pt>
                <c:pt idx="12">
                  <c:v>99.880162794183633</c:v>
                </c:pt>
                <c:pt idx="13">
                  <c:v>98.365432373137907</c:v>
                </c:pt>
              </c:numCache>
            </c:numRef>
          </c:val>
          <c:extLst>
            <c:ext xmlns:c16="http://schemas.microsoft.com/office/drawing/2014/chart" uri="{C3380CC4-5D6E-409C-BE32-E72D297353CC}">
              <c16:uniqueId val="{00000001-4E15-44C6-BA8F-127F0416565D}"/>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'DHS03'!$R$221:$AE$221</c:f>
              <c:strCache>
                <c:ptCount val="14"/>
                <c:pt idx="0">
                  <c:v>boucle de mouhoun</c:v>
                </c:pt>
                <c:pt idx="1">
                  <c:v>cascades</c:v>
                </c:pt>
                <c:pt idx="2">
                  <c:v>centre (sans ouagadougou)</c:v>
                </c:pt>
                <c:pt idx="3">
                  <c:v>centre-est</c:v>
                </c:pt>
                <c:pt idx="4">
                  <c:v>centre-nord</c:v>
                </c:pt>
                <c:pt idx="5">
                  <c:v>centre-ouest</c:v>
                </c:pt>
                <c:pt idx="6">
                  <c:v>centre-sud</c:v>
                </c:pt>
                <c:pt idx="7">
                  <c:v>est</c:v>
                </c:pt>
                <c:pt idx="8">
                  <c:v>hauts bassins</c:v>
                </c:pt>
                <c:pt idx="9">
                  <c:v>nord</c:v>
                </c:pt>
                <c:pt idx="10">
                  <c:v>ouagadougou</c:v>
                </c:pt>
                <c:pt idx="11">
                  <c:v>plateau central</c:v>
                </c:pt>
                <c:pt idx="12">
                  <c:v>sahel</c:v>
                </c:pt>
                <c:pt idx="13">
                  <c:v>sud-ouest</c:v>
                </c:pt>
              </c:strCache>
            </c:strRef>
          </c:cat>
          <c:val>
            <c:numRef>
              <c:f>'DHS03'!$R$224:$AE$224</c:f>
              <c:numCache>
                <c:formatCode>###0.0</c:formatCode>
                <c:ptCount val="14"/>
                <c:pt idx="0">
                  <c:v>0.1331971135232729</c:v>
                </c:pt>
                <c:pt idx="1">
                  <c:v>1.0728350130258746</c:v>
                </c:pt>
                <c:pt idx="2">
                  <c:v>5.8959849041125425</c:v>
                </c:pt>
                <c:pt idx="3">
                  <c:v>1.4048547052829634</c:v>
                </c:pt>
                <c:pt idx="4">
                  <c:v>0.53326650017384036</c:v>
                </c:pt>
                <c:pt idx="5">
                  <c:v>3.9982234739740483</c:v>
                </c:pt>
                <c:pt idx="6">
                  <c:v>7.3427611532008124</c:v>
                </c:pt>
                <c:pt idx="7">
                  <c:v>7.1811083968961746</c:v>
                </c:pt>
                <c:pt idx="8">
                  <c:v>0.29090239167441073</c:v>
                </c:pt>
                <c:pt idx="9">
                  <c:v>0.79888811013132921</c:v>
                </c:pt>
                <c:pt idx="10">
                  <c:v>8.4487161729626248</c:v>
                </c:pt>
                <c:pt idx="11">
                  <c:v>1.2298449431605158</c:v>
                </c:pt>
                <c:pt idx="12">
                  <c:v>0.10840673604480854</c:v>
                </c:pt>
                <c:pt idx="13">
                  <c:v>0.33393360089326363</c:v>
                </c:pt>
              </c:numCache>
            </c:numRef>
          </c:val>
          <c:extLst>
            <c:ext xmlns:c16="http://schemas.microsoft.com/office/drawing/2014/chart" uri="{C3380CC4-5D6E-409C-BE32-E72D297353CC}">
              <c16:uniqueId val="{00000002-4E15-44C6-BA8F-127F0416565D}"/>
            </c:ext>
          </c:extLst>
        </c:ser>
        <c:dLbls>
          <c:showLegendKey val="0"/>
          <c:showVal val="0"/>
          <c:showCatName val="0"/>
          <c:showSerName val="0"/>
          <c:showPercent val="0"/>
          <c:showBubbleSize val="0"/>
        </c:dLbls>
        <c:gapWidth val="50"/>
        <c:overlap val="100"/>
        <c:axId val="155117824"/>
        <c:axId val="155525120"/>
      </c:barChart>
      <c:catAx>
        <c:axId val="155117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5525120"/>
        <c:crosses val="autoZero"/>
        <c:auto val="1"/>
        <c:lblAlgn val="ctr"/>
        <c:lblOffset val="100"/>
        <c:tickLblSkip val="1"/>
        <c:tickMarkSkip val="1"/>
        <c:noMultiLvlLbl val="0"/>
      </c:catAx>
      <c:valAx>
        <c:axId val="155525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5117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'DHS03'!$C$222:$G$222</c:f>
              <c:numCache>
                <c:formatCode>###0.0</c:formatCode>
                <c:ptCount val="5"/>
                <c:pt idx="0">
                  <c:v>0.88420214168109312</c:v>
                </c:pt>
                <c:pt idx="1">
                  <c:v>1.6855926522652518</c:v>
                </c:pt>
                <c:pt idx="2">
                  <c:v>2.2576901234266677</c:v>
                </c:pt>
                <c:pt idx="3">
                  <c:v>5.7520391684359886</c:v>
                </c:pt>
                <c:pt idx="4">
                  <c:v>21.078040073405109</c:v>
                </c:pt>
              </c:numCache>
            </c:numRef>
          </c:val>
          <c:extLst>
            <c:ext xmlns:c16="http://schemas.microsoft.com/office/drawing/2014/chart" uri="{C3380CC4-5D6E-409C-BE32-E72D297353CC}">
              <c16:uniqueId val="{00000000-BA30-4197-8928-3416A196A8E0}"/>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'DHS03'!$C$223:$G$223</c:f>
              <c:numCache>
                <c:formatCode>###0.0</c:formatCode>
                <c:ptCount val="5"/>
                <c:pt idx="0">
                  <c:v>97.421976002521234</c:v>
                </c:pt>
                <c:pt idx="1">
                  <c:v>95.864689595982298</c:v>
                </c:pt>
                <c:pt idx="2">
                  <c:v>95.201950911241383</c:v>
                </c:pt>
                <c:pt idx="3">
                  <c:v>90.715048662486382</c:v>
                </c:pt>
                <c:pt idx="4">
                  <c:v>76.290307934895367</c:v>
                </c:pt>
              </c:numCache>
            </c:numRef>
          </c:val>
          <c:extLst>
            <c:ext xmlns:c16="http://schemas.microsoft.com/office/drawing/2014/chart" uri="{C3380CC4-5D6E-409C-BE32-E72D297353CC}">
              <c16:uniqueId val="{00000001-BA30-4197-8928-3416A196A8E0}"/>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'DHS03'!$C$224:$G$224</c:f>
              <c:numCache>
                <c:formatCode>###0.0</c:formatCode>
                <c:ptCount val="5"/>
                <c:pt idx="0">
                  <c:v>1.6938218557975715</c:v>
                </c:pt>
                <c:pt idx="1">
                  <c:v>2.4497177517524253</c:v>
                </c:pt>
                <c:pt idx="2">
                  <c:v>2.5403589653320138</c:v>
                </c:pt>
                <c:pt idx="3">
                  <c:v>3.5329121690776248</c:v>
                </c:pt>
                <c:pt idx="4">
                  <c:v>2.6316519916993806</c:v>
                </c:pt>
              </c:numCache>
            </c:numRef>
          </c:val>
          <c:extLst>
            <c:ext xmlns:c16="http://schemas.microsoft.com/office/drawing/2014/chart" uri="{C3380CC4-5D6E-409C-BE32-E72D297353CC}">
              <c16:uniqueId val="{00000002-BA30-4197-8928-3416A196A8E0}"/>
            </c:ext>
          </c:extLst>
        </c:ser>
        <c:dLbls>
          <c:showLegendKey val="0"/>
          <c:showVal val="0"/>
          <c:showCatName val="0"/>
          <c:showSerName val="0"/>
          <c:showPercent val="0"/>
          <c:showBubbleSize val="0"/>
        </c:dLbls>
        <c:gapWidth val="50"/>
        <c:overlap val="100"/>
        <c:axId val="155576960"/>
        <c:axId val="155603328"/>
      </c:barChart>
      <c:catAx>
        <c:axId val="15557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5603328"/>
        <c:crosses val="autoZero"/>
        <c:auto val="1"/>
        <c:lblAlgn val="ctr"/>
        <c:lblOffset val="100"/>
        <c:tickLblSkip val="1"/>
        <c:tickMarkSkip val="1"/>
        <c:noMultiLvlLbl val="0"/>
      </c:catAx>
      <c:valAx>
        <c:axId val="155603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557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'DHS03'!$H$18:$L$18</c:f>
              <c:numCache>
                <c:formatCode>###0.0</c:formatCode>
                <c:ptCount val="5"/>
                <c:pt idx="0">
                  <c:v>59.548421318475093</c:v>
                </c:pt>
                <c:pt idx="1">
                  <c:v>72.569014112858909</c:v>
                </c:pt>
                <c:pt idx="2">
                  <c:v>81.386505134033072</c:v>
                </c:pt>
                <c:pt idx="3">
                  <c:v>78.344407423815966</c:v>
                </c:pt>
                <c:pt idx="4">
                  <c:v>92.212529204130547</c:v>
                </c:pt>
              </c:numCache>
            </c:numRef>
          </c:val>
          <c:extLst>
            <c:ext xmlns:c16="http://schemas.microsoft.com/office/drawing/2014/chart" uri="{C3380CC4-5D6E-409C-BE32-E72D297353CC}">
              <c16:uniqueId val="{00000000-7B71-49AD-91B1-B57C879399C9}"/>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'DHS03'!$H$19:$L$19</c:f>
              <c:numCache>
                <c:formatCode>###0.0</c:formatCode>
                <c:ptCount val="5"/>
                <c:pt idx="0">
                  <c:v>23.494920875895119</c:v>
                </c:pt>
                <c:pt idx="1">
                  <c:v>16.396384408948055</c:v>
                </c:pt>
                <c:pt idx="2">
                  <c:v>12.173561495951105</c:v>
                </c:pt>
                <c:pt idx="3">
                  <c:v>19.172702677139668</c:v>
                </c:pt>
                <c:pt idx="4">
                  <c:v>7.095879810862475</c:v>
                </c:pt>
              </c:numCache>
            </c:numRef>
          </c:val>
          <c:extLst>
            <c:ext xmlns:c16="http://schemas.microsoft.com/office/drawing/2014/chart" uri="{C3380CC4-5D6E-409C-BE32-E72D297353CC}">
              <c16:uniqueId val="{00000001-7B71-49AD-91B1-B57C879399C9}"/>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'DHS03'!$H$20:$L$20</c:f>
              <c:numCache>
                <c:formatCode>###0.0</c:formatCode>
                <c:ptCount val="5"/>
                <c:pt idx="0">
                  <c:v>15.718602776186373</c:v>
                </c:pt>
                <c:pt idx="1">
                  <c:v>9.9422325024285243</c:v>
                </c:pt>
                <c:pt idx="2">
                  <c:v>6.4399333700158223</c:v>
                </c:pt>
                <c:pt idx="3">
                  <c:v>2.4828898990443662</c:v>
                </c:pt>
                <c:pt idx="4">
                  <c:v>0.69159098500698235</c:v>
                </c:pt>
              </c:numCache>
            </c:numRef>
          </c:val>
          <c:extLst>
            <c:ext xmlns:c16="http://schemas.microsoft.com/office/drawing/2014/chart" uri="{C3380CC4-5D6E-409C-BE32-E72D297353CC}">
              <c16:uniqueId val="{00000002-7B71-49AD-91B1-B57C879399C9}"/>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'DHS03'!$H$21:$L$21</c:f>
              <c:numCache>
                <c:formatCode>###0.0</c:formatCode>
                <c:ptCount val="5"/>
                <c:pt idx="0">
                  <c:v>1.2380550294434196</c:v>
                </c:pt>
                <c:pt idx="1">
                  <c:v>1.0923689757645176</c:v>
                </c:pt>
                <c:pt idx="2">
                  <c:v>0</c:v>
                </c:pt>
                <c:pt idx="3">
                  <c:v>0</c:v>
                </c:pt>
                <c:pt idx="4">
                  <c:v>0</c:v>
                </c:pt>
              </c:numCache>
            </c:numRef>
          </c:val>
          <c:extLst>
            <c:ext xmlns:c16="http://schemas.microsoft.com/office/drawing/2014/chart" uri="{C3380CC4-5D6E-409C-BE32-E72D297353CC}">
              <c16:uniqueId val="{00000003-7B71-49AD-91B1-B57C879399C9}"/>
            </c:ext>
          </c:extLst>
        </c:ser>
        <c:dLbls>
          <c:showLegendKey val="0"/>
          <c:showVal val="0"/>
          <c:showCatName val="0"/>
          <c:showSerName val="0"/>
          <c:showPercent val="0"/>
          <c:showBubbleSize val="0"/>
        </c:dLbls>
        <c:gapWidth val="50"/>
        <c:overlap val="100"/>
        <c:axId val="155799936"/>
        <c:axId val="155801472"/>
      </c:barChart>
      <c:catAx>
        <c:axId val="155799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5801472"/>
        <c:crosses val="autoZero"/>
        <c:auto val="1"/>
        <c:lblAlgn val="ctr"/>
        <c:lblOffset val="100"/>
        <c:tickLblSkip val="1"/>
        <c:tickMarkSkip val="1"/>
        <c:noMultiLvlLbl val="0"/>
      </c:catAx>
      <c:valAx>
        <c:axId val="155801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5799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'DHS03'!$H$124:$L$124</c:f>
              <c:numCache>
                <c:formatCode>###0.0</c:formatCode>
                <c:ptCount val="5"/>
                <c:pt idx="0">
                  <c:v>34.742762377553632</c:v>
                </c:pt>
                <c:pt idx="1">
                  <c:v>46.517052468752453</c:v>
                </c:pt>
                <c:pt idx="2">
                  <c:v>48.624084397497953</c:v>
                </c:pt>
                <c:pt idx="3">
                  <c:v>58.637628109111319</c:v>
                </c:pt>
                <c:pt idx="4">
                  <c:v>70.700797509975487</c:v>
                </c:pt>
              </c:numCache>
            </c:numRef>
          </c:val>
          <c:extLst>
            <c:ext xmlns:c16="http://schemas.microsoft.com/office/drawing/2014/chart" uri="{C3380CC4-5D6E-409C-BE32-E72D297353CC}">
              <c16:uniqueId val="{00000000-B513-4D92-8388-D20AC24717B9}"/>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'DHS03'!$H$125:$L$125</c:f>
              <c:numCache>
                <c:formatCode>###0.0</c:formatCode>
                <c:ptCount val="5"/>
                <c:pt idx="0">
                  <c:v>27.772580239723087</c:v>
                </c:pt>
                <c:pt idx="1">
                  <c:v>33.193289961488929</c:v>
                </c:pt>
                <c:pt idx="2">
                  <c:v>44.068008522269331</c:v>
                </c:pt>
                <c:pt idx="3">
                  <c:v>38.531356281484726</c:v>
                </c:pt>
                <c:pt idx="4">
                  <c:v>28.389554474969096</c:v>
                </c:pt>
              </c:numCache>
            </c:numRef>
          </c:val>
          <c:extLst>
            <c:ext xmlns:c16="http://schemas.microsoft.com/office/drawing/2014/chart" uri="{C3380CC4-5D6E-409C-BE32-E72D297353CC}">
              <c16:uniqueId val="{00000001-B513-4D92-8388-D20AC24717B9}"/>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'DHS03'!$H$126:$L$126</c:f>
              <c:numCache>
                <c:formatCode>###0.0</c:formatCode>
                <c:ptCount val="5"/>
                <c:pt idx="0">
                  <c:v>13.557860678066731</c:v>
                </c:pt>
                <c:pt idx="1">
                  <c:v>7.9209309918032176</c:v>
                </c:pt>
                <c:pt idx="2">
                  <c:v>4.7843184772823264</c:v>
                </c:pt>
                <c:pt idx="3">
                  <c:v>2.4511486854686808</c:v>
                </c:pt>
                <c:pt idx="4">
                  <c:v>0.90964801505541004</c:v>
                </c:pt>
              </c:numCache>
            </c:numRef>
          </c:val>
          <c:extLst>
            <c:ext xmlns:c16="http://schemas.microsoft.com/office/drawing/2014/chart" uri="{C3380CC4-5D6E-409C-BE32-E72D297353CC}">
              <c16:uniqueId val="{00000002-B513-4D92-8388-D20AC24717B9}"/>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'DHS03'!$H$127:$L$127</c:f>
              <c:numCache>
                <c:formatCode>###0.0</c:formatCode>
                <c:ptCount val="5"/>
                <c:pt idx="0">
                  <c:v>23.926796704656546</c:v>
                </c:pt>
                <c:pt idx="1">
                  <c:v>12.3687265779554</c:v>
                </c:pt>
                <c:pt idx="2">
                  <c:v>2.5235886029504018</c:v>
                </c:pt>
                <c:pt idx="3">
                  <c:v>0.37986692393526539</c:v>
                </c:pt>
                <c:pt idx="4">
                  <c:v>0</c:v>
                </c:pt>
              </c:numCache>
            </c:numRef>
          </c:val>
          <c:extLst>
            <c:ext xmlns:c16="http://schemas.microsoft.com/office/drawing/2014/chart" uri="{C3380CC4-5D6E-409C-BE32-E72D297353CC}">
              <c16:uniqueId val="{00000003-B513-4D92-8388-D20AC24717B9}"/>
            </c:ext>
          </c:extLst>
        </c:ser>
        <c:dLbls>
          <c:showLegendKey val="0"/>
          <c:showVal val="0"/>
          <c:showCatName val="0"/>
          <c:showSerName val="0"/>
          <c:showPercent val="0"/>
          <c:showBubbleSize val="0"/>
        </c:dLbls>
        <c:gapWidth val="50"/>
        <c:overlap val="100"/>
        <c:axId val="156428160"/>
        <c:axId val="156429696"/>
      </c:barChart>
      <c:catAx>
        <c:axId val="156428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429696"/>
        <c:crosses val="autoZero"/>
        <c:auto val="1"/>
        <c:lblAlgn val="ctr"/>
        <c:lblOffset val="100"/>
        <c:tickLblSkip val="1"/>
        <c:tickMarkSkip val="1"/>
        <c:noMultiLvlLbl val="0"/>
      </c:catAx>
      <c:valAx>
        <c:axId val="156429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428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'DHS03'!$H$222:$L$222</c:f>
              <c:numCache>
                <c:formatCode>###0.0</c:formatCode>
                <c:ptCount val="5"/>
                <c:pt idx="0">
                  <c:v>10.813356335866986</c:v>
                </c:pt>
                <c:pt idx="1">
                  <c:v>11.002754150762533</c:v>
                </c:pt>
                <c:pt idx="2">
                  <c:v>22.674141964685134</c:v>
                </c:pt>
                <c:pt idx="3">
                  <c:v>29.403935963635767</c:v>
                </c:pt>
                <c:pt idx="4">
                  <c:v>42.552946203805043</c:v>
                </c:pt>
              </c:numCache>
            </c:numRef>
          </c:val>
          <c:extLst>
            <c:ext xmlns:c16="http://schemas.microsoft.com/office/drawing/2014/chart" uri="{C3380CC4-5D6E-409C-BE32-E72D297353CC}">
              <c16:uniqueId val="{00000000-8B2F-413F-892D-516D60E12939}"/>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'DHS03'!$H$223:$L$223</c:f>
              <c:numCache>
                <c:formatCode>###0.0</c:formatCode>
                <c:ptCount val="5"/>
                <c:pt idx="0">
                  <c:v>79.275553178743593</c:v>
                </c:pt>
                <c:pt idx="1">
                  <c:v>81.276231229926239</c:v>
                </c:pt>
                <c:pt idx="2">
                  <c:v>74.721719364751095</c:v>
                </c:pt>
                <c:pt idx="3">
                  <c:v>66.217489132385481</c:v>
                </c:pt>
                <c:pt idx="4">
                  <c:v>55.76775702001958</c:v>
                </c:pt>
              </c:numCache>
            </c:numRef>
          </c:val>
          <c:extLst>
            <c:ext xmlns:c16="http://schemas.microsoft.com/office/drawing/2014/chart" uri="{C3380CC4-5D6E-409C-BE32-E72D297353CC}">
              <c16:uniqueId val="{00000001-8B2F-413F-892D-516D60E12939}"/>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'DHS03'!$H$224:$L$224</c:f>
              <c:numCache>
                <c:formatCode>###0.0</c:formatCode>
                <c:ptCount val="5"/>
                <c:pt idx="0">
                  <c:v>9.9110904853894528</c:v>
                </c:pt>
                <c:pt idx="1">
                  <c:v>7.7210146193113127</c:v>
                </c:pt>
                <c:pt idx="2">
                  <c:v>2.6041386705637475</c:v>
                </c:pt>
                <c:pt idx="3">
                  <c:v>4.3785749039787012</c:v>
                </c:pt>
                <c:pt idx="4">
                  <c:v>1.6792967761752358</c:v>
                </c:pt>
              </c:numCache>
            </c:numRef>
          </c:val>
          <c:extLst>
            <c:ext xmlns:c16="http://schemas.microsoft.com/office/drawing/2014/chart" uri="{C3380CC4-5D6E-409C-BE32-E72D297353CC}">
              <c16:uniqueId val="{00000002-8B2F-413F-892D-516D60E12939}"/>
            </c:ext>
          </c:extLst>
        </c:ser>
        <c:dLbls>
          <c:showLegendKey val="0"/>
          <c:showVal val="0"/>
          <c:showCatName val="0"/>
          <c:showSerName val="0"/>
          <c:showPercent val="0"/>
          <c:showBubbleSize val="0"/>
        </c:dLbls>
        <c:gapWidth val="50"/>
        <c:overlap val="100"/>
        <c:axId val="156481792"/>
        <c:axId val="156815360"/>
      </c:barChart>
      <c:catAx>
        <c:axId val="156481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815360"/>
        <c:crosses val="autoZero"/>
        <c:auto val="1"/>
        <c:lblAlgn val="ctr"/>
        <c:lblOffset val="100"/>
        <c:tickLblSkip val="1"/>
        <c:tickMarkSkip val="1"/>
        <c:noMultiLvlLbl val="0"/>
      </c:catAx>
      <c:valAx>
        <c:axId val="156815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481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'DHS03'!$C$124:$G$124</c:f>
              <c:numCache>
                <c:formatCode>###0.0</c:formatCode>
                <c:ptCount val="5"/>
                <c:pt idx="0">
                  <c:v>2.0243902271441252</c:v>
                </c:pt>
                <c:pt idx="1">
                  <c:v>3.22839044033767</c:v>
                </c:pt>
                <c:pt idx="2">
                  <c:v>6.7769397565716671</c:v>
                </c:pt>
                <c:pt idx="3">
                  <c:v>12.019082924269176</c:v>
                </c:pt>
                <c:pt idx="4">
                  <c:v>46.462998071602257</c:v>
                </c:pt>
              </c:numCache>
            </c:numRef>
          </c:val>
          <c:extLst>
            <c:ext xmlns:c16="http://schemas.microsoft.com/office/drawing/2014/chart" uri="{C3380CC4-5D6E-409C-BE32-E72D297353CC}">
              <c16:uniqueId val="{00000000-D119-4707-B643-F9867E2A458A}"/>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'DHS03'!$C$125:$G$125</c:f>
              <c:numCache>
                <c:formatCode>###0.0</c:formatCode>
                <c:ptCount val="5"/>
                <c:pt idx="0">
                  <c:v>2.5507448613926855</c:v>
                </c:pt>
                <c:pt idx="1">
                  <c:v>3.4450009405175654</c:v>
                </c:pt>
                <c:pt idx="2">
                  <c:v>7.3276211540879066</c:v>
                </c:pt>
                <c:pt idx="3">
                  <c:v>12.03668169824557</c:v>
                </c:pt>
                <c:pt idx="4">
                  <c:v>31.046790504950209</c:v>
                </c:pt>
              </c:numCache>
            </c:numRef>
          </c:val>
          <c:extLst>
            <c:ext xmlns:c16="http://schemas.microsoft.com/office/drawing/2014/chart" uri="{C3380CC4-5D6E-409C-BE32-E72D297353CC}">
              <c16:uniqueId val="{00000001-D119-4707-B643-F9867E2A458A}"/>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'DHS03'!$C$126:$G$126</c:f>
              <c:numCache>
                <c:formatCode>###0.0</c:formatCode>
                <c:ptCount val="5"/>
                <c:pt idx="0">
                  <c:v>2.7464968612175653</c:v>
                </c:pt>
                <c:pt idx="1">
                  <c:v>4.2472106412105859</c:v>
                </c:pt>
                <c:pt idx="2">
                  <c:v>6.8955279390514477</c:v>
                </c:pt>
                <c:pt idx="3">
                  <c:v>6.386200910260186</c:v>
                </c:pt>
                <c:pt idx="4">
                  <c:v>6.4678047473408782</c:v>
                </c:pt>
              </c:numCache>
            </c:numRef>
          </c:val>
          <c:extLst>
            <c:ext xmlns:c16="http://schemas.microsoft.com/office/drawing/2014/chart" uri="{C3380CC4-5D6E-409C-BE32-E72D297353CC}">
              <c16:uniqueId val="{00000002-D119-4707-B643-F9867E2A458A}"/>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'DHS03'!$C$127:$G$127</c:f>
              <c:numCache>
                <c:formatCode>###0.0</c:formatCode>
                <c:ptCount val="5"/>
                <c:pt idx="0">
                  <c:v>92.678368050245624</c:v>
                </c:pt>
                <c:pt idx="1">
                  <c:v>89.079397977934178</c:v>
                </c:pt>
                <c:pt idx="2">
                  <c:v>78.99991115028898</c:v>
                </c:pt>
                <c:pt idx="3">
                  <c:v>69.55803446722507</c:v>
                </c:pt>
                <c:pt idx="4">
                  <c:v>16.022406676106652</c:v>
                </c:pt>
              </c:numCache>
            </c:numRef>
          </c:val>
          <c:extLst>
            <c:ext xmlns:c16="http://schemas.microsoft.com/office/drawing/2014/chart" uri="{C3380CC4-5D6E-409C-BE32-E72D297353CC}">
              <c16:uniqueId val="{00000003-D119-4707-B643-F9867E2A458A}"/>
            </c:ext>
          </c:extLst>
        </c:ser>
        <c:dLbls>
          <c:showLegendKey val="0"/>
          <c:showVal val="0"/>
          <c:showCatName val="0"/>
          <c:showSerName val="0"/>
          <c:showPercent val="0"/>
          <c:showBubbleSize val="0"/>
        </c:dLbls>
        <c:gapWidth val="50"/>
        <c:overlap val="100"/>
        <c:axId val="124610048"/>
        <c:axId val="124611584"/>
      </c:barChart>
      <c:catAx>
        <c:axId val="124610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4611584"/>
        <c:crosses val="autoZero"/>
        <c:auto val="1"/>
        <c:lblAlgn val="ctr"/>
        <c:lblOffset val="100"/>
        <c:tickLblSkip val="1"/>
        <c:tickMarkSkip val="1"/>
        <c:noMultiLvlLbl val="0"/>
      </c:catAx>
      <c:valAx>
        <c:axId val="124611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4610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'DHS03'!$M$124:$Q$124</c:f>
              <c:numCache>
                <c:formatCode>###0.0</c:formatCode>
                <c:ptCount val="5"/>
                <c:pt idx="0">
                  <c:v>1.3069946358605398</c:v>
                </c:pt>
                <c:pt idx="1">
                  <c:v>3.4750492166939093</c:v>
                </c:pt>
                <c:pt idx="2">
                  <c:v>4.2345180373196287</c:v>
                </c:pt>
                <c:pt idx="3">
                  <c:v>4.532419445174531</c:v>
                </c:pt>
                <c:pt idx="4">
                  <c:v>13.403097824448734</c:v>
                </c:pt>
              </c:numCache>
            </c:numRef>
          </c:val>
          <c:extLst>
            <c:ext xmlns:c16="http://schemas.microsoft.com/office/drawing/2014/chart" uri="{C3380CC4-5D6E-409C-BE32-E72D297353CC}">
              <c16:uniqueId val="{00000000-FC79-481D-B672-AD8AC7738F8E}"/>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'DHS03'!$M$125:$Q$125</c:f>
              <c:numCache>
                <c:formatCode>###0.0</c:formatCode>
                <c:ptCount val="5"/>
                <c:pt idx="0">
                  <c:v>2.2487351105320119</c:v>
                </c:pt>
                <c:pt idx="1">
                  <c:v>2.9775629178102689</c:v>
                </c:pt>
                <c:pt idx="2">
                  <c:v>4.8829470409615157</c:v>
                </c:pt>
                <c:pt idx="3">
                  <c:v>6.1599716552794073</c:v>
                </c:pt>
                <c:pt idx="4">
                  <c:v>14.069004547549962</c:v>
                </c:pt>
              </c:numCache>
            </c:numRef>
          </c:val>
          <c:extLst>
            <c:ext xmlns:c16="http://schemas.microsoft.com/office/drawing/2014/chart" uri="{C3380CC4-5D6E-409C-BE32-E72D297353CC}">
              <c16:uniqueId val="{00000001-FC79-481D-B672-AD8AC7738F8E}"/>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'DHS03'!$M$126:$Q$126</c:f>
              <c:numCache>
                <c:formatCode>###0.0</c:formatCode>
                <c:ptCount val="5"/>
                <c:pt idx="0">
                  <c:v>2.4993627140956818</c:v>
                </c:pt>
                <c:pt idx="1">
                  <c:v>4.0314743063228349</c:v>
                </c:pt>
                <c:pt idx="2">
                  <c:v>5.6248230541775399</c:v>
                </c:pt>
                <c:pt idx="3">
                  <c:v>5.0889275572144754</c:v>
                </c:pt>
                <c:pt idx="4">
                  <c:v>9.882618567616845</c:v>
                </c:pt>
              </c:numCache>
            </c:numRef>
          </c:val>
          <c:extLst>
            <c:ext xmlns:c16="http://schemas.microsoft.com/office/drawing/2014/chart" uri="{C3380CC4-5D6E-409C-BE32-E72D297353CC}">
              <c16:uniqueId val="{00000002-FC79-481D-B672-AD8AC7738F8E}"/>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'DHS03'!$M$127:$Q$127</c:f>
              <c:numCache>
                <c:formatCode>###0.0</c:formatCode>
                <c:ptCount val="5"/>
                <c:pt idx="0">
                  <c:v>93.94490753951176</c:v>
                </c:pt>
                <c:pt idx="1">
                  <c:v>89.515913559172986</c:v>
                </c:pt>
                <c:pt idx="2">
                  <c:v>85.257711867541317</c:v>
                </c:pt>
                <c:pt idx="3">
                  <c:v>84.218681342331578</c:v>
                </c:pt>
                <c:pt idx="4">
                  <c:v>62.645279060384453</c:v>
                </c:pt>
              </c:numCache>
            </c:numRef>
          </c:val>
          <c:extLst>
            <c:ext xmlns:c16="http://schemas.microsoft.com/office/drawing/2014/chart" uri="{C3380CC4-5D6E-409C-BE32-E72D297353CC}">
              <c16:uniqueId val="{00000003-FC79-481D-B672-AD8AC7738F8E}"/>
            </c:ext>
          </c:extLst>
        </c:ser>
        <c:dLbls>
          <c:showLegendKey val="0"/>
          <c:showVal val="0"/>
          <c:showCatName val="0"/>
          <c:showSerName val="0"/>
          <c:showPercent val="0"/>
          <c:showBubbleSize val="0"/>
        </c:dLbls>
        <c:gapWidth val="50"/>
        <c:overlap val="100"/>
        <c:axId val="119171328"/>
        <c:axId val="119177216"/>
      </c:barChart>
      <c:catAx>
        <c:axId val="119171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9177216"/>
        <c:crosses val="autoZero"/>
        <c:auto val="1"/>
        <c:lblAlgn val="ctr"/>
        <c:lblOffset val="100"/>
        <c:tickLblSkip val="1"/>
        <c:tickMarkSkip val="1"/>
        <c:noMultiLvlLbl val="0"/>
      </c:catAx>
      <c:valAx>
        <c:axId val="11917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9171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42.815551223737344</c:v>
                </c:pt>
                <c:pt idx="1">
                  <c:v>49.837504735102449</c:v>
                </c:pt>
                <c:pt idx="2">
                  <c:v>44.009294876957604</c:v>
                </c:pt>
                <c:pt idx="3">
                  <c:v>49.026954075879104</c:v>
                </c:pt>
                <c:pt idx="4">
                  <c:v>53.478073998193622</c:v>
                </c:pt>
              </c:numCache>
            </c:numRef>
          </c:val>
          <c:extLst>
            <c:ext xmlns:c16="http://schemas.microsoft.com/office/drawing/2014/chart" uri="{C3380CC4-5D6E-409C-BE32-E72D297353CC}">
              <c16:uniqueId val="{00000000-FE07-45B9-B9DE-613A29F38C57}"/>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22.854879386010243</c:v>
                </c:pt>
                <c:pt idx="1">
                  <c:v>20.785449745861438</c:v>
                </c:pt>
                <c:pt idx="2">
                  <c:v>23.409665810229288</c:v>
                </c:pt>
                <c:pt idx="3">
                  <c:v>26.078780889183836</c:v>
                </c:pt>
                <c:pt idx="4">
                  <c:v>26.501620490168872</c:v>
                </c:pt>
              </c:numCache>
            </c:numRef>
          </c:val>
          <c:extLst>
            <c:ext xmlns:c16="http://schemas.microsoft.com/office/drawing/2014/chart" uri="{C3380CC4-5D6E-409C-BE32-E72D297353CC}">
              <c16:uniqueId val="{00000001-FE07-45B9-B9DE-613A29F38C57}"/>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27.360809896831825</c:v>
                </c:pt>
                <c:pt idx="1">
                  <c:v>23.613407529338861</c:v>
                </c:pt>
                <c:pt idx="2">
                  <c:v>28.036559335935479</c:v>
                </c:pt>
                <c:pt idx="3">
                  <c:v>23.633054959118127</c:v>
                </c:pt>
                <c:pt idx="4">
                  <c:v>18.930596059351497</c:v>
                </c:pt>
              </c:numCache>
            </c:numRef>
          </c:val>
          <c:extLst>
            <c:ext xmlns:c16="http://schemas.microsoft.com/office/drawing/2014/chart" uri="{C3380CC4-5D6E-409C-BE32-E72D297353CC}">
              <c16:uniqueId val="{00000002-FE07-45B9-B9DE-613A29F38C57}"/>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6.9687594934205936</c:v>
                </c:pt>
                <c:pt idx="1">
                  <c:v>5.7636379896972505</c:v>
                </c:pt>
                <c:pt idx="2">
                  <c:v>4.5444799768776249</c:v>
                </c:pt>
                <c:pt idx="3">
                  <c:v>1.261210075818934</c:v>
                </c:pt>
                <c:pt idx="4">
                  <c:v>1.089709452286008</c:v>
                </c:pt>
              </c:numCache>
            </c:numRef>
          </c:val>
          <c:extLst>
            <c:ext xmlns:c16="http://schemas.microsoft.com/office/drawing/2014/chart" uri="{C3380CC4-5D6E-409C-BE32-E72D297353CC}">
              <c16:uniqueId val="{00000003-FE07-45B9-B9DE-613A29F38C57}"/>
            </c:ext>
          </c:extLst>
        </c:ser>
        <c:dLbls>
          <c:showLegendKey val="0"/>
          <c:showVal val="0"/>
          <c:showCatName val="0"/>
          <c:showSerName val="0"/>
          <c:showPercent val="0"/>
          <c:showBubbleSize val="0"/>
        </c:dLbls>
        <c:gapWidth val="50"/>
        <c:overlap val="100"/>
        <c:axId val="96838784"/>
        <c:axId val="96840320"/>
      </c:barChart>
      <c:catAx>
        <c:axId val="96838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840320"/>
        <c:crosses val="autoZero"/>
        <c:auto val="1"/>
        <c:lblAlgn val="ctr"/>
        <c:lblOffset val="100"/>
        <c:tickLblSkip val="1"/>
        <c:tickMarkSkip val="1"/>
        <c:noMultiLvlLbl val="0"/>
      </c:catAx>
      <c:valAx>
        <c:axId val="96840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838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MICS06!$R$15:$AD$15</c:f>
              <c:strCache>
                <c:ptCount val="13"/>
                <c:pt idx="0">
                  <c:v>Boucle du Mouhoun</c:v>
                </c:pt>
                <c:pt idx="1">
                  <c:v>Cascade</c:v>
                </c:pt>
                <c:pt idx="2">
                  <c:v>Centre</c:v>
                </c:pt>
                <c:pt idx="3">
                  <c:v>Centre-Est</c:v>
                </c:pt>
                <c:pt idx="4">
                  <c:v>Centre-Nord</c:v>
                </c:pt>
                <c:pt idx="5">
                  <c:v>Centre-Ouest</c:v>
                </c:pt>
                <c:pt idx="6">
                  <c:v>Centre-Sud</c:v>
                </c:pt>
                <c:pt idx="7">
                  <c:v>Est</c:v>
                </c:pt>
                <c:pt idx="8">
                  <c:v>Hauts-Bassins</c:v>
                </c:pt>
                <c:pt idx="9">
                  <c:v>Nord</c:v>
                </c:pt>
                <c:pt idx="10">
                  <c:v>Plateau-Central</c:v>
                </c:pt>
                <c:pt idx="11">
                  <c:v>Sahel</c:v>
                </c:pt>
                <c:pt idx="12">
                  <c:v>Sud-Ouest</c:v>
                </c:pt>
              </c:strCache>
            </c:strRef>
          </c:cat>
          <c:val>
            <c:numRef>
              <c:f>MICS06!$R$18:$AD$18</c:f>
              <c:numCache>
                <c:formatCode>###0.0</c:formatCode>
                <c:ptCount val="13"/>
                <c:pt idx="0">
                  <c:v>61.367243795761816</c:v>
                </c:pt>
                <c:pt idx="1">
                  <c:v>55.225030884334622</c:v>
                </c:pt>
                <c:pt idx="2">
                  <c:v>64.409092387612063</c:v>
                </c:pt>
                <c:pt idx="3">
                  <c:v>60.650669159043737</c:v>
                </c:pt>
                <c:pt idx="4">
                  <c:v>66.539380204669882</c:v>
                </c:pt>
                <c:pt idx="5">
                  <c:v>55.91140473848899</c:v>
                </c:pt>
                <c:pt idx="6">
                  <c:v>50.068742783632658</c:v>
                </c:pt>
                <c:pt idx="7">
                  <c:v>64.23891401250448</c:v>
                </c:pt>
                <c:pt idx="8">
                  <c:v>72.128686807107627</c:v>
                </c:pt>
                <c:pt idx="9">
                  <c:v>41.522983992732399</c:v>
                </c:pt>
                <c:pt idx="10">
                  <c:v>47.044999168944102</c:v>
                </c:pt>
                <c:pt idx="11">
                  <c:v>51.565708879182047</c:v>
                </c:pt>
                <c:pt idx="12">
                  <c:v>41.24458203012027</c:v>
                </c:pt>
              </c:numCache>
            </c:numRef>
          </c:val>
          <c:extLst>
            <c:ext xmlns:c16="http://schemas.microsoft.com/office/drawing/2014/chart" uri="{C3380CC4-5D6E-409C-BE32-E72D297353CC}">
              <c16:uniqueId val="{00000000-E746-4FDE-B147-CAAFE2798B02}"/>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MICS06!$R$15:$AD$15</c:f>
              <c:strCache>
                <c:ptCount val="13"/>
                <c:pt idx="0">
                  <c:v>Boucle du Mouhoun</c:v>
                </c:pt>
                <c:pt idx="1">
                  <c:v>Cascade</c:v>
                </c:pt>
                <c:pt idx="2">
                  <c:v>Centre</c:v>
                </c:pt>
                <c:pt idx="3">
                  <c:v>Centre-Est</c:v>
                </c:pt>
                <c:pt idx="4">
                  <c:v>Centre-Nord</c:v>
                </c:pt>
                <c:pt idx="5">
                  <c:v>Centre-Ouest</c:v>
                </c:pt>
                <c:pt idx="6">
                  <c:v>Centre-Sud</c:v>
                </c:pt>
                <c:pt idx="7">
                  <c:v>Est</c:v>
                </c:pt>
                <c:pt idx="8">
                  <c:v>Hauts-Bassins</c:v>
                </c:pt>
                <c:pt idx="9">
                  <c:v>Nord</c:v>
                </c:pt>
                <c:pt idx="10">
                  <c:v>Plateau-Central</c:v>
                </c:pt>
                <c:pt idx="11">
                  <c:v>Sahel</c:v>
                </c:pt>
                <c:pt idx="12">
                  <c:v>Sud-Ouest</c:v>
                </c:pt>
              </c:strCache>
            </c:strRef>
          </c:cat>
          <c:val>
            <c:numRef>
              <c:f>MICS06!$R$19:$AD$19</c:f>
              <c:numCache>
                <c:formatCode>###0.0</c:formatCode>
                <c:ptCount val="13"/>
                <c:pt idx="0">
                  <c:v>15.065033488215699</c:v>
                </c:pt>
                <c:pt idx="1">
                  <c:v>21.412202009633432</c:v>
                </c:pt>
                <c:pt idx="2">
                  <c:v>22.093589153376556</c:v>
                </c:pt>
                <c:pt idx="3">
                  <c:v>20.621549526903909</c:v>
                </c:pt>
                <c:pt idx="4">
                  <c:v>22.020876450961158</c:v>
                </c:pt>
                <c:pt idx="5">
                  <c:v>30.768066273268026</c:v>
                </c:pt>
                <c:pt idx="6">
                  <c:v>33.7489756828422</c:v>
                </c:pt>
                <c:pt idx="7">
                  <c:v>13.351935369987427</c:v>
                </c:pt>
                <c:pt idx="8">
                  <c:v>11.480265006657227</c:v>
                </c:pt>
                <c:pt idx="9">
                  <c:v>22.542606746054425</c:v>
                </c:pt>
                <c:pt idx="10">
                  <c:v>43.530975934230803</c:v>
                </c:pt>
                <c:pt idx="11">
                  <c:v>17.450433819338695</c:v>
                </c:pt>
                <c:pt idx="12">
                  <c:v>17.629557236477471</c:v>
                </c:pt>
              </c:numCache>
            </c:numRef>
          </c:val>
          <c:extLst>
            <c:ext xmlns:c16="http://schemas.microsoft.com/office/drawing/2014/chart" uri="{C3380CC4-5D6E-409C-BE32-E72D297353CC}">
              <c16:uniqueId val="{00000001-E746-4FDE-B147-CAAFE2798B02}"/>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MICS06!$R$15:$AD$15</c:f>
              <c:strCache>
                <c:ptCount val="13"/>
                <c:pt idx="0">
                  <c:v>Boucle du Mouhoun</c:v>
                </c:pt>
                <c:pt idx="1">
                  <c:v>Cascade</c:v>
                </c:pt>
                <c:pt idx="2">
                  <c:v>Centre</c:v>
                </c:pt>
                <c:pt idx="3">
                  <c:v>Centre-Est</c:v>
                </c:pt>
                <c:pt idx="4">
                  <c:v>Centre-Nord</c:v>
                </c:pt>
                <c:pt idx="5">
                  <c:v>Centre-Ouest</c:v>
                </c:pt>
                <c:pt idx="6">
                  <c:v>Centre-Sud</c:v>
                </c:pt>
                <c:pt idx="7">
                  <c:v>Est</c:v>
                </c:pt>
                <c:pt idx="8">
                  <c:v>Hauts-Bassins</c:v>
                </c:pt>
                <c:pt idx="9">
                  <c:v>Nord</c:v>
                </c:pt>
                <c:pt idx="10">
                  <c:v>Plateau-Central</c:v>
                </c:pt>
                <c:pt idx="11">
                  <c:v>Sahel</c:v>
                </c:pt>
                <c:pt idx="12">
                  <c:v>Sud-Ouest</c:v>
                </c:pt>
              </c:strCache>
            </c:strRef>
          </c:cat>
          <c:val>
            <c:numRef>
              <c:f>MICS06!$R$20:$AD$20</c:f>
              <c:numCache>
                <c:formatCode>###0.0</c:formatCode>
                <c:ptCount val="13"/>
                <c:pt idx="0">
                  <c:v>23.567722716022487</c:v>
                </c:pt>
                <c:pt idx="1">
                  <c:v>11.017495010578633</c:v>
                </c:pt>
                <c:pt idx="2">
                  <c:v>13.497318459011382</c:v>
                </c:pt>
                <c:pt idx="3">
                  <c:v>17.102903557380284</c:v>
                </c:pt>
                <c:pt idx="4">
                  <c:v>11.43974334436896</c:v>
                </c:pt>
                <c:pt idx="5">
                  <c:v>13.320528988242984</c:v>
                </c:pt>
                <c:pt idx="6">
                  <c:v>15.917027453997505</c:v>
                </c:pt>
                <c:pt idx="7">
                  <c:v>20.604353344461913</c:v>
                </c:pt>
                <c:pt idx="8">
                  <c:v>15.340517851739733</c:v>
                </c:pt>
                <c:pt idx="9">
                  <c:v>35.934409261213176</c:v>
                </c:pt>
                <c:pt idx="10">
                  <c:v>8.7853554706689732</c:v>
                </c:pt>
                <c:pt idx="11">
                  <c:v>29.114775218897293</c:v>
                </c:pt>
                <c:pt idx="12">
                  <c:v>21.478246835012968</c:v>
                </c:pt>
              </c:numCache>
            </c:numRef>
          </c:val>
          <c:extLst>
            <c:ext xmlns:c16="http://schemas.microsoft.com/office/drawing/2014/chart" uri="{C3380CC4-5D6E-409C-BE32-E72D297353CC}">
              <c16:uniqueId val="{00000002-E746-4FDE-B147-CAAFE2798B02}"/>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MICS06!$R$15:$AD$15</c:f>
              <c:strCache>
                <c:ptCount val="13"/>
                <c:pt idx="0">
                  <c:v>Boucle du Mouhoun</c:v>
                </c:pt>
                <c:pt idx="1">
                  <c:v>Cascade</c:v>
                </c:pt>
                <c:pt idx="2">
                  <c:v>Centre</c:v>
                </c:pt>
                <c:pt idx="3">
                  <c:v>Centre-Est</c:v>
                </c:pt>
                <c:pt idx="4">
                  <c:v>Centre-Nord</c:v>
                </c:pt>
                <c:pt idx="5">
                  <c:v>Centre-Ouest</c:v>
                </c:pt>
                <c:pt idx="6">
                  <c:v>Centre-Sud</c:v>
                </c:pt>
                <c:pt idx="7">
                  <c:v>Est</c:v>
                </c:pt>
                <c:pt idx="8">
                  <c:v>Hauts-Bassins</c:v>
                </c:pt>
                <c:pt idx="9">
                  <c:v>Nord</c:v>
                </c:pt>
                <c:pt idx="10">
                  <c:v>Plateau-Central</c:v>
                </c:pt>
                <c:pt idx="11">
                  <c:v>Sahel</c:v>
                </c:pt>
                <c:pt idx="12">
                  <c:v>Sud-Ouest</c:v>
                </c:pt>
              </c:strCache>
            </c:strRef>
          </c:cat>
          <c:val>
            <c:numRef>
              <c:f>MICS06!$R$21:$AD$21</c:f>
              <c:numCache>
                <c:formatCode>###0.0</c:formatCode>
                <c:ptCount val="13"/>
                <c:pt idx="0">
                  <c:v>0</c:v>
                </c:pt>
                <c:pt idx="1">
                  <c:v>12.345272095453312</c:v>
                </c:pt>
                <c:pt idx="2">
                  <c:v>0</c:v>
                </c:pt>
                <c:pt idx="3">
                  <c:v>1.6248777566720711</c:v>
                </c:pt>
                <c:pt idx="4">
                  <c:v>0</c:v>
                </c:pt>
                <c:pt idx="5">
                  <c:v>0</c:v>
                </c:pt>
                <c:pt idx="6">
                  <c:v>0.26525407952763602</c:v>
                </c:pt>
                <c:pt idx="7">
                  <c:v>1.8047972730461814</c:v>
                </c:pt>
                <c:pt idx="8">
                  <c:v>1.0505303344954138</c:v>
                </c:pt>
                <c:pt idx="9">
                  <c:v>0</c:v>
                </c:pt>
                <c:pt idx="10">
                  <c:v>0.63866942615612277</c:v>
                </c:pt>
                <c:pt idx="11">
                  <c:v>1.8690820825819645</c:v>
                </c:pt>
                <c:pt idx="12">
                  <c:v>19.647613898389295</c:v>
                </c:pt>
              </c:numCache>
            </c:numRef>
          </c:val>
          <c:extLst>
            <c:ext xmlns:c16="http://schemas.microsoft.com/office/drawing/2014/chart" uri="{C3380CC4-5D6E-409C-BE32-E72D297353CC}">
              <c16:uniqueId val="{00000003-E746-4FDE-B147-CAAFE2798B02}"/>
            </c:ext>
          </c:extLst>
        </c:ser>
        <c:dLbls>
          <c:showLegendKey val="0"/>
          <c:showVal val="0"/>
          <c:showCatName val="0"/>
          <c:showSerName val="0"/>
          <c:showPercent val="0"/>
          <c:showBubbleSize val="0"/>
        </c:dLbls>
        <c:gapWidth val="50"/>
        <c:overlap val="100"/>
        <c:axId val="96868608"/>
        <c:axId val="96878592"/>
      </c:barChart>
      <c:catAx>
        <c:axId val="96868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878592"/>
        <c:crosses val="autoZero"/>
        <c:auto val="1"/>
        <c:lblAlgn val="ctr"/>
        <c:lblOffset val="100"/>
        <c:tickLblSkip val="1"/>
        <c:tickMarkSkip val="1"/>
        <c:noMultiLvlLbl val="0"/>
      </c:catAx>
      <c:valAx>
        <c:axId val="96878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868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43.990769115161093</c:v>
                </c:pt>
                <c:pt idx="1">
                  <c:v>49.969323250213201</c:v>
                </c:pt>
                <c:pt idx="2">
                  <c:v>46.346154402706716</c:v>
                </c:pt>
                <c:pt idx="3">
                  <c:v>56.746346666156384</c:v>
                </c:pt>
                <c:pt idx="4">
                  <c:v>82.54119476249042</c:v>
                </c:pt>
              </c:numCache>
            </c:numRef>
          </c:val>
          <c:extLst>
            <c:ext xmlns:c16="http://schemas.microsoft.com/office/drawing/2014/chart" uri="{C3380CC4-5D6E-409C-BE32-E72D297353CC}">
              <c16:uniqueId val="{00000000-2CF3-4782-A8A3-B8EC1D2A3B1B}"/>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22.787156484303523</c:v>
                </c:pt>
                <c:pt idx="1">
                  <c:v>20.563034201864784</c:v>
                </c:pt>
                <c:pt idx="2">
                  <c:v>26.302230417844356</c:v>
                </c:pt>
                <c:pt idx="3">
                  <c:v>26.161219097064333</c:v>
                </c:pt>
                <c:pt idx="4">
                  <c:v>15.123607477502581</c:v>
                </c:pt>
              </c:numCache>
            </c:numRef>
          </c:val>
          <c:extLst>
            <c:ext xmlns:c16="http://schemas.microsoft.com/office/drawing/2014/chart" uri="{C3380CC4-5D6E-409C-BE32-E72D297353CC}">
              <c16:uniqueId val="{00000001-2CF3-4782-A8A3-B8EC1D2A3B1B}"/>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26.668692474843326</c:v>
                </c:pt>
                <c:pt idx="1">
                  <c:v>23.447399103095595</c:v>
                </c:pt>
                <c:pt idx="2">
                  <c:v>25.935492672308612</c:v>
                </c:pt>
                <c:pt idx="3">
                  <c:v>16.230130648556916</c:v>
                </c:pt>
                <c:pt idx="4">
                  <c:v>2.3351977600069986</c:v>
                </c:pt>
              </c:numCache>
            </c:numRef>
          </c:val>
          <c:extLst>
            <c:ext xmlns:c16="http://schemas.microsoft.com/office/drawing/2014/chart" uri="{C3380CC4-5D6E-409C-BE32-E72D297353CC}">
              <c16:uniqueId val="{00000002-2CF3-4782-A8A3-B8EC1D2A3B1B}"/>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6.5533819256920562</c:v>
                </c:pt>
                <c:pt idx="1">
                  <c:v>6.0202434448264199</c:v>
                </c:pt>
                <c:pt idx="2">
                  <c:v>1.4161225071403145</c:v>
                </c:pt>
                <c:pt idx="3">
                  <c:v>0.86230358822236741</c:v>
                </c:pt>
                <c:pt idx="4">
                  <c:v>0</c:v>
                </c:pt>
              </c:numCache>
            </c:numRef>
          </c:val>
          <c:extLst>
            <c:ext xmlns:c16="http://schemas.microsoft.com/office/drawing/2014/chart" uri="{C3380CC4-5D6E-409C-BE32-E72D297353CC}">
              <c16:uniqueId val="{00000003-2CF3-4782-A8A3-B8EC1D2A3B1B}"/>
            </c:ext>
          </c:extLst>
        </c:ser>
        <c:dLbls>
          <c:showLegendKey val="0"/>
          <c:showVal val="0"/>
          <c:showCatName val="0"/>
          <c:showSerName val="0"/>
          <c:showPercent val="0"/>
          <c:showBubbleSize val="0"/>
        </c:dLbls>
        <c:gapWidth val="50"/>
        <c:overlap val="100"/>
        <c:axId val="96911744"/>
        <c:axId val="96913280"/>
      </c:barChart>
      <c:catAx>
        <c:axId val="96911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913280"/>
        <c:crosses val="autoZero"/>
        <c:auto val="1"/>
        <c:lblAlgn val="ctr"/>
        <c:lblOffset val="100"/>
        <c:tickLblSkip val="1"/>
        <c:tickMarkSkip val="1"/>
        <c:noMultiLvlLbl val="0"/>
      </c:catAx>
      <c:valAx>
        <c:axId val="96913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911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MICS06!$R$121:$AD$121</c:f>
              <c:strCache>
                <c:ptCount val="13"/>
                <c:pt idx="0">
                  <c:v>Boucle du Mouhoun</c:v>
                </c:pt>
                <c:pt idx="1">
                  <c:v>Cascade</c:v>
                </c:pt>
                <c:pt idx="2">
                  <c:v>Centre</c:v>
                </c:pt>
                <c:pt idx="3">
                  <c:v>Centre-Est</c:v>
                </c:pt>
                <c:pt idx="4">
                  <c:v>Centre-Nord</c:v>
                </c:pt>
                <c:pt idx="5">
                  <c:v>Centre-Ouest</c:v>
                </c:pt>
                <c:pt idx="6">
                  <c:v>Centre-Sud</c:v>
                </c:pt>
                <c:pt idx="7">
                  <c:v>Est</c:v>
                </c:pt>
                <c:pt idx="8">
                  <c:v>Hauts-Bassins</c:v>
                </c:pt>
                <c:pt idx="9">
                  <c:v>Nord</c:v>
                </c:pt>
                <c:pt idx="10">
                  <c:v>Plateau-Central</c:v>
                </c:pt>
                <c:pt idx="11">
                  <c:v>Sahel</c:v>
                </c:pt>
                <c:pt idx="12">
                  <c:v>Sud-Ouest</c:v>
                </c:pt>
              </c:strCache>
            </c:strRef>
          </c:cat>
          <c:val>
            <c:numRef>
              <c:f>MICS06!$R$124:$AD$124</c:f>
              <c:numCache>
                <c:formatCode>###0.0</c:formatCode>
                <c:ptCount val="13"/>
                <c:pt idx="0">
                  <c:v>19.624178347827897</c:v>
                </c:pt>
                <c:pt idx="1">
                  <c:v>16.050158238247132</c:v>
                </c:pt>
                <c:pt idx="2">
                  <c:v>43.663049384894073</c:v>
                </c:pt>
                <c:pt idx="3">
                  <c:v>10.363457394868353</c:v>
                </c:pt>
                <c:pt idx="4">
                  <c:v>9.1795714092982976</c:v>
                </c:pt>
                <c:pt idx="5">
                  <c:v>17.369414418408297</c:v>
                </c:pt>
                <c:pt idx="6">
                  <c:v>5.2036293672485128</c:v>
                </c:pt>
                <c:pt idx="7">
                  <c:v>1.7491081074692363</c:v>
                </c:pt>
                <c:pt idx="8">
                  <c:v>23.252896479063597</c:v>
                </c:pt>
                <c:pt idx="9">
                  <c:v>16.233996115795325</c:v>
                </c:pt>
                <c:pt idx="10">
                  <c:v>7.5976164480162502</c:v>
                </c:pt>
                <c:pt idx="11">
                  <c:v>5.7219739106398126</c:v>
                </c:pt>
                <c:pt idx="12">
                  <c:v>4.8876768768634351</c:v>
                </c:pt>
              </c:numCache>
            </c:numRef>
          </c:val>
          <c:extLst>
            <c:ext xmlns:c16="http://schemas.microsoft.com/office/drawing/2014/chart" uri="{C3380CC4-5D6E-409C-BE32-E72D297353CC}">
              <c16:uniqueId val="{00000000-E628-4B62-8956-A409F7345036}"/>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MICS06!$R$121:$AD$121</c:f>
              <c:strCache>
                <c:ptCount val="13"/>
                <c:pt idx="0">
                  <c:v>Boucle du Mouhoun</c:v>
                </c:pt>
                <c:pt idx="1">
                  <c:v>Cascade</c:v>
                </c:pt>
                <c:pt idx="2">
                  <c:v>Centre</c:v>
                </c:pt>
                <c:pt idx="3">
                  <c:v>Centre-Est</c:v>
                </c:pt>
                <c:pt idx="4">
                  <c:v>Centre-Nord</c:v>
                </c:pt>
                <c:pt idx="5">
                  <c:v>Centre-Ouest</c:v>
                </c:pt>
                <c:pt idx="6">
                  <c:v>Centre-Sud</c:v>
                </c:pt>
                <c:pt idx="7">
                  <c:v>Est</c:v>
                </c:pt>
                <c:pt idx="8">
                  <c:v>Hauts-Bassins</c:v>
                </c:pt>
                <c:pt idx="9">
                  <c:v>Nord</c:v>
                </c:pt>
                <c:pt idx="10">
                  <c:v>Plateau-Central</c:v>
                </c:pt>
                <c:pt idx="11">
                  <c:v>Sahel</c:v>
                </c:pt>
                <c:pt idx="12">
                  <c:v>Sud-Ouest</c:v>
                </c:pt>
              </c:strCache>
            </c:strRef>
          </c:cat>
          <c:val>
            <c:numRef>
              <c:f>MICS06!$R$125:$AD$125</c:f>
              <c:numCache>
                <c:formatCode>###0.0</c:formatCode>
                <c:ptCount val="13"/>
                <c:pt idx="0">
                  <c:v>21.043392284855059</c:v>
                </c:pt>
                <c:pt idx="1">
                  <c:v>23.493311494043983</c:v>
                </c:pt>
                <c:pt idx="2">
                  <c:v>17.45672623215296</c:v>
                </c:pt>
                <c:pt idx="3">
                  <c:v>10.949263355145106</c:v>
                </c:pt>
                <c:pt idx="4">
                  <c:v>13.357129507580728</c:v>
                </c:pt>
                <c:pt idx="5">
                  <c:v>18.428961958998869</c:v>
                </c:pt>
                <c:pt idx="6">
                  <c:v>4.5947784171918498</c:v>
                </c:pt>
                <c:pt idx="7">
                  <c:v>1.4122047682067915</c:v>
                </c:pt>
                <c:pt idx="8">
                  <c:v>27.192189768748168</c:v>
                </c:pt>
                <c:pt idx="9">
                  <c:v>30.136093041306182</c:v>
                </c:pt>
                <c:pt idx="10">
                  <c:v>5.3760219287214612</c:v>
                </c:pt>
                <c:pt idx="11">
                  <c:v>5.1278311991912586</c:v>
                </c:pt>
                <c:pt idx="12">
                  <c:v>6.2813057542552269</c:v>
                </c:pt>
              </c:numCache>
            </c:numRef>
          </c:val>
          <c:extLst>
            <c:ext xmlns:c16="http://schemas.microsoft.com/office/drawing/2014/chart" uri="{C3380CC4-5D6E-409C-BE32-E72D297353CC}">
              <c16:uniqueId val="{00000001-E628-4B62-8956-A409F7345036}"/>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MICS06!$R$121:$AD$121</c:f>
              <c:strCache>
                <c:ptCount val="13"/>
                <c:pt idx="0">
                  <c:v>Boucle du Mouhoun</c:v>
                </c:pt>
                <c:pt idx="1">
                  <c:v>Cascade</c:v>
                </c:pt>
                <c:pt idx="2">
                  <c:v>Centre</c:v>
                </c:pt>
                <c:pt idx="3">
                  <c:v>Centre-Est</c:v>
                </c:pt>
                <c:pt idx="4">
                  <c:v>Centre-Nord</c:v>
                </c:pt>
                <c:pt idx="5">
                  <c:v>Centre-Ouest</c:v>
                </c:pt>
                <c:pt idx="6">
                  <c:v>Centre-Sud</c:v>
                </c:pt>
                <c:pt idx="7">
                  <c:v>Est</c:v>
                </c:pt>
                <c:pt idx="8">
                  <c:v>Hauts-Bassins</c:v>
                </c:pt>
                <c:pt idx="9">
                  <c:v>Nord</c:v>
                </c:pt>
                <c:pt idx="10">
                  <c:v>Plateau-Central</c:v>
                </c:pt>
                <c:pt idx="11">
                  <c:v>Sahel</c:v>
                </c:pt>
                <c:pt idx="12">
                  <c:v>Sud-Ouest</c:v>
                </c:pt>
              </c:strCache>
            </c:strRef>
          </c:cat>
          <c:val>
            <c:numRef>
              <c:f>MICS06!$R$126:$AD$126</c:f>
              <c:numCache>
                <c:formatCode>###0.0</c:formatCode>
                <c:ptCount val="13"/>
                <c:pt idx="0">
                  <c:v>17.998989723746149</c:v>
                </c:pt>
                <c:pt idx="1">
                  <c:v>7.7151544374424716</c:v>
                </c:pt>
                <c:pt idx="2">
                  <c:v>2.2884268618694037</c:v>
                </c:pt>
                <c:pt idx="3">
                  <c:v>1.6026946486171454</c:v>
                </c:pt>
                <c:pt idx="4">
                  <c:v>2.3310771582368801</c:v>
                </c:pt>
                <c:pt idx="5">
                  <c:v>4.8740309376872162</c:v>
                </c:pt>
                <c:pt idx="6">
                  <c:v>1.3075763665387541</c:v>
                </c:pt>
                <c:pt idx="7">
                  <c:v>0.79971033339187159</c:v>
                </c:pt>
                <c:pt idx="8">
                  <c:v>30.343822761483707</c:v>
                </c:pt>
                <c:pt idx="9">
                  <c:v>7.1415102715917413</c:v>
                </c:pt>
                <c:pt idx="10">
                  <c:v>3.5964123758504059</c:v>
                </c:pt>
                <c:pt idx="11">
                  <c:v>8.4903322099784475</c:v>
                </c:pt>
                <c:pt idx="12">
                  <c:v>8.7560524872450571</c:v>
                </c:pt>
              </c:numCache>
            </c:numRef>
          </c:val>
          <c:extLst>
            <c:ext xmlns:c16="http://schemas.microsoft.com/office/drawing/2014/chart" uri="{C3380CC4-5D6E-409C-BE32-E72D297353CC}">
              <c16:uniqueId val="{00000002-E628-4B62-8956-A409F7345036}"/>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MICS06!$R$121:$AD$121</c:f>
              <c:strCache>
                <c:ptCount val="13"/>
                <c:pt idx="0">
                  <c:v>Boucle du Mouhoun</c:v>
                </c:pt>
                <c:pt idx="1">
                  <c:v>Cascade</c:v>
                </c:pt>
                <c:pt idx="2">
                  <c:v>Centre</c:v>
                </c:pt>
                <c:pt idx="3">
                  <c:v>Centre-Est</c:v>
                </c:pt>
                <c:pt idx="4">
                  <c:v>Centre-Nord</c:v>
                </c:pt>
                <c:pt idx="5">
                  <c:v>Centre-Ouest</c:v>
                </c:pt>
                <c:pt idx="6">
                  <c:v>Centre-Sud</c:v>
                </c:pt>
                <c:pt idx="7">
                  <c:v>Est</c:v>
                </c:pt>
                <c:pt idx="8">
                  <c:v>Hauts-Bassins</c:v>
                </c:pt>
                <c:pt idx="9">
                  <c:v>Nord</c:v>
                </c:pt>
                <c:pt idx="10">
                  <c:v>Plateau-Central</c:v>
                </c:pt>
                <c:pt idx="11">
                  <c:v>Sahel</c:v>
                </c:pt>
                <c:pt idx="12">
                  <c:v>Sud-Ouest</c:v>
                </c:pt>
              </c:strCache>
            </c:strRef>
          </c:cat>
          <c:val>
            <c:numRef>
              <c:f>MICS06!$R$127:$AD$127</c:f>
              <c:numCache>
                <c:formatCode>###0.0</c:formatCode>
                <c:ptCount val="13"/>
                <c:pt idx="0">
                  <c:v>41.333439643570898</c:v>
                </c:pt>
                <c:pt idx="1">
                  <c:v>52.741375830266414</c:v>
                </c:pt>
                <c:pt idx="2">
                  <c:v>36.591797521083564</c:v>
                </c:pt>
                <c:pt idx="3">
                  <c:v>77.0845846013694</c:v>
                </c:pt>
                <c:pt idx="4">
                  <c:v>75.132221924884107</c:v>
                </c:pt>
                <c:pt idx="5">
                  <c:v>59.327592684905618</c:v>
                </c:pt>
                <c:pt idx="6">
                  <c:v>88.894015849020889</c:v>
                </c:pt>
                <c:pt idx="7">
                  <c:v>96.038976790932097</c:v>
                </c:pt>
                <c:pt idx="8">
                  <c:v>19.211090990704534</c:v>
                </c:pt>
                <c:pt idx="9">
                  <c:v>46.488400571306755</c:v>
                </c:pt>
                <c:pt idx="10">
                  <c:v>83.429949247411884</c:v>
                </c:pt>
                <c:pt idx="11">
                  <c:v>80.659862680190471</c:v>
                </c:pt>
                <c:pt idx="12">
                  <c:v>80.074964881636276</c:v>
                </c:pt>
              </c:numCache>
            </c:numRef>
          </c:val>
          <c:extLst>
            <c:ext xmlns:c16="http://schemas.microsoft.com/office/drawing/2014/chart" uri="{C3380CC4-5D6E-409C-BE32-E72D297353CC}">
              <c16:uniqueId val="{00000003-E628-4B62-8956-A409F7345036}"/>
            </c:ext>
          </c:extLst>
        </c:ser>
        <c:dLbls>
          <c:showLegendKey val="0"/>
          <c:showVal val="0"/>
          <c:showCatName val="0"/>
          <c:showSerName val="0"/>
          <c:showPercent val="0"/>
          <c:showBubbleSize val="0"/>
        </c:dLbls>
        <c:gapWidth val="50"/>
        <c:overlap val="100"/>
        <c:axId val="96984448"/>
        <c:axId val="97059968"/>
      </c:barChart>
      <c:catAx>
        <c:axId val="9698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59968"/>
        <c:crosses val="autoZero"/>
        <c:auto val="1"/>
        <c:lblAlgn val="ctr"/>
        <c:lblOffset val="100"/>
        <c:tickLblSkip val="1"/>
        <c:tickMarkSkip val="1"/>
        <c:noMultiLvlLbl val="0"/>
      </c:catAx>
      <c:valAx>
        <c:axId val="97059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98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553-4911-9A88-149102A23B61}"/>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553-4911-9A88-149102A23B61}"/>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553-4911-9A88-149102A23B61}"/>
            </c:ext>
          </c:extLst>
        </c:ser>
        <c:dLbls>
          <c:showLegendKey val="0"/>
          <c:showVal val="0"/>
          <c:showCatName val="0"/>
          <c:showSerName val="0"/>
          <c:showPercent val="0"/>
          <c:showBubbleSize val="0"/>
        </c:dLbls>
        <c:gapWidth val="50"/>
        <c:overlap val="100"/>
        <c:axId val="97129984"/>
        <c:axId val="97131520"/>
      </c:barChart>
      <c:catAx>
        <c:axId val="97129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31520"/>
        <c:crosses val="autoZero"/>
        <c:auto val="1"/>
        <c:lblAlgn val="ctr"/>
        <c:lblOffset val="100"/>
        <c:tickLblSkip val="1"/>
        <c:tickMarkSkip val="1"/>
        <c:noMultiLvlLbl val="0"/>
      </c:catAx>
      <c:valAx>
        <c:axId val="97131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29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MICS06!$R$221:$AD$221</c:f>
              <c:strCache>
                <c:ptCount val="13"/>
                <c:pt idx="0">
                  <c:v>Boucle du Mouhoun</c:v>
                </c:pt>
                <c:pt idx="1">
                  <c:v>Cascade</c:v>
                </c:pt>
                <c:pt idx="2">
                  <c:v>Centre</c:v>
                </c:pt>
                <c:pt idx="3">
                  <c:v>Centre-Est</c:v>
                </c:pt>
                <c:pt idx="4">
                  <c:v>Centre-Nord</c:v>
                </c:pt>
                <c:pt idx="5">
                  <c:v>Centre-Ouest</c:v>
                </c:pt>
                <c:pt idx="6">
                  <c:v>Centre-Sud</c:v>
                </c:pt>
                <c:pt idx="7">
                  <c:v>Est</c:v>
                </c:pt>
                <c:pt idx="8">
                  <c:v>Hauts-Bassins</c:v>
                </c:pt>
                <c:pt idx="9">
                  <c:v>Nord</c:v>
                </c:pt>
                <c:pt idx="10">
                  <c:v>Plateau-Central</c:v>
                </c:pt>
                <c:pt idx="11">
                  <c:v>Sahel</c:v>
                </c:pt>
                <c:pt idx="12">
                  <c:v>Sud-Ouest</c:v>
                </c:pt>
              </c:strCache>
            </c:strRef>
          </c:cat>
          <c:val>
            <c:numRef>
              <c:f>MICS06!$R$222:$AD$222</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D88A-4153-B0EC-04303C6FDC61}"/>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MICS06!$R$221:$AD$221</c:f>
              <c:strCache>
                <c:ptCount val="13"/>
                <c:pt idx="0">
                  <c:v>Boucle du Mouhoun</c:v>
                </c:pt>
                <c:pt idx="1">
                  <c:v>Cascade</c:v>
                </c:pt>
                <c:pt idx="2">
                  <c:v>Centre</c:v>
                </c:pt>
                <c:pt idx="3">
                  <c:v>Centre-Est</c:v>
                </c:pt>
                <c:pt idx="4">
                  <c:v>Centre-Nord</c:v>
                </c:pt>
                <c:pt idx="5">
                  <c:v>Centre-Ouest</c:v>
                </c:pt>
                <c:pt idx="6">
                  <c:v>Centre-Sud</c:v>
                </c:pt>
                <c:pt idx="7">
                  <c:v>Est</c:v>
                </c:pt>
                <c:pt idx="8">
                  <c:v>Hauts-Bassins</c:v>
                </c:pt>
                <c:pt idx="9">
                  <c:v>Nord</c:v>
                </c:pt>
                <c:pt idx="10">
                  <c:v>Plateau-Central</c:v>
                </c:pt>
                <c:pt idx="11">
                  <c:v>Sahel</c:v>
                </c:pt>
                <c:pt idx="12">
                  <c:v>Sud-Ouest</c:v>
                </c:pt>
              </c:strCache>
            </c:strRef>
          </c:cat>
          <c:val>
            <c:numRef>
              <c:f>MICS06!$R$223:$AD$223</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D88A-4153-B0EC-04303C6FDC61}"/>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MICS06!$R$221:$AD$221</c:f>
              <c:strCache>
                <c:ptCount val="13"/>
                <c:pt idx="0">
                  <c:v>Boucle du Mouhoun</c:v>
                </c:pt>
                <c:pt idx="1">
                  <c:v>Cascade</c:v>
                </c:pt>
                <c:pt idx="2">
                  <c:v>Centre</c:v>
                </c:pt>
                <c:pt idx="3">
                  <c:v>Centre-Est</c:v>
                </c:pt>
                <c:pt idx="4">
                  <c:v>Centre-Nord</c:v>
                </c:pt>
                <c:pt idx="5">
                  <c:v>Centre-Ouest</c:v>
                </c:pt>
                <c:pt idx="6">
                  <c:v>Centre-Sud</c:v>
                </c:pt>
                <c:pt idx="7">
                  <c:v>Est</c:v>
                </c:pt>
                <c:pt idx="8">
                  <c:v>Hauts-Bassins</c:v>
                </c:pt>
                <c:pt idx="9">
                  <c:v>Nord</c:v>
                </c:pt>
                <c:pt idx="10">
                  <c:v>Plateau-Central</c:v>
                </c:pt>
                <c:pt idx="11">
                  <c:v>Sahel</c:v>
                </c:pt>
                <c:pt idx="12">
                  <c:v>Sud-Ouest</c:v>
                </c:pt>
              </c:strCache>
            </c:strRef>
          </c:cat>
          <c:val>
            <c:numRef>
              <c:f>MICS06!$R$224:$AD$224</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D88A-4153-B0EC-04303C6FDC61}"/>
            </c:ext>
          </c:extLst>
        </c:ser>
        <c:dLbls>
          <c:showLegendKey val="0"/>
          <c:showVal val="0"/>
          <c:showCatName val="0"/>
          <c:showSerName val="0"/>
          <c:showPercent val="0"/>
          <c:showBubbleSize val="0"/>
        </c:dLbls>
        <c:gapWidth val="50"/>
        <c:overlap val="100"/>
        <c:axId val="97171328"/>
        <c:axId val="97172864"/>
      </c:barChart>
      <c:catAx>
        <c:axId val="97171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72864"/>
        <c:crosses val="autoZero"/>
        <c:auto val="1"/>
        <c:lblAlgn val="ctr"/>
        <c:lblOffset val="100"/>
        <c:tickLblSkip val="1"/>
        <c:tickMarkSkip val="1"/>
        <c:noMultiLvlLbl val="0"/>
      </c:catAx>
      <c:valAx>
        <c:axId val="97172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71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CD2-4D99-B0FB-D68CA1F8250A}"/>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CD2-4D99-B0FB-D68CA1F8250A}"/>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CD2-4D99-B0FB-D68CA1F8250A}"/>
            </c:ext>
          </c:extLst>
        </c:ser>
        <c:dLbls>
          <c:showLegendKey val="0"/>
          <c:showVal val="0"/>
          <c:showCatName val="0"/>
          <c:showSerName val="0"/>
          <c:showPercent val="0"/>
          <c:showBubbleSize val="0"/>
        </c:dLbls>
        <c:gapWidth val="50"/>
        <c:overlap val="100"/>
        <c:axId val="97212672"/>
        <c:axId val="97247232"/>
      </c:barChart>
      <c:catAx>
        <c:axId val="97212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247232"/>
        <c:crosses val="autoZero"/>
        <c:auto val="1"/>
        <c:lblAlgn val="ctr"/>
        <c:lblOffset val="100"/>
        <c:tickLblSkip val="1"/>
        <c:tickMarkSkip val="1"/>
        <c:noMultiLvlLbl val="0"/>
      </c:catAx>
      <c:valAx>
        <c:axId val="97247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212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67.383253731690814</c:v>
                </c:pt>
                <c:pt idx="1">
                  <c:v>77.895102592695707</c:v>
                </c:pt>
                <c:pt idx="2">
                  <c:v>86.662651220183108</c:v>
                </c:pt>
                <c:pt idx="3">
                  <c:v>80.339139811166561</c:v>
                </c:pt>
                <c:pt idx="4">
                  <c:v>92.854703965913743</c:v>
                </c:pt>
              </c:numCache>
            </c:numRef>
          </c:val>
          <c:extLst>
            <c:ext xmlns:c16="http://schemas.microsoft.com/office/drawing/2014/chart" uri="{C3380CC4-5D6E-409C-BE32-E72D297353CC}">
              <c16:uniqueId val="{00000000-4692-4124-991C-990E9B9A91E3}"/>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26.58616600966479</c:v>
                </c:pt>
                <c:pt idx="1">
                  <c:v>17.599771214998096</c:v>
                </c:pt>
                <c:pt idx="2">
                  <c:v>12.962752391119682</c:v>
                </c:pt>
                <c:pt idx="3">
                  <c:v>19.66086018883345</c:v>
                </c:pt>
                <c:pt idx="4">
                  <c:v>7.145296034086277</c:v>
                </c:pt>
              </c:numCache>
            </c:numRef>
          </c:val>
          <c:extLst>
            <c:ext xmlns:c16="http://schemas.microsoft.com/office/drawing/2014/chart" uri="{C3380CC4-5D6E-409C-BE32-E72D297353CC}">
              <c16:uniqueId val="{00000001-4692-4124-991C-990E9B9A91E3}"/>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6.0305802586443953</c:v>
                </c:pt>
                <c:pt idx="1">
                  <c:v>4.5051261923061965</c:v>
                </c:pt>
                <c:pt idx="2">
                  <c:v>0.3745963886972099</c:v>
                </c:pt>
                <c:pt idx="3">
                  <c:v>-1.0658141036401503E-14</c:v>
                </c:pt>
                <c:pt idx="4">
                  <c:v>-1.9539925233402755E-14</c:v>
                </c:pt>
              </c:numCache>
            </c:numRef>
          </c:val>
          <c:extLst>
            <c:ext xmlns:c16="http://schemas.microsoft.com/office/drawing/2014/chart" uri="{C3380CC4-5D6E-409C-BE32-E72D297353CC}">
              <c16:uniqueId val="{00000002-4692-4124-991C-990E9B9A91E3}"/>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692-4124-991C-990E9B9A91E3}"/>
            </c:ext>
          </c:extLst>
        </c:ser>
        <c:dLbls>
          <c:showLegendKey val="0"/>
          <c:showVal val="0"/>
          <c:showCatName val="0"/>
          <c:showSerName val="0"/>
          <c:showPercent val="0"/>
          <c:showBubbleSize val="0"/>
        </c:dLbls>
        <c:gapWidth val="50"/>
        <c:overlap val="100"/>
        <c:axId val="97300480"/>
        <c:axId val="97302016"/>
      </c:barChart>
      <c:catAx>
        <c:axId val="9730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302016"/>
        <c:crosses val="autoZero"/>
        <c:auto val="1"/>
        <c:lblAlgn val="ctr"/>
        <c:lblOffset val="100"/>
        <c:tickLblSkip val="1"/>
        <c:tickMarkSkip val="1"/>
        <c:noMultiLvlLbl val="0"/>
      </c:catAx>
      <c:valAx>
        <c:axId val="97302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30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40.56741262694392</c:v>
                </c:pt>
                <c:pt idx="1">
                  <c:v>48.658579366495495</c:v>
                </c:pt>
                <c:pt idx="2">
                  <c:v>48.005207957866084</c:v>
                </c:pt>
                <c:pt idx="3">
                  <c:v>55.721516513851114</c:v>
                </c:pt>
                <c:pt idx="4">
                  <c:v>69.776280735549221</c:v>
                </c:pt>
              </c:numCache>
            </c:numRef>
          </c:val>
          <c:extLst>
            <c:ext xmlns:c16="http://schemas.microsoft.com/office/drawing/2014/chart" uri="{C3380CC4-5D6E-409C-BE32-E72D297353CC}">
              <c16:uniqueId val="{00000000-93EA-4076-8674-B33E5F8AF669}"/>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32.428674210075521</c:v>
                </c:pt>
                <c:pt idx="1">
                  <c:v>34.721424688530441</c:v>
                </c:pt>
                <c:pt idx="2">
                  <c:v>43.507120794431067</c:v>
                </c:pt>
                <c:pt idx="3">
                  <c:v>36.615150963212642</c:v>
                </c:pt>
                <c:pt idx="4">
                  <c:v>28.018319350967928</c:v>
                </c:pt>
              </c:numCache>
            </c:numRef>
          </c:val>
          <c:extLst>
            <c:ext xmlns:c16="http://schemas.microsoft.com/office/drawing/2014/chart" uri="{C3380CC4-5D6E-409C-BE32-E72D297353CC}">
              <c16:uniqueId val="{00000001-93EA-4076-8674-B33E5F8AF669}"/>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15.985042652302514</c:v>
                </c:pt>
                <c:pt idx="1">
                  <c:v>8.6136482390625613</c:v>
                </c:pt>
                <c:pt idx="2">
                  <c:v>4.78786721019888</c:v>
                </c:pt>
                <c:pt idx="3">
                  <c:v>2.4400832281621332</c:v>
                </c:pt>
                <c:pt idx="4">
                  <c:v>1.1149875431436782</c:v>
                </c:pt>
              </c:numCache>
            </c:numRef>
          </c:val>
          <c:extLst>
            <c:ext xmlns:c16="http://schemas.microsoft.com/office/drawing/2014/chart" uri="{C3380CC4-5D6E-409C-BE32-E72D297353CC}">
              <c16:uniqueId val="{00000002-93EA-4076-8674-B33E5F8AF669}"/>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11.018870510678045</c:v>
                </c:pt>
                <c:pt idx="1">
                  <c:v>8.0063477059115034</c:v>
                </c:pt>
                <c:pt idx="2">
                  <c:v>3.6998040375039691</c:v>
                </c:pt>
                <c:pt idx="3">
                  <c:v>5.2232492947741109</c:v>
                </c:pt>
                <c:pt idx="4">
                  <c:v>1.0904123703391719</c:v>
                </c:pt>
              </c:numCache>
            </c:numRef>
          </c:val>
          <c:extLst>
            <c:ext xmlns:c16="http://schemas.microsoft.com/office/drawing/2014/chart" uri="{C3380CC4-5D6E-409C-BE32-E72D297353CC}">
              <c16:uniqueId val="{00000003-93EA-4076-8674-B33E5F8AF669}"/>
            </c:ext>
          </c:extLst>
        </c:ser>
        <c:dLbls>
          <c:showLegendKey val="0"/>
          <c:showVal val="0"/>
          <c:showCatName val="0"/>
          <c:showSerName val="0"/>
          <c:showPercent val="0"/>
          <c:showBubbleSize val="0"/>
        </c:dLbls>
        <c:gapWidth val="50"/>
        <c:overlap val="100"/>
        <c:axId val="97854976"/>
        <c:axId val="97856512"/>
      </c:barChart>
      <c:catAx>
        <c:axId val="97854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856512"/>
        <c:crosses val="autoZero"/>
        <c:auto val="1"/>
        <c:lblAlgn val="ctr"/>
        <c:lblOffset val="100"/>
        <c:tickLblSkip val="1"/>
        <c:tickMarkSkip val="1"/>
        <c:noMultiLvlLbl val="0"/>
      </c:catAx>
      <c:valAx>
        <c:axId val="97856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854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3A0-4A24-8FDD-6A81CA643888}"/>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3A0-4A24-8FDD-6A81CA643888}"/>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3A0-4A24-8FDD-6A81CA643888}"/>
            </c:ext>
          </c:extLst>
        </c:ser>
        <c:dLbls>
          <c:showLegendKey val="0"/>
          <c:showVal val="0"/>
          <c:showCatName val="0"/>
          <c:showSerName val="0"/>
          <c:showPercent val="0"/>
          <c:showBubbleSize val="0"/>
        </c:dLbls>
        <c:gapWidth val="50"/>
        <c:overlap val="100"/>
        <c:axId val="97908608"/>
        <c:axId val="97910144"/>
      </c:barChart>
      <c:catAx>
        <c:axId val="97908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910144"/>
        <c:crosses val="autoZero"/>
        <c:auto val="1"/>
        <c:lblAlgn val="ctr"/>
        <c:lblOffset val="100"/>
        <c:tickLblSkip val="1"/>
        <c:tickMarkSkip val="1"/>
        <c:noMultiLvlLbl val="0"/>
      </c:catAx>
      <c:valAx>
        <c:axId val="97910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908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1.6187466763317773</c:v>
                </c:pt>
                <c:pt idx="1">
                  <c:v>3.8518182215549381</c:v>
                </c:pt>
                <c:pt idx="2">
                  <c:v>9.2609435971569365</c:v>
                </c:pt>
                <c:pt idx="3">
                  <c:v>17.474880389513256</c:v>
                </c:pt>
                <c:pt idx="4">
                  <c:v>51.172254520170206</c:v>
                </c:pt>
              </c:numCache>
            </c:numRef>
          </c:val>
          <c:extLst>
            <c:ext xmlns:c16="http://schemas.microsoft.com/office/drawing/2014/chart" uri="{C3380CC4-5D6E-409C-BE32-E72D297353CC}">
              <c16:uniqueId val="{00000000-651A-46D4-87E9-F1CC357BE2D3}"/>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2.0396313473488266</c:v>
                </c:pt>
                <c:pt idx="1">
                  <c:v>4.110257926104981</c:v>
                </c:pt>
                <c:pt idx="2">
                  <c:v>10.01347048179629</c:v>
                </c:pt>
                <c:pt idx="3">
                  <c:v>17.500467738579509</c:v>
                </c:pt>
                <c:pt idx="4">
                  <c:v>34.193537474817724</c:v>
                </c:pt>
              </c:numCache>
            </c:numRef>
          </c:val>
          <c:extLst>
            <c:ext xmlns:c16="http://schemas.microsoft.com/office/drawing/2014/chart" uri="{C3380CC4-5D6E-409C-BE32-E72D297353CC}">
              <c16:uniqueId val="{00000001-651A-46D4-87E9-F1CC357BE2D3}"/>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3.4871084105097196</c:v>
                </c:pt>
                <c:pt idx="1">
                  <c:v>4.9301269927101288</c:v>
                </c:pt>
                <c:pt idx="2">
                  <c:v>9.8721986107170068</c:v>
                </c:pt>
                <c:pt idx="3">
                  <c:v>10.115371862483038</c:v>
                </c:pt>
                <c:pt idx="4">
                  <c:v>7.1684083994191239</c:v>
                </c:pt>
              </c:numCache>
            </c:numRef>
          </c:val>
          <c:extLst>
            <c:ext xmlns:c16="http://schemas.microsoft.com/office/drawing/2014/chart" uri="{C3380CC4-5D6E-409C-BE32-E72D297353CC}">
              <c16:uniqueId val="{00000002-651A-46D4-87E9-F1CC357BE2D3}"/>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92.854513565809668</c:v>
                </c:pt>
                <c:pt idx="1">
                  <c:v>87.107796859629957</c:v>
                </c:pt>
                <c:pt idx="2">
                  <c:v>70.853387310329765</c:v>
                </c:pt>
                <c:pt idx="3">
                  <c:v>54.909280009424187</c:v>
                </c:pt>
                <c:pt idx="4">
                  <c:v>7.4657996055929461</c:v>
                </c:pt>
              </c:numCache>
            </c:numRef>
          </c:val>
          <c:extLst>
            <c:ext xmlns:c16="http://schemas.microsoft.com/office/drawing/2014/chart" uri="{C3380CC4-5D6E-409C-BE32-E72D297353CC}">
              <c16:uniqueId val="{00000003-651A-46D4-87E9-F1CC357BE2D3}"/>
            </c:ext>
          </c:extLst>
        </c:ser>
        <c:dLbls>
          <c:showLegendKey val="0"/>
          <c:showVal val="0"/>
          <c:showCatName val="0"/>
          <c:showSerName val="0"/>
          <c:showPercent val="0"/>
          <c:showBubbleSize val="0"/>
        </c:dLbls>
        <c:gapWidth val="50"/>
        <c:overlap val="100"/>
        <c:axId val="97092736"/>
        <c:axId val="97094272"/>
      </c:barChart>
      <c:catAx>
        <c:axId val="9709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94272"/>
        <c:crosses val="autoZero"/>
        <c:auto val="1"/>
        <c:lblAlgn val="ctr"/>
        <c:lblOffset val="100"/>
        <c:tickLblSkip val="1"/>
        <c:tickMarkSkip val="1"/>
        <c:noMultiLvlLbl val="0"/>
      </c:catAx>
      <c:valAx>
        <c:axId val="97094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92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1.2395477156318078</c:v>
                </c:pt>
                <c:pt idx="1">
                  <c:v>3.0053247111518009</c:v>
                </c:pt>
                <c:pt idx="2">
                  <c:v>4.4376799659719577</c:v>
                </c:pt>
                <c:pt idx="3">
                  <c:v>6.3728426825847206</c:v>
                </c:pt>
                <c:pt idx="4">
                  <c:v>14.33750180975558</c:v>
                </c:pt>
              </c:numCache>
            </c:numRef>
          </c:val>
          <c:extLst>
            <c:ext xmlns:c16="http://schemas.microsoft.com/office/drawing/2014/chart" uri="{C3380CC4-5D6E-409C-BE32-E72D297353CC}">
              <c16:uniqueId val="{00000000-8113-415E-BF0A-C2D0DECCD4DC}"/>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2.1326900607252544</c:v>
                </c:pt>
                <c:pt idx="1">
                  <c:v>2.5750839363414606</c:v>
                </c:pt>
                <c:pt idx="2">
                  <c:v>5.1172190241260633</c:v>
                </c:pt>
                <c:pt idx="3">
                  <c:v>8.6612747922241322</c:v>
                </c:pt>
                <c:pt idx="4">
                  <c:v>15.049832568856409</c:v>
                </c:pt>
              </c:numCache>
            </c:numRef>
          </c:val>
          <c:extLst>
            <c:ext xmlns:c16="http://schemas.microsoft.com/office/drawing/2014/chart" uri="{C3380CC4-5D6E-409C-BE32-E72D297353CC}">
              <c16:uniqueId val="{00000001-8113-415E-BF0A-C2D0DECCD4DC}"/>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3.3889998939896202</c:v>
                </c:pt>
                <c:pt idx="1">
                  <c:v>4.1837492109803236</c:v>
                </c:pt>
                <c:pt idx="2">
                  <c:v>5.8029451612240734</c:v>
                </c:pt>
                <c:pt idx="3">
                  <c:v>7.686571235068044</c:v>
                </c:pt>
                <c:pt idx="4">
                  <c:v>11.336067420762284</c:v>
                </c:pt>
              </c:numCache>
            </c:numRef>
          </c:val>
          <c:extLst>
            <c:ext xmlns:c16="http://schemas.microsoft.com/office/drawing/2014/chart" uri="{C3380CC4-5D6E-409C-BE32-E72D297353CC}">
              <c16:uniqueId val="{00000002-8113-415E-BF0A-C2D0DECCD4DC}"/>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93.238762329653326</c:v>
                </c:pt>
                <c:pt idx="1">
                  <c:v>90.235842141526419</c:v>
                </c:pt>
                <c:pt idx="2">
                  <c:v>84.642155848677916</c:v>
                </c:pt>
                <c:pt idx="3">
                  <c:v>77.279311290123104</c:v>
                </c:pt>
                <c:pt idx="4">
                  <c:v>59.27659820062572</c:v>
                </c:pt>
              </c:numCache>
            </c:numRef>
          </c:val>
          <c:extLst>
            <c:ext xmlns:c16="http://schemas.microsoft.com/office/drawing/2014/chart" uri="{C3380CC4-5D6E-409C-BE32-E72D297353CC}">
              <c16:uniqueId val="{00000003-8113-415E-BF0A-C2D0DECCD4DC}"/>
            </c:ext>
          </c:extLst>
        </c:ser>
        <c:dLbls>
          <c:showLegendKey val="0"/>
          <c:showVal val="0"/>
          <c:showCatName val="0"/>
          <c:showSerName val="0"/>
          <c:showPercent val="0"/>
          <c:showBubbleSize val="0"/>
        </c:dLbls>
        <c:gapWidth val="50"/>
        <c:overlap val="100"/>
        <c:axId val="96950144"/>
        <c:axId val="96951680"/>
      </c:barChart>
      <c:catAx>
        <c:axId val="96950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951680"/>
        <c:crosses val="autoZero"/>
        <c:auto val="1"/>
        <c:lblAlgn val="ctr"/>
        <c:lblOffset val="100"/>
        <c:tickLblSkip val="1"/>
        <c:tickMarkSkip val="1"/>
        <c:noMultiLvlLbl val="0"/>
      </c:catAx>
      <c:valAx>
        <c:axId val="96951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950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'DHS10'!$M$18:$Q$18</c:f>
              <c:numCache>
                <c:formatCode>###0.0</c:formatCode>
                <c:ptCount val="5"/>
                <c:pt idx="0">
                  <c:v>47.949351766617653</c:v>
                </c:pt>
                <c:pt idx="1">
                  <c:v>55.675132567286148</c:v>
                </c:pt>
                <c:pt idx="2">
                  <c:v>59.045983820193115</c:v>
                </c:pt>
                <c:pt idx="3">
                  <c:v>62.677277267524047</c:v>
                </c:pt>
                <c:pt idx="4">
                  <c:v>68.583673010103823</c:v>
                </c:pt>
              </c:numCache>
            </c:numRef>
          </c:val>
          <c:extLst>
            <c:ext xmlns:c16="http://schemas.microsoft.com/office/drawing/2014/chart" uri="{C3380CC4-5D6E-409C-BE32-E72D297353CC}">
              <c16:uniqueId val="{00000000-C539-4B5A-A5B5-3EF59F9165B7}"/>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'DHS10'!$M$19:$Q$19</c:f>
              <c:numCache>
                <c:formatCode>###0.0</c:formatCode>
                <c:ptCount val="5"/>
                <c:pt idx="0">
                  <c:v>12.79298307518612</c:v>
                </c:pt>
                <c:pt idx="1">
                  <c:v>11.829746468451857</c:v>
                </c:pt>
                <c:pt idx="2">
                  <c:v>12.107225963386977</c:v>
                </c:pt>
                <c:pt idx="3">
                  <c:v>13.615426589852516</c:v>
                </c:pt>
                <c:pt idx="4">
                  <c:v>12.824453402308608</c:v>
                </c:pt>
              </c:numCache>
            </c:numRef>
          </c:val>
          <c:extLst>
            <c:ext xmlns:c16="http://schemas.microsoft.com/office/drawing/2014/chart" uri="{C3380CC4-5D6E-409C-BE32-E72D297353CC}">
              <c16:uniqueId val="{00000001-C539-4B5A-A5B5-3EF59F9165B7}"/>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'DHS10'!$M$20:$Q$20</c:f>
              <c:numCache>
                <c:formatCode>###0.0</c:formatCode>
                <c:ptCount val="5"/>
                <c:pt idx="0">
                  <c:v>20.6733644698033</c:v>
                </c:pt>
                <c:pt idx="1">
                  <c:v>23.259122633688971</c:v>
                </c:pt>
                <c:pt idx="2">
                  <c:v>22.621418880004505</c:v>
                </c:pt>
                <c:pt idx="3">
                  <c:v>20.130566769677337</c:v>
                </c:pt>
                <c:pt idx="4">
                  <c:v>16.538457648489171</c:v>
                </c:pt>
              </c:numCache>
            </c:numRef>
          </c:val>
          <c:extLst>
            <c:ext xmlns:c16="http://schemas.microsoft.com/office/drawing/2014/chart" uri="{C3380CC4-5D6E-409C-BE32-E72D297353CC}">
              <c16:uniqueId val="{00000002-C539-4B5A-A5B5-3EF59F9165B7}"/>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'DHS10'!$M$21:$Q$21</c:f>
              <c:numCache>
                <c:formatCode>###0.0</c:formatCode>
                <c:ptCount val="5"/>
                <c:pt idx="0">
                  <c:v>18.58430068839299</c:v>
                </c:pt>
                <c:pt idx="1">
                  <c:v>9.2359983305729578</c:v>
                </c:pt>
                <c:pt idx="2">
                  <c:v>6.2253713364152548</c:v>
                </c:pt>
                <c:pt idx="3">
                  <c:v>3.5767293729461107</c:v>
                </c:pt>
                <c:pt idx="4">
                  <c:v>2.0534159390985733</c:v>
                </c:pt>
              </c:numCache>
            </c:numRef>
          </c:val>
          <c:extLst>
            <c:ext xmlns:c16="http://schemas.microsoft.com/office/drawing/2014/chart" uri="{C3380CC4-5D6E-409C-BE32-E72D297353CC}">
              <c16:uniqueId val="{00000003-C539-4B5A-A5B5-3EF59F9165B7}"/>
            </c:ext>
          </c:extLst>
        </c:ser>
        <c:dLbls>
          <c:showLegendKey val="0"/>
          <c:showVal val="0"/>
          <c:showCatName val="0"/>
          <c:showSerName val="0"/>
          <c:showPercent val="0"/>
          <c:showBubbleSize val="0"/>
        </c:dLbls>
        <c:gapWidth val="50"/>
        <c:overlap val="100"/>
        <c:axId val="86160512"/>
        <c:axId val="86162048"/>
      </c:barChart>
      <c:catAx>
        <c:axId val="86160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6162048"/>
        <c:crosses val="autoZero"/>
        <c:auto val="1"/>
        <c:lblAlgn val="ctr"/>
        <c:lblOffset val="100"/>
        <c:tickLblSkip val="1"/>
        <c:tickMarkSkip val="1"/>
        <c:noMultiLvlLbl val="0"/>
      </c:catAx>
      <c:valAx>
        <c:axId val="86162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6160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'DHS10'!$R$15:$AD$15</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'DHS10'!$R$18:$AD$18</c:f>
              <c:numCache>
                <c:formatCode>###0.0</c:formatCode>
                <c:ptCount val="13"/>
                <c:pt idx="0">
                  <c:v>53.610935118361944</c:v>
                </c:pt>
                <c:pt idx="1">
                  <c:v>68.496410093696937</c:v>
                </c:pt>
                <c:pt idx="2">
                  <c:v>91.966171677337783</c:v>
                </c:pt>
                <c:pt idx="3">
                  <c:v>67.326267512409089</c:v>
                </c:pt>
                <c:pt idx="4">
                  <c:v>69.777859489193133</c:v>
                </c:pt>
                <c:pt idx="5">
                  <c:v>60.16113577559323</c:v>
                </c:pt>
                <c:pt idx="6">
                  <c:v>76.97532759889188</c:v>
                </c:pt>
                <c:pt idx="7">
                  <c:v>54.049130358832386</c:v>
                </c:pt>
                <c:pt idx="8">
                  <c:v>69.294293949713875</c:v>
                </c:pt>
                <c:pt idx="9">
                  <c:v>62.027459117551551</c:v>
                </c:pt>
                <c:pt idx="10">
                  <c:v>75.954847019053076</c:v>
                </c:pt>
                <c:pt idx="11">
                  <c:v>49.233602210632988</c:v>
                </c:pt>
                <c:pt idx="12">
                  <c:v>46.26778702512587</c:v>
                </c:pt>
              </c:numCache>
            </c:numRef>
          </c:val>
          <c:extLst>
            <c:ext xmlns:c16="http://schemas.microsoft.com/office/drawing/2014/chart" uri="{C3380CC4-5D6E-409C-BE32-E72D297353CC}">
              <c16:uniqueId val="{00000000-0807-49A4-8924-F10CC9495A72}"/>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'DHS10'!$R$15:$AD$15</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'DHS10'!$R$19:$AD$19</c:f>
              <c:numCache>
                <c:formatCode>###0.0</c:formatCode>
                <c:ptCount val="13"/>
                <c:pt idx="0">
                  <c:v>7.6016463838710608</c:v>
                </c:pt>
                <c:pt idx="1">
                  <c:v>23.318890316818557</c:v>
                </c:pt>
                <c:pt idx="2">
                  <c:v>5.883131173318505</c:v>
                </c:pt>
                <c:pt idx="3">
                  <c:v>18.716815398339449</c:v>
                </c:pt>
                <c:pt idx="4">
                  <c:v>17.744081680342425</c:v>
                </c:pt>
                <c:pt idx="5">
                  <c:v>8.8821184450775519</c:v>
                </c:pt>
                <c:pt idx="6">
                  <c:v>9.1715804705017501</c:v>
                </c:pt>
                <c:pt idx="7">
                  <c:v>11.679012379400655</c:v>
                </c:pt>
                <c:pt idx="8">
                  <c:v>8.9546124702559968</c:v>
                </c:pt>
                <c:pt idx="9">
                  <c:v>7.5822301646378625</c:v>
                </c:pt>
                <c:pt idx="10">
                  <c:v>17.295237792316907</c:v>
                </c:pt>
                <c:pt idx="11">
                  <c:v>11.274812185135117</c:v>
                </c:pt>
                <c:pt idx="12">
                  <c:v>5.783298599940526</c:v>
                </c:pt>
              </c:numCache>
            </c:numRef>
          </c:val>
          <c:extLst>
            <c:ext xmlns:c16="http://schemas.microsoft.com/office/drawing/2014/chart" uri="{C3380CC4-5D6E-409C-BE32-E72D297353CC}">
              <c16:uniqueId val="{00000001-0807-49A4-8924-F10CC9495A72}"/>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'DHS10'!$R$15:$AD$15</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'DHS10'!$R$20:$AD$20</c:f>
              <c:numCache>
                <c:formatCode>###0.0</c:formatCode>
                <c:ptCount val="13"/>
                <c:pt idx="0">
                  <c:v>38.352660265018741</c:v>
                </c:pt>
                <c:pt idx="1">
                  <c:v>6.6248651556781573</c:v>
                </c:pt>
                <c:pt idx="2">
                  <c:v>2.0667777172696757</c:v>
                </c:pt>
                <c:pt idx="3">
                  <c:v>7.6657963118251748</c:v>
                </c:pt>
                <c:pt idx="4">
                  <c:v>8.1051098305493703</c:v>
                </c:pt>
                <c:pt idx="5">
                  <c:v>27.981298078921586</c:v>
                </c:pt>
                <c:pt idx="6">
                  <c:v>10.222092847161983</c:v>
                </c:pt>
                <c:pt idx="7">
                  <c:v>19.894059583140169</c:v>
                </c:pt>
                <c:pt idx="8">
                  <c:v>19.645609303164573</c:v>
                </c:pt>
                <c:pt idx="9">
                  <c:v>29.795444792618476</c:v>
                </c:pt>
                <c:pt idx="10">
                  <c:v>5.0028670338211052</c:v>
                </c:pt>
                <c:pt idx="11">
                  <c:v>13.128453321300118</c:v>
                </c:pt>
                <c:pt idx="12">
                  <c:v>22.367074626161305</c:v>
                </c:pt>
              </c:numCache>
            </c:numRef>
          </c:val>
          <c:extLst>
            <c:ext xmlns:c16="http://schemas.microsoft.com/office/drawing/2014/chart" uri="{C3380CC4-5D6E-409C-BE32-E72D297353CC}">
              <c16:uniqueId val="{00000002-0807-49A4-8924-F10CC9495A72}"/>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'DHS10'!$R$15:$AD$15</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'DHS10'!$R$21:$AD$21</c:f>
              <c:numCache>
                <c:formatCode>###0.0</c:formatCode>
                <c:ptCount val="13"/>
                <c:pt idx="0">
                  <c:v>0.43475823274844511</c:v>
                </c:pt>
                <c:pt idx="1">
                  <c:v>1.559834433806397</c:v>
                </c:pt>
                <c:pt idx="2">
                  <c:v>8.391943207416816E-2</c:v>
                </c:pt>
                <c:pt idx="3">
                  <c:v>6.2911207774261859</c:v>
                </c:pt>
                <c:pt idx="4">
                  <c:v>4.3729489999150699</c:v>
                </c:pt>
                <c:pt idx="5">
                  <c:v>2.975447700407547</c:v>
                </c:pt>
                <c:pt idx="6">
                  <c:v>3.6309990834442876</c:v>
                </c:pt>
                <c:pt idx="7">
                  <c:v>14.377797678626807</c:v>
                </c:pt>
                <c:pt idx="8">
                  <c:v>2.1054842768655613</c:v>
                </c:pt>
                <c:pt idx="9">
                  <c:v>0.59486592519198578</c:v>
                </c:pt>
                <c:pt idx="10">
                  <c:v>1.7470481548088639</c:v>
                </c:pt>
                <c:pt idx="11">
                  <c:v>26.363132282931744</c:v>
                </c:pt>
                <c:pt idx="12">
                  <c:v>25.581839748772197</c:v>
                </c:pt>
              </c:numCache>
            </c:numRef>
          </c:val>
          <c:extLst>
            <c:ext xmlns:c16="http://schemas.microsoft.com/office/drawing/2014/chart" uri="{C3380CC4-5D6E-409C-BE32-E72D297353CC}">
              <c16:uniqueId val="{00000003-0807-49A4-8924-F10CC9495A72}"/>
            </c:ext>
          </c:extLst>
        </c:ser>
        <c:dLbls>
          <c:showLegendKey val="0"/>
          <c:showVal val="0"/>
          <c:showCatName val="0"/>
          <c:showSerName val="0"/>
          <c:showPercent val="0"/>
          <c:showBubbleSize val="0"/>
        </c:dLbls>
        <c:gapWidth val="50"/>
        <c:overlap val="100"/>
        <c:axId val="86604416"/>
        <c:axId val="86614400"/>
      </c:barChart>
      <c:catAx>
        <c:axId val="86604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6614400"/>
        <c:crosses val="autoZero"/>
        <c:auto val="1"/>
        <c:lblAlgn val="ctr"/>
        <c:lblOffset val="100"/>
        <c:tickLblSkip val="1"/>
        <c:tickMarkSkip val="1"/>
        <c:noMultiLvlLbl val="0"/>
      </c:catAx>
      <c:valAx>
        <c:axId val="86614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6604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'DHS10'!$C$18:$G$18</c:f>
              <c:numCache>
                <c:formatCode>###0.0</c:formatCode>
                <c:ptCount val="5"/>
                <c:pt idx="0">
                  <c:v>49.457821613115911</c:v>
                </c:pt>
                <c:pt idx="1">
                  <c:v>58.392572723313471</c:v>
                </c:pt>
                <c:pt idx="2">
                  <c:v>60.941991639710182</c:v>
                </c:pt>
                <c:pt idx="3">
                  <c:v>69.650712980103521</c:v>
                </c:pt>
                <c:pt idx="4">
                  <c:v>89.334536786056233</c:v>
                </c:pt>
              </c:numCache>
            </c:numRef>
          </c:val>
          <c:extLst>
            <c:ext xmlns:c16="http://schemas.microsoft.com/office/drawing/2014/chart" uri="{C3380CC4-5D6E-409C-BE32-E72D297353CC}">
              <c16:uniqueId val="{00000000-EF8A-4DC4-B9B7-287192995138}"/>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'DHS10'!$C$19:$G$19</c:f>
              <c:numCache>
                <c:formatCode>###0.0</c:formatCode>
                <c:ptCount val="5"/>
                <c:pt idx="0">
                  <c:v>12.59301184715064</c:v>
                </c:pt>
                <c:pt idx="1">
                  <c:v>11.557136632278374</c:v>
                </c:pt>
                <c:pt idx="2">
                  <c:v>13.597695612626953</c:v>
                </c:pt>
                <c:pt idx="3">
                  <c:v>12.560144896756665</c:v>
                </c:pt>
                <c:pt idx="4">
                  <c:v>4.9258691874867981</c:v>
                </c:pt>
              </c:numCache>
            </c:numRef>
          </c:val>
          <c:extLst>
            <c:ext xmlns:c16="http://schemas.microsoft.com/office/drawing/2014/chart" uri="{C3380CC4-5D6E-409C-BE32-E72D297353CC}">
              <c16:uniqueId val="{00000001-EF8A-4DC4-B9B7-287192995138}"/>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'DHS10'!$C$20:$G$20</c:f>
              <c:numCache>
                <c:formatCode>###0.0</c:formatCode>
                <c:ptCount val="5"/>
                <c:pt idx="0">
                  <c:v>21.274331707321203</c:v>
                </c:pt>
                <c:pt idx="1">
                  <c:v>22.185281275749485</c:v>
                </c:pt>
                <c:pt idx="2">
                  <c:v>21.094067853151465</c:v>
                </c:pt>
                <c:pt idx="3">
                  <c:v>15.57982500364125</c:v>
                </c:pt>
                <c:pt idx="4">
                  <c:v>5.6006026468288219</c:v>
                </c:pt>
              </c:numCache>
            </c:numRef>
          </c:val>
          <c:extLst>
            <c:ext xmlns:c16="http://schemas.microsoft.com/office/drawing/2014/chart" uri="{C3380CC4-5D6E-409C-BE32-E72D297353CC}">
              <c16:uniqueId val="{00000002-EF8A-4DC4-B9B7-287192995138}"/>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'DHS10'!$C$21:$G$21</c:f>
              <c:numCache>
                <c:formatCode>###0.0</c:formatCode>
                <c:ptCount val="5"/>
                <c:pt idx="0">
                  <c:v>16.674834832412195</c:v>
                </c:pt>
                <c:pt idx="1">
                  <c:v>7.8650093686583418</c:v>
                </c:pt>
                <c:pt idx="2">
                  <c:v>4.366244894511186</c:v>
                </c:pt>
                <c:pt idx="3">
                  <c:v>2.2093171194986208</c:v>
                </c:pt>
                <c:pt idx="4">
                  <c:v>0.13899137962815183</c:v>
                </c:pt>
              </c:numCache>
            </c:numRef>
          </c:val>
          <c:extLst>
            <c:ext xmlns:c16="http://schemas.microsoft.com/office/drawing/2014/chart" uri="{C3380CC4-5D6E-409C-BE32-E72D297353CC}">
              <c16:uniqueId val="{00000003-EF8A-4DC4-B9B7-287192995138}"/>
            </c:ext>
          </c:extLst>
        </c:ser>
        <c:dLbls>
          <c:showLegendKey val="0"/>
          <c:showVal val="0"/>
          <c:showCatName val="0"/>
          <c:showSerName val="0"/>
          <c:showPercent val="0"/>
          <c:showBubbleSize val="0"/>
        </c:dLbls>
        <c:gapWidth val="50"/>
        <c:overlap val="100"/>
        <c:axId val="86635264"/>
        <c:axId val="86636800"/>
      </c:barChart>
      <c:catAx>
        <c:axId val="86635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6636800"/>
        <c:crosses val="autoZero"/>
        <c:auto val="1"/>
        <c:lblAlgn val="ctr"/>
        <c:lblOffset val="100"/>
        <c:tickLblSkip val="1"/>
        <c:tickMarkSkip val="1"/>
        <c:noMultiLvlLbl val="0"/>
      </c:catAx>
      <c:valAx>
        <c:axId val="86636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6635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'DHS10'!$R$121:$AD$121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'DHS10'!$R$124:$AD$124</c:f>
              <c:numCache>
                <c:formatCode>###0.0</c:formatCode>
                <c:ptCount val="13"/>
                <c:pt idx="0">
                  <c:v>12.324665554373118</c:v>
                </c:pt>
                <c:pt idx="1">
                  <c:v>15.310650042157882</c:v>
                </c:pt>
                <c:pt idx="2">
                  <c:v>61.681748264918298</c:v>
                </c:pt>
                <c:pt idx="3">
                  <c:v>7.446656868778935</c:v>
                </c:pt>
                <c:pt idx="4">
                  <c:v>8.6309050761661705</c:v>
                </c:pt>
                <c:pt idx="5">
                  <c:v>9.262145105620716</c:v>
                </c:pt>
                <c:pt idx="6">
                  <c:v>7.2623580964856149</c:v>
                </c:pt>
                <c:pt idx="7">
                  <c:v>2.9309479123575897</c:v>
                </c:pt>
                <c:pt idx="8">
                  <c:v>18.388941474523499</c:v>
                </c:pt>
                <c:pt idx="9">
                  <c:v>10.629222928917503</c:v>
                </c:pt>
                <c:pt idx="10">
                  <c:v>20.042027106046099</c:v>
                </c:pt>
                <c:pt idx="11">
                  <c:v>4.7396762063365649</c:v>
                </c:pt>
                <c:pt idx="12">
                  <c:v>4.5866527451710155</c:v>
                </c:pt>
              </c:numCache>
            </c:numRef>
          </c:val>
          <c:extLst>
            <c:ext xmlns:c16="http://schemas.microsoft.com/office/drawing/2014/chart" uri="{C3380CC4-5D6E-409C-BE32-E72D297353CC}">
              <c16:uniqueId val="{00000000-31B8-4242-93D0-6768F29D3F77}"/>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'DHS10'!$R$121:$AD$121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'DHS10'!$R$125:$AD$125</c:f>
              <c:numCache>
                <c:formatCode>###0.0</c:formatCode>
                <c:ptCount val="13"/>
                <c:pt idx="0">
                  <c:v>13.215981196431628</c:v>
                </c:pt>
                <c:pt idx="1">
                  <c:v>22.410861330922057</c:v>
                </c:pt>
                <c:pt idx="2">
                  <c:v>24.660700710330538</c:v>
                </c:pt>
                <c:pt idx="3">
                  <c:v>7.8675874339035223</c:v>
                </c:pt>
                <c:pt idx="4">
                  <c:v>12.558769002353667</c:v>
                </c:pt>
                <c:pt idx="5">
                  <c:v>9.8271430284552803</c:v>
                </c:pt>
                <c:pt idx="6">
                  <c:v>6.4126254743801718</c:v>
                </c:pt>
                <c:pt idx="7">
                  <c:v>2.3664052550679338</c:v>
                </c:pt>
                <c:pt idx="8">
                  <c:v>21.50422794303789</c:v>
                </c:pt>
                <c:pt idx="9">
                  <c:v>19.731632856002427</c:v>
                </c:pt>
                <c:pt idx="10">
                  <c:v>14.181602605941832</c:v>
                </c:pt>
                <c:pt idx="11">
                  <c:v>4.2475306431796502</c:v>
                </c:pt>
                <c:pt idx="12">
                  <c:v>5.8944502688773399</c:v>
                </c:pt>
              </c:numCache>
            </c:numRef>
          </c:val>
          <c:extLst>
            <c:ext xmlns:c16="http://schemas.microsoft.com/office/drawing/2014/chart" uri="{C3380CC4-5D6E-409C-BE32-E72D297353CC}">
              <c16:uniqueId val="{00000001-31B8-4242-93D0-6768F29D3F77}"/>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'DHS10'!$R$121:$AD$121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'DHS10'!$R$126:$AD$126</c:f>
              <c:numCache>
                <c:formatCode>###0.0</c:formatCode>
                <c:ptCount val="13"/>
                <c:pt idx="0">
                  <c:v>10.963746062019181</c:v>
                </c:pt>
                <c:pt idx="1">
                  <c:v>6.4773719628450301</c:v>
                </c:pt>
                <c:pt idx="2">
                  <c:v>2.8008479565062556</c:v>
                </c:pt>
                <c:pt idx="3">
                  <c:v>0.59743327283870817</c:v>
                </c:pt>
                <c:pt idx="4">
                  <c:v>1.9680737514226849</c:v>
                </c:pt>
                <c:pt idx="5">
                  <c:v>2.6162114216661361</c:v>
                </c:pt>
                <c:pt idx="6">
                  <c:v>0.95214053422756406</c:v>
                </c:pt>
                <c:pt idx="7">
                  <c:v>1.4885894873482524</c:v>
                </c:pt>
                <c:pt idx="8">
                  <c:v>24.214142806278087</c:v>
                </c:pt>
                <c:pt idx="9">
                  <c:v>4.7360294105776983</c:v>
                </c:pt>
                <c:pt idx="10">
                  <c:v>8.4878090261593027</c:v>
                </c:pt>
                <c:pt idx="11">
                  <c:v>6.7741379520046481</c:v>
                </c:pt>
                <c:pt idx="12">
                  <c:v>5.7833840299632246</c:v>
                </c:pt>
              </c:numCache>
            </c:numRef>
          </c:val>
          <c:extLst>
            <c:ext xmlns:c16="http://schemas.microsoft.com/office/drawing/2014/chart" uri="{C3380CC4-5D6E-409C-BE32-E72D297353CC}">
              <c16:uniqueId val="{00000002-31B8-4242-93D0-6768F29D3F77}"/>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'DHS10'!$R$121:$AD$121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'DHS10'!$R$127:$AD$127</c:f>
              <c:numCache>
                <c:formatCode>###0.0</c:formatCode>
                <c:ptCount val="13"/>
                <c:pt idx="0">
                  <c:v>63.495607187176205</c:v>
                </c:pt>
                <c:pt idx="1">
                  <c:v>55.801116664075025</c:v>
                </c:pt>
                <c:pt idx="2">
                  <c:v>10.856703068245164</c:v>
                </c:pt>
                <c:pt idx="3">
                  <c:v>84.088322424478804</c:v>
                </c:pt>
                <c:pt idx="4">
                  <c:v>76.842252170057463</c:v>
                </c:pt>
                <c:pt idx="5">
                  <c:v>78.294500444257892</c:v>
                </c:pt>
                <c:pt idx="6">
                  <c:v>85.372875894906599</c:v>
                </c:pt>
                <c:pt idx="7">
                  <c:v>93.21405734522628</c:v>
                </c:pt>
                <c:pt idx="8">
                  <c:v>35.892687776160408</c:v>
                </c:pt>
                <c:pt idx="9">
                  <c:v>64.903114804502195</c:v>
                </c:pt>
                <c:pt idx="10">
                  <c:v>57.288561261852692</c:v>
                </c:pt>
                <c:pt idx="11">
                  <c:v>84.238655198479066</c:v>
                </c:pt>
                <c:pt idx="12">
                  <c:v>83.735512955988455</c:v>
                </c:pt>
              </c:numCache>
            </c:numRef>
          </c:val>
          <c:extLst>
            <c:ext xmlns:c16="http://schemas.microsoft.com/office/drawing/2014/chart" uri="{C3380CC4-5D6E-409C-BE32-E72D297353CC}">
              <c16:uniqueId val="{00000003-31B8-4242-93D0-6768F29D3F77}"/>
            </c:ext>
          </c:extLst>
        </c:ser>
        <c:dLbls>
          <c:showLegendKey val="0"/>
          <c:showVal val="0"/>
          <c:showCatName val="0"/>
          <c:showSerName val="0"/>
          <c:showPercent val="0"/>
          <c:showBubbleSize val="0"/>
        </c:dLbls>
        <c:gapWidth val="50"/>
        <c:overlap val="100"/>
        <c:axId val="87453696"/>
        <c:axId val="87455232"/>
      </c:barChart>
      <c:catAx>
        <c:axId val="87453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7455232"/>
        <c:crosses val="autoZero"/>
        <c:auto val="1"/>
        <c:lblAlgn val="ctr"/>
        <c:lblOffset val="100"/>
        <c:tickLblSkip val="1"/>
        <c:tickMarkSkip val="1"/>
        <c:noMultiLvlLbl val="0"/>
      </c:catAx>
      <c:valAx>
        <c:axId val="87455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7453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'DHS10'!$M$222:$Q$222</c:f>
              <c:numCache>
                <c:formatCode>###0.0</c:formatCode>
                <c:ptCount val="5"/>
                <c:pt idx="0">
                  <c:v>6.0528609787466898</c:v>
                </c:pt>
                <c:pt idx="1">
                  <c:v>6.0282333568864779</c:v>
                </c:pt>
                <c:pt idx="2">
                  <c:v>5.0477915234447384</c:v>
                </c:pt>
                <c:pt idx="3">
                  <c:v>4.9899184543954114</c:v>
                </c:pt>
                <c:pt idx="4">
                  <c:v>6.9469864527663923</c:v>
                </c:pt>
              </c:numCache>
            </c:numRef>
          </c:val>
          <c:extLst>
            <c:ext xmlns:c16="http://schemas.microsoft.com/office/drawing/2014/chart" uri="{C3380CC4-5D6E-409C-BE32-E72D297353CC}">
              <c16:uniqueId val="{00000000-51BC-418E-B8C0-FF764FFEE229}"/>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'DHS10'!$M$223:$Q$223</c:f>
              <c:numCache>
                <c:formatCode>###0.0</c:formatCode>
                <c:ptCount val="5"/>
                <c:pt idx="0">
                  <c:v>58.783127312089398</c:v>
                </c:pt>
                <c:pt idx="1">
                  <c:v>63.025662740413324</c:v>
                </c:pt>
                <c:pt idx="2">
                  <c:v>68.29644441888567</c:v>
                </c:pt>
                <c:pt idx="3">
                  <c:v>70.400763112224723</c:v>
                </c:pt>
                <c:pt idx="4">
                  <c:v>71.333618334085969</c:v>
                </c:pt>
              </c:numCache>
            </c:numRef>
          </c:val>
          <c:extLst>
            <c:ext xmlns:c16="http://schemas.microsoft.com/office/drawing/2014/chart" uri="{C3380CC4-5D6E-409C-BE32-E72D297353CC}">
              <c16:uniqueId val="{00000001-51BC-418E-B8C0-FF764FFEE229}"/>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'DHS10'!$M$224:$Q$224</c:f>
              <c:numCache>
                <c:formatCode>###0.0</c:formatCode>
                <c:ptCount val="5"/>
                <c:pt idx="0">
                  <c:v>35.164011709164043</c:v>
                </c:pt>
                <c:pt idx="1">
                  <c:v>30.946103902700195</c:v>
                </c:pt>
                <c:pt idx="2">
                  <c:v>26.655764057669362</c:v>
                </c:pt>
                <c:pt idx="3">
                  <c:v>24.609318433379933</c:v>
                </c:pt>
                <c:pt idx="4">
                  <c:v>21.719395213147887</c:v>
                </c:pt>
              </c:numCache>
            </c:numRef>
          </c:val>
          <c:extLst>
            <c:ext xmlns:c16="http://schemas.microsoft.com/office/drawing/2014/chart" uri="{C3380CC4-5D6E-409C-BE32-E72D297353CC}">
              <c16:uniqueId val="{00000002-51BC-418E-B8C0-FF764FFEE229}"/>
            </c:ext>
          </c:extLst>
        </c:ser>
        <c:dLbls>
          <c:showLegendKey val="0"/>
          <c:showVal val="0"/>
          <c:showCatName val="0"/>
          <c:showSerName val="0"/>
          <c:showPercent val="0"/>
          <c:showBubbleSize val="0"/>
        </c:dLbls>
        <c:gapWidth val="50"/>
        <c:overlap val="100"/>
        <c:axId val="88033536"/>
        <c:axId val="88039424"/>
      </c:barChart>
      <c:catAx>
        <c:axId val="88033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8039424"/>
        <c:crosses val="autoZero"/>
        <c:auto val="1"/>
        <c:lblAlgn val="ctr"/>
        <c:lblOffset val="100"/>
        <c:tickLblSkip val="1"/>
        <c:tickMarkSkip val="1"/>
        <c:noMultiLvlLbl val="0"/>
      </c:catAx>
      <c:valAx>
        <c:axId val="88039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8033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'DHS10'!$R$221:$AD$221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'DHS10'!$R$222:$AD$222</c:f>
              <c:numCache>
                <c:formatCode>###0.0</c:formatCode>
                <c:ptCount val="13"/>
                <c:pt idx="0">
                  <c:v>4.9788093021715305</c:v>
                </c:pt>
                <c:pt idx="1">
                  <c:v>9.0934725232917799</c:v>
                </c:pt>
                <c:pt idx="2">
                  <c:v>29.42259335007218</c:v>
                </c:pt>
                <c:pt idx="3">
                  <c:v>3.0612982520796344</c:v>
                </c:pt>
                <c:pt idx="4">
                  <c:v>1.8190037572097255</c:v>
                </c:pt>
                <c:pt idx="5">
                  <c:v>4.7426754178167538</c:v>
                </c:pt>
                <c:pt idx="6">
                  <c:v>6.2132235011983772</c:v>
                </c:pt>
                <c:pt idx="7">
                  <c:v>1.2968922801191192</c:v>
                </c:pt>
                <c:pt idx="8">
                  <c:v>7.926050712813991</c:v>
                </c:pt>
                <c:pt idx="9">
                  <c:v>6.1390140268883782</c:v>
                </c:pt>
                <c:pt idx="10">
                  <c:v>18.665753811073895</c:v>
                </c:pt>
                <c:pt idx="11">
                  <c:v>12.043505505069419</c:v>
                </c:pt>
                <c:pt idx="12">
                  <c:v>20.614969602761196</c:v>
                </c:pt>
              </c:numCache>
            </c:numRef>
          </c:val>
          <c:extLst>
            <c:ext xmlns:c16="http://schemas.microsoft.com/office/drawing/2014/chart" uri="{C3380CC4-5D6E-409C-BE32-E72D297353CC}">
              <c16:uniqueId val="{00000000-12B4-4759-A286-CF577BC285FE}"/>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'DHS10'!$R$221:$AD$221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'DHS10'!$R$223:$AD$223</c:f>
              <c:numCache>
                <c:formatCode>###0.0</c:formatCode>
                <c:ptCount val="13"/>
                <c:pt idx="0">
                  <c:v>85.932773673742787</c:v>
                </c:pt>
                <c:pt idx="1">
                  <c:v>90.444336312248836</c:v>
                </c:pt>
                <c:pt idx="2">
                  <c:v>55.004238131127472</c:v>
                </c:pt>
                <c:pt idx="3">
                  <c:v>71.012840742762251</c:v>
                </c:pt>
                <c:pt idx="4">
                  <c:v>76.646879383407324</c:v>
                </c:pt>
                <c:pt idx="5">
                  <c:v>44.086155467836683</c:v>
                </c:pt>
                <c:pt idx="6">
                  <c:v>41.639277291138796</c:v>
                </c:pt>
                <c:pt idx="7">
                  <c:v>63.891404230994283</c:v>
                </c:pt>
                <c:pt idx="8">
                  <c:v>88.247133963367588</c:v>
                </c:pt>
                <c:pt idx="9">
                  <c:v>48.582547695711433</c:v>
                </c:pt>
                <c:pt idx="10">
                  <c:v>61.954470674391601</c:v>
                </c:pt>
                <c:pt idx="11">
                  <c:v>37.773317152997699</c:v>
                </c:pt>
                <c:pt idx="12">
                  <c:v>78.982192220621783</c:v>
                </c:pt>
              </c:numCache>
            </c:numRef>
          </c:val>
          <c:extLst>
            <c:ext xmlns:c16="http://schemas.microsoft.com/office/drawing/2014/chart" uri="{C3380CC4-5D6E-409C-BE32-E72D297353CC}">
              <c16:uniqueId val="{00000001-12B4-4759-A286-CF577BC285FE}"/>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'DHS10'!$R$221:$AD$221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'DHS10'!$R$224:$AD$224</c:f>
              <c:numCache>
                <c:formatCode>###0.0</c:formatCode>
                <c:ptCount val="13"/>
                <c:pt idx="0">
                  <c:v>9.0884170240858584</c:v>
                </c:pt>
                <c:pt idx="1">
                  <c:v>0.46219116445932862</c:v>
                </c:pt>
                <c:pt idx="2">
                  <c:v>15.573168518800475</c:v>
                </c:pt>
                <c:pt idx="3">
                  <c:v>25.925861005158119</c:v>
                </c:pt>
                <c:pt idx="4">
                  <c:v>21.534116859382841</c:v>
                </c:pt>
                <c:pt idx="5">
                  <c:v>51.171169114346526</c:v>
                </c:pt>
                <c:pt idx="6">
                  <c:v>52.147499207662676</c:v>
                </c:pt>
                <c:pt idx="7">
                  <c:v>34.8117034888866</c:v>
                </c:pt>
                <c:pt idx="8">
                  <c:v>3.8268153238184368</c:v>
                </c:pt>
                <c:pt idx="9">
                  <c:v>45.278438277399999</c:v>
                </c:pt>
                <c:pt idx="10">
                  <c:v>19.37977551453444</c:v>
                </c:pt>
                <c:pt idx="11">
                  <c:v>50.183177341932875</c:v>
                </c:pt>
                <c:pt idx="12">
                  <c:v>0.40283817661702098</c:v>
                </c:pt>
              </c:numCache>
            </c:numRef>
          </c:val>
          <c:extLst>
            <c:ext xmlns:c16="http://schemas.microsoft.com/office/drawing/2014/chart" uri="{C3380CC4-5D6E-409C-BE32-E72D297353CC}">
              <c16:uniqueId val="{00000002-12B4-4759-A286-CF577BC285FE}"/>
            </c:ext>
          </c:extLst>
        </c:ser>
        <c:dLbls>
          <c:showLegendKey val="0"/>
          <c:showVal val="0"/>
          <c:showCatName val="0"/>
          <c:showSerName val="0"/>
          <c:showPercent val="0"/>
          <c:showBubbleSize val="0"/>
        </c:dLbls>
        <c:gapWidth val="50"/>
        <c:overlap val="100"/>
        <c:axId val="88066688"/>
        <c:axId val="88076672"/>
      </c:barChart>
      <c:catAx>
        <c:axId val="88066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8076672"/>
        <c:crosses val="autoZero"/>
        <c:auto val="1"/>
        <c:lblAlgn val="ctr"/>
        <c:lblOffset val="100"/>
        <c:tickLblSkip val="1"/>
        <c:tickMarkSkip val="1"/>
        <c:noMultiLvlLbl val="0"/>
      </c:catAx>
      <c:valAx>
        <c:axId val="880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8066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'DHS10'!$C$222:$G$222</c:f>
              <c:numCache>
                <c:formatCode>###0.0</c:formatCode>
                <c:ptCount val="5"/>
                <c:pt idx="0">
                  <c:v>5.9584838355620242</c:v>
                </c:pt>
                <c:pt idx="1">
                  <c:v>5.513062466720517</c:v>
                </c:pt>
                <c:pt idx="2">
                  <c:v>5.476511219978077</c:v>
                </c:pt>
                <c:pt idx="3">
                  <c:v>5.5834715226199521</c:v>
                </c:pt>
                <c:pt idx="4">
                  <c:v>25.758381852218402</c:v>
                </c:pt>
              </c:numCache>
            </c:numRef>
          </c:val>
          <c:extLst>
            <c:ext xmlns:c16="http://schemas.microsoft.com/office/drawing/2014/chart" uri="{C3380CC4-5D6E-409C-BE32-E72D297353CC}">
              <c16:uniqueId val="{00000000-0DFC-4611-ABB4-302AFBDCC20C}"/>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'DHS10'!$C$223:$G$223</c:f>
              <c:numCache>
                <c:formatCode>###0.0</c:formatCode>
                <c:ptCount val="5"/>
                <c:pt idx="0">
                  <c:v>59.35039947240994</c:v>
                </c:pt>
                <c:pt idx="1">
                  <c:v>64.712874424350787</c:v>
                </c:pt>
                <c:pt idx="2">
                  <c:v>70.226462662273065</c:v>
                </c:pt>
                <c:pt idx="3">
                  <c:v>71.895616548653706</c:v>
                </c:pt>
                <c:pt idx="4">
                  <c:v>60.292398758898905</c:v>
                </c:pt>
              </c:numCache>
            </c:numRef>
          </c:val>
          <c:extLst>
            <c:ext xmlns:c16="http://schemas.microsoft.com/office/drawing/2014/chart" uri="{C3380CC4-5D6E-409C-BE32-E72D297353CC}">
              <c16:uniqueId val="{00000001-0DFC-4611-ABB4-302AFBDCC20C}"/>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'DHS10'!$C$224:$G$224</c:f>
              <c:numCache>
                <c:formatCode>###0.0</c:formatCode>
                <c:ptCount val="5"/>
                <c:pt idx="0">
                  <c:v>34.691116692028103</c:v>
                </c:pt>
                <c:pt idx="1">
                  <c:v>29.774063108928562</c:v>
                </c:pt>
                <c:pt idx="2">
                  <c:v>24.297026117748807</c:v>
                </c:pt>
                <c:pt idx="3">
                  <c:v>22.520911928726456</c:v>
                </c:pt>
                <c:pt idx="4">
                  <c:v>13.949219388882883</c:v>
                </c:pt>
              </c:numCache>
            </c:numRef>
          </c:val>
          <c:extLst>
            <c:ext xmlns:c16="http://schemas.microsoft.com/office/drawing/2014/chart" uri="{C3380CC4-5D6E-409C-BE32-E72D297353CC}">
              <c16:uniqueId val="{00000002-0DFC-4611-ABB4-302AFBDCC20C}"/>
            </c:ext>
          </c:extLst>
        </c:ser>
        <c:dLbls>
          <c:showLegendKey val="0"/>
          <c:showVal val="0"/>
          <c:showCatName val="0"/>
          <c:showSerName val="0"/>
          <c:showPercent val="0"/>
          <c:showBubbleSize val="0"/>
        </c:dLbls>
        <c:gapWidth val="50"/>
        <c:overlap val="100"/>
        <c:axId val="96484352"/>
        <c:axId val="96486144"/>
      </c:barChart>
      <c:catAx>
        <c:axId val="96484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486144"/>
        <c:crosses val="autoZero"/>
        <c:auto val="1"/>
        <c:lblAlgn val="ctr"/>
        <c:lblOffset val="100"/>
        <c:tickLblSkip val="1"/>
        <c:tickMarkSkip val="1"/>
        <c:noMultiLvlLbl val="0"/>
      </c:catAx>
      <c:valAx>
        <c:axId val="96486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484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'DHS10'!$H$18:$L$18</c:f>
              <c:numCache>
                <c:formatCode>###0.0</c:formatCode>
                <c:ptCount val="5"/>
                <c:pt idx="0">
                  <c:v>74.482409980644988</c:v>
                </c:pt>
                <c:pt idx="1">
                  <c:v>83.0577441233889</c:v>
                </c:pt>
                <c:pt idx="2">
                  <c:v>92.561629983300236</c:v>
                </c:pt>
                <c:pt idx="3">
                  <c:v>96.937900713244503</c:v>
                </c:pt>
                <c:pt idx="4">
                  <c:v>98.637028077195183</c:v>
                </c:pt>
              </c:numCache>
            </c:numRef>
          </c:val>
          <c:extLst>
            <c:ext xmlns:c16="http://schemas.microsoft.com/office/drawing/2014/chart" uri="{C3380CC4-5D6E-409C-BE32-E72D297353CC}">
              <c16:uniqueId val="{00000000-BD1E-404A-BF3F-063E892F7F02}"/>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'DHS10'!$H$19:$L$19</c:f>
              <c:numCache>
                <c:formatCode>###0.0</c:formatCode>
                <c:ptCount val="5"/>
                <c:pt idx="0">
                  <c:v>10.076549124070747</c:v>
                </c:pt>
                <c:pt idx="1">
                  <c:v>10.346202247067126</c:v>
                </c:pt>
                <c:pt idx="2">
                  <c:v>4.4130037145603405</c:v>
                </c:pt>
                <c:pt idx="3">
                  <c:v>1.4077676092489013</c:v>
                </c:pt>
                <c:pt idx="4">
                  <c:v>1.3360834040071523</c:v>
                </c:pt>
              </c:numCache>
            </c:numRef>
          </c:val>
          <c:extLst>
            <c:ext xmlns:c16="http://schemas.microsoft.com/office/drawing/2014/chart" uri="{C3380CC4-5D6E-409C-BE32-E72D297353CC}">
              <c16:uniqueId val="{00000001-BD1E-404A-BF3F-063E892F7F02}"/>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'DHS10'!$H$20:$L$20</c:f>
              <c:numCache>
                <c:formatCode>###0.0</c:formatCode>
                <c:ptCount val="5"/>
                <c:pt idx="0">
                  <c:v>13.520588840038108</c:v>
                </c:pt>
                <c:pt idx="1">
                  <c:v>6.5960536295439081</c:v>
                </c:pt>
                <c:pt idx="2">
                  <c:v>3.0253663021394344</c:v>
                </c:pt>
                <c:pt idx="3">
                  <c:v>1.654331677506595</c:v>
                </c:pt>
                <c:pt idx="4">
                  <c:v>2.6888518797633508E-2</c:v>
                </c:pt>
              </c:numCache>
            </c:numRef>
          </c:val>
          <c:extLst>
            <c:ext xmlns:c16="http://schemas.microsoft.com/office/drawing/2014/chart" uri="{C3380CC4-5D6E-409C-BE32-E72D297353CC}">
              <c16:uniqueId val="{00000002-BD1E-404A-BF3F-063E892F7F02}"/>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'DHS10'!$H$21:$L$21</c:f>
              <c:numCache>
                <c:formatCode>###0.0</c:formatCode>
                <c:ptCount val="5"/>
                <c:pt idx="0">
                  <c:v>1.9204520552460718</c:v>
                </c:pt>
                <c:pt idx="1">
                  <c:v>0</c:v>
                </c:pt>
                <c:pt idx="2">
                  <c:v>0</c:v>
                </c:pt>
                <c:pt idx="3">
                  <c:v>0</c:v>
                </c:pt>
                <c:pt idx="4">
                  <c:v>0</c:v>
                </c:pt>
              </c:numCache>
            </c:numRef>
          </c:val>
          <c:extLst>
            <c:ext xmlns:c16="http://schemas.microsoft.com/office/drawing/2014/chart" uri="{C3380CC4-5D6E-409C-BE32-E72D297353CC}">
              <c16:uniqueId val="{00000003-BD1E-404A-BF3F-063E892F7F02}"/>
            </c:ext>
          </c:extLst>
        </c:ser>
        <c:dLbls>
          <c:showLegendKey val="0"/>
          <c:showVal val="0"/>
          <c:showCatName val="0"/>
          <c:showSerName val="0"/>
          <c:showPercent val="0"/>
          <c:showBubbleSize val="0"/>
        </c:dLbls>
        <c:gapWidth val="50"/>
        <c:overlap val="100"/>
        <c:axId val="96666368"/>
        <c:axId val="96667904"/>
      </c:barChart>
      <c:catAx>
        <c:axId val="9666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667904"/>
        <c:crosses val="autoZero"/>
        <c:auto val="1"/>
        <c:lblAlgn val="ctr"/>
        <c:lblOffset val="100"/>
        <c:tickLblSkip val="1"/>
        <c:tickMarkSkip val="1"/>
        <c:noMultiLvlLbl val="0"/>
      </c:catAx>
      <c:valAx>
        <c:axId val="96667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666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'DHS10'!$H$124:$L$124</c:f>
              <c:numCache>
                <c:formatCode>###0.0</c:formatCode>
                <c:ptCount val="5"/>
                <c:pt idx="0">
                  <c:v>25.025515947708975</c:v>
                </c:pt>
                <c:pt idx="1">
                  <c:v>45.089328127068157</c:v>
                </c:pt>
                <c:pt idx="2">
                  <c:v>48.043653570850168</c:v>
                </c:pt>
                <c:pt idx="3">
                  <c:v>58.05795357099737</c:v>
                </c:pt>
                <c:pt idx="4">
                  <c:v>70.715828135481303</c:v>
                </c:pt>
              </c:numCache>
            </c:numRef>
          </c:val>
          <c:extLst>
            <c:ext xmlns:c16="http://schemas.microsoft.com/office/drawing/2014/chart" uri="{C3380CC4-5D6E-409C-BE32-E72D297353CC}">
              <c16:uniqueId val="{00000000-2C33-41AA-93C3-568FFF092FEB}"/>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'DHS10'!$H$125:$L$125</c:f>
              <c:numCache>
                <c:formatCode>###0.0</c:formatCode>
                <c:ptCount val="5"/>
                <c:pt idx="0">
                  <c:v>20.004832723009187</c:v>
                </c:pt>
                <c:pt idx="1">
                  <c:v>32.17450511714744</c:v>
                </c:pt>
                <c:pt idx="2">
                  <c:v>43.541964054137019</c:v>
                </c:pt>
                <c:pt idx="3">
                  <c:v>38.1504464992232</c:v>
                </c:pt>
                <c:pt idx="4">
                  <c:v>28.395589948070089</c:v>
                </c:pt>
              </c:numCache>
            </c:numRef>
          </c:val>
          <c:extLst>
            <c:ext xmlns:c16="http://schemas.microsoft.com/office/drawing/2014/chart" uri="{C3380CC4-5D6E-409C-BE32-E72D297353CC}">
              <c16:uniqueId val="{00000001-2C33-41AA-93C3-568FFF092FEB}"/>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'DHS10'!$H$126:$L$126</c:f>
              <c:numCache>
                <c:formatCode>###0.0</c:formatCode>
                <c:ptCount val="5"/>
                <c:pt idx="0">
                  <c:v>9.9716593721882685</c:v>
                </c:pt>
                <c:pt idx="1">
                  <c:v>7.894012129054798</c:v>
                </c:pt>
                <c:pt idx="2">
                  <c:v>4.7519179421001052</c:v>
                </c:pt>
                <c:pt idx="3">
                  <c:v>2.7192699237209332</c:v>
                </c:pt>
                <c:pt idx="4">
                  <c:v>0.84462839298541892</c:v>
                </c:pt>
              </c:numCache>
            </c:numRef>
          </c:val>
          <c:extLst>
            <c:ext xmlns:c16="http://schemas.microsoft.com/office/drawing/2014/chart" uri="{C3380CC4-5D6E-409C-BE32-E72D297353CC}">
              <c16:uniqueId val="{00000002-2C33-41AA-93C3-568FFF092FEB}"/>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'DHS10'!$H$127:$L$127</c:f>
              <c:numCache>
                <c:formatCode>###0.0</c:formatCode>
                <c:ptCount val="5"/>
                <c:pt idx="0">
                  <c:v>44.99799195709349</c:v>
                </c:pt>
                <c:pt idx="1">
                  <c:v>14.842154626729551</c:v>
                </c:pt>
                <c:pt idx="2">
                  <c:v>3.6624644329126559</c:v>
                </c:pt>
                <c:pt idx="3">
                  <c:v>1.0723300060584244</c:v>
                </c:pt>
                <c:pt idx="4">
                  <c:v>4.3953523463190487E-2</c:v>
                </c:pt>
              </c:numCache>
            </c:numRef>
          </c:val>
          <c:extLst>
            <c:ext xmlns:c16="http://schemas.microsoft.com/office/drawing/2014/chart" uri="{C3380CC4-5D6E-409C-BE32-E72D297353CC}">
              <c16:uniqueId val="{00000003-2C33-41AA-93C3-568FFF092FEB}"/>
            </c:ext>
          </c:extLst>
        </c:ser>
        <c:dLbls>
          <c:showLegendKey val="0"/>
          <c:showVal val="0"/>
          <c:showCatName val="0"/>
          <c:showSerName val="0"/>
          <c:showPercent val="0"/>
          <c:showBubbleSize val="0"/>
        </c:dLbls>
        <c:gapWidth val="50"/>
        <c:overlap val="100"/>
        <c:axId val="96700672"/>
        <c:axId val="96727040"/>
      </c:barChart>
      <c:catAx>
        <c:axId val="9670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727040"/>
        <c:crosses val="autoZero"/>
        <c:auto val="1"/>
        <c:lblAlgn val="ctr"/>
        <c:lblOffset val="100"/>
        <c:tickLblSkip val="1"/>
        <c:tickMarkSkip val="1"/>
        <c:noMultiLvlLbl val="0"/>
      </c:catAx>
      <c:valAx>
        <c:axId val="96727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700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'DHS10'!$H$222:$L$222</c:f>
              <c:numCache>
                <c:formatCode>###0.0</c:formatCode>
                <c:ptCount val="5"/>
                <c:pt idx="0">
                  <c:v>6.5316400561152497</c:v>
                </c:pt>
                <c:pt idx="1">
                  <c:v>9.1862947871423213</c:v>
                </c:pt>
                <c:pt idx="2">
                  <c:v>17.087883804542138</c:v>
                </c:pt>
                <c:pt idx="3">
                  <c:v>27.982640096866575</c:v>
                </c:pt>
                <c:pt idx="4">
                  <c:v>54.395589156851024</c:v>
                </c:pt>
              </c:numCache>
            </c:numRef>
          </c:val>
          <c:extLst>
            <c:ext xmlns:c16="http://schemas.microsoft.com/office/drawing/2014/chart" uri="{C3380CC4-5D6E-409C-BE32-E72D297353CC}">
              <c16:uniqueId val="{00000000-CEDB-4F18-A87E-B056029886EA}"/>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'DHS10'!$H$223:$L$223</c:f>
              <c:numCache>
                <c:formatCode>###0.0</c:formatCode>
                <c:ptCount val="5"/>
                <c:pt idx="0">
                  <c:v>68.269314933469403</c:v>
                </c:pt>
                <c:pt idx="1">
                  <c:v>75.461222219575887</c:v>
                </c:pt>
                <c:pt idx="2">
                  <c:v>66.432455946773658</c:v>
                </c:pt>
                <c:pt idx="3">
                  <c:v>59.497792094078562</c:v>
                </c:pt>
                <c:pt idx="4">
                  <c:v>38.142163152622921</c:v>
                </c:pt>
              </c:numCache>
            </c:numRef>
          </c:val>
          <c:extLst>
            <c:ext xmlns:c16="http://schemas.microsoft.com/office/drawing/2014/chart" uri="{C3380CC4-5D6E-409C-BE32-E72D297353CC}">
              <c16:uniqueId val="{00000001-CEDB-4F18-A87E-B056029886EA}"/>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'DHS10'!$H$224:$L$224</c:f>
              <c:numCache>
                <c:formatCode>###0.0</c:formatCode>
                <c:ptCount val="5"/>
                <c:pt idx="0">
                  <c:v>25.199045010415276</c:v>
                </c:pt>
                <c:pt idx="1">
                  <c:v>15.352482993281818</c:v>
                </c:pt>
                <c:pt idx="2">
                  <c:v>16.479660248684144</c:v>
                </c:pt>
                <c:pt idx="3">
                  <c:v>12.519567809054754</c:v>
                </c:pt>
                <c:pt idx="4">
                  <c:v>7.4622476905260822</c:v>
                </c:pt>
              </c:numCache>
            </c:numRef>
          </c:val>
          <c:extLst>
            <c:ext xmlns:c16="http://schemas.microsoft.com/office/drawing/2014/chart" uri="{C3380CC4-5D6E-409C-BE32-E72D297353CC}">
              <c16:uniqueId val="{00000002-CEDB-4F18-A87E-B056029886EA}"/>
            </c:ext>
          </c:extLst>
        </c:ser>
        <c:dLbls>
          <c:showLegendKey val="0"/>
          <c:showVal val="0"/>
          <c:showCatName val="0"/>
          <c:showSerName val="0"/>
          <c:showPercent val="0"/>
          <c:showBubbleSize val="0"/>
        </c:dLbls>
        <c:gapWidth val="50"/>
        <c:overlap val="100"/>
        <c:axId val="96746112"/>
        <c:axId val="96760192"/>
      </c:barChart>
      <c:catAx>
        <c:axId val="96746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760192"/>
        <c:crosses val="autoZero"/>
        <c:auto val="1"/>
        <c:lblAlgn val="ctr"/>
        <c:lblOffset val="100"/>
        <c:tickLblSkip val="1"/>
        <c:tickMarkSkip val="1"/>
        <c:noMultiLvlLbl val="0"/>
      </c:catAx>
      <c:valAx>
        <c:axId val="96760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746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'DHS10'!$C$124:$G$124</c:f>
              <c:numCache>
                <c:formatCode>###0.0</c:formatCode>
                <c:ptCount val="5"/>
                <c:pt idx="0">
                  <c:v>2.281925459178487</c:v>
                </c:pt>
                <c:pt idx="1">
                  <c:v>4.7243805855426917</c:v>
                </c:pt>
                <c:pt idx="2">
                  <c:v>8.0456623507151459</c:v>
                </c:pt>
                <c:pt idx="3">
                  <c:v>15.984235235834889</c:v>
                </c:pt>
                <c:pt idx="4">
                  <c:v>50.610995700478171</c:v>
                </c:pt>
              </c:numCache>
            </c:numRef>
          </c:val>
          <c:extLst>
            <c:ext xmlns:c16="http://schemas.microsoft.com/office/drawing/2014/chart" uri="{C3380CC4-5D6E-409C-BE32-E72D297353CC}">
              <c16:uniqueId val="{00000000-B6D8-4738-A68F-CB5436995C02}"/>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'DHS10'!$C$125:$G$125</c:f>
              <c:numCache>
                <c:formatCode>###0.0</c:formatCode>
                <c:ptCount val="5"/>
                <c:pt idx="0">
                  <c:v>2.8752409298537254</c:v>
                </c:pt>
                <c:pt idx="1">
                  <c:v>5.041365306129201</c:v>
                </c:pt>
                <c:pt idx="2">
                  <c:v>8.6994377635685982</c:v>
                </c:pt>
                <c:pt idx="3">
                  <c:v>16.007639928595012</c:v>
                </c:pt>
                <c:pt idx="4">
                  <c:v>33.818501732027713</c:v>
                </c:pt>
              </c:numCache>
            </c:numRef>
          </c:val>
          <c:extLst>
            <c:ext xmlns:c16="http://schemas.microsoft.com/office/drawing/2014/chart" uri="{C3380CC4-5D6E-409C-BE32-E72D297353CC}">
              <c16:uniqueId val="{00000001-B6D8-4738-A68F-CB5436995C02}"/>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'DHS10'!$C$126:$G$126</c:f>
              <c:numCache>
                <c:formatCode>###0.0</c:formatCode>
                <c:ptCount val="5"/>
                <c:pt idx="0">
                  <c:v>3.2959096662231326</c:v>
                </c:pt>
                <c:pt idx="1">
                  <c:v>5.9783780445608885</c:v>
                </c:pt>
                <c:pt idx="2">
                  <c:v>8.1538016901524379</c:v>
                </c:pt>
                <c:pt idx="3">
                  <c:v>8.833321454587713</c:v>
                </c:pt>
                <c:pt idx="4">
                  <c:v>6.7149027464590585</c:v>
                </c:pt>
              </c:numCache>
            </c:numRef>
          </c:val>
          <c:extLst>
            <c:ext xmlns:c16="http://schemas.microsoft.com/office/drawing/2014/chart" uri="{C3380CC4-5D6E-409C-BE32-E72D297353CC}">
              <c16:uniqueId val="{00000002-B6D8-4738-A68F-CB5436995C02}"/>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'DHS10'!$C$127:$G$127</c:f>
              <c:numCache>
                <c:formatCode>###0.0</c:formatCode>
                <c:ptCount val="5"/>
                <c:pt idx="0">
                  <c:v>91.546923944744535</c:v>
                </c:pt>
                <c:pt idx="1">
                  <c:v>84.25587606376719</c:v>
                </c:pt>
                <c:pt idx="2">
                  <c:v>75.101098195563694</c:v>
                </c:pt>
                <c:pt idx="3">
                  <c:v>59.174803380982297</c:v>
                </c:pt>
                <c:pt idx="4">
                  <c:v>8.8555998210352538</c:v>
                </c:pt>
              </c:numCache>
            </c:numRef>
          </c:val>
          <c:extLst>
            <c:ext xmlns:c16="http://schemas.microsoft.com/office/drawing/2014/chart" uri="{C3380CC4-5D6E-409C-BE32-E72D297353CC}">
              <c16:uniqueId val="{00000003-B6D8-4738-A68F-CB5436995C02}"/>
            </c:ext>
          </c:extLst>
        </c:ser>
        <c:dLbls>
          <c:showLegendKey val="0"/>
          <c:showVal val="0"/>
          <c:showCatName val="0"/>
          <c:showSerName val="0"/>
          <c:showPercent val="0"/>
          <c:showBubbleSize val="0"/>
        </c:dLbls>
        <c:gapWidth val="50"/>
        <c:overlap val="100"/>
        <c:axId val="87480192"/>
        <c:axId val="87481728"/>
      </c:barChart>
      <c:catAx>
        <c:axId val="87480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7481728"/>
        <c:crosses val="autoZero"/>
        <c:auto val="1"/>
        <c:lblAlgn val="ctr"/>
        <c:lblOffset val="100"/>
        <c:tickLblSkip val="1"/>
        <c:tickMarkSkip val="1"/>
        <c:noMultiLvlLbl val="0"/>
      </c:catAx>
      <c:valAx>
        <c:axId val="87481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7480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'DHS10'!$M$124:$Q$124</c:f>
              <c:numCache>
                <c:formatCode>###0.0</c:formatCode>
                <c:ptCount val="5"/>
                <c:pt idx="0">
                  <c:v>1.4899909222870862</c:v>
                </c:pt>
                <c:pt idx="1">
                  <c:v>3.7465819970720071</c:v>
                </c:pt>
                <c:pt idx="2">
                  <c:v>5.858574283094077</c:v>
                </c:pt>
                <c:pt idx="3">
                  <c:v>6.9678963801713056</c:v>
                </c:pt>
                <c:pt idx="4">
                  <c:v>16.132232865836542</c:v>
                </c:pt>
              </c:numCache>
            </c:numRef>
          </c:val>
          <c:extLst>
            <c:ext xmlns:c16="http://schemas.microsoft.com/office/drawing/2014/chart" uri="{C3380CC4-5D6E-409C-BE32-E72D297353CC}">
              <c16:uniqueId val="{00000000-6D88-4E04-AB13-3BAAEC6FAE49}"/>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'DHS10'!$M$125:$Q$125</c:f>
              <c:numCache>
                <c:formatCode>###0.0</c:formatCode>
                <c:ptCount val="5"/>
                <c:pt idx="0">
                  <c:v>2.5635873395263604</c:v>
                </c:pt>
                <c:pt idx="1">
                  <c:v>3.2102232018545167</c:v>
                </c:pt>
                <c:pt idx="2">
                  <c:v>6.7556939674757466</c:v>
                </c:pt>
                <c:pt idx="3">
                  <c:v>9.4700070719351555</c:v>
                </c:pt>
                <c:pt idx="4">
                  <c:v>16.93373133019897</c:v>
                </c:pt>
              </c:numCache>
            </c:numRef>
          </c:val>
          <c:extLst>
            <c:ext xmlns:c16="http://schemas.microsoft.com/office/drawing/2014/chart" uri="{C3380CC4-5D6E-409C-BE32-E72D297353CC}">
              <c16:uniqueId val="{00000001-6D88-4E04-AB13-3BAAEC6FAE49}"/>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'DHS10'!$M$126:$Q$126</c:f>
              <c:numCache>
                <c:formatCode>###0.0</c:formatCode>
                <c:ptCount val="5"/>
                <c:pt idx="0">
                  <c:v>2.8480657320331062</c:v>
                </c:pt>
                <c:pt idx="1">
                  <c:v>4.6895284829850299</c:v>
                </c:pt>
                <c:pt idx="2">
                  <c:v>7.5261483956614361</c:v>
                </c:pt>
                <c:pt idx="3">
                  <c:v>7.7440940891951913</c:v>
                </c:pt>
                <c:pt idx="4">
                  <c:v>12.126936845082982</c:v>
                </c:pt>
              </c:numCache>
            </c:numRef>
          </c:val>
          <c:extLst>
            <c:ext xmlns:c16="http://schemas.microsoft.com/office/drawing/2014/chart" uri="{C3380CC4-5D6E-409C-BE32-E72D297353CC}">
              <c16:uniqueId val="{00000002-6D88-4E04-AB13-3BAAEC6FAE49}"/>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'DHS10'!$M$127:$Q$127</c:f>
              <c:numCache>
                <c:formatCode>###0.0</c:formatCode>
                <c:ptCount val="5"/>
                <c:pt idx="0">
                  <c:v>93.098356006153494</c:v>
                </c:pt>
                <c:pt idx="1">
                  <c:v>88.353666318088472</c:v>
                </c:pt>
                <c:pt idx="2">
                  <c:v>79.8595833537685</c:v>
                </c:pt>
                <c:pt idx="3">
                  <c:v>75.818002458698359</c:v>
                </c:pt>
                <c:pt idx="4">
                  <c:v>54.807098958881738</c:v>
                </c:pt>
              </c:numCache>
            </c:numRef>
          </c:val>
          <c:extLst>
            <c:ext xmlns:c16="http://schemas.microsoft.com/office/drawing/2014/chart" uri="{C3380CC4-5D6E-409C-BE32-E72D297353CC}">
              <c16:uniqueId val="{00000003-6D88-4E04-AB13-3BAAEC6FAE49}"/>
            </c:ext>
          </c:extLst>
        </c:ser>
        <c:dLbls>
          <c:showLegendKey val="0"/>
          <c:showVal val="0"/>
          <c:showCatName val="0"/>
          <c:showSerName val="0"/>
          <c:showPercent val="0"/>
          <c:showBubbleSize val="0"/>
        </c:dLbls>
        <c:gapWidth val="50"/>
        <c:overlap val="100"/>
        <c:axId val="86964480"/>
        <c:axId val="87429120"/>
      </c:barChart>
      <c:catAx>
        <c:axId val="86964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7429120"/>
        <c:crosses val="autoZero"/>
        <c:auto val="1"/>
        <c:lblAlgn val="ctr"/>
        <c:lblOffset val="100"/>
        <c:tickLblSkip val="1"/>
        <c:tickMarkSkip val="1"/>
        <c:noMultiLvlLbl val="0"/>
      </c:catAx>
      <c:valAx>
        <c:axId val="87429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6964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'MIS14'!$M$15:$Q$15</c:f>
              <c:strCache>
                <c:ptCount val="5"/>
                <c:pt idx="0">
                  <c:v>Poorest</c:v>
                </c:pt>
                <c:pt idx="1">
                  <c:v>Poor</c:v>
                </c:pt>
                <c:pt idx="2">
                  <c:v>Middle</c:v>
                </c:pt>
                <c:pt idx="3">
                  <c:v>Rich</c:v>
                </c:pt>
                <c:pt idx="4">
                  <c:v>Richest</c:v>
                </c:pt>
              </c:strCache>
            </c:strRef>
          </c:cat>
          <c:val>
            <c:numRef>
              <c:f>'MIS14'!$M$18:$Q$18</c:f>
              <c:numCache>
                <c:formatCode>###0.0</c:formatCode>
                <c:ptCount val="5"/>
                <c:pt idx="0">
                  <c:v>45.981870939266116</c:v>
                </c:pt>
                <c:pt idx="1">
                  <c:v>50.993199171752643</c:v>
                </c:pt>
                <c:pt idx="2">
                  <c:v>48.023723150777776</c:v>
                </c:pt>
                <c:pt idx="3">
                  <c:v>47.515047902346026</c:v>
                </c:pt>
                <c:pt idx="4">
                  <c:v>49.439823012677152</c:v>
                </c:pt>
              </c:numCache>
            </c:numRef>
          </c:val>
          <c:extLst>
            <c:ext xmlns:c16="http://schemas.microsoft.com/office/drawing/2014/chart" uri="{C3380CC4-5D6E-409C-BE32-E72D297353CC}">
              <c16:uniqueId val="{00000000-22D3-4783-B1B3-D1A107F24444}"/>
            </c:ext>
          </c:extLst>
        </c:ser>
        <c:ser>
          <c:idx val="1"/>
          <c:order val="1"/>
          <c:tx>
            <c:strRef>
              <c:f>'MIS14'!$B$19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'MIS14'!$M$15:$Q$15</c:f>
              <c:strCache>
                <c:ptCount val="5"/>
                <c:pt idx="0">
                  <c:v>Poorest</c:v>
                </c:pt>
                <c:pt idx="1">
                  <c:v>Poor</c:v>
                </c:pt>
                <c:pt idx="2">
                  <c:v>Middle</c:v>
                </c:pt>
                <c:pt idx="3">
                  <c:v>Rich</c:v>
                </c:pt>
                <c:pt idx="4">
                  <c:v>Richest</c:v>
                </c:pt>
              </c:strCache>
            </c:strRef>
          </c:cat>
          <c:val>
            <c:numRef>
              <c:f>'MIS14'!$M$19:$Q$19</c:f>
              <c:numCache>
                <c:formatCode>###0.0</c:formatCode>
                <c:ptCount val="5"/>
                <c:pt idx="0">
                  <c:v>22.7639513148352</c:v>
                </c:pt>
                <c:pt idx="1">
                  <c:v>20.8993580675684</c:v>
                </c:pt>
                <c:pt idx="2">
                  <c:v>23.637897099695575</c:v>
                </c:pt>
                <c:pt idx="3">
                  <c:v>22.998722899436654</c:v>
                </c:pt>
                <c:pt idx="4">
                  <c:v>22.054769028210917</c:v>
                </c:pt>
              </c:numCache>
            </c:numRef>
          </c:val>
          <c:extLst>
            <c:ext xmlns:c16="http://schemas.microsoft.com/office/drawing/2014/chart" uri="{C3380CC4-5D6E-409C-BE32-E72D297353CC}">
              <c16:uniqueId val="{00000001-22D3-4783-B1B3-D1A107F24444}"/>
            </c:ext>
          </c:extLst>
        </c:ser>
        <c:ser>
          <c:idx val="2"/>
          <c:order val="2"/>
          <c:tx>
            <c:strRef>
              <c:f>'MIS14'!$B$20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'MIS14'!$M$15:$Q$15</c:f>
              <c:strCache>
                <c:ptCount val="5"/>
                <c:pt idx="0">
                  <c:v>Poorest</c:v>
                </c:pt>
                <c:pt idx="1">
                  <c:v>Poor</c:v>
                </c:pt>
                <c:pt idx="2">
                  <c:v>Middle</c:v>
                </c:pt>
                <c:pt idx="3">
                  <c:v>Rich</c:v>
                </c:pt>
                <c:pt idx="4">
                  <c:v>Richest</c:v>
                </c:pt>
              </c:strCache>
            </c:strRef>
          </c:cat>
          <c:val>
            <c:numRef>
              <c:f>'MIS14'!$M$20:$Q$20</c:f>
              <c:numCache>
                <c:formatCode>###0.0</c:formatCode>
                <c:ptCount val="5"/>
                <c:pt idx="0">
                  <c:v>25.599330491325169</c:v>
                </c:pt>
                <c:pt idx="1">
                  <c:v>23.294047462018519</c:v>
                </c:pt>
                <c:pt idx="2">
                  <c:v>24.875513201044338</c:v>
                </c:pt>
                <c:pt idx="3">
                  <c:v>27.050497889625767</c:v>
                </c:pt>
                <c:pt idx="4">
                  <c:v>26.751592430478738</c:v>
                </c:pt>
              </c:numCache>
            </c:numRef>
          </c:val>
          <c:extLst>
            <c:ext xmlns:c16="http://schemas.microsoft.com/office/drawing/2014/chart" uri="{C3380CC4-5D6E-409C-BE32-E72D297353CC}">
              <c16:uniqueId val="{00000002-22D3-4783-B1B3-D1A107F24444}"/>
            </c:ext>
          </c:extLst>
        </c:ser>
        <c:ser>
          <c:idx val="3"/>
          <c:order val="3"/>
          <c:tx>
            <c:strRef>
              <c:f>'MIS14'!$B$21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'MIS14'!$M$15:$Q$15</c:f>
              <c:strCache>
                <c:ptCount val="5"/>
                <c:pt idx="0">
                  <c:v>Poorest</c:v>
                </c:pt>
                <c:pt idx="1">
                  <c:v>Poor</c:v>
                </c:pt>
                <c:pt idx="2">
                  <c:v>Middle</c:v>
                </c:pt>
                <c:pt idx="3">
                  <c:v>Rich</c:v>
                </c:pt>
                <c:pt idx="4">
                  <c:v>Richest</c:v>
                </c:pt>
              </c:strCache>
            </c:strRef>
          </c:cat>
          <c:val>
            <c:numRef>
              <c:f>'MIS14'!$M$21:$Q$21</c:f>
              <c:numCache>
                <c:formatCode>###0.0</c:formatCode>
                <c:ptCount val="5"/>
                <c:pt idx="0">
                  <c:v>5.6548472545735136</c:v>
                </c:pt>
                <c:pt idx="1">
                  <c:v>4.8133952986604385</c:v>
                </c:pt>
                <c:pt idx="2">
                  <c:v>3.4628665484823107</c:v>
                </c:pt>
                <c:pt idx="3">
                  <c:v>2.435731308591552</c:v>
                </c:pt>
                <c:pt idx="4">
                  <c:v>1.7538155286331953</c:v>
                </c:pt>
              </c:numCache>
            </c:numRef>
          </c:val>
          <c:extLst>
            <c:ext xmlns:c16="http://schemas.microsoft.com/office/drawing/2014/chart" uri="{C3380CC4-5D6E-409C-BE32-E72D297353CC}">
              <c16:uniqueId val="{00000003-22D3-4783-B1B3-D1A107F24444}"/>
            </c:ext>
          </c:extLst>
        </c:ser>
        <c:dLbls>
          <c:showLegendKey val="0"/>
          <c:showVal val="0"/>
          <c:showCatName val="0"/>
          <c:showSerName val="0"/>
          <c:showPercent val="0"/>
          <c:showBubbleSize val="0"/>
        </c:dLbls>
        <c:gapWidth val="50"/>
        <c:overlap val="100"/>
        <c:axId val="182812032"/>
        <c:axId val="183218944"/>
      </c:barChart>
      <c:catAx>
        <c:axId val="182812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218944"/>
        <c:crosses val="autoZero"/>
        <c:auto val="1"/>
        <c:lblAlgn val="ctr"/>
        <c:lblOffset val="100"/>
        <c:tickLblSkip val="1"/>
        <c:tickMarkSkip val="1"/>
        <c:noMultiLvlLbl val="0"/>
      </c:catAx>
      <c:valAx>
        <c:axId val="183218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812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'MIS14'!$R$15:$AD$15</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'MIS14'!$R$18:$AD$18</c:f>
              <c:numCache>
                <c:formatCode>###0.0</c:formatCode>
                <c:ptCount val="13"/>
                <c:pt idx="0">
                  <c:v>27.131592766944436</c:v>
                </c:pt>
                <c:pt idx="1">
                  <c:v>74.115240767636806</c:v>
                </c:pt>
                <c:pt idx="2">
                  <c:v>91.135668789961315</c:v>
                </c:pt>
                <c:pt idx="3">
                  <c:v>55.189834524570664</c:v>
                </c:pt>
                <c:pt idx="4">
                  <c:v>63.57241024138186</c:v>
                </c:pt>
                <c:pt idx="5">
                  <c:v>64.326489995650078</c:v>
                </c:pt>
                <c:pt idx="6">
                  <c:v>68.280537150093053</c:v>
                </c:pt>
                <c:pt idx="7">
                  <c:v>34.518346086594704</c:v>
                </c:pt>
                <c:pt idx="8">
                  <c:v>62.997665126990839</c:v>
                </c:pt>
                <c:pt idx="9">
                  <c:v>44.219931071165966</c:v>
                </c:pt>
                <c:pt idx="10">
                  <c:v>44.608989603471471</c:v>
                </c:pt>
                <c:pt idx="11">
                  <c:v>51.336478827675755</c:v>
                </c:pt>
                <c:pt idx="12">
                  <c:v>66.684655726778473</c:v>
                </c:pt>
              </c:numCache>
            </c:numRef>
          </c:val>
          <c:extLst>
            <c:ext xmlns:c16="http://schemas.microsoft.com/office/drawing/2014/chart" uri="{C3380CC4-5D6E-409C-BE32-E72D297353CC}">
              <c16:uniqueId val="{00000000-CD5F-4745-BCD6-712BA117D53D}"/>
            </c:ext>
          </c:extLst>
        </c:ser>
        <c:ser>
          <c:idx val="1"/>
          <c:order val="1"/>
          <c:tx>
            <c:strRef>
              <c:f>'MIS14'!$B$19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'MIS14'!$R$15:$AD$15</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'MIS14'!$R$19:$AD$19</c:f>
              <c:numCache>
                <c:formatCode>###0.0</c:formatCode>
                <c:ptCount val="13"/>
                <c:pt idx="0">
                  <c:v>6.8448718535831183</c:v>
                </c:pt>
                <c:pt idx="1">
                  <c:v>14.273088426198681</c:v>
                </c:pt>
                <c:pt idx="2">
                  <c:v>8.0823012822355924</c:v>
                </c:pt>
                <c:pt idx="3">
                  <c:v>34.651742707613586</c:v>
                </c:pt>
                <c:pt idx="4">
                  <c:v>22.188386945664579</c:v>
                </c:pt>
                <c:pt idx="5">
                  <c:v>23.860461890619064</c:v>
                </c:pt>
                <c:pt idx="6">
                  <c:v>21.630492147394172</c:v>
                </c:pt>
                <c:pt idx="7">
                  <c:v>42.199101968063459</c:v>
                </c:pt>
                <c:pt idx="8">
                  <c:v>3.4937891886132335</c:v>
                </c:pt>
                <c:pt idx="9">
                  <c:v>15.581602785686883</c:v>
                </c:pt>
                <c:pt idx="10">
                  <c:v>44.304670161531313</c:v>
                </c:pt>
                <c:pt idx="11">
                  <c:v>25.386498657659953</c:v>
                </c:pt>
                <c:pt idx="12">
                  <c:v>9.3686282896219168</c:v>
                </c:pt>
              </c:numCache>
            </c:numRef>
          </c:val>
          <c:extLst>
            <c:ext xmlns:c16="http://schemas.microsoft.com/office/drawing/2014/chart" uri="{C3380CC4-5D6E-409C-BE32-E72D297353CC}">
              <c16:uniqueId val="{00000001-CD5F-4745-BCD6-712BA117D53D}"/>
            </c:ext>
          </c:extLst>
        </c:ser>
        <c:ser>
          <c:idx val="2"/>
          <c:order val="2"/>
          <c:tx>
            <c:strRef>
              <c:f>'MIS14'!$B$20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'MIS14'!$R$15:$AD$15</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'MIS14'!$R$20:$AD$20</c:f>
              <c:numCache>
                <c:formatCode>###0.0</c:formatCode>
                <c:ptCount val="13"/>
                <c:pt idx="0">
                  <c:v>66.023535379472449</c:v>
                </c:pt>
                <c:pt idx="1">
                  <c:v>9.7017733742197958</c:v>
                </c:pt>
                <c:pt idx="2">
                  <c:v>0.78202992780309266</c:v>
                </c:pt>
                <c:pt idx="3">
                  <c:v>10.15842276781575</c:v>
                </c:pt>
                <c:pt idx="4">
                  <c:v>8.4855438844509052</c:v>
                </c:pt>
                <c:pt idx="5">
                  <c:v>11.813048113730858</c:v>
                </c:pt>
                <c:pt idx="6">
                  <c:v>10.088970702512775</c:v>
                </c:pt>
                <c:pt idx="7">
                  <c:v>23.282551945341837</c:v>
                </c:pt>
                <c:pt idx="8">
                  <c:v>31.120555309253952</c:v>
                </c:pt>
                <c:pt idx="9">
                  <c:v>39.134142842853691</c:v>
                </c:pt>
                <c:pt idx="10">
                  <c:v>10.608442630857141</c:v>
                </c:pt>
                <c:pt idx="11">
                  <c:v>8.0073943962366396</c:v>
                </c:pt>
                <c:pt idx="12">
                  <c:v>17.154771610080793</c:v>
                </c:pt>
              </c:numCache>
            </c:numRef>
          </c:val>
          <c:extLst>
            <c:ext xmlns:c16="http://schemas.microsoft.com/office/drawing/2014/chart" uri="{C3380CC4-5D6E-409C-BE32-E72D297353CC}">
              <c16:uniqueId val="{00000002-CD5F-4745-BCD6-712BA117D53D}"/>
            </c:ext>
          </c:extLst>
        </c:ser>
        <c:ser>
          <c:idx val="3"/>
          <c:order val="3"/>
          <c:tx>
            <c:strRef>
              <c:f>'MIS14'!$B$21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'MIS14'!$R$15:$AD$15</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'MIS14'!$R$21:$AD$21</c:f>
              <c:numCache>
                <c:formatCode>###0.0</c:formatCode>
                <c:ptCount val="13"/>
                <c:pt idx="0">
                  <c:v>0</c:v>
                </c:pt>
                <c:pt idx="1">
                  <c:v>1.9098974319447177</c:v>
                </c:pt>
                <c:pt idx="2">
                  <c:v>0</c:v>
                </c:pt>
                <c:pt idx="3">
                  <c:v>0</c:v>
                </c:pt>
                <c:pt idx="4">
                  <c:v>5.7536589285026549</c:v>
                </c:pt>
                <c:pt idx="5">
                  <c:v>0</c:v>
                </c:pt>
                <c:pt idx="6">
                  <c:v>0</c:v>
                </c:pt>
                <c:pt idx="7">
                  <c:v>0</c:v>
                </c:pt>
                <c:pt idx="8">
                  <c:v>2.3879903751419747</c:v>
                </c:pt>
                <c:pt idx="9">
                  <c:v>1.0643233002934576</c:v>
                </c:pt>
                <c:pt idx="10">
                  <c:v>0.47789760414007498</c:v>
                </c:pt>
                <c:pt idx="11">
                  <c:v>15.269628118427653</c:v>
                </c:pt>
                <c:pt idx="12">
                  <c:v>6.7919443735188159</c:v>
                </c:pt>
              </c:numCache>
            </c:numRef>
          </c:val>
          <c:extLst>
            <c:ext xmlns:c16="http://schemas.microsoft.com/office/drawing/2014/chart" uri="{C3380CC4-5D6E-409C-BE32-E72D297353CC}">
              <c16:uniqueId val="{00000003-CD5F-4745-BCD6-712BA117D53D}"/>
            </c:ext>
          </c:extLst>
        </c:ser>
        <c:dLbls>
          <c:showLegendKey val="0"/>
          <c:showVal val="0"/>
          <c:showCatName val="0"/>
          <c:showSerName val="0"/>
          <c:showPercent val="0"/>
          <c:showBubbleSize val="0"/>
        </c:dLbls>
        <c:gapWidth val="50"/>
        <c:overlap val="100"/>
        <c:axId val="197056768"/>
        <c:axId val="211902464"/>
      </c:barChart>
      <c:catAx>
        <c:axId val="19705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02464"/>
        <c:crosses val="autoZero"/>
        <c:auto val="1"/>
        <c:lblAlgn val="ctr"/>
        <c:lblOffset val="100"/>
        <c:tickLblSkip val="1"/>
        <c:tickMarkSkip val="1"/>
        <c:noMultiLvlLbl val="0"/>
      </c:catAx>
      <c:valAx>
        <c:axId val="211902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7056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'MIS14'!$C$15:$G$15</c:f>
              <c:strCache>
                <c:ptCount val="5"/>
                <c:pt idx="0">
                  <c:v>Poorest</c:v>
                </c:pt>
                <c:pt idx="1">
                  <c:v>Poor</c:v>
                </c:pt>
                <c:pt idx="2">
                  <c:v>Middle</c:v>
                </c:pt>
                <c:pt idx="3">
                  <c:v>Rich</c:v>
                </c:pt>
                <c:pt idx="4">
                  <c:v>Richest</c:v>
                </c:pt>
              </c:strCache>
            </c:strRef>
          </c:cat>
          <c:val>
            <c:numRef>
              <c:f>'MIS14'!$C$18:$G$18</c:f>
              <c:numCache>
                <c:formatCode>###0.0</c:formatCode>
                <c:ptCount val="5"/>
                <c:pt idx="0">
                  <c:v>47.835818164840184</c:v>
                </c:pt>
                <c:pt idx="1">
                  <c:v>48.609235952061596</c:v>
                </c:pt>
                <c:pt idx="2">
                  <c:v>47.897744816563581</c:v>
                </c:pt>
                <c:pt idx="3">
                  <c:v>53.186450925707483</c:v>
                </c:pt>
                <c:pt idx="4">
                  <c:v>91.412083835370638</c:v>
                </c:pt>
              </c:numCache>
            </c:numRef>
          </c:val>
          <c:extLst>
            <c:ext xmlns:c16="http://schemas.microsoft.com/office/drawing/2014/chart" uri="{C3380CC4-5D6E-409C-BE32-E72D297353CC}">
              <c16:uniqueId val="{00000000-369F-42E1-972D-EA9BF2BFCD31}"/>
            </c:ext>
          </c:extLst>
        </c:ser>
        <c:ser>
          <c:idx val="1"/>
          <c:order val="1"/>
          <c:tx>
            <c:strRef>
              <c:f>'MIS14'!$B$19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'MIS14'!$C$15:$G$15</c:f>
              <c:strCache>
                <c:ptCount val="5"/>
                <c:pt idx="0">
                  <c:v>Poorest</c:v>
                </c:pt>
                <c:pt idx="1">
                  <c:v>Poor</c:v>
                </c:pt>
                <c:pt idx="2">
                  <c:v>Middle</c:v>
                </c:pt>
                <c:pt idx="3">
                  <c:v>Rich</c:v>
                </c:pt>
                <c:pt idx="4">
                  <c:v>Richest</c:v>
                </c:pt>
              </c:strCache>
            </c:strRef>
          </c:cat>
          <c:val>
            <c:numRef>
              <c:f>'MIS14'!$C$19:$G$19</c:f>
              <c:numCache>
                <c:formatCode>###0.0</c:formatCode>
                <c:ptCount val="5"/>
                <c:pt idx="0">
                  <c:v>22.206203301081956</c:v>
                </c:pt>
                <c:pt idx="1">
                  <c:v>22.486778640458734</c:v>
                </c:pt>
                <c:pt idx="2">
                  <c:v>23.069605671483096</c:v>
                </c:pt>
                <c:pt idx="3">
                  <c:v>21.258387248229234</c:v>
                </c:pt>
                <c:pt idx="4">
                  <c:v>6.7745541241705727</c:v>
                </c:pt>
              </c:numCache>
            </c:numRef>
          </c:val>
          <c:extLst>
            <c:ext xmlns:c16="http://schemas.microsoft.com/office/drawing/2014/chart" uri="{C3380CC4-5D6E-409C-BE32-E72D297353CC}">
              <c16:uniqueId val="{00000001-369F-42E1-972D-EA9BF2BFCD31}"/>
            </c:ext>
          </c:extLst>
        </c:ser>
        <c:ser>
          <c:idx val="2"/>
          <c:order val="2"/>
          <c:tx>
            <c:strRef>
              <c:f>'MIS14'!$B$20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'MIS14'!$C$15:$G$15</c:f>
              <c:strCache>
                <c:ptCount val="5"/>
                <c:pt idx="0">
                  <c:v>Poorest</c:v>
                </c:pt>
                <c:pt idx="1">
                  <c:v>Poor</c:v>
                </c:pt>
                <c:pt idx="2">
                  <c:v>Middle</c:v>
                </c:pt>
                <c:pt idx="3">
                  <c:v>Rich</c:v>
                </c:pt>
                <c:pt idx="4">
                  <c:v>Richest</c:v>
                </c:pt>
              </c:strCache>
            </c:strRef>
          </c:cat>
          <c:val>
            <c:numRef>
              <c:f>'MIS14'!$C$20:$G$20</c:f>
              <c:numCache>
                <c:formatCode>###0.0</c:formatCode>
                <c:ptCount val="5"/>
                <c:pt idx="0">
                  <c:v>25.253570089247944</c:v>
                </c:pt>
                <c:pt idx="1">
                  <c:v>24.330556244572989</c:v>
                </c:pt>
                <c:pt idx="2">
                  <c:v>26.248956910034828</c:v>
                </c:pt>
                <c:pt idx="3">
                  <c:v>24.255608383352378</c:v>
                </c:pt>
                <c:pt idx="4">
                  <c:v>1.8133620404587898</c:v>
                </c:pt>
              </c:numCache>
            </c:numRef>
          </c:val>
          <c:extLst>
            <c:ext xmlns:c16="http://schemas.microsoft.com/office/drawing/2014/chart" uri="{C3380CC4-5D6E-409C-BE32-E72D297353CC}">
              <c16:uniqueId val="{00000002-369F-42E1-972D-EA9BF2BFCD31}"/>
            </c:ext>
          </c:extLst>
        </c:ser>
        <c:ser>
          <c:idx val="3"/>
          <c:order val="3"/>
          <c:tx>
            <c:strRef>
              <c:f>'MIS14'!$B$21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'MIS14'!$C$15:$G$15</c:f>
              <c:strCache>
                <c:ptCount val="5"/>
                <c:pt idx="0">
                  <c:v>Poorest</c:v>
                </c:pt>
                <c:pt idx="1">
                  <c:v>Poor</c:v>
                </c:pt>
                <c:pt idx="2">
                  <c:v>Middle</c:v>
                </c:pt>
                <c:pt idx="3">
                  <c:v>Rich</c:v>
                </c:pt>
                <c:pt idx="4">
                  <c:v>Richest</c:v>
                </c:pt>
              </c:strCache>
            </c:strRef>
          </c:cat>
          <c:val>
            <c:numRef>
              <c:f>'MIS14'!$C$21:$G$21</c:f>
              <c:numCache>
                <c:formatCode>###0.0</c:formatCode>
                <c:ptCount val="5"/>
                <c:pt idx="0">
                  <c:v>4.7044084448299142</c:v>
                </c:pt>
                <c:pt idx="1">
                  <c:v>4.5734291629066828</c:v>
                </c:pt>
                <c:pt idx="2">
                  <c:v>2.7836926019184958</c:v>
                </c:pt>
                <c:pt idx="3">
                  <c:v>1.2995534427109057</c:v>
                </c:pt>
                <c:pt idx="4">
                  <c:v>0</c:v>
                </c:pt>
              </c:numCache>
            </c:numRef>
          </c:val>
          <c:extLst>
            <c:ext xmlns:c16="http://schemas.microsoft.com/office/drawing/2014/chart" uri="{C3380CC4-5D6E-409C-BE32-E72D297353CC}">
              <c16:uniqueId val="{00000003-369F-42E1-972D-EA9BF2BFCD31}"/>
            </c:ext>
          </c:extLst>
        </c:ser>
        <c:dLbls>
          <c:showLegendKey val="0"/>
          <c:showVal val="0"/>
          <c:showCatName val="0"/>
          <c:showSerName val="0"/>
          <c:showPercent val="0"/>
          <c:showBubbleSize val="0"/>
        </c:dLbls>
        <c:gapWidth val="50"/>
        <c:overlap val="100"/>
        <c:axId val="85022208"/>
        <c:axId val="85023744"/>
      </c:barChart>
      <c:catAx>
        <c:axId val="85022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023744"/>
        <c:crosses val="autoZero"/>
        <c:auto val="1"/>
        <c:lblAlgn val="ctr"/>
        <c:lblOffset val="100"/>
        <c:tickLblSkip val="1"/>
        <c:tickMarkSkip val="1"/>
        <c:noMultiLvlLbl val="0"/>
      </c:catAx>
      <c:valAx>
        <c:axId val="85023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022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'MIS14'!$R$121:$AD$121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'MIS14'!$R$124:$AD$124</c:f>
              <c:numCache>
                <c:formatCode>###0.0</c:formatCode>
                <c:ptCount val="13"/>
                <c:pt idx="0">
                  <c:v>9.9522594483311497</c:v>
                </c:pt>
                <c:pt idx="1">
                  <c:v>27.067264442126657</c:v>
                </c:pt>
                <c:pt idx="2">
                  <c:v>63.729077744585339</c:v>
                </c:pt>
                <c:pt idx="3">
                  <c:v>9.55423787610669</c:v>
                </c:pt>
                <c:pt idx="4">
                  <c:v>24.528207107552536</c:v>
                </c:pt>
                <c:pt idx="5">
                  <c:v>19.16537847478337</c:v>
                </c:pt>
                <c:pt idx="6">
                  <c:v>8.5206931553275673</c:v>
                </c:pt>
                <c:pt idx="7">
                  <c:v>8.1226274436920782</c:v>
                </c:pt>
                <c:pt idx="8">
                  <c:v>17.565221297711076</c:v>
                </c:pt>
                <c:pt idx="9">
                  <c:v>20.727336868341553</c:v>
                </c:pt>
                <c:pt idx="10">
                  <c:v>37.073973492093842</c:v>
                </c:pt>
                <c:pt idx="11">
                  <c:v>15.931309366046161</c:v>
                </c:pt>
                <c:pt idx="12">
                  <c:v>15.132628238627008</c:v>
                </c:pt>
              </c:numCache>
            </c:numRef>
          </c:val>
          <c:extLst>
            <c:ext xmlns:c16="http://schemas.microsoft.com/office/drawing/2014/chart" uri="{C3380CC4-5D6E-409C-BE32-E72D297353CC}">
              <c16:uniqueId val="{00000000-E10E-4A3F-9516-D149D5D5D92E}"/>
            </c:ext>
          </c:extLst>
        </c:ser>
        <c:ser>
          <c:idx val="1"/>
          <c:order val="1"/>
          <c:tx>
            <c:strRef>
              <c:f>'MIS14'!$B$125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'MIS14'!$R$121:$AD$121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'MIS14'!$R$125:$AD$125</c:f>
              <c:numCache>
                <c:formatCode>###0.0</c:formatCode>
                <c:ptCount val="13"/>
                <c:pt idx="0">
                  <c:v>21.350653734209082</c:v>
                </c:pt>
                <c:pt idx="1">
                  <c:v>40.493386061015762</c:v>
                </c:pt>
                <c:pt idx="2">
                  <c:v>30.943002326418704</c:v>
                </c:pt>
                <c:pt idx="3">
                  <c:v>32.386252116369015</c:v>
                </c:pt>
                <c:pt idx="4">
                  <c:v>25.729332989292583</c:v>
                </c:pt>
                <c:pt idx="5">
                  <c:v>12.437941879244175</c:v>
                </c:pt>
                <c:pt idx="6">
                  <c:v>8.9416942433280084</c:v>
                </c:pt>
                <c:pt idx="7">
                  <c:v>13.62749963325196</c:v>
                </c:pt>
                <c:pt idx="8">
                  <c:v>41.928753200436198</c:v>
                </c:pt>
                <c:pt idx="9">
                  <c:v>25.897642349651992</c:v>
                </c:pt>
                <c:pt idx="10">
                  <c:v>21.998660276908566</c:v>
                </c:pt>
                <c:pt idx="11">
                  <c:v>2.2312826919834432</c:v>
                </c:pt>
                <c:pt idx="12">
                  <c:v>16.860115791939922</c:v>
                </c:pt>
              </c:numCache>
            </c:numRef>
          </c:val>
          <c:extLst>
            <c:ext xmlns:c16="http://schemas.microsoft.com/office/drawing/2014/chart" uri="{C3380CC4-5D6E-409C-BE32-E72D297353CC}">
              <c16:uniqueId val="{00000001-E10E-4A3F-9516-D149D5D5D92E}"/>
            </c:ext>
          </c:extLst>
        </c:ser>
        <c:ser>
          <c:idx val="2"/>
          <c:order val="2"/>
          <c:tx>
            <c:strRef>
              <c:f>'MIS14'!$B$126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'MIS14'!$R$121:$AD$121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'MIS14'!$R$126:$AD$126</c:f>
              <c:numCache>
                <c:formatCode>###0.0</c:formatCode>
                <c:ptCount val="13"/>
                <c:pt idx="0">
                  <c:v>4.5804942420504631</c:v>
                </c:pt>
                <c:pt idx="1">
                  <c:v>3.1985172866134377</c:v>
                </c:pt>
                <c:pt idx="2">
                  <c:v>1.2305047518632621</c:v>
                </c:pt>
                <c:pt idx="3">
                  <c:v>0.45193849420159893</c:v>
                </c:pt>
                <c:pt idx="4">
                  <c:v>0.53753630439191369</c:v>
                </c:pt>
                <c:pt idx="5">
                  <c:v>0.24264988356986805</c:v>
                </c:pt>
                <c:pt idx="6">
                  <c:v>4.3160870210403601</c:v>
                </c:pt>
                <c:pt idx="7">
                  <c:v>2.3634824211093672</c:v>
                </c:pt>
                <c:pt idx="8">
                  <c:v>11.717019320544562</c:v>
                </c:pt>
                <c:pt idx="9">
                  <c:v>1.1939067171791393</c:v>
                </c:pt>
                <c:pt idx="10">
                  <c:v>2.4601714744814061</c:v>
                </c:pt>
                <c:pt idx="11">
                  <c:v>3.4753304892460619</c:v>
                </c:pt>
                <c:pt idx="12">
                  <c:v>0.88140452037326611</c:v>
                </c:pt>
              </c:numCache>
            </c:numRef>
          </c:val>
          <c:extLst>
            <c:ext xmlns:c16="http://schemas.microsoft.com/office/drawing/2014/chart" uri="{C3380CC4-5D6E-409C-BE32-E72D297353CC}">
              <c16:uniqueId val="{00000002-E10E-4A3F-9516-D149D5D5D92E}"/>
            </c:ext>
          </c:extLst>
        </c:ser>
        <c:ser>
          <c:idx val="3"/>
          <c:order val="3"/>
          <c:tx>
            <c:strRef>
              <c:f>'MIS14'!$B$127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'MIS14'!$R$121:$AD$121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'MIS14'!$R$127:$AD$127</c:f>
              <c:numCache>
                <c:formatCode>###0.0</c:formatCode>
                <c:ptCount val="13"/>
                <c:pt idx="0">
                  <c:v>64.1165925754093</c:v>
                </c:pt>
                <c:pt idx="1">
                  <c:v>29.240832210244143</c:v>
                </c:pt>
                <c:pt idx="2">
                  <c:v>4.097415177132695</c:v>
                </c:pt>
                <c:pt idx="3">
                  <c:v>57.607571513322689</c:v>
                </c:pt>
                <c:pt idx="4">
                  <c:v>49.204923598762967</c:v>
                </c:pt>
                <c:pt idx="5">
                  <c:v>68.154029762402587</c:v>
                </c:pt>
                <c:pt idx="6">
                  <c:v>78.221525580304061</c:v>
                </c:pt>
                <c:pt idx="7">
                  <c:v>75.886390501946593</c:v>
                </c:pt>
                <c:pt idx="8">
                  <c:v>28.789006181308164</c:v>
                </c:pt>
                <c:pt idx="9">
                  <c:v>52.18111406482732</c:v>
                </c:pt>
                <c:pt idx="10">
                  <c:v>38.467194756516186</c:v>
                </c:pt>
                <c:pt idx="11">
                  <c:v>78.362077452724336</c:v>
                </c:pt>
                <c:pt idx="12">
                  <c:v>67.125851449059809</c:v>
                </c:pt>
              </c:numCache>
            </c:numRef>
          </c:val>
          <c:extLst>
            <c:ext xmlns:c16="http://schemas.microsoft.com/office/drawing/2014/chart" uri="{C3380CC4-5D6E-409C-BE32-E72D297353CC}">
              <c16:uniqueId val="{00000003-E10E-4A3F-9516-D149D5D5D92E}"/>
            </c:ext>
          </c:extLst>
        </c:ser>
        <c:dLbls>
          <c:showLegendKey val="0"/>
          <c:showVal val="0"/>
          <c:showCatName val="0"/>
          <c:showSerName val="0"/>
          <c:showPercent val="0"/>
          <c:showBubbleSize val="0"/>
        </c:dLbls>
        <c:gapWidth val="50"/>
        <c:overlap val="100"/>
        <c:axId val="85091072"/>
        <c:axId val="85092608"/>
      </c:barChart>
      <c:catAx>
        <c:axId val="85091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092608"/>
        <c:crosses val="autoZero"/>
        <c:auto val="1"/>
        <c:lblAlgn val="ctr"/>
        <c:lblOffset val="100"/>
        <c:tickLblSkip val="1"/>
        <c:tickMarkSkip val="1"/>
        <c:noMultiLvlLbl val="0"/>
      </c:catAx>
      <c:valAx>
        <c:axId val="85092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091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'MIS14'!$M$221:$Q$221</c:f>
              <c:strCache>
                <c:ptCount val="5"/>
                <c:pt idx="0">
                  <c:v>Poorest</c:v>
                </c:pt>
                <c:pt idx="1">
                  <c:v>Poor</c:v>
                </c:pt>
                <c:pt idx="2">
                  <c:v>Middle</c:v>
                </c:pt>
                <c:pt idx="3">
                  <c:v>Rich</c:v>
                </c:pt>
                <c:pt idx="4">
                  <c:v>Richest</c:v>
                </c:pt>
              </c:strCache>
            </c:strRef>
          </c:cat>
          <c:val>
            <c:numRef>
              <c:f>'MIS14'!$M$222:$Q$222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9F6-45DC-9E60-E772E4372F95}"/>
            </c:ext>
          </c:extLst>
        </c:ser>
        <c:ser>
          <c:idx val="1"/>
          <c:order val="1"/>
          <c:tx>
            <c:strRef>
              <c:f>'MIS14'!$B$223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'MIS14'!$M$221:$Q$221</c:f>
              <c:strCache>
                <c:ptCount val="5"/>
                <c:pt idx="0">
                  <c:v>Poorest</c:v>
                </c:pt>
                <c:pt idx="1">
                  <c:v>Poor</c:v>
                </c:pt>
                <c:pt idx="2">
                  <c:v>Middle</c:v>
                </c:pt>
                <c:pt idx="3">
                  <c:v>Rich</c:v>
                </c:pt>
                <c:pt idx="4">
                  <c:v>Richest</c:v>
                </c:pt>
              </c:strCache>
            </c:strRef>
          </c:cat>
          <c:val>
            <c:numRef>
              <c:f>'MIS14'!$M$223:$Q$223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9F6-45DC-9E60-E772E4372F95}"/>
            </c:ext>
          </c:extLst>
        </c:ser>
        <c:ser>
          <c:idx val="2"/>
          <c:order val="2"/>
          <c:tx>
            <c:strRef>
              <c:f>'MIS14'!$B$224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'MIS14'!$M$221:$Q$221</c:f>
              <c:strCache>
                <c:ptCount val="5"/>
                <c:pt idx="0">
                  <c:v>Poorest</c:v>
                </c:pt>
                <c:pt idx="1">
                  <c:v>Poor</c:v>
                </c:pt>
                <c:pt idx="2">
                  <c:v>Middle</c:v>
                </c:pt>
                <c:pt idx="3">
                  <c:v>Rich</c:v>
                </c:pt>
                <c:pt idx="4">
                  <c:v>Richest</c:v>
                </c:pt>
              </c:strCache>
            </c:strRef>
          </c:cat>
          <c:val>
            <c:numRef>
              <c:f>'MIS14'!$M$224:$Q$224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9F6-45DC-9E60-E772E4372F95}"/>
            </c:ext>
          </c:extLst>
        </c:ser>
        <c:dLbls>
          <c:showLegendKey val="0"/>
          <c:showVal val="0"/>
          <c:showCatName val="0"/>
          <c:showSerName val="0"/>
          <c:showPercent val="0"/>
          <c:showBubbleSize val="0"/>
        </c:dLbls>
        <c:gapWidth val="50"/>
        <c:overlap val="100"/>
        <c:axId val="85305984"/>
        <c:axId val="85320064"/>
      </c:barChart>
      <c:catAx>
        <c:axId val="85305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320064"/>
        <c:crosses val="autoZero"/>
        <c:auto val="1"/>
        <c:lblAlgn val="ctr"/>
        <c:lblOffset val="100"/>
        <c:tickLblSkip val="1"/>
        <c:tickMarkSkip val="1"/>
        <c:noMultiLvlLbl val="0"/>
      </c:catAx>
      <c:valAx>
        <c:axId val="85320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305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'MIS14'!$R$221:$AD$221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'MIS14'!$R$222:$AD$222</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DC04-4267-B75F-1EB4AE3EC821}"/>
            </c:ext>
          </c:extLst>
        </c:ser>
        <c:ser>
          <c:idx val="1"/>
          <c:order val="1"/>
          <c:tx>
            <c:strRef>
              <c:f>'MIS14'!$B$223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'MIS14'!$R$221:$AD$221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'MIS14'!$R$223:$AD$223</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DC04-4267-B75F-1EB4AE3EC821}"/>
            </c:ext>
          </c:extLst>
        </c:ser>
        <c:ser>
          <c:idx val="2"/>
          <c:order val="2"/>
          <c:tx>
            <c:strRef>
              <c:f>'MIS14'!$B$224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'MIS14'!$R$221:$AD$221</c:f>
              <c:strCache>
                <c:ptCount val="13"/>
                <c:pt idx="0">
                  <c:v>Boucle de Mouhoun</c:v>
                </c:pt>
                <c:pt idx="1">
                  <c:v>Cascades</c:v>
                </c:pt>
                <c:pt idx="2">
                  <c:v>Centre</c:v>
                </c:pt>
                <c:pt idx="3">
                  <c:v>Centre-Est</c:v>
                </c:pt>
                <c:pt idx="4">
                  <c:v>Centre-Nord</c:v>
                </c:pt>
                <c:pt idx="5">
                  <c:v>Centre-Ouest</c:v>
                </c:pt>
                <c:pt idx="6">
                  <c:v>Centre-Sud</c:v>
                </c:pt>
                <c:pt idx="7">
                  <c:v>Est</c:v>
                </c:pt>
                <c:pt idx="8">
                  <c:v>Hauts Basins</c:v>
                </c:pt>
                <c:pt idx="9">
                  <c:v>Nord</c:v>
                </c:pt>
                <c:pt idx="10">
                  <c:v>Plateau Central</c:v>
                </c:pt>
                <c:pt idx="11">
                  <c:v>Sahel</c:v>
                </c:pt>
                <c:pt idx="12">
                  <c:v>Sud-Ouest</c:v>
                </c:pt>
              </c:strCache>
            </c:strRef>
          </c:cat>
          <c:val>
            <c:numRef>
              <c:f>'MIS14'!$R$224:$AD$224</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DC04-4267-B75F-1EB4AE3EC821}"/>
            </c:ext>
          </c:extLst>
        </c:ser>
        <c:dLbls>
          <c:showLegendKey val="0"/>
          <c:showVal val="0"/>
          <c:showCatName val="0"/>
          <c:showSerName val="0"/>
          <c:showPercent val="0"/>
          <c:showBubbleSize val="0"/>
        </c:dLbls>
        <c:gapWidth val="50"/>
        <c:overlap val="100"/>
        <c:axId val="85408768"/>
        <c:axId val="85422848"/>
      </c:barChart>
      <c:catAx>
        <c:axId val="8540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22848"/>
        <c:crosses val="autoZero"/>
        <c:auto val="1"/>
        <c:lblAlgn val="ctr"/>
        <c:lblOffset val="100"/>
        <c:tickLblSkip val="1"/>
        <c:tickMarkSkip val="1"/>
        <c:noMultiLvlLbl val="0"/>
      </c:catAx>
      <c:valAx>
        <c:axId val="85422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08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'MIS14'!$C$221:$G$221</c:f>
              <c:strCache>
                <c:ptCount val="5"/>
                <c:pt idx="0">
                  <c:v>Poorest</c:v>
                </c:pt>
                <c:pt idx="1">
                  <c:v>Poor</c:v>
                </c:pt>
                <c:pt idx="2">
                  <c:v>Middle</c:v>
                </c:pt>
                <c:pt idx="3">
                  <c:v>Rich</c:v>
                </c:pt>
                <c:pt idx="4">
                  <c:v>Richest</c:v>
                </c:pt>
              </c:strCache>
            </c:strRef>
          </c:cat>
          <c:val>
            <c:numRef>
              <c:f>'MIS14'!$C$222:$G$222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248-4CD0-BA7F-BDAF6577CBDF}"/>
            </c:ext>
          </c:extLst>
        </c:ser>
        <c:ser>
          <c:idx val="1"/>
          <c:order val="1"/>
          <c:tx>
            <c:strRef>
              <c:f>'MIS14'!$B$223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'MIS14'!$C$221:$G$221</c:f>
              <c:strCache>
                <c:ptCount val="5"/>
                <c:pt idx="0">
                  <c:v>Poorest</c:v>
                </c:pt>
                <c:pt idx="1">
                  <c:v>Poor</c:v>
                </c:pt>
                <c:pt idx="2">
                  <c:v>Middle</c:v>
                </c:pt>
                <c:pt idx="3">
                  <c:v>Rich</c:v>
                </c:pt>
                <c:pt idx="4">
                  <c:v>Richest</c:v>
                </c:pt>
              </c:strCache>
            </c:strRef>
          </c:cat>
          <c:val>
            <c:numRef>
              <c:f>'MIS14'!$C$223:$G$223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248-4CD0-BA7F-BDAF6577CBDF}"/>
            </c:ext>
          </c:extLst>
        </c:ser>
        <c:ser>
          <c:idx val="2"/>
          <c:order val="2"/>
          <c:tx>
            <c:strRef>
              <c:f>'MIS14'!$B$224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'MIS14'!$C$221:$G$221</c:f>
              <c:strCache>
                <c:ptCount val="5"/>
                <c:pt idx="0">
                  <c:v>Poorest</c:v>
                </c:pt>
                <c:pt idx="1">
                  <c:v>Poor</c:v>
                </c:pt>
                <c:pt idx="2">
                  <c:v>Middle</c:v>
                </c:pt>
                <c:pt idx="3">
                  <c:v>Rich</c:v>
                </c:pt>
                <c:pt idx="4">
                  <c:v>Richest</c:v>
                </c:pt>
              </c:strCache>
            </c:strRef>
          </c:cat>
          <c:val>
            <c:numRef>
              <c:f>'MIS14'!$C$224:$G$224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248-4CD0-BA7F-BDAF6577CBDF}"/>
            </c:ext>
          </c:extLst>
        </c:ser>
        <c:dLbls>
          <c:showLegendKey val="0"/>
          <c:showVal val="0"/>
          <c:showCatName val="0"/>
          <c:showSerName val="0"/>
          <c:showPercent val="0"/>
          <c:showBubbleSize val="0"/>
        </c:dLbls>
        <c:gapWidth val="50"/>
        <c:overlap val="100"/>
        <c:axId val="85446016"/>
        <c:axId val="85447808"/>
      </c:barChart>
      <c:catAx>
        <c:axId val="8544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47808"/>
        <c:crosses val="autoZero"/>
        <c:auto val="1"/>
        <c:lblAlgn val="ctr"/>
        <c:lblOffset val="100"/>
        <c:tickLblSkip val="1"/>
        <c:tickMarkSkip val="1"/>
        <c:noMultiLvlLbl val="0"/>
      </c:catAx>
      <c:valAx>
        <c:axId val="85447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46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'MIS14'!$H$15:$L$15</c:f>
              <c:strCache>
                <c:ptCount val="5"/>
                <c:pt idx="0">
                  <c:v>Poorest</c:v>
                </c:pt>
                <c:pt idx="1">
                  <c:v>Poor</c:v>
                </c:pt>
                <c:pt idx="2">
                  <c:v>Middle</c:v>
                </c:pt>
                <c:pt idx="3">
                  <c:v>Rich</c:v>
                </c:pt>
                <c:pt idx="4">
                  <c:v>Richest</c:v>
                </c:pt>
              </c:strCache>
            </c:strRef>
          </c:cat>
          <c:val>
            <c:numRef>
              <c:f>'MIS14'!$H$18:$L$18</c:f>
              <c:numCache>
                <c:formatCode>###0.0</c:formatCode>
                <c:ptCount val="5"/>
                <c:pt idx="0">
                  <c:v>59.433095843348035</c:v>
                </c:pt>
                <c:pt idx="1">
                  <c:v>81.574468746084236</c:v>
                </c:pt>
                <c:pt idx="2">
                  <c:v>86.068050811658537</c:v>
                </c:pt>
                <c:pt idx="3">
                  <c:v>94.423250287804009</c:v>
                </c:pt>
                <c:pt idx="4">
                  <c:v>99.001349096051143</c:v>
                </c:pt>
              </c:numCache>
            </c:numRef>
          </c:val>
          <c:extLst>
            <c:ext xmlns:c16="http://schemas.microsoft.com/office/drawing/2014/chart" uri="{C3380CC4-5D6E-409C-BE32-E72D297353CC}">
              <c16:uniqueId val="{00000000-3A87-4FA6-A9F3-342D7FD9E5BE}"/>
            </c:ext>
          </c:extLst>
        </c:ser>
        <c:ser>
          <c:idx val="1"/>
          <c:order val="1"/>
          <c:tx>
            <c:strRef>
              <c:f>'MIS14'!$B$19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'MIS14'!$H$15:$L$15</c:f>
              <c:strCache>
                <c:ptCount val="5"/>
                <c:pt idx="0">
                  <c:v>Poorest</c:v>
                </c:pt>
                <c:pt idx="1">
                  <c:v>Poor</c:v>
                </c:pt>
                <c:pt idx="2">
                  <c:v>Middle</c:v>
                </c:pt>
                <c:pt idx="3">
                  <c:v>Rich</c:v>
                </c:pt>
                <c:pt idx="4">
                  <c:v>Richest</c:v>
                </c:pt>
              </c:strCache>
            </c:strRef>
          </c:cat>
          <c:val>
            <c:numRef>
              <c:f>'MIS14'!$H$19:$L$19</c:f>
              <c:numCache>
                <c:formatCode>###0.0</c:formatCode>
                <c:ptCount val="5"/>
                <c:pt idx="0">
                  <c:v>21.062215404907668</c:v>
                </c:pt>
                <c:pt idx="1">
                  <c:v>10.655055209057368</c:v>
                </c:pt>
                <c:pt idx="2">
                  <c:v>11.895747136776141</c:v>
                </c:pt>
                <c:pt idx="3">
                  <c:v>4.8512606417423649</c:v>
                </c:pt>
                <c:pt idx="4">
                  <c:v>0.99865090394885314</c:v>
                </c:pt>
              </c:numCache>
            </c:numRef>
          </c:val>
          <c:extLst>
            <c:ext xmlns:c16="http://schemas.microsoft.com/office/drawing/2014/chart" uri="{C3380CC4-5D6E-409C-BE32-E72D297353CC}">
              <c16:uniqueId val="{00000001-3A87-4FA6-A9F3-342D7FD9E5BE}"/>
            </c:ext>
          </c:extLst>
        </c:ser>
        <c:ser>
          <c:idx val="2"/>
          <c:order val="2"/>
          <c:tx>
            <c:strRef>
              <c:f>'MIS14'!$B$20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'MIS14'!$H$15:$L$15</c:f>
              <c:strCache>
                <c:ptCount val="5"/>
                <c:pt idx="0">
                  <c:v>Poorest</c:v>
                </c:pt>
                <c:pt idx="1">
                  <c:v>Poor</c:v>
                </c:pt>
                <c:pt idx="2">
                  <c:v>Middle</c:v>
                </c:pt>
                <c:pt idx="3">
                  <c:v>Rich</c:v>
                </c:pt>
                <c:pt idx="4">
                  <c:v>Richest</c:v>
                </c:pt>
              </c:strCache>
            </c:strRef>
          </c:cat>
          <c:val>
            <c:numRef>
              <c:f>'MIS14'!$H$20:$L$20</c:f>
              <c:numCache>
                <c:formatCode>###0.0</c:formatCode>
                <c:ptCount val="5"/>
                <c:pt idx="0">
                  <c:v>19.504688751744297</c:v>
                </c:pt>
                <c:pt idx="1">
                  <c:v>7.7704760448583965</c:v>
                </c:pt>
                <c:pt idx="2">
                  <c:v>2.0362020515653221</c:v>
                </c:pt>
                <c:pt idx="3">
                  <c:v>0.72548907045362565</c:v>
                </c:pt>
                <c:pt idx="4">
                  <c:v>3.5527136788005009E-15</c:v>
                </c:pt>
              </c:numCache>
            </c:numRef>
          </c:val>
          <c:extLst>
            <c:ext xmlns:c16="http://schemas.microsoft.com/office/drawing/2014/chart" uri="{C3380CC4-5D6E-409C-BE32-E72D297353CC}">
              <c16:uniqueId val="{00000002-3A87-4FA6-A9F3-342D7FD9E5BE}"/>
            </c:ext>
          </c:extLst>
        </c:ser>
        <c:ser>
          <c:idx val="3"/>
          <c:order val="3"/>
          <c:tx>
            <c:strRef>
              <c:f>'MIS14'!$B$21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'MIS14'!$H$15:$L$15</c:f>
              <c:strCache>
                <c:ptCount val="5"/>
                <c:pt idx="0">
                  <c:v>Poorest</c:v>
                </c:pt>
                <c:pt idx="1">
                  <c:v>Poor</c:v>
                </c:pt>
                <c:pt idx="2">
                  <c:v>Middle</c:v>
                </c:pt>
                <c:pt idx="3">
                  <c:v>Rich</c:v>
                </c:pt>
                <c:pt idx="4">
                  <c:v>Richest</c:v>
                </c:pt>
              </c:strCache>
            </c:strRef>
          </c:cat>
          <c:val>
            <c:numRef>
              <c:f>'MIS14'!$H$21:$L$21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A87-4FA6-A9F3-342D7FD9E5BE}"/>
            </c:ext>
          </c:extLst>
        </c:ser>
        <c:dLbls>
          <c:showLegendKey val="0"/>
          <c:showVal val="0"/>
          <c:showCatName val="0"/>
          <c:showSerName val="0"/>
          <c:showPercent val="0"/>
          <c:showBubbleSize val="0"/>
        </c:dLbls>
        <c:gapWidth val="50"/>
        <c:overlap val="100"/>
        <c:axId val="85476480"/>
        <c:axId val="85478016"/>
      </c:barChart>
      <c:catAx>
        <c:axId val="85476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78016"/>
        <c:crosses val="autoZero"/>
        <c:auto val="1"/>
        <c:lblAlgn val="ctr"/>
        <c:lblOffset val="100"/>
        <c:tickLblSkip val="1"/>
        <c:tickMarkSkip val="1"/>
        <c:noMultiLvlLbl val="0"/>
      </c:catAx>
      <c:valAx>
        <c:axId val="85478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76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'MIS14'!$H$121:$L$121</c:f>
              <c:strCache>
                <c:ptCount val="5"/>
                <c:pt idx="0">
                  <c:v>Poorest</c:v>
                </c:pt>
                <c:pt idx="1">
                  <c:v>Poor</c:v>
                </c:pt>
                <c:pt idx="2">
                  <c:v>Middle</c:v>
                </c:pt>
                <c:pt idx="3">
                  <c:v>Rich</c:v>
                </c:pt>
                <c:pt idx="4">
                  <c:v>Richest</c:v>
                </c:pt>
              </c:strCache>
            </c:strRef>
          </c:cat>
          <c:val>
            <c:numRef>
              <c:f>'MIS14'!$H$124:$L$124</c:f>
              <c:numCache>
                <c:formatCode>###0.0</c:formatCode>
                <c:ptCount val="5"/>
                <c:pt idx="0">
                  <c:v>42.188654168823206</c:v>
                </c:pt>
                <c:pt idx="1">
                  <c:v>51.814553146839181</c:v>
                </c:pt>
                <c:pt idx="2">
                  <c:v>51.694188832248855</c:v>
                </c:pt>
                <c:pt idx="3">
                  <c:v>42.978221311827966</c:v>
                </c:pt>
                <c:pt idx="4">
                  <c:v>70.946223594731279</c:v>
                </c:pt>
              </c:numCache>
            </c:numRef>
          </c:val>
          <c:extLst>
            <c:ext xmlns:c16="http://schemas.microsoft.com/office/drawing/2014/chart" uri="{C3380CC4-5D6E-409C-BE32-E72D297353CC}">
              <c16:uniqueId val="{00000000-26AE-401C-A1F2-C9B9C045CC14}"/>
            </c:ext>
          </c:extLst>
        </c:ser>
        <c:ser>
          <c:idx val="1"/>
          <c:order val="1"/>
          <c:tx>
            <c:strRef>
              <c:f>'MIS14'!$B$125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'MIS14'!$H$121:$L$121</c:f>
              <c:strCache>
                <c:ptCount val="5"/>
                <c:pt idx="0">
                  <c:v>Poorest</c:v>
                </c:pt>
                <c:pt idx="1">
                  <c:v>Poor</c:v>
                </c:pt>
                <c:pt idx="2">
                  <c:v>Middle</c:v>
                </c:pt>
                <c:pt idx="3">
                  <c:v>Rich</c:v>
                </c:pt>
                <c:pt idx="4">
                  <c:v>Richest</c:v>
                </c:pt>
              </c:strCache>
            </c:strRef>
          </c:cat>
          <c:val>
            <c:numRef>
              <c:f>'MIS14'!$H$125:$L$125</c:f>
              <c:numCache>
                <c:formatCode>###0.0</c:formatCode>
                <c:ptCount val="5"/>
                <c:pt idx="0">
                  <c:v>30.50062133961389</c:v>
                </c:pt>
                <c:pt idx="1">
                  <c:v>40.634044531420095</c:v>
                </c:pt>
                <c:pt idx="2">
                  <c:v>46.216651261129073</c:v>
                </c:pt>
                <c:pt idx="3">
                  <c:v>55.314944969799697</c:v>
                </c:pt>
                <c:pt idx="4">
                  <c:v>29.053776405268671</c:v>
                </c:pt>
              </c:numCache>
            </c:numRef>
          </c:val>
          <c:extLst>
            <c:ext xmlns:c16="http://schemas.microsoft.com/office/drawing/2014/chart" uri="{C3380CC4-5D6E-409C-BE32-E72D297353CC}">
              <c16:uniqueId val="{00000001-26AE-401C-A1F2-C9B9C045CC14}"/>
            </c:ext>
          </c:extLst>
        </c:ser>
        <c:ser>
          <c:idx val="2"/>
          <c:order val="2"/>
          <c:tx>
            <c:strRef>
              <c:f>'MIS14'!$B$126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'MIS14'!$H$121:$L$121</c:f>
              <c:strCache>
                <c:ptCount val="5"/>
                <c:pt idx="0">
                  <c:v>Poorest</c:v>
                </c:pt>
                <c:pt idx="1">
                  <c:v>Poor</c:v>
                </c:pt>
                <c:pt idx="2">
                  <c:v>Middle</c:v>
                </c:pt>
                <c:pt idx="3">
                  <c:v>Rich</c:v>
                </c:pt>
                <c:pt idx="4">
                  <c:v>Richest</c:v>
                </c:pt>
              </c:strCache>
            </c:strRef>
          </c:cat>
          <c:val>
            <c:numRef>
              <c:f>'MIS14'!$H$126:$L$126</c:f>
              <c:numCache>
                <c:formatCode>###0.0</c:formatCode>
                <c:ptCount val="5"/>
                <c:pt idx="0">
                  <c:v>3.446994908970666</c:v>
                </c:pt>
                <c:pt idx="1">
                  <c:v>2.518340060707235</c:v>
                </c:pt>
                <c:pt idx="2">
                  <c:v>1.0198629548733753</c:v>
                </c:pt>
                <c:pt idx="3">
                  <c:v>1.7068337183723372</c:v>
                </c:pt>
                <c:pt idx="4">
                  <c:v>4.9737991503207013E-14</c:v>
                </c:pt>
              </c:numCache>
            </c:numRef>
          </c:val>
          <c:extLst>
            <c:ext xmlns:c16="http://schemas.microsoft.com/office/drawing/2014/chart" uri="{C3380CC4-5D6E-409C-BE32-E72D297353CC}">
              <c16:uniqueId val="{00000002-26AE-401C-A1F2-C9B9C045CC14}"/>
            </c:ext>
          </c:extLst>
        </c:ser>
        <c:ser>
          <c:idx val="3"/>
          <c:order val="3"/>
          <c:tx>
            <c:strRef>
              <c:f>'MIS14'!$B$127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'MIS14'!$H$121:$L$121</c:f>
              <c:strCache>
                <c:ptCount val="5"/>
                <c:pt idx="0">
                  <c:v>Poorest</c:v>
                </c:pt>
                <c:pt idx="1">
                  <c:v>Poor</c:v>
                </c:pt>
                <c:pt idx="2">
                  <c:v>Middle</c:v>
                </c:pt>
                <c:pt idx="3">
                  <c:v>Rich</c:v>
                </c:pt>
                <c:pt idx="4">
                  <c:v>Richest</c:v>
                </c:pt>
              </c:strCache>
            </c:strRef>
          </c:cat>
          <c:val>
            <c:numRef>
              <c:f>'MIS14'!$H$127:$L$127</c:f>
              <c:numCache>
                <c:formatCode>###0.0</c:formatCode>
                <c:ptCount val="5"/>
                <c:pt idx="0">
                  <c:v>23.863729582592239</c:v>
                </c:pt>
                <c:pt idx="1">
                  <c:v>5.0330622610334892</c:v>
                </c:pt>
                <c:pt idx="2">
                  <c:v>1.0692969517486968</c:v>
                </c:pt>
                <c:pt idx="3">
                  <c:v>0</c:v>
                </c:pt>
                <c:pt idx="4">
                  <c:v>0</c:v>
                </c:pt>
              </c:numCache>
            </c:numRef>
          </c:val>
          <c:extLst>
            <c:ext xmlns:c16="http://schemas.microsoft.com/office/drawing/2014/chart" uri="{C3380CC4-5D6E-409C-BE32-E72D297353CC}">
              <c16:uniqueId val="{00000003-26AE-401C-A1F2-C9B9C045CC14}"/>
            </c:ext>
          </c:extLst>
        </c:ser>
        <c:dLbls>
          <c:showLegendKey val="0"/>
          <c:showVal val="0"/>
          <c:showCatName val="0"/>
          <c:showSerName val="0"/>
          <c:showPercent val="0"/>
          <c:showBubbleSize val="0"/>
        </c:dLbls>
        <c:gapWidth val="50"/>
        <c:overlap val="100"/>
        <c:axId val="85506688"/>
        <c:axId val="85508480"/>
      </c:barChart>
      <c:catAx>
        <c:axId val="85506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508480"/>
        <c:crosses val="autoZero"/>
        <c:auto val="1"/>
        <c:lblAlgn val="ctr"/>
        <c:lblOffset val="100"/>
        <c:tickLblSkip val="1"/>
        <c:tickMarkSkip val="1"/>
        <c:noMultiLvlLbl val="0"/>
      </c:catAx>
      <c:valAx>
        <c:axId val="85508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506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'MIS14'!$H$221:$L$221</c:f>
              <c:strCache>
                <c:ptCount val="5"/>
                <c:pt idx="0">
                  <c:v>Poorest</c:v>
                </c:pt>
                <c:pt idx="1">
                  <c:v>Poor</c:v>
                </c:pt>
                <c:pt idx="2">
                  <c:v>Middle</c:v>
                </c:pt>
                <c:pt idx="3">
                  <c:v>Rich</c:v>
                </c:pt>
                <c:pt idx="4">
                  <c:v>Richest</c:v>
                </c:pt>
              </c:strCache>
            </c:strRef>
          </c:cat>
          <c:val>
            <c:numRef>
              <c:f>'MIS14'!$H$222:$L$222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2C3-485A-A931-44A216EEEB12}"/>
            </c:ext>
          </c:extLst>
        </c:ser>
        <c:ser>
          <c:idx val="1"/>
          <c:order val="1"/>
          <c:tx>
            <c:strRef>
              <c:f>'MIS14'!$B$223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'MIS14'!$H$221:$L$221</c:f>
              <c:strCache>
                <c:ptCount val="5"/>
                <c:pt idx="0">
                  <c:v>Poorest</c:v>
                </c:pt>
                <c:pt idx="1">
                  <c:v>Poor</c:v>
                </c:pt>
                <c:pt idx="2">
                  <c:v>Middle</c:v>
                </c:pt>
                <c:pt idx="3">
                  <c:v>Rich</c:v>
                </c:pt>
                <c:pt idx="4">
                  <c:v>Richest</c:v>
                </c:pt>
              </c:strCache>
            </c:strRef>
          </c:cat>
          <c:val>
            <c:numRef>
              <c:f>'MIS14'!$H$223:$L$223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2C3-485A-A931-44A216EEEB12}"/>
            </c:ext>
          </c:extLst>
        </c:ser>
        <c:ser>
          <c:idx val="2"/>
          <c:order val="2"/>
          <c:tx>
            <c:strRef>
              <c:f>'MIS14'!$B$224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'MIS14'!$H$221:$L$221</c:f>
              <c:strCache>
                <c:ptCount val="5"/>
                <c:pt idx="0">
                  <c:v>Poorest</c:v>
                </c:pt>
                <c:pt idx="1">
                  <c:v>Poor</c:v>
                </c:pt>
                <c:pt idx="2">
                  <c:v>Middle</c:v>
                </c:pt>
                <c:pt idx="3">
                  <c:v>Rich</c:v>
                </c:pt>
                <c:pt idx="4">
                  <c:v>Richest</c:v>
                </c:pt>
              </c:strCache>
            </c:strRef>
          </c:cat>
          <c:val>
            <c:numRef>
              <c:f>'MIS14'!$H$224:$L$224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2C3-485A-A931-44A216EEEB12}"/>
            </c:ext>
          </c:extLst>
        </c:ser>
        <c:dLbls>
          <c:showLegendKey val="0"/>
          <c:showVal val="0"/>
          <c:showCatName val="0"/>
          <c:showSerName val="0"/>
          <c:showPercent val="0"/>
          <c:showBubbleSize val="0"/>
        </c:dLbls>
        <c:gapWidth val="50"/>
        <c:overlap val="100"/>
        <c:axId val="85613568"/>
        <c:axId val="85619456"/>
      </c:barChart>
      <c:catAx>
        <c:axId val="85613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619456"/>
        <c:crosses val="autoZero"/>
        <c:auto val="1"/>
        <c:lblAlgn val="ctr"/>
        <c:lblOffset val="100"/>
        <c:tickLblSkip val="1"/>
        <c:tickMarkSkip val="1"/>
        <c:noMultiLvlLbl val="0"/>
      </c:catAx>
      <c:valAx>
        <c:axId val="85619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613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'MIS14'!$C$121:$G$121</c:f>
              <c:strCache>
                <c:ptCount val="5"/>
                <c:pt idx="0">
                  <c:v>Poorest</c:v>
                </c:pt>
                <c:pt idx="1">
                  <c:v>Poor</c:v>
                </c:pt>
                <c:pt idx="2">
                  <c:v>Middle</c:v>
                </c:pt>
                <c:pt idx="3">
                  <c:v>Rich</c:v>
                </c:pt>
                <c:pt idx="4">
                  <c:v>Richest</c:v>
                </c:pt>
              </c:strCache>
            </c:strRef>
          </c:cat>
          <c:val>
            <c:numRef>
              <c:f>'MIS14'!$C$124:$G$124</c:f>
              <c:numCache>
                <c:formatCode>###0.0</c:formatCode>
                <c:ptCount val="5"/>
                <c:pt idx="0">
                  <c:v>9.3790884456082093</c:v>
                </c:pt>
                <c:pt idx="1">
                  <c:v>10.615637044131898</c:v>
                </c:pt>
                <c:pt idx="2">
                  <c:v>14.062396767691702</c:v>
                </c:pt>
                <c:pt idx="3">
                  <c:v>26.154249869737178</c:v>
                </c:pt>
                <c:pt idx="4">
                  <c:v>54.891058795782619</c:v>
                </c:pt>
              </c:numCache>
            </c:numRef>
          </c:val>
          <c:extLst>
            <c:ext xmlns:c16="http://schemas.microsoft.com/office/drawing/2014/chart" uri="{C3380CC4-5D6E-409C-BE32-E72D297353CC}">
              <c16:uniqueId val="{00000000-03B8-4811-BCA6-B6A56BD427AB}"/>
            </c:ext>
          </c:extLst>
        </c:ser>
        <c:ser>
          <c:idx val="1"/>
          <c:order val="1"/>
          <c:tx>
            <c:strRef>
              <c:f>'MIS14'!$B$125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'MIS14'!$C$121:$G$121</c:f>
              <c:strCache>
                <c:ptCount val="5"/>
                <c:pt idx="0">
                  <c:v>Poorest</c:v>
                </c:pt>
                <c:pt idx="1">
                  <c:v>Poor</c:v>
                </c:pt>
                <c:pt idx="2">
                  <c:v>Middle</c:v>
                </c:pt>
                <c:pt idx="3">
                  <c:v>Rich</c:v>
                </c:pt>
                <c:pt idx="4">
                  <c:v>Richest</c:v>
                </c:pt>
              </c:strCache>
            </c:strRef>
          </c:cat>
          <c:val>
            <c:numRef>
              <c:f>'MIS14'!$C$125:$G$125</c:f>
              <c:numCache>
                <c:formatCode>###0.0</c:formatCode>
                <c:ptCount val="5"/>
                <c:pt idx="0">
                  <c:v>15.174959069648713</c:v>
                </c:pt>
                <c:pt idx="1">
                  <c:v>15.95218179985241</c:v>
                </c:pt>
                <c:pt idx="2">
                  <c:v>19.83644568776884</c:v>
                </c:pt>
                <c:pt idx="3">
                  <c:v>24.627308425015521</c:v>
                </c:pt>
                <c:pt idx="4">
                  <c:v>42.801621769922932</c:v>
                </c:pt>
              </c:numCache>
            </c:numRef>
          </c:val>
          <c:extLst>
            <c:ext xmlns:c16="http://schemas.microsoft.com/office/drawing/2014/chart" uri="{C3380CC4-5D6E-409C-BE32-E72D297353CC}">
              <c16:uniqueId val="{00000001-03B8-4811-BCA6-B6A56BD427AB}"/>
            </c:ext>
          </c:extLst>
        </c:ser>
        <c:ser>
          <c:idx val="2"/>
          <c:order val="2"/>
          <c:tx>
            <c:strRef>
              <c:f>'MIS14'!$B$126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'MIS14'!$C$121:$G$121</c:f>
              <c:strCache>
                <c:ptCount val="5"/>
                <c:pt idx="0">
                  <c:v>Poorest</c:v>
                </c:pt>
                <c:pt idx="1">
                  <c:v>Poor</c:v>
                </c:pt>
                <c:pt idx="2">
                  <c:v>Middle</c:v>
                </c:pt>
                <c:pt idx="3">
                  <c:v>Rich</c:v>
                </c:pt>
                <c:pt idx="4">
                  <c:v>Richest</c:v>
                </c:pt>
              </c:strCache>
            </c:strRef>
          </c:cat>
          <c:val>
            <c:numRef>
              <c:f>'MIS14'!$C$126:$G$126</c:f>
              <c:numCache>
                <c:formatCode>###0.0</c:formatCode>
                <c:ptCount val="5"/>
                <c:pt idx="0">
                  <c:v>2.1338001888244236</c:v>
                </c:pt>
                <c:pt idx="1">
                  <c:v>4.3266897941330313</c:v>
                </c:pt>
                <c:pt idx="2">
                  <c:v>2.8682349323178826</c:v>
                </c:pt>
                <c:pt idx="3">
                  <c:v>5.770083839476662</c:v>
                </c:pt>
                <c:pt idx="4">
                  <c:v>1.0867570439664698</c:v>
                </c:pt>
              </c:numCache>
            </c:numRef>
          </c:val>
          <c:extLst>
            <c:ext xmlns:c16="http://schemas.microsoft.com/office/drawing/2014/chart" uri="{C3380CC4-5D6E-409C-BE32-E72D297353CC}">
              <c16:uniqueId val="{00000002-03B8-4811-BCA6-B6A56BD427AB}"/>
            </c:ext>
          </c:extLst>
        </c:ser>
        <c:ser>
          <c:idx val="3"/>
          <c:order val="3"/>
          <c:tx>
            <c:strRef>
              <c:f>'MIS14'!$B$127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'MIS14'!$C$121:$G$121</c:f>
              <c:strCache>
                <c:ptCount val="5"/>
                <c:pt idx="0">
                  <c:v>Poorest</c:v>
                </c:pt>
                <c:pt idx="1">
                  <c:v>Poor</c:v>
                </c:pt>
                <c:pt idx="2">
                  <c:v>Middle</c:v>
                </c:pt>
                <c:pt idx="3">
                  <c:v>Rich</c:v>
                </c:pt>
                <c:pt idx="4">
                  <c:v>Richest</c:v>
                </c:pt>
              </c:strCache>
            </c:strRef>
          </c:cat>
          <c:val>
            <c:numRef>
              <c:f>'MIS14'!$C$127:$G$127</c:f>
              <c:numCache>
                <c:formatCode>###0.0</c:formatCode>
                <c:ptCount val="5"/>
                <c:pt idx="0">
                  <c:v>73.312152295918665</c:v>
                </c:pt>
                <c:pt idx="1">
                  <c:v>69.105491361882656</c:v>
                </c:pt>
                <c:pt idx="2">
                  <c:v>63.232922612221579</c:v>
                </c:pt>
                <c:pt idx="3">
                  <c:v>43.448357865770632</c:v>
                </c:pt>
                <c:pt idx="4">
                  <c:v>1.2205623903279792</c:v>
                </c:pt>
              </c:numCache>
            </c:numRef>
          </c:val>
          <c:extLst>
            <c:ext xmlns:c16="http://schemas.microsoft.com/office/drawing/2014/chart" uri="{C3380CC4-5D6E-409C-BE32-E72D297353CC}">
              <c16:uniqueId val="{00000003-03B8-4811-BCA6-B6A56BD427AB}"/>
            </c:ext>
          </c:extLst>
        </c:ser>
        <c:dLbls>
          <c:showLegendKey val="0"/>
          <c:showVal val="0"/>
          <c:showCatName val="0"/>
          <c:showSerName val="0"/>
          <c:showPercent val="0"/>
          <c:showBubbleSize val="0"/>
        </c:dLbls>
        <c:gapWidth val="50"/>
        <c:overlap val="100"/>
        <c:axId val="85129472"/>
        <c:axId val="85278720"/>
      </c:barChart>
      <c:catAx>
        <c:axId val="85129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278720"/>
        <c:crosses val="autoZero"/>
        <c:auto val="1"/>
        <c:lblAlgn val="ctr"/>
        <c:lblOffset val="100"/>
        <c:tickLblSkip val="1"/>
        <c:tickMarkSkip val="1"/>
        <c:noMultiLvlLbl val="0"/>
      </c:catAx>
      <c:valAx>
        <c:axId val="85278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129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'MIS14'!$M$121:$Q$121</c:f>
              <c:strCache>
                <c:ptCount val="5"/>
                <c:pt idx="0">
                  <c:v>Poorest</c:v>
                </c:pt>
                <c:pt idx="1">
                  <c:v>Poor</c:v>
                </c:pt>
                <c:pt idx="2">
                  <c:v>Middle</c:v>
                </c:pt>
                <c:pt idx="3">
                  <c:v>Rich</c:v>
                </c:pt>
                <c:pt idx="4">
                  <c:v>Richest</c:v>
                </c:pt>
              </c:strCache>
            </c:strRef>
          </c:cat>
          <c:val>
            <c:numRef>
              <c:f>'MIS14'!$M$124:$Q$124</c:f>
              <c:numCache>
                <c:formatCode>###0.0</c:formatCode>
                <c:ptCount val="5"/>
                <c:pt idx="0">
                  <c:v>6.5399746133675842</c:v>
                </c:pt>
                <c:pt idx="1">
                  <c:v>8.263767462949442</c:v>
                </c:pt>
                <c:pt idx="2">
                  <c:v>12.369466134545185</c:v>
                </c:pt>
                <c:pt idx="3">
                  <c:v>14.948218657681132</c:v>
                </c:pt>
                <c:pt idx="4">
                  <c:v>21.404217587629677</c:v>
                </c:pt>
              </c:numCache>
            </c:numRef>
          </c:val>
          <c:extLst>
            <c:ext xmlns:c16="http://schemas.microsoft.com/office/drawing/2014/chart" uri="{C3380CC4-5D6E-409C-BE32-E72D297353CC}">
              <c16:uniqueId val="{00000000-F23C-4388-8983-55DC3F850AD5}"/>
            </c:ext>
          </c:extLst>
        </c:ser>
        <c:ser>
          <c:idx val="1"/>
          <c:order val="1"/>
          <c:tx>
            <c:strRef>
              <c:f>'MIS14'!$B$125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'MIS14'!$M$121:$Q$121</c:f>
              <c:strCache>
                <c:ptCount val="5"/>
                <c:pt idx="0">
                  <c:v>Poorest</c:v>
                </c:pt>
                <c:pt idx="1">
                  <c:v>Poor</c:v>
                </c:pt>
                <c:pt idx="2">
                  <c:v>Middle</c:v>
                </c:pt>
                <c:pt idx="3">
                  <c:v>Rich</c:v>
                </c:pt>
                <c:pt idx="4">
                  <c:v>Richest</c:v>
                </c:pt>
              </c:strCache>
            </c:strRef>
          </c:cat>
          <c:val>
            <c:numRef>
              <c:f>'MIS14'!$M$125:$Q$125</c:f>
              <c:numCache>
                <c:formatCode>###0.0</c:formatCode>
                <c:ptCount val="5"/>
                <c:pt idx="0">
                  <c:v>13.592305879777268</c:v>
                </c:pt>
                <c:pt idx="1">
                  <c:v>15.451561092169781</c:v>
                </c:pt>
                <c:pt idx="2">
                  <c:v>18.845190945339365</c:v>
                </c:pt>
                <c:pt idx="3">
                  <c:v>18.654552572198131</c:v>
                </c:pt>
                <c:pt idx="4">
                  <c:v>22.100746643152728</c:v>
                </c:pt>
              </c:numCache>
            </c:numRef>
          </c:val>
          <c:extLst>
            <c:ext xmlns:c16="http://schemas.microsoft.com/office/drawing/2014/chart" uri="{C3380CC4-5D6E-409C-BE32-E72D297353CC}">
              <c16:uniqueId val="{00000001-F23C-4388-8983-55DC3F850AD5}"/>
            </c:ext>
          </c:extLst>
        </c:ser>
        <c:ser>
          <c:idx val="2"/>
          <c:order val="2"/>
          <c:tx>
            <c:strRef>
              <c:f>'MIS14'!$B$126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'MIS14'!$M$121:$Q$121</c:f>
              <c:strCache>
                <c:ptCount val="5"/>
                <c:pt idx="0">
                  <c:v>Poorest</c:v>
                </c:pt>
                <c:pt idx="1">
                  <c:v>Poor</c:v>
                </c:pt>
                <c:pt idx="2">
                  <c:v>Middle</c:v>
                </c:pt>
                <c:pt idx="3">
                  <c:v>Rich</c:v>
                </c:pt>
                <c:pt idx="4">
                  <c:v>Richest</c:v>
                </c:pt>
              </c:strCache>
            </c:strRef>
          </c:cat>
          <c:val>
            <c:numRef>
              <c:f>'MIS14'!$M$126:$Q$126</c:f>
              <c:numCache>
                <c:formatCode>###0.0</c:formatCode>
                <c:ptCount val="5"/>
                <c:pt idx="0">
                  <c:v>2.0641501044921</c:v>
                </c:pt>
                <c:pt idx="1">
                  <c:v>4.4912894040402733</c:v>
                </c:pt>
                <c:pt idx="2">
                  <c:v>2.8811585635410353</c:v>
                </c:pt>
                <c:pt idx="3">
                  <c:v>3.4453198856398473</c:v>
                </c:pt>
                <c:pt idx="4">
                  <c:v>5.9561894875108194</c:v>
                </c:pt>
              </c:numCache>
            </c:numRef>
          </c:val>
          <c:extLst>
            <c:ext xmlns:c16="http://schemas.microsoft.com/office/drawing/2014/chart" uri="{C3380CC4-5D6E-409C-BE32-E72D297353CC}">
              <c16:uniqueId val="{00000002-F23C-4388-8983-55DC3F850AD5}"/>
            </c:ext>
          </c:extLst>
        </c:ser>
        <c:ser>
          <c:idx val="3"/>
          <c:order val="3"/>
          <c:tx>
            <c:strRef>
              <c:f>'MIS14'!$B$127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'MIS14'!$M$121:$Q$121</c:f>
              <c:strCache>
                <c:ptCount val="5"/>
                <c:pt idx="0">
                  <c:v>Poorest</c:v>
                </c:pt>
                <c:pt idx="1">
                  <c:v>Poor</c:v>
                </c:pt>
                <c:pt idx="2">
                  <c:v>Middle</c:v>
                </c:pt>
                <c:pt idx="3">
                  <c:v>Rich</c:v>
                </c:pt>
                <c:pt idx="4">
                  <c:v>Richest</c:v>
                </c:pt>
              </c:strCache>
            </c:strRef>
          </c:cat>
          <c:val>
            <c:numRef>
              <c:f>'MIS14'!$M$127:$Q$127</c:f>
              <c:numCache>
                <c:formatCode>###0.0</c:formatCode>
                <c:ptCount val="5"/>
                <c:pt idx="0">
                  <c:v>77.803569402363038</c:v>
                </c:pt>
                <c:pt idx="1">
                  <c:v>71.793382040840498</c:v>
                </c:pt>
                <c:pt idx="2">
                  <c:v>65.904184356574419</c:v>
                </c:pt>
                <c:pt idx="3">
                  <c:v>62.951908884480886</c:v>
                </c:pt>
                <c:pt idx="4">
                  <c:v>50.538846281706775</c:v>
                </c:pt>
              </c:numCache>
            </c:numRef>
          </c:val>
          <c:extLst>
            <c:ext xmlns:c16="http://schemas.microsoft.com/office/drawing/2014/chart" uri="{C3380CC4-5D6E-409C-BE32-E72D297353CC}">
              <c16:uniqueId val="{00000003-F23C-4388-8983-55DC3F850AD5}"/>
            </c:ext>
          </c:extLst>
        </c:ser>
        <c:dLbls>
          <c:showLegendKey val="0"/>
          <c:showVal val="0"/>
          <c:showCatName val="0"/>
          <c:showSerName val="0"/>
          <c:showPercent val="0"/>
          <c:showBubbleSize val="0"/>
        </c:dLbls>
        <c:gapWidth val="50"/>
        <c:overlap val="100"/>
        <c:axId val="85044224"/>
        <c:axId val="85050112"/>
      </c:barChart>
      <c:catAx>
        <c:axId val="85044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050112"/>
        <c:crosses val="autoZero"/>
        <c:auto val="1"/>
        <c:lblAlgn val="ctr"/>
        <c:lblOffset val="100"/>
        <c:tickLblSkip val="1"/>
        <c:tickMarkSkip val="1"/>
        <c:noMultiLvlLbl val="0"/>
      </c:catAx>
      <c:valAx>
        <c:axId val="85050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044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'MIS18'!$M$15:$Q$15</c:f>
              <c:strCache>
                <c:ptCount val="5"/>
                <c:pt idx="0">
                  <c:v>Poorest</c:v>
                </c:pt>
                <c:pt idx="1">
                  <c:v>Poor</c:v>
                </c:pt>
                <c:pt idx="2">
                  <c:v>Middle</c:v>
                </c:pt>
                <c:pt idx="3">
                  <c:v>Rich</c:v>
                </c:pt>
                <c:pt idx="4">
                  <c:v>Richest</c:v>
                </c:pt>
              </c:strCache>
            </c:strRef>
          </c:cat>
          <c:val>
            <c:numRef>
              <c:f>'MIS18'!$M$18:$Q$18</c:f>
              <c:numCache>
                <c:formatCode>###0.0</c:formatCode>
                <c:ptCount val="5"/>
                <c:pt idx="0">
                  <c:v>39.881663178604938</c:v>
                </c:pt>
                <c:pt idx="1">
                  <c:v>42.417185651512995</c:v>
                </c:pt>
                <c:pt idx="2">
                  <c:v>42.971092874668976</c:v>
                </c:pt>
                <c:pt idx="3">
                  <c:v>42.091041477837663</c:v>
                </c:pt>
                <c:pt idx="4">
                  <c:v>47.426097474435501</c:v>
                </c:pt>
              </c:numCache>
            </c:numRef>
          </c:val>
          <c:extLst>
            <c:ext xmlns:c16="http://schemas.microsoft.com/office/drawing/2014/chart" uri="{C3380CC4-5D6E-409C-BE32-E72D297353CC}">
              <c16:uniqueId val="{00000000-40CA-47D0-9945-4EB95CED2C6F}"/>
            </c:ext>
          </c:extLst>
        </c:ser>
        <c:ser>
          <c:idx val="1"/>
          <c:order val="1"/>
          <c:tx>
            <c:strRef>
              <c:f>'MIS18'!$B$19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'MIS18'!$M$15:$Q$15</c:f>
              <c:strCache>
                <c:ptCount val="5"/>
                <c:pt idx="0">
                  <c:v>Poorest</c:v>
                </c:pt>
                <c:pt idx="1">
                  <c:v>Poor</c:v>
                </c:pt>
                <c:pt idx="2">
                  <c:v>Middle</c:v>
                </c:pt>
                <c:pt idx="3">
                  <c:v>Rich</c:v>
                </c:pt>
                <c:pt idx="4">
                  <c:v>Richest</c:v>
                </c:pt>
              </c:strCache>
            </c:strRef>
          </c:cat>
          <c:val>
            <c:numRef>
              <c:f>'MIS18'!$M$19:$Q$19</c:f>
              <c:numCache>
                <c:formatCode>###0.0</c:formatCode>
                <c:ptCount val="5"/>
                <c:pt idx="0">
                  <c:v>38.779392808358807</c:v>
                </c:pt>
                <c:pt idx="1">
                  <c:v>31.16339085751698</c:v>
                </c:pt>
                <c:pt idx="2">
                  <c:v>33.397313659776117</c:v>
                </c:pt>
                <c:pt idx="3">
                  <c:v>32.395096298302981</c:v>
                </c:pt>
                <c:pt idx="4">
                  <c:v>29.930181004726226</c:v>
                </c:pt>
              </c:numCache>
            </c:numRef>
          </c:val>
          <c:extLst>
            <c:ext xmlns:c16="http://schemas.microsoft.com/office/drawing/2014/chart" uri="{C3380CC4-5D6E-409C-BE32-E72D297353CC}">
              <c16:uniqueId val="{00000001-40CA-47D0-9945-4EB95CED2C6F}"/>
            </c:ext>
          </c:extLst>
        </c:ser>
        <c:ser>
          <c:idx val="2"/>
          <c:order val="2"/>
          <c:tx>
            <c:strRef>
              <c:f>'MIS18'!$B$20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'MIS18'!$M$15:$Q$15</c:f>
              <c:strCache>
                <c:ptCount val="5"/>
                <c:pt idx="0">
                  <c:v>Poorest</c:v>
                </c:pt>
                <c:pt idx="1">
                  <c:v>Poor</c:v>
                </c:pt>
                <c:pt idx="2">
                  <c:v>Middle</c:v>
                </c:pt>
                <c:pt idx="3">
                  <c:v>Rich</c:v>
                </c:pt>
                <c:pt idx="4">
                  <c:v>Richest</c:v>
                </c:pt>
              </c:strCache>
            </c:strRef>
          </c:cat>
          <c:val>
            <c:numRef>
              <c:f>'MIS18'!$M$20:$Q$20</c:f>
              <c:numCache>
                <c:formatCode>###0.0</c:formatCode>
                <c:ptCount val="5"/>
                <c:pt idx="0">
                  <c:v>19.62988265872881</c:v>
                </c:pt>
                <c:pt idx="1">
                  <c:v>25.961929616796546</c:v>
                </c:pt>
                <c:pt idx="2">
                  <c:v>22.342923829900414</c:v>
                </c:pt>
                <c:pt idx="3">
                  <c:v>24.669079229556438</c:v>
                </c:pt>
                <c:pt idx="4">
                  <c:v>22.37207987597596</c:v>
                </c:pt>
              </c:numCache>
            </c:numRef>
          </c:val>
          <c:extLst>
            <c:ext xmlns:c16="http://schemas.microsoft.com/office/drawing/2014/chart" uri="{C3380CC4-5D6E-409C-BE32-E72D297353CC}">
              <c16:uniqueId val="{00000002-40CA-47D0-9945-4EB95CED2C6F}"/>
            </c:ext>
          </c:extLst>
        </c:ser>
        <c:ser>
          <c:idx val="3"/>
          <c:order val="3"/>
          <c:tx>
            <c:strRef>
              <c:f>'MIS18'!$B$21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'MIS18'!$M$15:$Q$15</c:f>
              <c:strCache>
                <c:ptCount val="5"/>
                <c:pt idx="0">
                  <c:v>Poorest</c:v>
                </c:pt>
                <c:pt idx="1">
                  <c:v>Poor</c:v>
                </c:pt>
                <c:pt idx="2">
                  <c:v>Middle</c:v>
                </c:pt>
                <c:pt idx="3">
                  <c:v>Rich</c:v>
                </c:pt>
                <c:pt idx="4">
                  <c:v>Richest</c:v>
                </c:pt>
              </c:strCache>
            </c:strRef>
          </c:cat>
          <c:val>
            <c:numRef>
              <c:f>'MIS18'!$M$21:$Q$21</c:f>
              <c:numCache>
                <c:formatCode>###0.0</c:formatCode>
                <c:ptCount val="5"/>
                <c:pt idx="0">
                  <c:v>1.7090613543077486</c:v>
                </c:pt>
                <c:pt idx="1">
                  <c:v>0.45749387417352638</c:v>
                </c:pt>
                <c:pt idx="2">
                  <c:v>1.2886696356545249</c:v>
                </c:pt>
                <c:pt idx="3">
                  <c:v>0.84478299430277726</c:v>
                </c:pt>
                <c:pt idx="4">
                  <c:v>0.27164164486215625</c:v>
                </c:pt>
              </c:numCache>
            </c:numRef>
          </c:val>
          <c:extLst>
            <c:ext xmlns:c16="http://schemas.microsoft.com/office/drawing/2014/chart" uri="{C3380CC4-5D6E-409C-BE32-E72D297353CC}">
              <c16:uniqueId val="{00000003-40CA-47D0-9945-4EB95CED2C6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'MIS18'!$R$15:$AD$15</c:f>
              <c:strCache>
                <c:ptCount val="13"/>
                <c:pt idx="0">
                  <c:v>Boucle Du Mouhoun</c:v>
                </c:pt>
                <c:pt idx="1">
                  <c:v>Cascades</c:v>
                </c:pt>
                <c:pt idx="2">
                  <c:v>Centre</c:v>
                </c:pt>
                <c:pt idx="3">
                  <c:v>Centre Est</c:v>
                </c:pt>
                <c:pt idx="4">
                  <c:v>Centre Nord</c:v>
                </c:pt>
                <c:pt idx="5">
                  <c:v>Centre Ouest</c:v>
                </c:pt>
                <c:pt idx="6">
                  <c:v>Centre Sud</c:v>
                </c:pt>
                <c:pt idx="7">
                  <c:v>Est</c:v>
                </c:pt>
                <c:pt idx="8">
                  <c:v>Hauts-Bassins</c:v>
                </c:pt>
                <c:pt idx="9">
                  <c:v>Nord</c:v>
                </c:pt>
                <c:pt idx="10">
                  <c:v>Plateau Central</c:v>
                </c:pt>
                <c:pt idx="11">
                  <c:v>Sahel</c:v>
                </c:pt>
                <c:pt idx="12">
                  <c:v>Sud Ouest</c:v>
                </c:pt>
              </c:strCache>
            </c:strRef>
          </c:cat>
          <c:val>
            <c:numRef>
              <c:f>'MIS18'!$R$18:$AD$18</c:f>
              <c:numCache>
                <c:formatCode>###0.0</c:formatCode>
                <c:ptCount val="13"/>
                <c:pt idx="0">
                  <c:v>52.062210344358775</c:v>
                </c:pt>
                <c:pt idx="1">
                  <c:v>54.008126118642444</c:v>
                </c:pt>
                <c:pt idx="2">
                  <c:v>81.078869534514624</c:v>
                </c:pt>
                <c:pt idx="3">
                  <c:v>46.821791705481367</c:v>
                </c:pt>
                <c:pt idx="4">
                  <c:v>42.644733571315449</c:v>
                </c:pt>
                <c:pt idx="5">
                  <c:v>41.911812170118608</c:v>
                </c:pt>
                <c:pt idx="6">
                  <c:v>62.940377718690357</c:v>
                </c:pt>
                <c:pt idx="7">
                  <c:v>50.695707633915198</c:v>
                </c:pt>
                <c:pt idx="8">
                  <c:v>67.991501843981922</c:v>
                </c:pt>
                <c:pt idx="9">
                  <c:v>29.559540055662261</c:v>
                </c:pt>
                <c:pt idx="10">
                  <c:v>48.351214456391887</c:v>
                </c:pt>
                <c:pt idx="11">
                  <c:v>38.803881814176187</c:v>
                </c:pt>
                <c:pt idx="12">
                  <c:v>13.985634797690894</c:v>
                </c:pt>
              </c:numCache>
            </c:numRef>
          </c:val>
          <c:extLst>
            <c:ext xmlns:c16="http://schemas.microsoft.com/office/drawing/2014/chart" uri="{C3380CC4-5D6E-409C-BE32-E72D297353CC}">
              <c16:uniqueId val="{00000000-5CA7-4477-A7D2-9BB4376C66CD}"/>
            </c:ext>
          </c:extLst>
        </c:ser>
        <c:ser>
          <c:idx val="1"/>
          <c:order val="1"/>
          <c:tx>
            <c:strRef>
              <c:f>'MIS18'!$B$19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'MIS18'!$R$15:$AD$15</c:f>
              <c:strCache>
                <c:ptCount val="13"/>
                <c:pt idx="0">
                  <c:v>Boucle Du Mouhoun</c:v>
                </c:pt>
                <c:pt idx="1">
                  <c:v>Cascades</c:v>
                </c:pt>
                <c:pt idx="2">
                  <c:v>Centre</c:v>
                </c:pt>
                <c:pt idx="3">
                  <c:v>Centre Est</c:v>
                </c:pt>
                <c:pt idx="4">
                  <c:v>Centre Nord</c:v>
                </c:pt>
                <c:pt idx="5">
                  <c:v>Centre Ouest</c:v>
                </c:pt>
                <c:pt idx="6">
                  <c:v>Centre Sud</c:v>
                </c:pt>
                <c:pt idx="7">
                  <c:v>Est</c:v>
                </c:pt>
                <c:pt idx="8">
                  <c:v>Hauts-Bassins</c:v>
                </c:pt>
                <c:pt idx="9">
                  <c:v>Nord</c:v>
                </c:pt>
                <c:pt idx="10">
                  <c:v>Plateau Central</c:v>
                </c:pt>
                <c:pt idx="11">
                  <c:v>Sahel</c:v>
                </c:pt>
                <c:pt idx="12">
                  <c:v>Sud Ouest</c:v>
                </c:pt>
              </c:strCache>
            </c:strRef>
          </c:cat>
          <c:val>
            <c:numRef>
              <c:f>'MIS18'!$R$19:$AD$19</c:f>
              <c:numCache>
                <c:formatCode>###0.0</c:formatCode>
                <c:ptCount val="13"/>
                <c:pt idx="0">
                  <c:v>2.4223089025407525</c:v>
                </c:pt>
                <c:pt idx="1">
                  <c:v>36.545797331297024</c:v>
                </c:pt>
                <c:pt idx="2">
                  <c:v>13.583812460198654</c:v>
                </c:pt>
                <c:pt idx="3">
                  <c:v>39.228929623857205</c:v>
                </c:pt>
                <c:pt idx="4">
                  <c:v>45.409991781373058</c:v>
                </c:pt>
                <c:pt idx="5">
                  <c:v>32.784946928304329</c:v>
                </c:pt>
                <c:pt idx="6">
                  <c:v>33.9315717097193</c:v>
                </c:pt>
                <c:pt idx="7">
                  <c:v>32.525868539507044</c:v>
                </c:pt>
                <c:pt idx="8">
                  <c:v>11.582635674584333</c:v>
                </c:pt>
                <c:pt idx="9">
                  <c:v>24.196231744004841</c:v>
                </c:pt>
                <c:pt idx="10">
                  <c:v>43.650460323978344</c:v>
                </c:pt>
                <c:pt idx="11">
                  <c:v>55.048918908493896</c:v>
                </c:pt>
                <c:pt idx="12">
                  <c:v>56.025935258869175</c:v>
                </c:pt>
              </c:numCache>
            </c:numRef>
          </c:val>
          <c:extLst>
            <c:ext xmlns:c16="http://schemas.microsoft.com/office/drawing/2014/chart" uri="{C3380CC4-5D6E-409C-BE32-E72D297353CC}">
              <c16:uniqueId val="{00000001-5CA7-4477-A7D2-9BB4376C66CD}"/>
            </c:ext>
          </c:extLst>
        </c:ser>
        <c:ser>
          <c:idx val="2"/>
          <c:order val="2"/>
          <c:tx>
            <c:strRef>
              <c:f>'MIS18'!$B$20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'MIS18'!$R$15:$AD$15</c:f>
              <c:strCache>
                <c:ptCount val="13"/>
                <c:pt idx="0">
                  <c:v>Boucle Du Mouhoun</c:v>
                </c:pt>
                <c:pt idx="1">
                  <c:v>Cascades</c:v>
                </c:pt>
                <c:pt idx="2">
                  <c:v>Centre</c:v>
                </c:pt>
                <c:pt idx="3">
                  <c:v>Centre Est</c:v>
                </c:pt>
                <c:pt idx="4">
                  <c:v>Centre Nord</c:v>
                </c:pt>
                <c:pt idx="5">
                  <c:v>Centre Ouest</c:v>
                </c:pt>
                <c:pt idx="6">
                  <c:v>Centre Sud</c:v>
                </c:pt>
                <c:pt idx="7">
                  <c:v>Est</c:v>
                </c:pt>
                <c:pt idx="8">
                  <c:v>Hauts-Bassins</c:v>
                </c:pt>
                <c:pt idx="9">
                  <c:v>Nord</c:v>
                </c:pt>
                <c:pt idx="10">
                  <c:v>Plateau Central</c:v>
                </c:pt>
                <c:pt idx="11">
                  <c:v>Sahel</c:v>
                </c:pt>
                <c:pt idx="12">
                  <c:v>Sud Ouest</c:v>
                </c:pt>
              </c:strCache>
            </c:strRef>
          </c:cat>
          <c:val>
            <c:numRef>
              <c:f>'MIS18'!$R$20:$AD$20</c:f>
              <c:numCache>
                <c:formatCode>###0.0</c:formatCode>
                <c:ptCount val="13"/>
                <c:pt idx="0">
                  <c:v>45.220490728675536</c:v>
                </c:pt>
                <c:pt idx="1">
                  <c:v>9.2790845846560419</c:v>
                </c:pt>
                <c:pt idx="2">
                  <c:v>5.0207056335646172</c:v>
                </c:pt>
                <c:pt idx="3">
                  <c:v>13.045870937894469</c:v>
                </c:pt>
                <c:pt idx="4">
                  <c:v>11.945274647311646</c:v>
                </c:pt>
                <c:pt idx="5">
                  <c:v>25.30324090157713</c:v>
                </c:pt>
                <c:pt idx="6">
                  <c:v>2.8760678644055586</c:v>
                </c:pt>
                <c:pt idx="7">
                  <c:v>16.352388285211585</c:v>
                </c:pt>
                <c:pt idx="8">
                  <c:v>20.4258624814338</c:v>
                </c:pt>
                <c:pt idx="9">
                  <c:v>46.24422820033292</c:v>
                </c:pt>
                <c:pt idx="10">
                  <c:v>6.8919302443345831</c:v>
                </c:pt>
                <c:pt idx="11">
                  <c:v>3.9914304216000605</c:v>
                </c:pt>
                <c:pt idx="12">
                  <c:v>21.124378368326045</c:v>
                </c:pt>
              </c:numCache>
            </c:numRef>
          </c:val>
          <c:extLst>
            <c:ext xmlns:c16="http://schemas.microsoft.com/office/drawing/2014/chart" uri="{C3380CC4-5D6E-409C-BE32-E72D297353CC}">
              <c16:uniqueId val="{00000002-5CA7-4477-A7D2-9BB4376C66CD}"/>
            </c:ext>
          </c:extLst>
        </c:ser>
        <c:ser>
          <c:idx val="3"/>
          <c:order val="3"/>
          <c:tx>
            <c:strRef>
              <c:f>'MIS18'!$B$21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'MIS18'!$R$15:$AD$15</c:f>
              <c:strCache>
                <c:ptCount val="13"/>
                <c:pt idx="0">
                  <c:v>Boucle Du Mouhoun</c:v>
                </c:pt>
                <c:pt idx="1">
                  <c:v>Cascades</c:v>
                </c:pt>
                <c:pt idx="2">
                  <c:v>Centre</c:v>
                </c:pt>
                <c:pt idx="3">
                  <c:v>Centre Est</c:v>
                </c:pt>
                <c:pt idx="4">
                  <c:v>Centre Nord</c:v>
                </c:pt>
                <c:pt idx="5">
                  <c:v>Centre Ouest</c:v>
                </c:pt>
                <c:pt idx="6">
                  <c:v>Centre Sud</c:v>
                </c:pt>
                <c:pt idx="7">
                  <c:v>Est</c:v>
                </c:pt>
                <c:pt idx="8">
                  <c:v>Hauts-Bassins</c:v>
                </c:pt>
                <c:pt idx="9">
                  <c:v>Nord</c:v>
                </c:pt>
                <c:pt idx="10">
                  <c:v>Plateau Central</c:v>
                </c:pt>
                <c:pt idx="11">
                  <c:v>Sahel</c:v>
                </c:pt>
                <c:pt idx="12">
                  <c:v>Sud Ouest</c:v>
                </c:pt>
              </c:strCache>
            </c:strRef>
          </c:cat>
          <c:val>
            <c:numRef>
              <c:f>'MIS18'!$R$21:$AD$21</c:f>
              <c:numCache>
                <c:formatCode>###0.0</c:formatCode>
                <c:ptCount val="13"/>
                <c:pt idx="0">
                  <c:v>0.29499002442509353</c:v>
                </c:pt>
                <c:pt idx="1">
                  <c:v>0.16699196540428593</c:v>
                </c:pt>
                <c:pt idx="2">
                  <c:v>0.31661237172205892</c:v>
                </c:pt>
                <c:pt idx="3">
                  <c:v>0.90340773276690978</c:v>
                </c:pt>
                <c:pt idx="4">
                  <c:v>0</c:v>
                </c:pt>
                <c:pt idx="5">
                  <c:v>0</c:v>
                </c:pt>
                <c:pt idx="6">
                  <c:v>0.25198270718462273</c:v>
                </c:pt>
                <c:pt idx="7">
                  <c:v>0.42603554136622795</c:v>
                </c:pt>
                <c:pt idx="8">
                  <c:v>0</c:v>
                </c:pt>
                <c:pt idx="9">
                  <c:v>0</c:v>
                </c:pt>
                <c:pt idx="10">
                  <c:v>1.1063949752951763</c:v>
                </c:pt>
                <c:pt idx="11">
                  <c:v>2.1557688557299319</c:v>
                </c:pt>
                <c:pt idx="12">
                  <c:v>8.8640515751137485</c:v>
                </c:pt>
              </c:numCache>
            </c:numRef>
          </c:val>
          <c:extLst>
            <c:ext xmlns:c16="http://schemas.microsoft.com/office/drawing/2014/chart" uri="{C3380CC4-5D6E-409C-BE32-E72D297353CC}">
              <c16:uniqueId val="{00000003-5CA7-4477-A7D2-9BB4376C66C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'MIS18'!$C$15:$G$15</c:f>
              <c:strCache>
                <c:ptCount val="5"/>
                <c:pt idx="0">
                  <c:v>Poorest</c:v>
                </c:pt>
                <c:pt idx="1">
                  <c:v>Poor</c:v>
                </c:pt>
                <c:pt idx="2">
                  <c:v>Middle</c:v>
                </c:pt>
                <c:pt idx="3">
                  <c:v>Rich</c:v>
                </c:pt>
                <c:pt idx="4">
                  <c:v>Richest</c:v>
                </c:pt>
              </c:strCache>
            </c:strRef>
          </c:cat>
          <c:val>
            <c:numRef>
              <c:f>'MIS18'!$C$18:$G$18</c:f>
              <c:numCache>
                <c:formatCode>###0.0</c:formatCode>
                <c:ptCount val="5"/>
                <c:pt idx="0">
                  <c:v>40.211568412746146</c:v>
                </c:pt>
                <c:pt idx="1">
                  <c:v>42.705582397462052</c:v>
                </c:pt>
                <c:pt idx="2">
                  <c:v>43.175503268068319</c:v>
                </c:pt>
                <c:pt idx="3">
                  <c:v>45.493373332707719</c:v>
                </c:pt>
                <c:pt idx="4">
                  <c:v>78.312605793034407</c:v>
                </c:pt>
              </c:numCache>
            </c:numRef>
          </c:val>
          <c:extLst>
            <c:ext xmlns:c16="http://schemas.microsoft.com/office/drawing/2014/chart" uri="{C3380CC4-5D6E-409C-BE32-E72D297353CC}">
              <c16:uniqueId val="{00000000-50CA-479D-A176-B61FEC9D74AB}"/>
            </c:ext>
          </c:extLst>
        </c:ser>
        <c:ser>
          <c:idx val="1"/>
          <c:order val="1"/>
          <c:tx>
            <c:strRef>
              <c:f>'MIS18'!$B$19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'MIS18'!$C$15:$G$15</c:f>
              <c:strCache>
                <c:ptCount val="5"/>
                <c:pt idx="0">
                  <c:v>Poorest</c:v>
                </c:pt>
                <c:pt idx="1">
                  <c:v>Poor</c:v>
                </c:pt>
                <c:pt idx="2">
                  <c:v>Middle</c:v>
                </c:pt>
                <c:pt idx="3">
                  <c:v>Rich</c:v>
                </c:pt>
                <c:pt idx="4">
                  <c:v>Richest</c:v>
                </c:pt>
              </c:strCache>
            </c:strRef>
          </c:cat>
          <c:val>
            <c:numRef>
              <c:f>'MIS18'!$C$19:$G$19</c:f>
              <c:numCache>
                <c:formatCode>###0.0</c:formatCode>
                <c:ptCount val="5"/>
                <c:pt idx="0">
                  <c:v>36.888008297381184</c:v>
                </c:pt>
                <c:pt idx="1">
                  <c:v>32.020872434569625</c:v>
                </c:pt>
                <c:pt idx="2">
                  <c:v>32.276760706226668</c:v>
                </c:pt>
                <c:pt idx="3">
                  <c:v>31.643295516659816</c:v>
                </c:pt>
                <c:pt idx="4">
                  <c:v>13.241283577416258</c:v>
                </c:pt>
              </c:numCache>
            </c:numRef>
          </c:val>
          <c:extLst>
            <c:ext xmlns:c16="http://schemas.microsoft.com/office/drawing/2014/chart" uri="{C3380CC4-5D6E-409C-BE32-E72D297353CC}">
              <c16:uniqueId val="{00000001-50CA-479D-A176-B61FEC9D74AB}"/>
            </c:ext>
          </c:extLst>
        </c:ser>
        <c:ser>
          <c:idx val="2"/>
          <c:order val="2"/>
          <c:tx>
            <c:strRef>
              <c:f>'MIS18'!$B$20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'MIS18'!$C$15:$G$15</c:f>
              <c:strCache>
                <c:ptCount val="5"/>
                <c:pt idx="0">
                  <c:v>Poorest</c:v>
                </c:pt>
                <c:pt idx="1">
                  <c:v>Poor</c:v>
                </c:pt>
                <c:pt idx="2">
                  <c:v>Middle</c:v>
                </c:pt>
                <c:pt idx="3">
                  <c:v>Rich</c:v>
                </c:pt>
                <c:pt idx="4">
                  <c:v>Richest</c:v>
                </c:pt>
              </c:strCache>
            </c:strRef>
          </c:cat>
          <c:val>
            <c:numRef>
              <c:f>'MIS18'!$C$20:$G$20</c:f>
              <c:numCache>
                <c:formatCode>###0.0</c:formatCode>
                <c:ptCount val="5"/>
                <c:pt idx="0">
                  <c:v>21.519810979310797</c:v>
                </c:pt>
                <c:pt idx="1">
                  <c:v>24.216611788407434</c:v>
                </c:pt>
                <c:pt idx="2">
                  <c:v>23.854103054857379</c:v>
                </c:pt>
                <c:pt idx="3">
                  <c:v>22.441747783044026</c:v>
                </c:pt>
                <c:pt idx="4">
                  <c:v>8.2200505497584988</c:v>
                </c:pt>
              </c:numCache>
            </c:numRef>
          </c:val>
          <c:extLst>
            <c:ext xmlns:c16="http://schemas.microsoft.com/office/drawing/2014/chart" uri="{C3380CC4-5D6E-409C-BE32-E72D297353CC}">
              <c16:uniqueId val="{00000002-50CA-479D-A176-B61FEC9D74AB}"/>
            </c:ext>
          </c:extLst>
        </c:ser>
        <c:ser>
          <c:idx val="3"/>
          <c:order val="3"/>
          <c:tx>
            <c:strRef>
              <c:f>'MIS18'!$B$21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'MIS18'!$C$15:$G$15</c:f>
              <c:strCache>
                <c:ptCount val="5"/>
                <c:pt idx="0">
                  <c:v>Poorest</c:v>
                </c:pt>
                <c:pt idx="1">
                  <c:v>Poor</c:v>
                </c:pt>
                <c:pt idx="2">
                  <c:v>Middle</c:v>
                </c:pt>
                <c:pt idx="3">
                  <c:v>Rich</c:v>
                </c:pt>
                <c:pt idx="4">
                  <c:v>Richest</c:v>
                </c:pt>
              </c:strCache>
            </c:strRef>
          </c:cat>
          <c:val>
            <c:numRef>
              <c:f>'MIS18'!$C$21:$G$21</c:f>
              <c:numCache>
                <c:formatCode>###0.0</c:formatCode>
                <c:ptCount val="5"/>
                <c:pt idx="0">
                  <c:v>1.3806123105617438</c:v>
                </c:pt>
                <c:pt idx="1">
                  <c:v>1.0569333795607654</c:v>
                </c:pt>
                <c:pt idx="2">
                  <c:v>0.69363297084750031</c:v>
                </c:pt>
                <c:pt idx="3">
                  <c:v>0.42158336758844661</c:v>
                </c:pt>
                <c:pt idx="4">
                  <c:v>0.22606007979087978</c:v>
                </c:pt>
              </c:numCache>
            </c:numRef>
          </c:val>
          <c:extLst>
            <c:ext xmlns:c16="http://schemas.microsoft.com/office/drawing/2014/chart" uri="{C3380CC4-5D6E-409C-BE32-E72D297353CC}">
              <c16:uniqueId val="{00000003-50CA-479D-A176-B61FEC9D74AB}"/>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'MIS18'!$R$121:$AD$121</c:f>
              <c:strCache>
                <c:ptCount val="13"/>
                <c:pt idx="0">
                  <c:v>Boucle Du Mouhoun</c:v>
                </c:pt>
                <c:pt idx="1">
                  <c:v>Cascades</c:v>
                </c:pt>
                <c:pt idx="2">
                  <c:v>Centre</c:v>
                </c:pt>
                <c:pt idx="3">
                  <c:v>Centre Est</c:v>
                </c:pt>
                <c:pt idx="4">
                  <c:v>Centre Nord</c:v>
                </c:pt>
                <c:pt idx="5">
                  <c:v>Centre Ouest</c:v>
                </c:pt>
                <c:pt idx="6">
                  <c:v>Centre Sud</c:v>
                </c:pt>
                <c:pt idx="7">
                  <c:v>Est</c:v>
                </c:pt>
                <c:pt idx="8">
                  <c:v>Hauts-Bassins</c:v>
                </c:pt>
                <c:pt idx="9">
                  <c:v>Nord</c:v>
                </c:pt>
                <c:pt idx="10">
                  <c:v>Plateau Central</c:v>
                </c:pt>
                <c:pt idx="11">
                  <c:v>Sahel</c:v>
                </c:pt>
                <c:pt idx="12">
                  <c:v>Sud Ouest</c:v>
                </c:pt>
              </c:strCache>
            </c:strRef>
          </c:cat>
          <c:val>
            <c:numRef>
              <c:f>'MIS18'!$R$124:$AD$124</c:f>
              <c:numCache>
                <c:formatCode>###0.0</c:formatCode>
                <c:ptCount val="13"/>
                <c:pt idx="0">
                  <c:v>16.43729700935333</c:v>
                </c:pt>
                <c:pt idx="1">
                  <c:v>24.670456447354891</c:v>
                </c:pt>
                <c:pt idx="2">
                  <c:v>56.623800781416044</c:v>
                </c:pt>
                <c:pt idx="3">
                  <c:v>19.846437828574818</c:v>
                </c:pt>
                <c:pt idx="4">
                  <c:v>34.215695310751308</c:v>
                </c:pt>
                <c:pt idx="5">
                  <c:v>33.119585901897459</c:v>
                </c:pt>
                <c:pt idx="6">
                  <c:v>21.546625484585043</c:v>
                </c:pt>
                <c:pt idx="7">
                  <c:v>6.8638828633945188</c:v>
                </c:pt>
                <c:pt idx="8">
                  <c:v>38.169134662033315</c:v>
                </c:pt>
                <c:pt idx="9">
                  <c:v>16.747767735974296</c:v>
                </c:pt>
                <c:pt idx="10">
                  <c:v>21.105222085194125</c:v>
                </c:pt>
                <c:pt idx="11">
                  <c:v>7.0225294666907763</c:v>
                </c:pt>
                <c:pt idx="12">
                  <c:v>13.856886622421142</c:v>
                </c:pt>
              </c:numCache>
            </c:numRef>
          </c:val>
          <c:extLst>
            <c:ext xmlns:c16="http://schemas.microsoft.com/office/drawing/2014/chart" uri="{C3380CC4-5D6E-409C-BE32-E72D297353CC}">
              <c16:uniqueId val="{00000000-0151-4588-A96F-AF43AB5B6165}"/>
            </c:ext>
          </c:extLst>
        </c:ser>
        <c:ser>
          <c:idx val="1"/>
          <c:order val="1"/>
          <c:tx>
            <c:strRef>
              <c:f>'MIS18'!$B$125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'MIS18'!$R$121:$AD$121</c:f>
              <c:strCache>
                <c:ptCount val="13"/>
                <c:pt idx="0">
                  <c:v>Boucle Du Mouhoun</c:v>
                </c:pt>
                <c:pt idx="1">
                  <c:v>Cascades</c:v>
                </c:pt>
                <c:pt idx="2">
                  <c:v>Centre</c:v>
                </c:pt>
                <c:pt idx="3">
                  <c:v>Centre Est</c:v>
                </c:pt>
                <c:pt idx="4">
                  <c:v>Centre Nord</c:v>
                </c:pt>
                <c:pt idx="5">
                  <c:v>Centre Ouest</c:v>
                </c:pt>
                <c:pt idx="6">
                  <c:v>Centre Sud</c:v>
                </c:pt>
                <c:pt idx="7">
                  <c:v>Est</c:v>
                </c:pt>
                <c:pt idx="8">
                  <c:v>Hauts-Bassins</c:v>
                </c:pt>
                <c:pt idx="9">
                  <c:v>Nord</c:v>
                </c:pt>
                <c:pt idx="10">
                  <c:v>Plateau Central</c:v>
                </c:pt>
                <c:pt idx="11">
                  <c:v>Sahel</c:v>
                </c:pt>
                <c:pt idx="12">
                  <c:v>Sud Ouest</c:v>
                </c:pt>
              </c:strCache>
            </c:strRef>
          </c:cat>
          <c:val>
            <c:numRef>
              <c:f>'MIS18'!$R$125:$AD$125</c:f>
              <c:numCache>
                <c:formatCode>###0.0</c:formatCode>
                <c:ptCount val="13"/>
                <c:pt idx="0">
                  <c:v>28.186154031598843</c:v>
                </c:pt>
                <c:pt idx="1">
                  <c:v>42.284464939509455</c:v>
                </c:pt>
                <c:pt idx="2">
                  <c:v>33.460983592900803</c:v>
                </c:pt>
                <c:pt idx="3">
                  <c:v>26.243667126769832</c:v>
                </c:pt>
                <c:pt idx="4">
                  <c:v>24.619200442219736</c:v>
                </c:pt>
                <c:pt idx="5">
                  <c:v>20.120635101215488</c:v>
                </c:pt>
                <c:pt idx="6">
                  <c:v>5.9053038611376367</c:v>
                </c:pt>
                <c:pt idx="7">
                  <c:v>24.159489633808562</c:v>
                </c:pt>
                <c:pt idx="8">
                  <c:v>29.619599648431173</c:v>
                </c:pt>
                <c:pt idx="9">
                  <c:v>41.025275256443813</c:v>
                </c:pt>
                <c:pt idx="10">
                  <c:v>19.778640284211466</c:v>
                </c:pt>
                <c:pt idx="11">
                  <c:v>31.675321210357225</c:v>
                </c:pt>
                <c:pt idx="12">
                  <c:v>17.585459177068749</c:v>
                </c:pt>
              </c:numCache>
            </c:numRef>
          </c:val>
          <c:extLst>
            <c:ext xmlns:c16="http://schemas.microsoft.com/office/drawing/2014/chart" uri="{C3380CC4-5D6E-409C-BE32-E72D297353CC}">
              <c16:uniqueId val="{00000001-0151-4588-A96F-AF43AB5B6165}"/>
            </c:ext>
          </c:extLst>
        </c:ser>
        <c:ser>
          <c:idx val="2"/>
          <c:order val="2"/>
          <c:tx>
            <c:strRef>
              <c:f>'MIS18'!$B$126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'MIS18'!$R$121:$AD$121</c:f>
              <c:strCache>
                <c:ptCount val="13"/>
                <c:pt idx="0">
                  <c:v>Boucle Du Mouhoun</c:v>
                </c:pt>
                <c:pt idx="1">
                  <c:v>Cascades</c:v>
                </c:pt>
                <c:pt idx="2">
                  <c:v>Centre</c:v>
                </c:pt>
                <c:pt idx="3">
                  <c:v>Centre Est</c:v>
                </c:pt>
                <c:pt idx="4">
                  <c:v>Centre Nord</c:v>
                </c:pt>
                <c:pt idx="5">
                  <c:v>Centre Ouest</c:v>
                </c:pt>
                <c:pt idx="6">
                  <c:v>Centre Sud</c:v>
                </c:pt>
                <c:pt idx="7">
                  <c:v>Est</c:v>
                </c:pt>
                <c:pt idx="8">
                  <c:v>Hauts-Bassins</c:v>
                </c:pt>
                <c:pt idx="9">
                  <c:v>Nord</c:v>
                </c:pt>
                <c:pt idx="10">
                  <c:v>Plateau Central</c:v>
                </c:pt>
                <c:pt idx="11">
                  <c:v>Sahel</c:v>
                </c:pt>
                <c:pt idx="12">
                  <c:v>Sud Ouest</c:v>
                </c:pt>
              </c:strCache>
            </c:strRef>
          </c:cat>
          <c:val>
            <c:numRef>
              <c:f>'MIS18'!$R$126:$AD$126</c:f>
              <c:numCache>
                <c:formatCode>###0.0</c:formatCode>
                <c:ptCount val="13"/>
                <c:pt idx="0">
                  <c:v>12.023645621819457</c:v>
                </c:pt>
                <c:pt idx="1">
                  <c:v>16.955998314046852</c:v>
                </c:pt>
                <c:pt idx="2">
                  <c:v>2.1768952094817742</c:v>
                </c:pt>
                <c:pt idx="3">
                  <c:v>1.4122977069682818</c:v>
                </c:pt>
                <c:pt idx="4">
                  <c:v>2.7834397624633254</c:v>
                </c:pt>
                <c:pt idx="5">
                  <c:v>10.297166903079503</c:v>
                </c:pt>
                <c:pt idx="6">
                  <c:v>2.99742687663813</c:v>
                </c:pt>
                <c:pt idx="7">
                  <c:v>4.0669960657808852</c:v>
                </c:pt>
                <c:pt idx="8">
                  <c:v>3.8030700640477151</c:v>
                </c:pt>
                <c:pt idx="9">
                  <c:v>2.1884383146469748</c:v>
                </c:pt>
                <c:pt idx="10">
                  <c:v>14.289776866838313</c:v>
                </c:pt>
                <c:pt idx="11">
                  <c:v>27.935324348005853</c:v>
                </c:pt>
                <c:pt idx="12">
                  <c:v>8.6185756959370785</c:v>
                </c:pt>
              </c:numCache>
            </c:numRef>
          </c:val>
          <c:extLst>
            <c:ext xmlns:c16="http://schemas.microsoft.com/office/drawing/2014/chart" uri="{C3380CC4-5D6E-409C-BE32-E72D297353CC}">
              <c16:uniqueId val="{00000002-0151-4588-A96F-AF43AB5B6165}"/>
            </c:ext>
          </c:extLst>
        </c:ser>
        <c:ser>
          <c:idx val="3"/>
          <c:order val="3"/>
          <c:tx>
            <c:strRef>
              <c:f>'MIS18'!$B$127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'MIS18'!$R$121:$AD$121</c:f>
              <c:strCache>
                <c:ptCount val="13"/>
                <c:pt idx="0">
                  <c:v>Boucle Du Mouhoun</c:v>
                </c:pt>
                <c:pt idx="1">
                  <c:v>Cascades</c:v>
                </c:pt>
                <c:pt idx="2">
                  <c:v>Centre</c:v>
                </c:pt>
                <c:pt idx="3">
                  <c:v>Centre Est</c:v>
                </c:pt>
                <c:pt idx="4">
                  <c:v>Centre Nord</c:v>
                </c:pt>
                <c:pt idx="5">
                  <c:v>Centre Ouest</c:v>
                </c:pt>
                <c:pt idx="6">
                  <c:v>Centre Sud</c:v>
                </c:pt>
                <c:pt idx="7">
                  <c:v>Est</c:v>
                </c:pt>
                <c:pt idx="8">
                  <c:v>Hauts-Bassins</c:v>
                </c:pt>
                <c:pt idx="9">
                  <c:v>Nord</c:v>
                </c:pt>
                <c:pt idx="10">
                  <c:v>Plateau Central</c:v>
                </c:pt>
                <c:pt idx="11">
                  <c:v>Sahel</c:v>
                </c:pt>
                <c:pt idx="12">
                  <c:v>Sud Ouest</c:v>
                </c:pt>
              </c:strCache>
            </c:strRef>
          </c:cat>
          <c:val>
            <c:numRef>
              <c:f>'MIS18'!$R$127:$AD$127</c:f>
              <c:numCache>
                <c:formatCode>###0.0</c:formatCode>
                <c:ptCount val="13"/>
                <c:pt idx="0">
                  <c:v>43.352903337228518</c:v>
                </c:pt>
                <c:pt idx="1">
                  <c:v>16.089080299088565</c:v>
                </c:pt>
                <c:pt idx="2">
                  <c:v>7.7383204162012751</c:v>
                </c:pt>
                <c:pt idx="3">
                  <c:v>52.497597337686962</c:v>
                </c:pt>
                <c:pt idx="4">
                  <c:v>38.381664484565803</c:v>
                </c:pt>
                <c:pt idx="5">
                  <c:v>36.462612093807643</c:v>
                </c:pt>
                <c:pt idx="6">
                  <c:v>69.550643777639024</c:v>
                </c:pt>
                <c:pt idx="7">
                  <c:v>64.909631437016031</c:v>
                </c:pt>
                <c:pt idx="8">
                  <c:v>28.40819562548786</c:v>
                </c:pt>
                <c:pt idx="9">
                  <c:v>40.038518692934979</c:v>
                </c:pt>
                <c:pt idx="10">
                  <c:v>44.826360763756078</c:v>
                </c:pt>
                <c:pt idx="11">
                  <c:v>33.366824974946212</c:v>
                </c:pt>
                <c:pt idx="12">
                  <c:v>59.939078504572876</c:v>
                </c:pt>
              </c:numCache>
            </c:numRef>
          </c:val>
          <c:extLst>
            <c:ext xmlns:c16="http://schemas.microsoft.com/office/drawing/2014/chart" uri="{C3380CC4-5D6E-409C-BE32-E72D297353CC}">
              <c16:uniqueId val="{00000003-0151-4588-A96F-AF43AB5B616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'MIS18'!$M$221:$Q$221</c:f>
              <c:strCache>
                <c:ptCount val="5"/>
                <c:pt idx="0">
                  <c:v>Poorest</c:v>
                </c:pt>
                <c:pt idx="1">
                  <c:v>Poor</c:v>
                </c:pt>
                <c:pt idx="2">
                  <c:v>Middle</c:v>
                </c:pt>
                <c:pt idx="3">
                  <c:v>Rich</c:v>
                </c:pt>
                <c:pt idx="4">
                  <c:v>Richest</c:v>
                </c:pt>
              </c:strCache>
            </c:strRef>
          </c:cat>
          <c:val>
            <c:numRef>
              <c:f>'MIS18'!$M$222:$Q$222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586-402D-A638-346FBE0E820A}"/>
            </c:ext>
          </c:extLst>
        </c:ser>
        <c:ser>
          <c:idx val="1"/>
          <c:order val="1"/>
          <c:tx>
            <c:strRef>
              <c:f>'MIS18'!$B$223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'MIS18'!$M$221:$Q$221</c:f>
              <c:strCache>
                <c:ptCount val="5"/>
                <c:pt idx="0">
                  <c:v>Poorest</c:v>
                </c:pt>
                <c:pt idx="1">
                  <c:v>Poor</c:v>
                </c:pt>
                <c:pt idx="2">
                  <c:v>Middle</c:v>
                </c:pt>
                <c:pt idx="3">
                  <c:v>Rich</c:v>
                </c:pt>
                <c:pt idx="4">
                  <c:v>Richest</c:v>
                </c:pt>
              </c:strCache>
            </c:strRef>
          </c:cat>
          <c:val>
            <c:numRef>
              <c:f>'MIS18'!$M$223:$Q$223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586-402D-A638-346FBE0E820A}"/>
            </c:ext>
          </c:extLst>
        </c:ser>
        <c:ser>
          <c:idx val="2"/>
          <c:order val="2"/>
          <c:tx>
            <c:strRef>
              <c:f>'MIS18'!$B$224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'MIS18'!$M$221:$Q$221</c:f>
              <c:strCache>
                <c:ptCount val="5"/>
                <c:pt idx="0">
                  <c:v>Poorest</c:v>
                </c:pt>
                <c:pt idx="1">
                  <c:v>Poor</c:v>
                </c:pt>
                <c:pt idx="2">
                  <c:v>Middle</c:v>
                </c:pt>
                <c:pt idx="3">
                  <c:v>Rich</c:v>
                </c:pt>
                <c:pt idx="4">
                  <c:v>Richest</c:v>
                </c:pt>
              </c:strCache>
            </c:strRef>
          </c:cat>
          <c:val>
            <c:numRef>
              <c:f>'MIS18'!$M$224:$Q$224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586-402D-A638-346FBE0E820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'MIS18'!$R$221:$AD$221</c:f>
              <c:strCache>
                <c:ptCount val="13"/>
                <c:pt idx="0">
                  <c:v>Boucle Du Mouhoun</c:v>
                </c:pt>
                <c:pt idx="1">
                  <c:v>Cascades</c:v>
                </c:pt>
                <c:pt idx="2">
                  <c:v>Centre</c:v>
                </c:pt>
                <c:pt idx="3">
                  <c:v>Centre Est</c:v>
                </c:pt>
                <c:pt idx="4">
                  <c:v>Centre Nord</c:v>
                </c:pt>
                <c:pt idx="5">
                  <c:v>Centre Ouest</c:v>
                </c:pt>
                <c:pt idx="6">
                  <c:v>Centre Sud</c:v>
                </c:pt>
                <c:pt idx="7">
                  <c:v>Est</c:v>
                </c:pt>
                <c:pt idx="8">
                  <c:v>Hauts-Bassins</c:v>
                </c:pt>
                <c:pt idx="9">
                  <c:v>Nord</c:v>
                </c:pt>
                <c:pt idx="10">
                  <c:v>Plateau Central</c:v>
                </c:pt>
                <c:pt idx="11">
                  <c:v>Sahel</c:v>
                </c:pt>
                <c:pt idx="12">
                  <c:v>Sud Ouest</c:v>
                </c:pt>
              </c:strCache>
            </c:strRef>
          </c:cat>
          <c:val>
            <c:numRef>
              <c:f>'MIS18'!$R$222:$AD$222</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852-4200-9811-2E97F09CE5A5}"/>
            </c:ext>
          </c:extLst>
        </c:ser>
        <c:ser>
          <c:idx val="1"/>
          <c:order val="1"/>
          <c:tx>
            <c:strRef>
              <c:f>'MIS18'!$B$223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'MIS18'!$R$221:$AD$221</c:f>
              <c:strCache>
                <c:ptCount val="13"/>
                <c:pt idx="0">
                  <c:v>Boucle Du Mouhoun</c:v>
                </c:pt>
                <c:pt idx="1">
                  <c:v>Cascades</c:v>
                </c:pt>
                <c:pt idx="2">
                  <c:v>Centre</c:v>
                </c:pt>
                <c:pt idx="3">
                  <c:v>Centre Est</c:v>
                </c:pt>
                <c:pt idx="4">
                  <c:v>Centre Nord</c:v>
                </c:pt>
                <c:pt idx="5">
                  <c:v>Centre Ouest</c:v>
                </c:pt>
                <c:pt idx="6">
                  <c:v>Centre Sud</c:v>
                </c:pt>
                <c:pt idx="7">
                  <c:v>Est</c:v>
                </c:pt>
                <c:pt idx="8">
                  <c:v>Hauts-Bassins</c:v>
                </c:pt>
                <c:pt idx="9">
                  <c:v>Nord</c:v>
                </c:pt>
                <c:pt idx="10">
                  <c:v>Plateau Central</c:v>
                </c:pt>
                <c:pt idx="11">
                  <c:v>Sahel</c:v>
                </c:pt>
                <c:pt idx="12">
                  <c:v>Sud Ouest</c:v>
                </c:pt>
              </c:strCache>
            </c:strRef>
          </c:cat>
          <c:val>
            <c:numRef>
              <c:f>'MIS18'!$R$223:$AD$223</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852-4200-9811-2E97F09CE5A5}"/>
            </c:ext>
          </c:extLst>
        </c:ser>
        <c:ser>
          <c:idx val="2"/>
          <c:order val="2"/>
          <c:tx>
            <c:strRef>
              <c:f>'MIS18'!$B$224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'MIS18'!$R$221:$AD$221</c:f>
              <c:strCache>
                <c:ptCount val="13"/>
                <c:pt idx="0">
                  <c:v>Boucle Du Mouhoun</c:v>
                </c:pt>
                <c:pt idx="1">
                  <c:v>Cascades</c:v>
                </c:pt>
                <c:pt idx="2">
                  <c:v>Centre</c:v>
                </c:pt>
                <c:pt idx="3">
                  <c:v>Centre Est</c:v>
                </c:pt>
                <c:pt idx="4">
                  <c:v>Centre Nord</c:v>
                </c:pt>
                <c:pt idx="5">
                  <c:v>Centre Ouest</c:v>
                </c:pt>
                <c:pt idx="6">
                  <c:v>Centre Sud</c:v>
                </c:pt>
                <c:pt idx="7">
                  <c:v>Est</c:v>
                </c:pt>
                <c:pt idx="8">
                  <c:v>Hauts-Bassins</c:v>
                </c:pt>
                <c:pt idx="9">
                  <c:v>Nord</c:v>
                </c:pt>
                <c:pt idx="10">
                  <c:v>Plateau Central</c:v>
                </c:pt>
                <c:pt idx="11">
                  <c:v>Sahel</c:v>
                </c:pt>
                <c:pt idx="12">
                  <c:v>Sud Ouest</c:v>
                </c:pt>
              </c:strCache>
            </c:strRef>
          </c:cat>
          <c:val>
            <c:numRef>
              <c:f>'MIS18'!$R$224:$AD$224</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B852-4200-9811-2E97F09CE5A5}"/>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'MIS18'!$C$221:$G$221</c:f>
              <c:strCache>
                <c:ptCount val="5"/>
                <c:pt idx="0">
                  <c:v>Poorest</c:v>
                </c:pt>
                <c:pt idx="1">
                  <c:v>Poor</c:v>
                </c:pt>
                <c:pt idx="2">
                  <c:v>Middle</c:v>
                </c:pt>
                <c:pt idx="3">
                  <c:v>Rich</c:v>
                </c:pt>
                <c:pt idx="4">
                  <c:v>Richest</c:v>
                </c:pt>
              </c:strCache>
            </c:strRef>
          </c:cat>
          <c:val>
            <c:numRef>
              <c:f>'MIS18'!$C$222:$G$222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75B-424D-AF1B-CC07330D9190}"/>
            </c:ext>
          </c:extLst>
        </c:ser>
        <c:ser>
          <c:idx val="1"/>
          <c:order val="1"/>
          <c:tx>
            <c:strRef>
              <c:f>'MIS18'!$B$223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'MIS18'!$C$221:$G$221</c:f>
              <c:strCache>
                <c:ptCount val="5"/>
                <c:pt idx="0">
                  <c:v>Poorest</c:v>
                </c:pt>
                <c:pt idx="1">
                  <c:v>Poor</c:v>
                </c:pt>
                <c:pt idx="2">
                  <c:v>Middle</c:v>
                </c:pt>
                <c:pt idx="3">
                  <c:v>Rich</c:v>
                </c:pt>
                <c:pt idx="4">
                  <c:v>Richest</c:v>
                </c:pt>
              </c:strCache>
            </c:strRef>
          </c:cat>
          <c:val>
            <c:numRef>
              <c:f>'MIS18'!$C$223:$G$223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75B-424D-AF1B-CC07330D9190}"/>
            </c:ext>
          </c:extLst>
        </c:ser>
        <c:ser>
          <c:idx val="2"/>
          <c:order val="2"/>
          <c:tx>
            <c:strRef>
              <c:f>'MIS18'!$B$224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'MIS18'!$C$221:$G$221</c:f>
              <c:strCache>
                <c:ptCount val="5"/>
                <c:pt idx="0">
                  <c:v>Poorest</c:v>
                </c:pt>
                <c:pt idx="1">
                  <c:v>Poor</c:v>
                </c:pt>
                <c:pt idx="2">
                  <c:v>Middle</c:v>
                </c:pt>
                <c:pt idx="3">
                  <c:v>Rich</c:v>
                </c:pt>
                <c:pt idx="4">
                  <c:v>Richest</c:v>
                </c:pt>
              </c:strCache>
            </c:strRef>
          </c:cat>
          <c:val>
            <c:numRef>
              <c:f>'MIS18'!$C$224:$G$224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75B-424D-AF1B-CC07330D919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'MIS18'!$H$15:$L$15</c:f>
              <c:strCache>
                <c:ptCount val="5"/>
                <c:pt idx="0">
                  <c:v>Poorest</c:v>
                </c:pt>
                <c:pt idx="1">
                  <c:v>Poor</c:v>
                </c:pt>
                <c:pt idx="2">
                  <c:v>Middle</c:v>
                </c:pt>
                <c:pt idx="3">
                  <c:v>Rich</c:v>
                </c:pt>
                <c:pt idx="4">
                  <c:v>Richest</c:v>
                </c:pt>
              </c:strCache>
            </c:strRef>
          </c:cat>
          <c:val>
            <c:numRef>
              <c:f>'MIS18'!$H$18:$L$18</c:f>
              <c:numCache>
                <c:formatCode>###0.0</c:formatCode>
                <c:ptCount val="5"/>
                <c:pt idx="0">
                  <c:v>52.450536769619049</c:v>
                </c:pt>
                <c:pt idx="1">
                  <c:v>69.257415964770487</c:v>
                </c:pt>
                <c:pt idx="2">
                  <c:v>88.448782390034822</c:v>
                </c:pt>
                <c:pt idx="3">
                  <c:v>93.630657399610456</c:v>
                </c:pt>
                <c:pt idx="4">
                  <c:v>95.226973434399966</c:v>
                </c:pt>
              </c:numCache>
            </c:numRef>
          </c:val>
          <c:extLst>
            <c:ext xmlns:c16="http://schemas.microsoft.com/office/drawing/2014/chart" uri="{C3380CC4-5D6E-409C-BE32-E72D297353CC}">
              <c16:uniqueId val="{00000000-303A-42D8-B866-008385539C4A}"/>
            </c:ext>
          </c:extLst>
        </c:ser>
        <c:ser>
          <c:idx val="1"/>
          <c:order val="1"/>
          <c:tx>
            <c:strRef>
              <c:f>'MIS18'!$B$19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'MIS18'!$H$15:$L$15</c:f>
              <c:strCache>
                <c:ptCount val="5"/>
                <c:pt idx="0">
                  <c:v>Poorest</c:v>
                </c:pt>
                <c:pt idx="1">
                  <c:v>Poor</c:v>
                </c:pt>
                <c:pt idx="2">
                  <c:v>Middle</c:v>
                </c:pt>
                <c:pt idx="3">
                  <c:v>Rich</c:v>
                </c:pt>
                <c:pt idx="4">
                  <c:v>Richest</c:v>
                </c:pt>
              </c:strCache>
            </c:strRef>
          </c:cat>
          <c:val>
            <c:numRef>
              <c:f>'MIS18'!$H$19:$L$19</c:f>
              <c:numCache>
                <c:formatCode>###0.0</c:formatCode>
                <c:ptCount val="5"/>
                <c:pt idx="0">
                  <c:v>24.52536858230954</c:v>
                </c:pt>
                <c:pt idx="1">
                  <c:v>23.226213800663388</c:v>
                </c:pt>
                <c:pt idx="2">
                  <c:v>8.942159537946301</c:v>
                </c:pt>
                <c:pt idx="3">
                  <c:v>4.4760549416358106</c:v>
                </c:pt>
                <c:pt idx="4">
                  <c:v>1.8207287045156142</c:v>
                </c:pt>
              </c:numCache>
            </c:numRef>
          </c:val>
          <c:extLst>
            <c:ext xmlns:c16="http://schemas.microsoft.com/office/drawing/2014/chart" uri="{C3380CC4-5D6E-409C-BE32-E72D297353CC}">
              <c16:uniqueId val="{00000001-303A-42D8-B866-008385539C4A}"/>
            </c:ext>
          </c:extLst>
        </c:ser>
        <c:ser>
          <c:idx val="2"/>
          <c:order val="2"/>
          <c:tx>
            <c:strRef>
              <c:f>'MIS18'!$B$20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'MIS18'!$H$15:$L$15</c:f>
              <c:strCache>
                <c:ptCount val="5"/>
                <c:pt idx="0">
                  <c:v>Poorest</c:v>
                </c:pt>
                <c:pt idx="1">
                  <c:v>Poor</c:v>
                </c:pt>
                <c:pt idx="2">
                  <c:v>Middle</c:v>
                </c:pt>
                <c:pt idx="3">
                  <c:v>Rich</c:v>
                </c:pt>
                <c:pt idx="4">
                  <c:v>Richest</c:v>
                </c:pt>
              </c:strCache>
            </c:strRef>
          </c:cat>
          <c:val>
            <c:numRef>
              <c:f>'MIS18'!$H$20:$L$20</c:f>
              <c:numCache>
                <c:formatCode>###0.0</c:formatCode>
                <c:ptCount val="5"/>
                <c:pt idx="0">
                  <c:v>23.024094648071529</c:v>
                </c:pt>
                <c:pt idx="1">
                  <c:v>7.5163702345662813</c:v>
                </c:pt>
                <c:pt idx="2">
                  <c:v>2.6090580720188892</c:v>
                </c:pt>
                <c:pt idx="3">
                  <c:v>1.893287658753724</c:v>
                </c:pt>
                <c:pt idx="4">
                  <c:v>2.5276299122767387</c:v>
                </c:pt>
              </c:numCache>
            </c:numRef>
          </c:val>
          <c:extLst>
            <c:ext xmlns:c16="http://schemas.microsoft.com/office/drawing/2014/chart" uri="{C3380CC4-5D6E-409C-BE32-E72D297353CC}">
              <c16:uniqueId val="{00000002-303A-42D8-B866-008385539C4A}"/>
            </c:ext>
          </c:extLst>
        </c:ser>
        <c:ser>
          <c:idx val="3"/>
          <c:order val="3"/>
          <c:tx>
            <c:strRef>
              <c:f>'MIS18'!$B$21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'MIS18'!$H$15:$L$15</c:f>
              <c:strCache>
                <c:ptCount val="5"/>
                <c:pt idx="0">
                  <c:v>Poorest</c:v>
                </c:pt>
                <c:pt idx="1">
                  <c:v>Poor</c:v>
                </c:pt>
                <c:pt idx="2">
                  <c:v>Middle</c:v>
                </c:pt>
                <c:pt idx="3">
                  <c:v>Rich</c:v>
                </c:pt>
                <c:pt idx="4">
                  <c:v>Richest</c:v>
                </c:pt>
              </c:strCache>
            </c:strRef>
          </c:cat>
          <c:val>
            <c:numRef>
              <c:f>'MIS18'!$H$21:$L$21</c:f>
              <c:numCache>
                <c:formatCode>###0.0</c:formatCode>
                <c:ptCount val="5"/>
                <c:pt idx="0">
                  <c:v>0</c:v>
                </c:pt>
                <c:pt idx="1">
                  <c:v>0</c:v>
                </c:pt>
                <c:pt idx="2">
                  <c:v>0</c:v>
                </c:pt>
                <c:pt idx="3">
                  <c:v>0</c:v>
                </c:pt>
                <c:pt idx="4">
                  <c:v>0.42466794880769815</c:v>
                </c:pt>
              </c:numCache>
            </c:numRef>
          </c:val>
          <c:extLst>
            <c:ext xmlns:c16="http://schemas.microsoft.com/office/drawing/2014/chart" uri="{C3380CC4-5D6E-409C-BE32-E72D297353CC}">
              <c16:uniqueId val="{00000003-303A-42D8-B866-008385539C4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'MIS18'!$H$121:$L$121</c:f>
              <c:strCache>
                <c:ptCount val="5"/>
                <c:pt idx="0">
                  <c:v>Poorest</c:v>
                </c:pt>
                <c:pt idx="1">
                  <c:v>Poor</c:v>
                </c:pt>
                <c:pt idx="2">
                  <c:v>Middle</c:v>
                </c:pt>
                <c:pt idx="3">
                  <c:v>Rich</c:v>
                </c:pt>
                <c:pt idx="4">
                  <c:v>Richest</c:v>
                </c:pt>
              </c:strCache>
            </c:strRef>
          </c:cat>
          <c:val>
            <c:numRef>
              <c:f>'MIS18'!$H$124:$L$124</c:f>
              <c:numCache>
                <c:formatCode>###0.0</c:formatCode>
                <c:ptCount val="5"/>
                <c:pt idx="0">
                  <c:v>37.396125946706746</c:v>
                </c:pt>
                <c:pt idx="1">
                  <c:v>51.705408579149591</c:v>
                </c:pt>
                <c:pt idx="2">
                  <c:v>51.266436314612982</c:v>
                </c:pt>
                <c:pt idx="3">
                  <c:v>47.67781638515681</c:v>
                </c:pt>
                <c:pt idx="4">
                  <c:v>72.617082127195815</c:v>
                </c:pt>
              </c:numCache>
            </c:numRef>
          </c:val>
          <c:extLst>
            <c:ext xmlns:c16="http://schemas.microsoft.com/office/drawing/2014/chart" uri="{C3380CC4-5D6E-409C-BE32-E72D297353CC}">
              <c16:uniqueId val="{00000000-FBF0-41BC-AA1D-51B1C61481C8}"/>
            </c:ext>
          </c:extLst>
        </c:ser>
        <c:ser>
          <c:idx val="1"/>
          <c:order val="1"/>
          <c:tx>
            <c:strRef>
              <c:f>'MIS18'!$B$125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'MIS18'!$H$121:$L$121</c:f>
              <c:strCache>
                <c:ptCount val="5"/>
                <c:pt idx="0">
                  <c:v>Poorest</c:v>
                </c:pt>
                <c:pt idx="1">
                  <c:v>Poor</c:v>
                </c:pt>
                <c:pt idx="2">
                  <c:v>Middle</c:v>
                </c:pt>
                <c:pt idx="3">
                  <c:v>Rich</c:v>
                </c:pt>
                <c:pt idx="4">
                  <c:v>Richest</c:v>
                </c:pt>
              </c:strCache>
            </c:strRef>
          </c:cat>
          <c:val>
            <c:numRef>
              <c:f>'MIS18'!$H$125:$L$125</c:f>
              <c:numCache>
                <c:formatCode>###0.0</c:formatCode>
                <c:ptCount val="5"/>
                <c:pt idx="0">
                  <c:v>29.095183129538878</c:v>
                </c:pt>
                <c:pt idx="1">
                  <c:v>42.309459441927117</c:v>
                </c:pt>
                <c:pt idx="2">
                  <c:v>46.457997621220557</c:v>
                </c:pt>
                <c:pt idx="3">
                  <c:v>51.575176225208075</c:v>
                </c:pt>
                <c:pt idx="4">
                  <c:v>26.954259858176812</c:v>
                </c:pt>
              </c:numCache>
            </c:numRef>
          </c:val>
          <c:extLst>
            <c:ext xmlns:c16="http://schemas.microsoft.com/office/drawing/2014/chart" uri="{C3380CC4-5D6E-409C-BE32-E72D297353CC}">
              <c16:uniqueId val="{00000001-FBF0-41BC-AA1D-51B1C61481C8}"/>
            </c:ext>
          </c:extLst>
        </c:ser>
        <c:ser>
          <c:idx val="2"/>
          <c:order val="2"/>
          <c:tx>
            <c:strRef>
              <c:f>'MIS18'!$B$126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'MIS18'!$H$121:$L$121</c:f>
              <c:strCache>
                <c:ptCount val="5"/>
                <c:pt idx="0">
                  <c:v>Poorest</c:v>
                </c:pt>
                <c:pt idx="1">
                  <c:v>Poor</c:v>
                </c:pt>
                <c:pt idx="2">
                  <c:v>Middle</c:v>
                </c:pt>
                <c:pt idx="3">
                  <c:v>Rich</c:v>
                </c:pt>
                <c:pt idx="4">
                  <c:v>Richest</c:v>
                </c:pt>
              </c:strCache>
            </c:strRef>
          </c:cat>
          <c:val>
            <c:numRef>
              <c:f>'MIS18'!$H$126:$L$126</c:f>
              <c:numCache>
                <c:formatCode>###0.0</c:formatCode>
                <c:ptCount val="5"/>
                <c:pt idx="0">
                  <c:v>4.7461651284314383</c:v>
                </c:pt>
                <c:pt idx="1">
                  <c:v>2.1139218436194329</c:v>
                </c:pt>
                <c:pt idx="2">
                  <c:v>1.9020263823149621</c:v>
                </c:pt>
                <c:pt idx="3">
                  <c:v>0.7470073896350129</c:v>
                </c:pt>
                <c:pt idx="4">
                  <c:v>0.42865801462738062</c:v>
                </c:pt>
              </c:numCache>
            </c:numRef>
          </c:val>
          <c:extLst>
            <c:ext xmlns:c16="http://schemas.microsoft.com/office/drawing/2014/chart" uri="{C3380CC4-5D6E-409C-BE32-E72D297353CC}">
              <c16:uniqueId val="{00000002-FBF0-41BC-AA1D-51B1C61481C8}"/>
            </c:ext>
          </c:extLst>
        </c:ser>
        <c:ser>
          <c:idx val="3"/>
          <c:order val="3"/>
          <c:tx>
            <c:strRef>
              <c:f>'MIS18'!$B$127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'MIS18'!$H$121:$L$121</c:f>
              <c:strCache>
                <c:ptCount val="5"/>
                <c:pt idx="0">
                  <c:v>Poorest</c:v>
                </c:pt>
                <c:pt idx="1">
                  <c:v>Poor</c:v>
                </c:pt>
                <c:pt idx="2">
                  <c:v>Middle</c:v>
                </c:pt>
                <c:pt idx="3">
                  <c:v>Rich</c:v>
                </c:pt>
                <c:pt idx="4">
                  <c:v>Richest</c:v>
                </c:pt>
              </c:strCache>
            </c:strRef>
          </c:cat>
          <c:val>
            <c:numRef>
              <c:f>'MIS18'!$H$127:$L$127</c:f>
              <c:numCache>
                <c:formatCode>###0.0</c:formatCode>
                <c:ptCount val="5"/>
                <c:pt idx="0">
                  <c:v>28.762525795323036</c:v>
                </c:pt>
                <c:pt idx="1">
                  <c:v>3.8712101353039805</c:v>
                </c:pt>
                <c:pt idx="2">
                  <c:v>0.37353968185153857</c:v>
                </c:pt>
                <c:pt idx="3">
                  <c:v>0</c:v>
                </c:pt>
                <c:pt idx="4">
                  <c:v>0</c:v>
                </c:pt>
              </c:numCache>
            </c:numRef>
          </c:val>
          <c:extLst>
            <c:ext xmlns:c16="http://schemas.microsoft.com/office/drawing/2014/chart" uri="{C3380CC4-5D6E-409C-BE32-E72D297353CC}">
              <c16:uniqueId val="{00000003-FBF0-41BC-AA1D-51B1C61481C8}"/>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'MIS18'!$H$221:$L$221</c:f>
              <c:strCache>
                <c:ptCount val="5"/>
                <c:pt idx="0">
                  <c:v>Poorest</c:v>
                </c:pt>
                <c:pt idx="1">
                  <c:v>Poor</c:v>
                </c:pt>
                <c:pt idx="2">
                  <c:v>Middle</c:v>
                </c:pt>
                <c:pt idx="3">
                  <c:v>Rich</c:v>
                </c:pt>
                <c:pt idx="4">
                  <c:v>Richest</c:v>
                </c:pt>
              </c:strCache>
            </c:strRef>
          </c:cat>
          <c:val>
            <c:numRef>
              <c:f>'MIS18'!$H$222:$L$222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468-4B9E-8E63-46A42399193D}"/>
            </c:ext>
          </c:extLst>
        </c:ser>
        <c:ser>
          <c:idx val="1"/>
          <c:order val="1"/>
          <c:tx>
            <c:strRef>
              <c:f>'MIS18'!$B$223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'MIS18'!$H$221:$L$221</c:f>
              <c:strCache>
                <c:ptCount val="5"/>
                <c:pt idx="0">
                  <c:v>Poorest</c:v>
                </c:pt>
                <c:pt idx="1">
                  <c:v>Poor</c:v>
                </c:pt>
                <c:pt idx="2">
                  <c:v>Middle</c:v>
                </c:pt>
                <c:pt idx="3">
                  <c:v>Rich</c:v>
                </c:pt>
                <c:pt idx="4">
                  <c:v>Richest</c:v>
                </c:pt>
              </c:strCache>
            </c:strRef>
          </c:cat>
          <c:val>
            <c:numRef>
              <c:f>'MIS18'!$H$223:$L$223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468-4B9E-8E63-46A42399193D}"/>
            </c:ext>
          </c:extLst>
        </c:ser>
        <c:ser>
          <c:idx val="2"/>
          <c:order val="2"/>
          <c:tx>
            <c:strRef>
              <c:f>'MIS18'!$B$224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'MIS18'!$H$221:$L$221</c:f>
              <c:strCache>
                <c:ptCount val="5"/>
                <c:pt idx="0">
                  <c:v>Poorest</c:v>
                </c:pt>
                <c:pt idx="1">
                  <c:v>Poor</c:v>
                </c:pt>
                <c:pt idx="2">
                  <c:v>Middle</c:v>
                </c:pt>
                <c:pt idx="3">
                  <c:v>Rich</c:v>
                </c:pt>
                <c:pt idx="4">
                  <c:v>Richest</c:v>
                </c:pt>
              </c:strCache>
            </c:strRef>
          </c:cat>
          <c:val>
            <c:numRef>
              <c:f>'MIS18'!$H$224:$L$224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468-4B9E-8E63-46A42399193D}"/>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'MIS18'!$C$121:$G$121</c:f>
              <c:strCache>
                <c:ptCount val="5"/>
                <c:pt idx="0">
                  <c:v>Poorest</c:v>
                </c:pt>
                <c:pt idx="1">
                  <c:v>Poor</c:v>
                </c:pt>
                <c:pt idx="2">
                  <c:v>Middle</c:v>
                </c:pt>
                <c:pt idx="3">
                  <c:v>Rich</c:v>
                </c:pt>
                <c:pt idx="4">
                  <c:v>Richest</c:v>
                </c:pt>
              </c:strCache>
            </c:strRef>
          </c:cat>
          <c:val>
            <c:numRef>
              <c:f>'MIS18'!$C$124:$G$124</c:f>
              <c:numCache>
                <c:formatCode>###0.0</c:formatCode>
                <c:ptCount val="5"/>
                <c:pt idx="0">
                  <c:v>7.4591374777588468</c:v>
                </c:pt>
                <c:pt idx="1">
                  <c:v>18.554100785354841</c:v>
                </c:pt>
                <c:pt idx="2">
                  <c:v>22.946244280092454</c:v>
                </c:pt>
                <c:pt idx="3">
                  <c:v>26.065130316083291</c:v>
                </c:pt>
                <c:pt idx="4">
                  <c:v>50.81740751005389</c:v>
                </c:pt>
              </c:numCache>
            </c:numRef>
          </c:val>
          <c:extLst>
            <c:ext xmlns:c16="http://schemas.microsoft.com/office/drawing/2014/chart" uri="{C3380CC4-5D6E-409C-BE32-E72D297353CC}">
              <c16:uniqueId val="{00000000-B8AC-46AF-AF90-D90A456CA450}"/>
            </c:ext>
          </c:extLst>
        </c:ser>
        <c:ser>
          <c:idx val="1"/>
          <c:order val="1"/>
          <c:tx>
            <c:strRef>
              <c:f>'MIS18'!$B$125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'MIS18'!$C$121:$G$121</c:f>
              <c:strCache>
                <c:ptCount val="5"/>
                <c:pt idx="0">
                  <c:v>Poorest</c:v>
                </c:pt>
                <c:pt idx="1">
                  <c:v>Poor</c:v>
                </c:pt>
                <c:pt idx="2">
                  <c:v>Middle</c:v>
                </c:pt>
                <c:pt idx="3">
                  <c:v>Rich</c:v>
                </c:pt>
                <c:pt idx="4">
                  <c:v>Richest</c:v>
                </c:pt>
              </c:strCache>
            </c:strRef>
          </c:cat>
          <c:val>
            <c:numRef>
              <c:f>'MIS18'!$C$125:$G$125</c:f>
              <c:numCache>
                <c:formatCode>###0.0</c:formatCode>
                <c:ptCount val="5"/>
                <c:pt idx="0">
                  <c:v>19.157308144918066</c:v>
                </c:pt>
                <c:pt idx="1">
                  <c:v>23.199451652919404</c:v>
                </c:pt>
                <c:pt idx="2">
                  <c:v>23.9363371441307</c:v>
                </c:pt>
                <c:pt idx="3">
                  <c:v>29.724110415247274</c:v>
                </c:pt>
                <c:pt idx="4">
                  <c:v>39.899726451250736</c:v>
                </c:pt>
              </c:numCache>
            </c:numRef>
          </c:val>
          <c:extLst>
            <c:ext xmlns:c16="http://schemas.microsoft.com/office/drawing/2014/chart" uri="{C3380CC4-5D6E-409C-BE32-E72D297353CC}">
              <c16:uniqueId val="{00000001-B8AC-46AF-AF90-D90A456CA450}"/>
            </c:ext>
          </c:extLst>
        </c:ser>
        <c:ser>
          <c:idx val="2"/>
          <c:order val="2"/>
          <c:tx>
            <c:strRef>
              <c:f>'MIS18'!$B$126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'MIS18'!$C$121:$G$121</c:f>
              <c:strCache>
                <c:ptCount val="5"/>
                <c:pt idx="0">
                  <c:v>Poorest</c:v>
                </c:pt>
                <c:pt idx="1">
                  <c:v>Poor</c:v>
                </c:pt>
                <c:pt idx="2">
                  <c:v>Middle</c:v>
                </c:pt>
                <c:pt idx="3">
                  <c:v>Rich</c:v>
                </c:pt>
                <c:pt idx="4">
                  <c:v>Richest</c:v>
                </c:pt>
              </c:strCache>
            </c:strRef>
          </c:cat>
          <c:val>
            <c:numRef>
              <c:f>'MIS18'!$C$126:$G$126</c:f>
              <c:numCache>
                <c:formatCode>###0.0</c:formatCode>
                <c:ptCount val="5"/>
                <c:pt idx="0">
                  <c:v>11.077644105523564</c:v>
                </c:pt>
                <c:pt idx="1">
                  <c:v>7.5255369818266544</c:v>
                </c:pt>
                <c:pt idx="2">
                  <c:v>8.8681101995584779</c:v>
                </c:pt>
                <c:pt idx="3">
                  <c:v>8.6085021080455633</c:v>
                </c:pt>
                <c:pt idx="4">
                  <c:v>1.9640241956207136</c:v>
                </c:pt>
              </c:numCache>
            </c:numRef>
          </c:val>
          <c:extLst>
            <c:ext xmlns:c16="http://schemas.microsoft.com/office/drawing/2014/chart" uri="{C3380CC4-5D6E-409C-BE32-E72D297353CC}">
              <c16:uniqueId val="{00000002-B8AC-46AF-AF90-D90A456CA450}"/>
            </c:ext>
          </c:extLst>
        </c:ser>
        <c:ser>
          <c:idx val="3"/>
          <c:order val="3"/>
          <c:tx>
            <c:strRef>
              <c:f>'MIS18'!$B$127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'MIS18'!$C$121:$G$121</c:f>
              <c:strCache>
                <c:ptCount val="5"/>
                <c:pt idx="0">
                  <c:v>Poorest</c:v>
                </c:pt>
                <c:pt idx="1">
                  <c:v>Poor</c:v>
                </c:pt>
                <c:pt idx="2">
                  <c:v>Middle</c:v>
                </c:pt>
                <c:pt idx="3">
                  <c:v>Rich</c:v>
                </c:pt>
                <c:pt idx="4">
                  <c:v>Richest</c:v>
                </c:pt>
              </c:strCache>
            </c:strRef>
          </c:cat>
          <c:val>
            <c:numRef>
              <c:f>'MIS18'!$C$127:$G$127</c:f>
              <c:numCache>
                <c:formatCode>###0.0</c:formatCode>
                <c:ptCount val="5"/>
                <c:pt idx="0">
                  <c:v>62.305910271799355</c:v>
                </c:pt>
                <c:pt idx="1">
                  <c:v>50.720910579899034</c:v>
                </c:pt>
                <c:pt idx="2">
                  <c:v>44.249308376218266</c:v>
                </c:pt>
                <c:pt idx="3">
                  <c:v>35.602257160623871</c:v>
                </c:pt>
                <c:pt idx="4">
                  <c:v>7.3188418430747175</c:v>
                </c:pt>
              </c:numCache>
            </c:numRef>
          </c:val>
          <c:extLst>
            <c:ext xmlns:c16="http://schemas.microsoft.com/office/drawing/2014/chart" uri="{C3380CC4-5D6E-409C-BE32-E72D297353CC}">
              <c16:uniqueId val="{00000003-B8AC-46AF-AF90-D90A456CA450}"/>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'MIS18'!$M$121:$Q$121</c:f>
              <c:strCache>
                <c:ptCount val="5"/>
                <c:pt idx="0">
                  <c:v>Poorest</c:v>
                </c:pt>
                <c:pt idx="1">
                  <c:v>Poor</c:v>
                </c:pt>
                <c:pt idx="2">
                  <c:v>Middle</c:v>
                </c:pt>
                <c:pt idx="3">
                  <c:v>Rich</c:v>
                </c:pt>
                <c:pt idx="4">
                  <c:v>Richest</c:v>
                </c:pt>
              </c:strCache>
            </c:strRef>
          </c:cat>
          <c:val>
            <c:numRef>
              <c:f>'MIS18'!$M$124:$Q$124</c:f>
              <c:numCache>
                <c:formatCode>###0.0</c:formatCode>
                <c:ptCount val="5"/>
                <c:pt idx="0">
                  <c:v>6.3748009432582657</c:v>
                </c:pt>
                <c:pt idx="1">
                  <c:v>16.359850159652829</c:v>
                </c:pt>
                <c:pt idx="2">
                  <c:v>19.216814441087134</c:v>
                </c:pt>
                <c:pt idx="3">
                  <c:v>23.435885981104303</c:v>
                </c:pt>
                <c:pt idx="4">
                  <c:v>28.728692575579096</c:v>
                </c:pt>
              </c:numCache>
            </c:numRef>
          </c:val>
          <c:extLst>
            <c:ext xmlns:c16="http://schemas.microsoft.com/office/drawing/2014/chart" uri="{C3380CC4-5D6E-409C-BE32-E72D297353CC}">
              <c16:uniqueId val="{00000000-582D-4671-8992-F8345AE31529}"/>
            </c:ext>
          </c:extLst>
        </c:ser>
        <c:ser>
          <c:idx val="1"/>
          <c:order val="1"/>
          <c:tx>
            <c:strRef>
              <c:f>'MIS18'!$B$125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'MIS18'!$M$121:$Q$121</c:f>
              <c:strCache>
                <c:ptCount val="5"/>
                <c:pt idx="0">
                  <c:v>Poorest</c:v>
                </c:pt>
                <c:pt idx="1">
                  <c:v>Poor</c:v>
                </c:pt>
                <c:pt idx="2">
                  <c:v>Middle</c:v>
                </c:pt>
                <c:pt idx="3">
                  <c:v>Rich</c:v>
                </c:pt>
                <c:pt idx="4">
                  <c:v>Richest</c:v>
                </c:pt>
              </c:strCache>
            </c:strRef>
          </c:cat>
          <c:val>
            <c:numRef>
              <c:f>'MIS18'!$M$125:$Q$125</c:f>
              <c:numCache>
                <c:formatCode>###0.0</c:formatCode>
                <c:ptCount val="5"/>
                <c:pt idx="0">
                  <c:v>18.428088947822161</c:v>
                </c:pt>
                <c:pt idx="1">
                  <c:v>23.276925851468146</c:v>
                </c:pt>
                <c:pt idx="2">
                  <c:v>23.533595069423395</c:v>
                </c:pt>
                <c:pt idx="3">
                  <c:v>25.437845600605357</c:v>
                </c:pt>
                <c:pt idx="4">
                  <c:v>31.00717195098051</c:v>
                </c:pt>
              </c:numCache>
            </c:numRef>
          </c:val>
          <c:extLst>
            <c:ext xmlns:c16="http://schemas.microsoft.com/office/drawing/2014/chart" uri="{C3380CC4-5D6E-409C-BE32-E72D297353CC}">
              <c16:uniqueId val="{00000001-582D-4671-8992-F8345AE31529}"/>
            </c:ext>
          </c:extLst>
        </c:ser>
        <c:ser>
          <c:idx val="2"/>
          <c:order val="2"/>
          <c:tx>
            <c:strRef>
              <c:f>'MIS18'!$B$126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'MIS18'!$M$121:$Q$121</c:f>
              <c:strCache>
                <c:ptCount val="5"/>
                <c:pt idx="0">
                  <c:v>Poorest</c:v>
                </c:pt>
                <c:pt idx="1">
                  <c:v>Poor</c:v>
                </c:pt>
                <c:pt idx="2">
                  <c:v>Middle</c:v>
                </c:pt>
                <c:pt idx="3">
                  <c:v>Rich</c:v>
                </c:pt>
                <c:pt idx="4">
                  <c:v>Richest</c:v>
                </c:pt>
              </c:strCache>
            </c:strRef>
          </c:cat>
          <c:val>
            <c:numRef>
              <c:f>'MIS18'!$M$126:$Q$126</c:f>
              <c:numCache>
                <c:formatCode>###0.0</c:formatCode>
                <c:ptCount val="5"/>
                <c:pt idx="0">
                  <c:v>11.495736123643807</c:v>
                </c:pt>
                <c:pt idx="1">
                  <c:v>7.1726103645642354</c:v>
                </c:pt>
                <c:pt idx="2">
                  <c:v>9.5466175473729304</c:v>
                </c:pt>
                <c:pt idx="3">
                  <c:v>10.230070164268181</c:v>
                </c:pt>
                <c:pt idx="4">
                  <c:v>6.2143461731163301</c:v>
                </c:pt>
              </c:numCache>
            </c:numRef>
          </c:val>
          <c:extLst>
            <c:ext xmlns:c16="http://schemas.microsoft.com/office/drawing/2014/chart" uri="{C3380CC4-5D6E-409C-BE32-E72D297353CC}">
              <c16:uniqueId val="{00000002-582D-4671-8992-F8345AE31529}"/>
            </c:ext>
          </c:extLst>
        </c:ser>
        <c:ser>
          <c:idx val="3"/>
          <c:order val="3"/>
          <c:tx>
            <c:strRef>
              <c:f>'MIS18'!$B$127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'MIS18'!$M$121:$Q$121</c:f>
              <c:strCache>
                <c:ptCount val="5"/>
                <c:pt idx="0">
                  <c:v>Poorest</c:v>
                </c:pt>
                <c:pt idx="1">
                  <c:v>Poor</c:v>
                </c:pt>
                <c:pt idx="2">
                  <c:v>Middle</c:v>
                </c:pt>
                <c:pt idx="3">
                  <c:v>Rich</c:v>
                </c:pt>
                <c:pt idx="4">
                  <c:v>Richest</c:v>
                </c:pt>
              </c:strCache>
            </c:strRef>
          </c:cat>
          <c:val>
            <c:numRef>
              <c:f>'MIS18'!$M$127:$Q$127</c:f>
              <c:numCache>
                <c:formatCode>###0.0</c:formatCode>
                <c:ptCount val="5"/>
                <c:pt idx="0">
                  <c:v>63.701373985275943</c:v>
                </c:pt>
                <c:pt idx="1">
                  <c:v>53.190613624314878</c:v>
                </c:pt>
                <c:pt idx="2">
                  <c:v>47.702972942116602</c:v>
                </c:pt>
                <c:pt idx="3">
                  <c:v>40.896198254021982</c:v>
                </c:pt>
                <c:pt idx="4">
                  <c:v>34.04978930032393</c:v>
                </c:pt>
              </c:numCache>
            </c:numRef>
          </c:val>
          <c:extLst>
            <c:ext xmlns:c16="http://schemas.microsoft.com/office/drawing/2014/chart" uri="{C3380CC4-5D6E-409C-BE32-E72D297353CC}">
              <c16:uniqueId val="{00000003-582D-4671-8992-F8345AE31529}"/>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400-000002000000}"/>
            </a:ext>
          </a:extLst>
        </xdr:cNvPr>
        <xdr:cNvSpPr/>
      </xdr:nvSpPr>
      <xdr:spPr>
        <a:xfrm>
          <a:off x="9496425" y="230981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31</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31</xdr:col>
      <xdr:colOff>19049</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31</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5262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400-000013000000}"/>
            </a:ext>
          </a:extLst>
        </xdr:cNvPr>
        <xdr:cNvSpPr/>
      </xdr:nvSpPr>
      <xdr:spPr>
        <a:xfrm>
          <a:off x="876300" y="230981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400-000014000000}"/>
            </a:ext>
          </a:extLst>
        </xdr:cNvPr>
        <xdr:cNvSpPr/>
      </xdr:nvSpPr>
      <xdr:spPr>
        <a:xfrm>
          <a:off x="2205038" y="230981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400-000015000000}"/>
            </a:ext>
          </a:extLst>
        </xdr:cNvPr>
        <xdr:cNvSpPr/>
      </xdr:nvSpPr>
      <xdr:spPr>
        <a:xfrm>
          <a:off x="942975" y="444341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400-000016000000}"/>
            </a:ext>
          </a:extLst>
        </xdr:cNvPr>
        <xdr:cNvSpPr/>
      </xdr:nvSpPr>
      <xdr:spPr>
        <a:xfrm>
          <a:off x="2205038" y="444341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5262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5262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5262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400-00001F000000}"/>
            </a:ext>
          </a:extLst>
        </xdr:cNvPr>
        <xdr:cNvSpPr/>
      </xdr:nvSpPr>
      <xdr:spPr>
        <a:xfrm>
          <a:off x="2357438" y="828770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400-000023000000}"/>
            </a:ext>
          </a:extLst>
        </xdr:cNvPr>
        <xdr:cNvSpPr/>
      </xdr:nvSpPr>
      <xdr:spPr>
        <a:xfrm>
          <a:off x="9429750" y="444341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400-000024000000}"/>
            </a:ext>
          </a:extLst>
        </xdr:cNvPr>
        <xdr:cNvSpPr/>
      </xdr:nvSpPr>
      <xdr:spPr>
        <a:xfrm>
          <a:off x="4533900" y="230981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400-000025000000}"/>
            </a:ext>
          </a:extLst>
        </xdr:cNvPr>
        <xdr:cNvSpPr/>
      </xdr:nvSpPr>
      <xdr:spPr>
        <a:xfrm>
          <a:off x="4533900" y="444341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400-000026000000}"/>
            </a:ext>
          </a:extLst>
        </xdr:cNvPr>
        <xdr:cNvSpPr/>
      </xdr:nvSpPr>
      <xdr:spPr>
        <a:xfrm>
          <a:off x="16073438" y="230981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400-000027000000}"/>
            </a:ext>
          </a:extLst>
        </xdr:cNvPr>
        <xdr:cNvSpPr/>
      </xdr:nvSpPr>
      <xdr:spPr>
        <a:xfrm>
          <a:off x="16054388" y="444341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28770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38100</xdr:rowOff>
        </xdr:from>
        <xdr:to>
          <xdr:col>1</xdr:col>
          <xdr:colOff>1704975</xdr:colOff>
          <xdr:row>399</xdr:row>
          <xdr:rowOff>228600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43009"/>
            </a:ext>
            <a:ext xmlns:a16="http://schemas.microsoft.com/office/drawing/2014/main" uri="{FF2B5EF4-FFF2-40B4-BE49-F238E27FC236}">
              <a16:creationId xmlns:a16="http://schemas.microsoft.com/office/drawing/2014/main" id="{00000000-0008-0000-0500-000002000000}"/>
            </a:ext>
          </a:extLst>
        </xdr:cNvPr>
        <xdr:cNvSpPr/>
      </xdr:nvSpPr>
      <xdr:spPr>
        <a:xfrm>
          <a:off x="9496425" y="22483763"/>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43010"/>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30</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391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43011"/>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43012"/>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43013"/>
            </a:ext>
            <a:ext xmlns:a16="http://schemas.microsoft.com/office/drawing/2014/main" uri="{FF2B5EF4-FFF2-40B4-BE49-F238E27FC236}">
              <a16:creationId xmlns:a16="http://schemas.microsoft.com/office/drawing/2014/main" id="{00000000-0008-0000-0500-000013000000}"/>
            </a:ext>
          </a:extLst>
        </xdr:cNvPr>
        <xdr:cNvSpPr/>
      </xdr:nvSpPr>
      <xdr:spPr>
        <a:xfrm>
          <a:off x="876300" y="22483763"/>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43014"/>
            </a:ext>
            <a:ext xmlns:a16="http://schemas.microsoft.com/office/drawing/2014/main" uri="{FF2B5EF4-FFF2-40B4-BE49-F238E27FC236}">
              <a16:creationId xmlns:a16="http://schemas.microsoft.com/office/drawing/2014/main" id="{00000000-0008-0000-0500-000014000000}"/>
            </a:ext>
          </a:extLst>
        </xdr:cNvPr>
        <xdr:cNvSpPr/>
      </xdr:nvSpPr>
      <xdr:spPr>
        <a:xfrm>
          <a:off x="2205038" y="22483763"/>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43015"/>
            </a:ext>
            <a:ext xmlns:a16="http://schemas.microsoft.com/office/drawing/2014/main" uri="{FF2B5EF4-FFF2-40B4-BE49-F238E27FC236}">
              <a16:creationId xmlns:a16="http://schemas.microsoft.com/office/drawing/2014/main" id="{00000000-0008-0000-0500-000015000000}"/>
            </a:ext>
          </a:extLst>
        </xdr:cNvPr>
        <xdr:cNvSpPr/>
      </xdr:nvSpPr>
      <xdr:spPr>
        <a:xfrm>
          <a:off x="942975" y="43562588"/>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43016"/>
            </a:ext>
            <a:ext xmlns:a16="http://schemas.microsoft.com/office/drawing/2014/main" uri="{FF2B5EF4-FFF2-40B4-BE49-F238E27FC236}">
              <a16:creationId xmlns:a16="http://schemas.microsoft.com/office/drawing/2014/main" id="{00000000-0008-0000-0500-000016000000}"/>
            </a:ext>
          </a:extLst>
        </xdr:cNvPr>
        <xdr:cNvSpPr/>
      </xdr:nvSpPr>
      <xdr:spPr>
        <a:xfrm>
          <a:off x="2205038" y="43562588"/>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391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391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391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43017"/>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43018"/>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43019"/>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43020"/>
            </a:ext>
            <a:ext xmlns:a16="http://schemas.microsoft.com/office/drawing/2014/main" uri="{FF2B5EF4-FFF2-40B4-BE49-F238E27FC236}">
              <a16:creationId xmlns:a16="http://schemas.microsoft.com/office/drawing/2014/main" id="{00000000-0008-0000-0500-00001F000000}"/>
            </a:ext>
          </a:extLst>
        </xdr:cNvPr>
        <xdr:cNvSpPr/>
      </xdr:nvSpPr>
      <xdr:spPr>
        <a:xfrm>
          <a:off x="2357438" y="81429225"/>
          <a:ext cx="1476375" cy="3810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43021"/>
            </a:ext>
            <a:ext xmlns:a16="http://schemas.microsoft.com/office/drawing/2014/main" uri="{FF2B5EF4-FFF2-40B4-BE49-F238E27FC236}">
              <a16:creationId xmlns:a16="http://schemas.microsoft.com/office/drawing/2014/main" id="{00000000-0008-0000-0500-000023000000}"/>
            </a:ext>
          </a:extLst>
        </xdr:cNvPr>
        <xdr:cNvSpPr/>
      </xdr:nvSpPr>
      <xdr:spPr>
        <a:xfrm>
          <a:off x="9429750" y="43562588"/>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43022"/>
            </a:ext>
            <a:ext xmlns:a16="http://schemas.microsoft.com/office/drawing/2014/main" uri="{FF2B5EF4-FFF2-40B4-BE49-F238E27FC236}">
              <a16:creationId xmlns:a16="http://schemas.microsoft.com/office/drawing/2014/main" id="{00000000-0008-0000-0500-000024000000}"/>
            </a:ext>
          </a:extLst>
        </xdr:cNvPr>
        <xdr:cNvSpPr/>
      </xdr:nvSpPr>
      <xdr:spPr>
        <a:xfrm>
          <a:off x="4533900" y="22483763"/>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43023"/>
            </a:ext>
            <a:ext xmlns:a16="http://schemas.microsoft.com/office/drawing/2014/main" uri="{FF2B5EF4-FFF2-40B4-BE49-F238E27FC236}">
              <a16:creationId xmlns:a16="http://schemas.microsoft.com/office/drawing/2014/main" id="{00000000-0008-0000-0500-000025000000}"/>
            </a:ext>
          </a:extLst>
        </xdr:cNvPr>
        <xdr:cNvSpPr/>
      </xdr:nvSpPr>
      <xdr:spPr>
        <a:xfrm>
          <a:off x="4533900" y="43562588"/>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43024"/>
            </a:ext>
            <a:ext xmlns:a16="http://schemas.microsoft.com/office/drawing/2014/main" uri="{FF2B5EF4-FFF2-40B4-BE49-F238E27FC236}">
              <a16:creationId xmlns:a16="http://schemas.microsoft.com/office/drawing/2014/main" id="{00000000-0008-0000-0500-000026000000}"/>
            </a:ext>
          </a:extLst>
        </xdr:cNvPr>
        <xdr:cNvSpPr/>
      </xdr:nvSpPr>
      <xdr:spPr>
        <a:xfrm>
          <a:off x="16073438" y="22483763"/>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43025"/>
            </a:ext>
            <a:ext xmlns:a16="http://schemas.microsoft.com/office/drawing/2014/main" uri="{FF2B5EF4-FFF2-40B4-BE49-F238E27FC236}">
              <a16:creationId xmlns:a16="http://schemas.microsoft.com/office/drawing/2014/main" id="{00000000-0008-0000-0500-000027000000}"/>
            </a:ext>
          </a:extLst>
        </xdr:cNvPr>
        <xdr:cNvSpPr/>
      </xdr:nvSpPr>
      <xdr:spPr>
        <a:xfrm>
          <a:off x="16054388" y="43562588"/>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43026"/>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43027"/>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37900"/>
            </a:ext>
            <a:ext xmlns:a16="http://schemas.microsoft.com/office/drawing/2014/main" uri="{FF2B5EF4-FFF2-40B4-BE49-F238E27FC236}">
              <a16:creationId xmlns:a16="http://schemas.microsoft.com/office/drawing/2014/main" id="{00000000-0008-0000-0500-00003A000000}"/>
            </a:ext>
          </a:extLst>
        </xdr:cNvPr>
        <xdr:cNvSpPr/>
      </xdr:nvSpPr>
      <xdr:spPr>
        <a:xfrm>
          <a:off x="2357438" y="81429225"/>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47625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0241"/>
            </a:ext>
            <a:ext xmlns:a16="http://schemas.microsoft.com/office/drawing/2014/main" uri="{FF2B5EF4-FFF2-40B4-BE49-F238E27FC236}">
              <a16:creationId xmlns:a16="http://schemas.microsoft.com/office/drawing/2014/main" id="{00000000-0008-0000-0600-000002000000}"/>
            </a:ext>
          </a:extLst>
        </xdr:cNvPr>
        <xdr:cNvSpPr/>
      </xdr:nvSpPr>
      <xdr:spPr>
        <a:xfrm>
          <a:off x="9496425" y="225313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024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30</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600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024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024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0245"/>
            </a:ext>
            <a:ext xmlns:a16="http://schemas.microsoft.com/office/drawing/2014/main" uri="{FF2B5EF4-FFF2-40B4-BE49-F238E27FC236}">
              <a16:creationId xmlns:a16="http://schemas.microsoft.com/office/drawing/2014/main" id="{00000000-0008-0000-0600-000013000000}"/>
            </a:ext>
          </a:extLst>
        </xdr:cNvPr>
        <xdr:cNvSpPr/>
      </xdr:nvSpPr>
      <xdr:spPr>
        <a:xfrm>
          <a:off x="876300" y="225313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0246"/>
            </a:ext>
            <a:ext xmlns:a16="http://schemas.microsoft.com/office/drawing/2014/main" uri="{FF2B5EF4-FFF2-40B4-BE49-F238E27FC236}">
              <a16:creationId xmlns:a16="http://schemas.microsoft.com/office/drawing/2014/main" id="{00000000-0008-0000-0600-000014000000}"/>
            </a:ext>
          </a:extLst>
        </xdr:cNvPr>
        <xdr:cNvSpPr/>
      </xdr:nvSpPr>
      <xdr:spPr>
        <a:xfrm>
          <a:off x="2205038" y="225313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0247"/>
            </a:ext>
            <a:ext xmlns:a16="http://schemas.microsoft.com/office/drawing/2014/main" uri="{FF2B5EF4-FFF2-40B4-BE49-F238E27FC236}">
              <a16:creationId xmlns:a16="http://schemas.microsoft.com/office/drawing/2014/main" id="{00000000-0008-0000-0600-000015000000}"/>
            </a:ext>
          </a:extLst>
        </xdr:cNvPr>
        <xdr:cNvSpPr/>
      </xdr:nvSpPr>
      <xdr:spPr>
        <a:xfrm>
          <a:off x="942975" y="437721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0248"/>
            </a:ext>
            <a:ext xmlns:a16="http://schemas.microsoft.com/office/drawing/2014/main" uri="{FF2B5EF4-FFF2-40B4-BE49-F238E27FC236}">
              <a16:creationId xmlns:a16="http://schemas.microsoft.com/office/drawing/2014/main" id="{00000000-0008-0000-0600-000016000000}"/>
            </a:ext>
          </a:extLst>
        </xdr:cNvPr>
        <xdr:cNvSpPr/>
      </xdr:nvSpPr>
      <xdr:spPr>
        <a:xfrm>
          <a:off x="2205038" y="437721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600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600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600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024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025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025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0252"/>
            </a:ext>
            <a:ext xmlns:a16="http://schemas.microsoft.com/office/drawing/2014/main" uri="{FF2B5EF4-FFF2-40B4-BE49-F238E27FC236}">
              <a16:creationId xmlns:a16="http://schemas.microsoft.com/office/drawing/2014/main" id="{00000000-0008-0000-0600-00001F000000}"/>
            </a:ext>
          </a:extLst>
        </xdr:cNvPr>
        <xdr:cNvSpPr/>
      </xdr:nvSpPr>
      <xdr:spPr>
        <a:xfrm>
          <a:off x="2357438" y="818721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0253"/>
            </a:ext>
            <a:ext xmlns:a16="http://schemas.microsoft.com/office/drawing/2014/main" uri="{FF2B5EF4-FFF2-40B4-BE49-F238E27FC236}">
              <a16:creationId xmlns:a16="http://schemas.microsoft.com/office/drawing/2014/main" id="{00000000-0008-0000-0600-000023000000}"/>
            </a:ext>
          </a:extLst>
        </xdr:cNvPr>
        <xdr:cNvSpPr/>
      </xdr:nvSpPr>
      <xdr:spPr>
        <a:xfrm>
          <a:off x="9429750" y="437721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0254"/>
            </a:ext>
            <a:ext xmlns:a16="http://schemas.microsoft.com/office/drawing/2014/main" uri="{FF2B5EF4-FFF2-40B4-BE49-F238E27FC236}">
              <a16:creationId xmlns:a16="http://schemas.microsoft.com/office/drawing/2014/main" id="{00000000-0008-0000-0600-000024000000}"/>
            </a:ext>
          </a:extLst>
        </xdr:cNvPr>
        <xdr:cNvSpPr/>
      </xdr:nvSpPr>
      <xdr:spPr>
        <a:xfrm>
          <a:off x="4533900" y="225313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0255"/>
            </a:ext>
            <a:ext xmlns:a16="http://schemas.microsoft.com/office/drawing/2014/main" uri="{FF2B5EF4-FFF2-40B4-BE49-F238E27FC236}">
              <a16:creationId xmlns:a16="http://schemas.microsoft.com/office/drawing/2014/main" id="{00000000-0008-0000-0600-000025000000}"/>
            </a:ext>
          </a:extLst>
        </xdr:cNvPr>
        <xdr:cNvSpPr/>
      </xdr:nvSpPr>
      <xdr:spPr>
        <a:xfrm>
          <a:off x="4533900" y="437721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0256"/>
            </a:ext>
            <a:ext xmlns:a16="http://schemas.microsoft.com/office/drawing/2014/main" uri="{FF2B5EF4-FFF2-40B4-BE49-F238E27FC236}">
              <a16:creationId xmlns:a16="http://schemas.microsoft.com/office/drawing/2014/main" id="{00000000-0008-0000-0600-000026000000}"/>
            </a:ext>
          </a:extLst>
        </xdr:cNvPr>
        <xdr:cNvSpPr/>
      </xdr:nvSpPr>
      <xdr:spPr>
        <a:xfrm>
          <a:off x="16073438" y="225313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0257"/>
            </a:ext>
            <a:ext xmlns:a16="http://schemas.microsoft.com/office/drawing/2014/main" uri="{FF2B5EF4-FFF2-40B4-BE49-F238E27FC236}">
              <a16:creationId xmlns:a16="http://schemas.microsoft.com/office/drawing/2014/main" id="{00000000-0008-0000-0600-000027000000}"/>
            </a:ext>
          </a:extLst>
        </xdr:cNvPr>
        <xdr:cNvSpPr/>
      </xdr:nvSpPr>
      <xdr:spPr>
        <a:xfrm>
          <a:off x="16054388" y="437721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025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025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600-00003A000000}"/>
            </a:ext>
          </a:extLst>
        </xdr:cNvPr>
        <xdr:cNvSpPr/>
      </xdr:nvSpPr>
      <xdr:spPr>
        <a:xfrm>
          <a:off x="2357438" y="818721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38100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9457"/>
            </a:ext>
            <a:ext xmlns:a16="http://schemas.microsoft.com/office/drawing/2014/main" uri="{FF2B5EF4-FFF2-40B4-BE49-F238E27FC236}">
              <a16:creationId xmlns:a16="http://schemas.microsoft.com/office/drawing/2014/main" id="{00000000-0008-0000-0700-000002000000}"/>
            </a:ext>
          </a:extLst>
        </xdr:cNvPr>
        <xdr:cNvSpPr/>
      </xdr:nvSpPr>
      <xdr:spPr>
        <a:xfrm>
          <a:off x="9496425" y="2255520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9458"/>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30</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51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9459"/>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9460"/>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9461"/>
            </a:ext>
            <a:ext xmlns:a16="http://schemas.microsoft.com/office/drawing/2014/main" uri="{FF2B5EF4-FFF2-40B4-BE49-F238E27FC236}">
              <a16:creationId xmlns:a16="http://schemas.microsoft.com/office/drawing/2014/main" id="{00000000-0008-0000-0700-000013000000}"/>
            </a:ext>
          </a:extLst>
        </xdr:cNvPr>
        <xdr:cNvSpPr/>
      </xdr:nvSpPr>
      <xdr:spPr>
        <a:xfrm>
          <a:off x="876300" y="22555200"/>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9462"/>
            </a:ext>
            <a:ext xmlns:a16="http://schemas.microsoft.com/office/drawing/2014/main" uri="{FF2B5EF4-FFF2-40B4-BE49-F238E27FC236}">
              <a16:creationId xmlns:a16="http://schemas.microsoft.com/office/drawing/2014/main" id="{00000000-0008-0000-0700-000014000000}"/>
            </a:ext>
          </a:extLst>
        </xdr:cNvPr>
        <xdr:cNvSpPr/>
      </xdr:nvSpPr>
      <xdr:spPr>
        <a:xfrm>
          <a:off x="2205038" y="2255520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9463"/>
            </a:ext>
            <a:ext xmlns:a16="http://schemas.microsoft.com/office/drawing/2014/main" uri="{FF2B5EF4-FFF2-40B4-BE49-F238E27FC236}">
              <a16:creationId xmlns:a16="http://schemas.microsoft.com/office/drawing/2014/main" id="{00000000-0008-0000-0700-000015000000}"/>
            </a:ext>
          </a:extLst>
        </xdr:cNvPr>
        <xdr:cNvSpPr/>
      </xdr:nvSpPr>
      <xdr:spPr>
        <a:xfrm>
          <a:off x="942975" y="4368165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9464"/>
            </a:ext>
            <a:ext xmlns:a16="http://schemas.microsoft.com/office/drawing/2014/main" uri="{FF2B5EF4-FFF2-40B4-BE49-F238E27FC236}">
              <a16:creationId xmlns:a16="http://schemas.microsoft.com/office/drawing/2014/main" id="{00000000-0008-0000-0700-000016000000}"/>
            </a:ext>
          </a:extLst>
        </xdr:cNvPr>
        <xdr:cNvSpPr/>
      </xdr:nvSpPr>
      <xdr:spPr>
        <a:xfrm>
          <a:off x="2205038" y="43681650"/>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51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51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51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9465"/>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9466"/>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9467"/>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19468"/>
            </a:ext>
            <a:ext xmlns:a16="http://schemas.microsoft.com/office/drawing/2014/main" uri="{FF2B5EF4-FFF2-40B4-BE49-F238E27FC236}">
              <a16:creationId xmlns:a16="http://schemas.microsoft.com/office/drawing/2014/main" id="{00000000-0008-0000-0700-00001F000000}"/>
            </a:ext>
          </a:extLst>
        </xdr:cNvPr>
        <xdr:cNvSpPr/>
      </xdr:nvSpPr>
      <xdr:spPr>
        <a:xfrm>
          <a:off x="2357438" y="81548288"/>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9469"/>
            </a:ext>
            <a:ext xmlns:a16="http://schemas.microsoft.com/office/drawing/2014/main" uri="{FF2B5EF4-FFF2-40B4-BE49-F238E27FC236}">
              <a16:creationId xmlns:a16="http://schemas.microsoft.com/office/drawing/2014/main" id="{00000000-0008-0000-0700-000023000000}"/>
            </a:ext>
          </a:extLst>
        </xdr:cNvPr>
        <xdr:cNvSpPr/>
      </xdr:nvSpPr>
      <xdr:spPr>
        <a:xfrm>
          <a:off x="9429750" y="436816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9470"/>
            </a:ext>
            <a:ext xmlns:a16="http://schemas.microsoft.com/office/drawing/2014/main" uri="{FF2B5EF4-FFF2-40B4-BE49-F238E27FC236}">
              <a16:creationId xmlns:a16="http://schemas.microsoft.com/office/drawing/2014/main" id="{00000000-0008-0000-0700-000024000000}"/>
            </a:ext>
          </a:extLst>
        </xdr:cNvPr>
        <xdr:cNvSpPr/>
      </xdr:nvSpPr>
      <xdr:spPr>
        <a:xfrm>
          <a:off x="4533900" y="22555200"/>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9471"/>
            </a:ext>
            <a:ext xmlns:a16="http://schemas.microsoft.com/office/drawing/2014/main" uri="{FF2B5EF4-FFF2-40B4-BE49-F238E27FC236}">
              <a16:creationId xmlns:a16="http://schemas.microsoft.com/office/drawing/2014/main" id="{00000000-0008-0000-0700-000025000000}"/>
            </a:ext>
          </a:extLst>
        </xdr:cNvPr>
        <xdr:cNvSpPr/>
      </xdr:nvSpPr>
      <xdr:spPr>
        <a:xfrm>
          <a:off x="4533900" y="4368165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9472"/>
            </a:ext>
            <a:ext xmlns:a16="http://schemas.microsoft.com/office/drawing/2014/main" uri="{FF2B5EF4-FFF2-40B4-BE49-F238E27FC236}">
              <a16:creationId xmlns:a16="http://schemas.microsoft.com/office/drawing/2014/main" id="{00000000-0008-0000-0700-000026000000}"/>
            </a:ext>
          </a:extLst>
        </xdr:cNvPr>
        <xdr:cNvSpPr/>
      </xdr:nvSpPr>
      <xdr:spPr>
        <a:xfrm>
          <a:off x="16073438" y="225552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9473"/>
            </a:ext>
            <a:ext xmlns:a16="http://schemas.microsoft.com/office/drawing/2014/main" uri="{FF2B5EF4-FFF2-40B4-BE49-F238E27FC236}">
              <a16:creationId xmlns:a16="http://schemas.microsoft.com/office/drawing/2014/main" id="{00000000-0008-0000-0700-000027000000}"/>
            </a:ext>
          </a:extLst>
        </xdr:cNvPr>
        <xdr:cNvSpPr/>
      </xdr:nvSpPr>
      <xdr:spPr>
        <a:xfrm>
          <a:off x="16054388" y="436816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9474"/>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9475"/>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399</xdr:row>
          <xdr:rowOff>238125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7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7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7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7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7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7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7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7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7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7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7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7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7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7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7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8049" name="B_Com2" hidden="1">
              <a:extLst>
                <a:ext uri="{63B3BB69-23CF-44E3-9099-C40C66FF867C}">
                  <a14:compatExt spid="_x0000_s258049"/>
                </a:ext>
                <a:ext uri="{FF2B5EF4-FFF2-40B4-BE49-F238E27FC236}">
                  <a16:creationId xmlns:a16="http://schemas.microsoft.com/office/drawing/2014/main" id="{00000000-0008-0000-0800-00000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8050" name="B_Com1" hidden="1">
              <a:extLst>
                <a:ext uri="{63B3BB69-23CF-44E3-9099-C40C66FF867C}">
                  <a14:compatExt spid="_x0000_s258050"/>
                </a:ext>
                <a:ext uri="{FF2B5EF4-FFF2-40B4-BE49-F238E27FC236}">
                  <a16:creationId xmlns:a16="http://schemas.microsoft.com/office/drawing/2014/main" id="{00000000-0008-0000-0800-00000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30</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30</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30</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8051" name="B_San1" hidden="1">
              <a:extLst>
                <a:ext uri="{63B3BB69-23CF-44E3-9099-C40C66FF867C}">
                  <a14:compatExt spid="_x0000_s258051"/>
                </a:ext>
                <a:ext uri="{FF2B5EF4-FFF2-40B4-BE49-F238E27FC236}">
                  <a16:creationId xmlns:a16="http://schemas.microsoft.com/office/drawing/2014/main" id="{00000000-0008-0000-0800-00000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8052" name="B_Hyg1" hidden="1">
              <a:extLst>
                <a:ext uri="{63B3BB69-23CF-44E3-9099-C40C66FF867C}">
                  <a14:compatExt spid="_x0000_s258052"/>
                </a:ext>
                <a:ext uri="{FF2B5EF4-FFF2-40B4-BE49-F238E27FC236}">
                  <a16:creationId xmlns:a16="http://schemas.microsoft.com/office/drawing/2014/main" id="{00000000-0008-0000-0800-00000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8053" name="B_Hyg2" hidden="1">
              <a:extLst>
                <a:ext uri="{63B3BB69-23CF-44E3-9099-C40C66FF867C}">
                  <a14:compatExt spid="_x0000_s258053"/>
                </a:ext>
                <a:ext uri="{FF2B5EF4-FFF2-40B4-BE49-F238E27FC236}">
                  <a16:creationId xmlns:a16="http://schemas.microsoft.com/office/drawing/2014/main" id="{00000000-0008-0000-0800-00000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8054" name="B_Wat2" hidden="1">
              <a:extLst>
                <a:ext uri="{63B3BB69-23CF-44E3-9099-C40C66FF867C}">
                  <a14:compatExt spid="_x0000_s258054"/>
                </a:ext>
                <a:ext uri="{FF2B5EF4-FFF2-40B4-BE49-F238E27FC236}">
                  <a16:creationId xmlns:a16="http://schemas.microsoft.com/office/drawing/2014/main" id="{00000000-0008-0000-0800-00000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8055" name="B_Wat3" hidden="1">
              <a:extLst>
                <a:ext uri="{63B3BB69-23CF-44E3-9099-C40C66FF867C}">
                  <a14:compatExt spid="_x0000_s258055"/>
                </a:ext>
                <a:ext uri="{FF2B5EF4-FFF2-40B4-BE49-F238E27FC236}">
                  <a16:creationId xmlns:a16="http://schemas.microsoft.com/office/drawing/2014/main" id="{00000000-0008-0000-0800-00000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8056" name="B_San3" hidden="1">
              <a:extLst>
                <a:ext uri="{63B3BB69-23CF-44E3-9099-C40C66FF867C}">
                  <a14:compatExt spid="_x0000_s258056"/>
                </a:ext>
                <a:ext uri="{FF2B5EF4-FFF2-40B4-BE49-F238E27FC236}">
                  <a16:creationId xmlns:a16="http://schemas.microsoft.com/office/drawing/2014/main" id="{00000000-0008-0000-0800-00000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8057" name="B_Sub1" hidden="1">
              <a:extLst>
                <a:ext uri="{63B3BB69-23CF-44E3-9099-C40C66FF867C}">
                  <a14:compatExt spid="_x0000_s258057"/>
                </a:ext>
                <a:ext uri="{FF2B5EF4-FFF2-40B4-BE49-F238E27FC236}">
                  <a16:creationId xmlns:a16="http://schemas.microsoft.com/office/drawing/2014/main" id="{00000000-0008-0000-0800-00000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8058" name="B_WQ1" hidden="1">
              <a:extLst>
                <a:ext uri="{63B3BB69-23CF-44E3-9099-C40C66FF867C}">
                  <a14:compatExt spid="_x0000_s258058"/>
                </a:ext>
                <a:ext uri="{FF2B5EF4-FFF2-40B4-BE49-F238E27FC236}">
                  <a16:creationId xmlns:a16="http://schemas.microsoft.com/office/drawing/2014/main" id="{00000000-0008-0000-0800-00000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8059" name="B_Matrix" hidden="1">
              <a:extLst>
                <a:ext uri="{63B3BB69-23CF-44E3-9099-C40C66FF867C}">
                  <a14:compatExt spid="_x0000_s258059"/>
                </a:ext>
                <a:ext uri="{FF2B5EF4-FFF2-40B4-BE49-F238E27FC236}">
                  <a16:creationId xmlns:a16="http://schemas.microsoft.com/office/drawing/2014/main" id="{00000000-0008-0000-08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8060" name="B_Com3" hidden="1">
              <a:extLst>
                <a:ext uri="{63B3BB69-23CF-44E3-9099-C40C66FF867C}">
                  <a14:compatExt spid="_x0000_s258060"/>
                </a:ext>
                <a:ext uri="{FF2B5EF4-FFF2-40B4-BE49-F238E27FC236}">
                  <a16:creationId xmlns:a16="http://schemas.microsoft.com/office/drawing/2014/main" id="{00000000-0008-0000-0800-00000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8061" name="B_Sub2" hidden="1">
              <a:extLst>
                <a:ext uri="{63B3BB69-23CF-44E3-9099-C40C66FF867C}">
                  <a14:compatExt spid="_x0000_s258061"/>
                </a:ext>
                <a:ext uri="{FF2B5EF4-FFF2-40B4-BE49-F238E27FC236}">
                  <a16:creationId xmlns:a16="http://schemas.microsoft.com/office/drawing/2014/main" id="{00000000-0008-0000-0800-00000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8062" name="B_Sub3" hidden="1">
              <a:extLst>
                <a:ext uri="{63B3BB69-23CF-44E3-9099-C40C66FF867C}">
                  <a14:compatExt spid="_x0000_s258062"/>
                </a:ext>
                <a:ext uri="{FF2B5EF4-FFF2-40B4-BE49-F238E27FC236}">
                  <a16:creationId xmlns:a16="http://schemas.microsoft.com/office/drawing/2014/main" id="{00000000-0008-0000-0800-00000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8063" name="B_WQ2" hidden="1">
              <a:extLst>
                <a:ext uri="{63B3BB69-23CF-44E3-9099-C40C66FF867C}">
                  <a14:compatExt spid="_x0000_s258063"/>
                </a:ext>
                <a:ext uri="{FF2B5EF4-FFF2-40B4-BE49-F238E27FC236}">
                  <a16:creationId xmlns:a16="http://schemas.microsoft.com/office/drawing/2014/main" id="{00000000-0008-0000-0800-00000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8064" name="B_WQ3" hidden="1">
              <a:extLst>
                <a:ext uri="{63B3BB69-23CF-44E3-9099-C40C66FF867C}">
                  <a14:compatExt spid="_x0000_s258064"/>
                </a:ext>
                <a:ext uri="{FF2B5EF4-FFF2-40B4-BE49-F238E27FC236}">
                  <a16:creationId xmlns:a16="http://schemas.microsoft.com/office/drawing/2014/main" id="{00000000-0008-0000-0800-00001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8065" name="Button 17" descr="   Go to MHH  " hidden="1">
              <a:extLst>
                <a:ext uri="{63B3BB69-23CF-44E3-9099-C40C66FF867C}">
                  <a14:compatExt spid="_x0000_s258065"/>
                </a:ext>
                <a:ext uri="{FF2B5EF4-FFF2-40B4-BE49-F238E27FC236}">
                  <a16:creationId xmlns:a16="http://schemas.microsoft.com/office/drawing/2014/main" id="{00000000-0008-0000-08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8066" name="Button 18" hidden="1">
              <a:extLst>
                <a:ext uri="{63B3BB69-23CF-44E3-9099-C40C66FF867C}">
                  <a14:compatExt spid="_x0000_s258066"/>
                </a:ext>
                <a:ext uri="{FF2B5EF4-FFF2-40B4-BE49-F238E27FC236}">
                  <a16:creationId xmlns:a16="http://schemas.microsoft.com/office/drawing/2014/main" id="{00000000-0008-0000-08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8067" name="Button 19" hidden="1">
              <a:extLst>
                <a:ext uri="{63B3BB69-23CF-44E3-9099-C40C66FF867C}">
                  <a14:compatExt spid="_x0000_s258067"/>
                </a:ext>
                <a:ext uri="{FF2B5EF4-FFF2-40B4-BE49-F238E27FC236}">
                  <a16:creationId xmlns:a16="http://schemas.microsoft.com/office/drawing/2014/main" id="{00000000-0008-0000-08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8068" name="Button 20" hidden="1">
              <a:extLst>
                <a:ext uri="{63B3BB69-23CF-44E3-9099-C40C66FF867C}">
                  <a14:compatExt spid="_x0000_s258068"/>
                </a:ext>
                <a:ext uri="{FF2B5EF4-FFF2-40B4-BE49-F238E27FC236}">
                  <a16:creationId xmlns:a16="http://schemas.microsoft.com/office/drawing/2014/main" id="{00000000-0008-0000-08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8069" name="Button 21" hidden="1">
              <a:extLst>
                <a:ext uri="{63B3BB69-23CF-44E3-9099-C40C66FF867C}">
                  <a14:compatExt spid="_x0000_s258069"/>
                </a:ext>
                <a:ext uri="{FF2B5EF4-FFF2-40B4-BE49-F238E27FC236}">
                  <a16:creationId xmlns:a16="http://schemas.microsoft.com/office/drawing/2014/main" id="{00000000-0008-0000-08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8070" name="Button 22" descr="   Go to MHH  " hidden="1">
              <a:extLst>
                <a:ext uri="{63B3BB69-23CF-44E3-9099-C40C66FF867C}">
                  <a14:compatExt spid="_x0000_s258070"/>
                </a:ext>
                <a:ext uri="{FF2B5EF4-FFF2-40B4-BE49-F238E27FC236}">
                  <a16:creationId xmlns:a16="http://schemas.microsoft.com/office/drawing/2014/main" id="{00000000-0008-0000-08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8071" name="Button 23" descr="   Go to MHH  " hidden="1">
              <a:extLst>
                <a:ext uri="{63B3BB69-23CF-44E3-9099-C40C66FF867C}">
                  <a14:compatExt spid="_x0000_s258071"/>
                </a:ext>
                <a:ext uri="{FF2B5EF4-FFF2-40B4-BE49-F238E27FC236}">
                  <a16:creationId xmlns:a16="http://schemas.microsoft.com/office/drawing/2014/main" id="{00000000-0008-0000-08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8072" name="Button 24" hidden="1">
              <a:extLst>
                <a:ext uri="{63B3BB69-23CF-44E3-9099-C40C66FF867C}">
                  <a14:compatExt spid="_x0000_s258072"/>
                </a:ext>
                <a:ext uri="{FF2B5EF4-FFF2-40B4-BE49-F238E27FC236}">
                  <a16:creationId xmlns:a16="http://schemas.microsoft.com/office/drawing/2014/main" id="{00000000-0008-0000-08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8073" name="Button 25" hidden="1">
              <a:extLst>
                <a:ext uri="{63B3BB69-23CF-44E3-9099-C40C66FF867C}">
                  <a14:compatExt spid="_x0000_s258073"/>
                </a:ext>
                <a:ext uri="{FF2B5EF4-FFF2-40B4-BE49-F238E27FC236}">
                  <a16:creationId xmlns:a16="http://schemas.microsoft.com/office/drawing/2014/main" id="{00000000-0008-0000-08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8074" name="Button 26" hidden="1">
              <a:extLst>
                <a:ext uri="{63B3BB69-23CF-44E3-9099-C40C66FF867C}">
                  <a14:compatExt spid="_x0000_s258074"/>
                </a:ext>
                <a:ext uri="{FF2B5EF4-FFF2-40B4-BE49-F238E27FC236}">
                  <a16:creationId xmlns:a16="http://schemas.microsoft.com/office/drawing/2014/main" id="{00000000-0008-0000-08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8075" name="Button 27" hidden="1">
              <a:extLst>
                <a:ext uri="{63B3BB69-23CF-44E3-9099-C40C66FF867C}">
                  <a14:compatExt spid="_x0000_s258075"/>
                </a:ext>
                <a:ext uri="{FF2B5EF4-FFF2-40B4-BE49-F238E27FC236}">
                  <a16:creationId xmlns:a16="http://schemas.microsoft.com/office/drawing/2014/main" id="{00000000-0008-0000-08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8076" name="Button 28" hidden="1">
              <a:extLst>
                <a:ext uri="{63B3BB69-23CF-44E3-9099-C40C66FF867C}">
                  <a14:compatExt spid="_x0000_s258076"/>
                </a:ext>
                <a:ext uri="{FF2B5EF4-FFF2-40B4-BE49-F238E27FC236}">
                  <a16:creationId xmlns:a16="http://schemas.microsoft.com/office/drawing/2014/main" id="{00000000-0008-0000-08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8077" name="Button 29" hidden="1">
              <a:extLst>
                <a:ext uri="{63B3BB69-23CF-44E3-9099-C40C66FF867C}">
                  <a14:compatExt spid="_x0000_s258077"/>
                </a:ext>
                <a:ext uri="{FF2B5EF4-FFF2-40B4-BE49-F238E27FC236}">
                  <a16:creationId xmlns:a16="http://schemas.microsoft.com/office/drawing/2014/main" id="{00000000-0008-0000-08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8078" name="Button 30" hidden="1">
              <a:extLst>
                <a:ext uri="{63B3BB69-23CF-44E3-9099-C40C66FF867C}">
                  <a14:compatExt spid="_x0000_s258078"/>
                </a:ext>
                <a:ext uri="{FF2B5EF4-FFF2-40B4-BE49-F238E27FC236}">
                  <a16:creationId xmlns:a16="http://schemas.microsoft.com/office/drawing/2014/main" id="{00000000-0008-0000-08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8079" name="Button 31" hidden="1">
              <a:extLst>
                <a:ext uri="{63B3BB69-23CF-44E3-9099-C40C66FF867C}">
                  <a14:compatExt spid="_x0000_s258079"/>
                </a:ext>
                <a:ext uri="{FF2B5EF4-FFF2-40B4-BE49-F238E27FC236}">
                  <a16:creationId xmlns:a16="http://schemas.microsoft.com/office/drawing/2014/main" id="{00000000-0008-0000-08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0" name="Button 32" hidden="1">
              <a:extLst>
                <a:ext uri="{63B3BB69-23CF-44E3-9099-C40C66FF867C}">
                  <a14:compatExt spid="_x0000_s258080"/>
                </a:ext>
                <a:ext uri="{FF2B5EF4-FFF2-40B4-BE49-F238E27FC236}">
                  <a16:creationId xmlns:a16="http://schemas.microsoft.com/office/drawing/2014/main" id="{00000000-0008-0000-0800-00002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800-00002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800-00002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800-00002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8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800-00002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800-00002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8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8" name="Button 40" descr="   Go to MHH  " hidden="1">
              <a:extLst>
                <a:ext uri="{63B3BB69-23CF-44E3-9099-C40C66FF867C}">
                  <a14:compatExt spid="_x0000_s258088"/>
                </a:ext>
                <a:ext uri="{FF2B5EF4-FFF2-40B4-BE49-F238E27FC236}">
                  <a16:creationId xmlns:a16="http://schemas.microsoft.com/office/drawing/2014/main" id="{00000000-0008-0000-08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89" name="Button 41" hidden="1">
              <a:extLst>
                <a:ext uri="{63B3BB69-23CF-44E3-9099-C40C66FF867C}">
                  <a14:compatExt spid="_x0000_s258089"/>
                </a:ext>
                <a:ext uri="{FF2B5EF4-FFF2-40B4-BE49-F238E27FC236}">
                  <a16:creationId xmlns:a16="http://schemas.microsoft.com/office/drawing/2014/main" id="{00000000-0008-0000-08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8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1" name="Button 43" descr="   Go to MHH  " hidden="1">
              <a:extLst>
                <a:ext uri="{63B3BB69-23CF-44E3-9099-C40C66FF867C}">
                  <a14:compatExt spid="_x0000_s258091"/>
                </a:ext>
                <a:ext uri="{FF2B5EF4-FFF2-40B4-BE49-F238E27FC236}">
                  <a16:creationId xmlns:a16="http://schemas.microsoft.com/office/drawing/2014/main" id="{00000000-0008-0000-08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8092" name="Button 44" hidden="1">
              <a:extLst>
                <a:ext uri="{63B3BB69-23CF-44E3-9099-C40C66FF867C}">
                  <a14:compatExt spid="_x0000_s258092"/>
                </a:ext>
                <a:ext uri="{FF2B5EF4-FFF2-40B4-BE49-F238E27FC236}">
                  <a16:creationId xmlns:a16="http://schemas.microsoft.com/office/drawing/2014/main" id="{00000000-0008-0000-08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8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8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8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8096" name="Button 48" hidden="1">
              <a:extLst>
                <a:ext uri="{63B3BB69-23CF-44E3-9099-C40C66FF867C}">
                  <a14:compatExt spid="_x0000_s258096"/>
                </a:ext>
                <a:ext uri="{FF2B5EF4-FFF2-40B4-BE49-F238E27FC236}">
                  <a16:creationId xmlns:a16="http://schemas.microsoft.com/office/drawing/2014/main" id="{00000000-0008-0000-08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8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8098" name="Button 50" descr="   Go to MHH  " hidden="1">
              <a:extLst>
                <a:ext uri="{63B3BB69-23CF-44E3-9099-C40C66FF867C}">
                  <a14:compatExt spid="_x0000_s258098"/>
                </a:ext>
                <a:ext uri="{FF2B5EF4-FFF2-40B4-BE49-F238E27FC236}">
                  <a16:creationId xmlns:a16="http://schemas.microsoft.com/office/drawing/2014/main" id="{00000000-0008-0000-08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8099" name="Button 51" hidden="1">
              <a:extLst>
                <a:ext uri="{63B3BB69-23CF-44E3-9099-C40C66FF867C}">
                  <a14:compatExt spid="_x0000_s258099"/>
                </a:ext>
                <a:ext uri="{FF2B5EF4-FFF2-40B4-BE49-F238E27FC236}">
                  <a16:creationId xmlns:a16="http://schemas.microsoft.com/office/drawing/2014/main" id="{00000000-0008-0000-08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8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8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8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103" name="Button 55" descr="   Go to MHH  " hidden="1">
              <a:extLst>
                <a:ext uri="{63B3BB69-23CF-44E3-9099-C40C66FF867C}">
                  <a14:compatExt spid="_x0000_s258103"/>
                </a:ext>
                <a:ext uri="{FF2B5EF4-FFF2-40B4-BE49-F238E27FC236}">
                  <a16:creationId xmlns:a16="http://schemas.microsoft.com/office/drawing/2014/main" id="{00000000-0008-0000-08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8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8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8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8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8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8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8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800-00003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800-00004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13" name="Button 65" descr="   Go to MHH  " hidden="1">
              <a:extLst>
                <a:ext uri="{63B3BB69-23CF-44E3-9099-C40C66FF867C}">
                  <a14:compatExt spid="_x0000_s258113"/>
                </a:ext>
                <a:ext uri="{FF2B5EF4-FFF2-40B4-BE49-F238E27FC236}">
                  <a16:creationId xmlns:a16="http://schemas.microsoft.com/office/drawing/2014/main" id="{00000000-0008-0000-0800-00004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8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8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16" name="Button 68" hidden="1">
              <a:extLst>
                <a:ext uri="{63B3BB69-23CF-44E3-9099-C40C66FF867C}">
                  <a14:compatExt spid="_x0000_s258116"/>
                </a:ext>
                <a:ext uri="{FF2B5EF4-FFF2-40B4-BE49-F238E27FC236}">
                  <a16:creationId xmlns:a16="http://schemas.microsoft.com/office/drawing/2014/main" id="{00000000-0008-0000-0800-00004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7" name="Button 69" hidden="1">
              <a:extLst>
                <a:ext uri="{63B3BB69-23CF-44E3-9099-C40C66FF867C}">
                  <a14:compatExt spid="_x0000_s258117"/>
                </a:ext>
                <a:ext uri="{FF2B5EF4-FFF2-40B4-BE49-F238E27FC236}">
                  <a16:creationId xmlns:a16="http://schemas.microsoft.com/office/drawing/2014/main" id="{00000000-0008-0000-0800-00004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8" name="Button 70" hidden="1">
              <a:extLst>
                <a:ext uri="{63B3BB69-23CF-44E3-9099-C40C66FF867C}">
                  <a14:compatExt spid="_x0000_s258118"/>
                </a:ext>
                <a:ext uri="{FF2B5EF4-FFF2-40B4-BE49-F238E27FC236}">
                  <a16:creationId xmlns:a16="http://schemas.microsoft.com/office/drawing/2014/main" id="{00000000-0008-0000-0800-00004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9" name="Button 71" hidden="1">
              <a:extLst>
                <a:ext uri="{63B3BB69-23CF-44E3-9099-C40C66FF867C}">
                  <a14:compatExt spid="_x0000_s258119"/>
                </a:ext>
                <a:ext uri="{FF2B5EF4-FFF2-40B4-BE49-F238E27FC236}">
                  <a16:creationId xmlns:a16="http://schemas.microsoft.com/office/drawing/2014/main" id="{00000000-0008-0000-0800-00004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20" name="Button 72" hidden="1">
              <a:extLst>
                <a:ext uri="{63B3BB69-23CF-44E3-9099-C40C66FF867C}">
                  <a14:compatExt spid="_x0000_s258120"/>
                </a:ext>
                <a:ext uri="{FF2B5EF4-FFF2-40B4-BE49-F238E27FC236}">
                  <a16:creationId xmlns:a16="http://schemas.microsoft.com/office/drawing/2014/main" id="{00000000-0008-0000-0800-00004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8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8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94.xml" Type="http://schemas.openxmlformats.org/officeDocument/2006/relationships/ctrlProp" Id="rId55"/><Relationship Target="../ctrlProps/ctrlProp302.xml" Type="http://schemas.openxmlformats.org/officeDocument/2006/relationships/ctrlProp" Id="rId63"/><Relationship Target="../ctrlProps/ctrlProp307.xml" Type="http://schemas.openxmlformats.org/officeDocument/2006/relationships/ctrlProp" Id="rId68"/><Relationship Target="../ctrlProps/ctrlProp315.xml" Type="http://schemas.openxmlformats.org/officeDocument/2006/relationships/ctrlProp" Id="rId76"/><Relationship Target="../ctrlProps/ctrlProp246.xml" Type="http://schemas.openxmlformats.org/officeDocument/2006/relationships/ctrlProp" Id="rId7"/><Relationship Target="../ctrlProps/ctrlProp310.xml" Type="http://schemas.openxmlformats.org/officeDocument/2006/relationships/ctrlProp" Id="rId71"/><Relationship Target="../drawings/drawing9.xml" Type="http://schemas.openxmlformats.org/officeDocument/2006/relationships/drawing" Id="rId2"/><Relationship Target="../ctrlProps/ctrlProp255.xml" Type="http://schemas.openxmlformats.org/officeDocument/2006/relationships/ctrlProp" Id="rId16"/><Relationship Target="../ctrlProps/ctrlProp268.xml" Type="http://schemas.openxmlformats.org/officeDocument/2006/relationships/ctrlProp" Id="rId29"/><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97.xml" Type="http://schemas.openxmlformats.org/officeDocument/2006/relationships/ctrlProp" Id="rId58"/><Relationship Target="../ctrlProps/ctrlProp305.xml" Type="http://schemas.openxmlformats.org/officeDocument/2006/relationships/ctrlProp" Id="rId66"/><Relationship Target="../ctrlProps/ctrlProp313.xml" Type="http://schemas.openxmlformats.org/officeDocument/2006/relationships/ctrlProp" Id="rId74"/><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96.xml" Type="http://schemas.openxmlformats.org/officeDocument/2006/relationships/ctrlProp" Id="rId57"/><Relationship Target="../ctrlProps/ctrlProp300.xml" Type="http://schemas.openxmlformats.org/officeDocument/2006/relationships/ctrlProp" Id="rId61"/><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99.xml" Type="http://schemas.openxmlformats.org/officeDocument/2006/relationships/ctrlProp" Id="rId60"/><Relationship Target="../ctrlProps/ctrlProp304.xml" Type="http://schemas.openxmlformats.org/officeDocument/2006/relationships/ctrlProp" Id="rId65"/><Relationship Target="../ctrlProps/ctrlProp312.xml" Type="http://schemas.openxmlformats.org/officeDocument/2006/relationships/ctrlProp" Id="rId73"/><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95.xml" Type="http://schemas.openxmlformats.org/officeDocument/2006/relationships/ctrlProp" Id="rId56"/><Relationship Target="../ctrlProps/ctrlProp303.xml" Type="http://schemas.openxmlformats.org/officeDocument/2006/relationships/ctrlProp" Id="rId64"/><Relationship Target="../ctrlProps/ctrlProp308.xml" Type="http://schemas.openxmlformats.org/officeDocument/2006/relationships/ctrlProp" Id="rId69"/><Relationship Target="../ctrlProps/ctrlProp316.xml" Type="http://schemas.openxmlformats.org/officeDocument/2006/relationships/ctrlProp" Id="rId77"/><Relationship Target="../ctrlProps/ctrlProp247.xml" Type="http://schemas.openxmlformats.org/officeDocument/2006/relationships/ctrlProp" Id="rId8"/><Relationship Target="../ctrlProps/ctrlProp290.xml" Type="http://schemas.openxmlformats.org/officeDocument/2006/relationships/ctrlProp" Id="rId51"/><Relationship Target="../ctrlProps/ctrlProp311.xml" Type="http://schemas.openxmlformats.org/officeDocument/2006/relationships/ctrlProp" Id="rId72"/><Relationship Target="../drawings/vmlDrawing8.vml" Type="http://schemas.openxmlformats.org/officeDocument/2006/relationships/vmlDrawing" Id="rId3"/><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ctrlProps/ctrlProp298.xml" Type="http://schemas.openxmlformats.org/officeDocument/2006/relationships/ctrlProp" Id="rId59"/><Relationship Target="../ctrlProps/ctrlProp306.xml" Type="http://schemas.openxmlformats.org/officeDocument/2006/relationships/ctrlProp" Id="rId67"/><Relationship Target="../ctrlProps/ctrlProp259.xml" Type="http://schemas.openxmlformats.org/officeDocument/2006/relationships/ctrlProp" Id="rId20"/><Relationship Target="../ctrlProps/ctrlProp280.xml" Type="http://schemas.openxmlformats.org/officeDocument/2006/relationships/ctrlProp" Id="rId41"/><Relationship Target="../ctrlProps/ctrlProp293.xml" Type="http://schemas.openxmlformats.org/officeDocument/2006/relationships/ctrlProp" Id="rId54"/><Relationship Target="../ctrlProps/ctrlProp301.xml" Type="http://schemas.openxmlformats.org/officeDocument/2006/relationships/ctrlProp" Id="rId62"/><Relationship Target="../ctrlProps/ctrlProp309.xml" Type="http://schemas.openxmlformats.org/officeDocument/2006/relationships/ctrlProp" Id="rId70"/><Relationship Target="../ctrlProps/ctrlProp314.xml" Type="http://schemas.openxmlformats.org/officeDocument/2006/relationships/ctrlProp" Id="rId75"/><Relationship Target="../printerSettings/printerSettings8.bin" Type="http://schemas.openxmlformats.org/officeDocument/2006/relationships/printerSettings" Id="rId1"/><Relationship Target="../ctrlProps/ctrlProp245.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911"/>
      <c r="B2" s="2912"/>
    </row>
    <row r="3" s="111" customFormat="true" ht="22.5" customHeight="true" x14ac:dyDescent="0.35">
      <c r="A3" s="124"/>
      <c r="B3" s="125"/>
    </row>
    <row r="4" s="111" customFormat="true" ht="22.5" customHeight="true" x14ac:dyDescent="0.35">
      <c r="A4" s="120"/>
      <c r="B4" s="121"/>
      <c r="C4" s="111" t="s">
        <v>27</v>
      </c>
    </row>
    <row r="5" s="111" customFormat="true" ht="22.5" customHeight="true" x14ac:dyDescent="0.35">
      <c r="A5" s="2911"/>
      <c r="B5" s="2912"/>
    </row>
    <row r="6" s="111" customFormat="true" ht="29.25" customHeight="true" x14ac:dyDescent="0.2">
      <c r="A6" s="2913"/>
      <c r="B6" s="2914"/>
      <c r="C6" s="111" t="s">
        <v>28</v>
      </c>
    </row>
    <row r="7" s="111" customFormat="true" ht="15" customHeight="true" x14ac:dyDescent="0.2">
      <c r="A7" s="2915"/>
      <c r="B7" s="2916"/>
      <c r="C7" s="111" t="str">
        <f ca="true">+Water!B5</f>
        <v>Burkina Faso</v>
      </c>
    </row>
    <row r="8" s="111" customFormat="true" ht="15" customHeight="true" x14ac:dyDescent="0.2">
      <c r="A8" s="2917"/>
      <c r="B8" s="2918"/>
    </row>
    <row r="9" s="111" customFormat="true" ht="15" customHeight="true" x14ac:dyDescent="0.2">
      <c r="A9" s="125"/>
      <c r="B9" s="128"/>
      <c r="C9" s="111" t="s">
        <v>141</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MICS06</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DHS10</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MIS14</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MIS18</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911"/>
      <c r="B108" s="2912"/>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915"/>
      <c r="B113" s="2916"/>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917"/>
      <c r="B114" s="2918"/>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911"/>
      <c r="B208" s="2912"/>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915"/>
      <c r="B213" s="2916"/>
    </row>
    <row r="214" s="123" customFormat="true" ht="15" customHeight="true" x14ac:dyDescent="0.2">
      <c r="A214" s="2913"/>
      <c r="B214" s="2919"/>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topLeftCell="A195"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64</v>
      </c>
    </row>
    <row r="4" ht="29.1" customHeight="true" x14ac:dyDescent="0.4">
      <c r="A4" s="35"/>
      <c r="B4" s="2920" t="s">
        <v>125</v>
      </c>
      <c r="C4" s="2920"/>
      <c r="D4" s="2920"/>
      <c r="E4" s="2920"/>
      <c r="F4" s="2920"/>
      <c r="G4" s="2920"/>
      <c r="H4" s="2920"/>
      <c r="I4" s="2920"/>
      <c r="J4" s="2920"/>
      <c r="K4" s="2920"/>
      <c r="L4" s="2920"/>
      <c r="M4" s="2920"/>
      <c r="N4" s="2920"/>
      <c r="O4" s="2920"/>
      <c r="P4" s="2920"/>
      <c r="Q4" s="2920"/>
      <c r="R4" s="2920"/>
      <c r="S4" s="2920"/>
      <c r="T4" s="2920"/>
      <c r="U4" s="2920"/>
      <c r="V4" s="2920"/>
      <c r="W4" s="2920"/>
      <c r="X4" s="2920"/>
      <c r="Y4" s="2920"/>
    </row>
    <row r="5" ht="29.1" customHeight="true" x14ac:dyDescent="0.4">
      <c r="A5" s="35"/>
      <c r="B5" s="2947" t="str">
        <f ca="true">IF(ISERROR(INDIRECT(CONCATENATE($B105,"!A2"))),"",INDIRECT(CONCATENATE($B105,"!A2")))</f>
        <v>Burkina Faso</v>
      </c>
      <c r="C5" s="2947"/>
      <c r="D5" s="2947"/>
      <c r="E5" s="2947"/>
      <c r="F5" s="2947"/>
      <c r="G5" s="2947"/>
      <c r="H5" s="2947"/>
      <c r="I5" s="2947"/>
      <c r="J5" s="2947"/>
      <c r="K5" s="2947"/>
      <c r="L5" s="2947"/>
      <c r="M5" s="2947"/>
      <c r="N5" s="2947"/>
      <c r="O5" s="2947"/>
      <c r="P5" s="2947"/>
      <c r="Q5" s="2947"/>
      <c r="R5" s="2947"/>
      <c r="S5" s="2947"/>
      <c r="T5" s="2947"/>
      <c r="U5" s="2947"/>
      <c r="V5" s="2947"/>
      <c r="W5" s="2947"/>
      <c r="X5" s="2947"/>
      <c r="Y5" s="2947"/>
    </row>
    <row r="6" x14ac:dyDescent="0.2">
      <c r="F6" s="36"/>
      <c r="G6" s="36"/>
      <c r="J6" s="37"/>
      <c r="K6" s="37"/>
      <c r="L6" s="37"/>
      <c r="M6" s="37"/>
      <c r="N6" s="37"/>
      <c r="O6" s="37"/>
      <c r="P6" s="37"/>
    </row>
    <row r="7" s="38" customFormat="true" ht="18" x14ac:dyDescent="0.25">
      <c r="B7" s="2938" t="str">
        <f>B118</f>
        <v>National use of drinking water sources, 2000–2020</v>
      </c>
      <c r="C7" s="2938"/>
      <c r="D7" s="2938"/>
      <c r="E7" s="2938"/>
      <c r="F7" s="2938"/>
      <c r="G7" s="2938"/>
      <c r="H7" s="2938"/>
      <c r="I7" s="2938"/>
      <c r="J7" s="2938" t="str">
        <f>B218</f>
        <v>Urban use of drinking water sources,  2000–2020</v>
      </c>
      <c r="K7" s="2938"/>
      <c r="L7" s="2938"/>
      <c r="M7" s="2938"/>
      <c r="N7" s="2938"/>
      <c r="O7" s="2938"/>
      <c r="P7" s="2938"/>
      <c r="Q7" s="2938"/>
      <c r="R7" s="2938" t="str">
        <f>B318</f>
        <v>Rural use of drinking water sources, 2000–2020</v>
      </c>
      <c r="S7" s="2938"/>
      <c r="T7" s="2938"/>
      <c r="U7" s="2938"/>
      <c r="V7" s="2938"/>
      <c r="W7" s="2938"/>
      <c r="X7" s="2938"/>
      <c r="Y7" s="293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951" t="str">
        <f ca="true">IF(ISERROR(INDIRECT(CONCATENATE($B105,"!A2"))),"",INDIRECT(CONCATENATE($B105,"!A2")))</f>
        <v>Burkina Faso</v>
      </c>
      <c r="C31" s="2952"/>
      <c r="D31" s="2952"/>
      <c r="E31" s="2953"/>
      <c r="F31" s="2949" t="s">
        <v>0</v>
      </c>
      <c r="G31" s="2949"/>
      <c r="H31" s="2949"/>
      <c r="I31" s="2950"/>
      <c r="J31" s="2948" t="s">
        <v>1</v>
      </c>
      <c r="K31" s="2949"/>
      <c r="L31" s="2949"/>
      <c r="M31" s="2950"/>
      <c r="N31" s="2948" t="s">
        <v>2</v>
      </c>
      <c r="O31" s="2949"/>
      <c r="P31" s="2949"/>
      <c r="Q31" s="2950"/>
      <c r="R31" s="2948" t="s">
        <v>3</v>
      </c>
      <c r="S31" s="2949"/>
      <c r="T31" s="2949"/>
      <c r="U31" s="2950"/>
      <c r="V31" s="2948" t="s">
        <v>4</v>
      </c>
      <c r="W31" s="2949"/>
      <c r="X31" s="2949"/>
      <c r="Y31" s="2950"/>
    </row>
    <row r="32" s="44" customFormat="true" ht="22.5" customHeight="true" x14ac:dyDescent="0.2">
      <c r="B32" s="2954"/>
      <c r="C32" s="2955"/>
      <c r="D32" s="2955"/>
      <c r="E32" s="2956"/>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942" t="s">
        <v>5</v>
      </c>
      <c r="C33" s="2943"/>
      <c r="D33" s="2940" t="s">
        <v>25</v>
      </c>
      <c r="E33" s="33">
        <f>C99</f>
        <v>2000</v>
      </c>
      <c r="F33" s="45">
        <f ca="true">E99</f>
        <v>40.662171575281491</v>
      </c>
      <c r="G33" s="46">
        <f t="shared" ref="G33:I34" ca="true" si="0">F99</f>
        <v>20.476412849835924</v>
      </c>
      <c r="H33" s="47">
        <f t="shared" ca="true" si="0"/>
        <v>26.035359149914257</v>
      </c>
      <c r="I33" s="48">
        <f t="shared" ca="true" si="0"/>
        <v>12.826056424968328</v>
      </c>
      <c r="J33" s="45">
        <f ca="true">J99</f>
        <v>48.157888804112289</v>
      </c>
      <c r="K33" s="46">
        <f t="shared" ref="K33:M34" ca="true" si="1">K99</f>
        <v>20.677357962478265</v>
      </c>
      <c r="L33" s="47">
        <f t="shared" ca="true" si="1"/>
        <v>22.649547314111715</v>
      </c>
      <c r="M33" s="48">
        <f t="shared" ca="true" si="1"/>
        <v>8.5152059192977276</v>
      </c>
      <c r="N33" s="45">
        <f ca="true">O99</f>
        <v>48.917518698938622</v>
      </c>
      <c r="O33" s="46">
        <f t="shared" ref="O33:Q34" ca="true" si="2">P99</f>
        <v>23.481053361475645</v>
      </c>
      <c r="P33" s="47">
        <f t="shared" ca="true" si="2"/>
        <v>24.536500515687152</v>
      </c>
      <c r="Q33" s="48">
        <f t="shared" ca="true" si="2"/>
        <v>3.0649274238985811</v>
      </c>
      <c r="R33" s="45">
        <f ca="true">T99</f>
        <v>59.682443021306824</v>
      </c>
      <c r="S33" s="46">
        <f t="shared" ref="S33:U34" ca="true" si="3">U99</f>
        <v>24.499136867038541</v>
      </c>
      <c r="T33" s="47">
        <f t="shared" ca="true" si="3"/>
        <v>14.173845864411661</v>
      </c>
      <c r="U33" s="48">
        <f t="shared" ca="true" si="3"/>
        <v>1.6445742472429714</v>
      </c>
      <c r="V33" s="45">
        <f ca="true">Y99</f>
        <v>87.950587910216441</v>
      </c>
      <c r="W33" s="46">
        <f t="shared" ref="W33:Y34" ca="true" si="4">Z99</f>
        <v>10.338412451892498</v>
      </c>
      <c r="X33" s="47">
        <f t="shared" ca="true" si="4"/>
        <v>1.7109996378910637</v>
      </c>
      <c r="Y33" s="48">
        <f t="shared" ca="true" si="4"/>
        <v>0</v>
      </c>
    </row>
    <row r="34" x14ac:dyDescent="0.2">
      <c r="B34" s="2944"/>
      <c r="C34" s="2945"/>
      <c r="D34" s="2941"/>
      <c r="E34" s="34">
        <f>C100</f>
        <v>2020</v>
      </c>
      <c r="F34" s="50">
        <f ca="true">E100</f>
        <v>51.168931155433832</v>
      </c>
      <c r="G34" s="51">
        <f t="shared" ca="true" si="0"/>
        <v>25.767343917766194</v>
      </c>
      <c r="H34" s="52">
        <f t="shared" ca="true" si="0"/>
        <v>21.233162595020758</v>
      </c>
      <c r="I34" s="53">
        <f t="shared" ca="true" si="0"/>
        <v>1.8305623317792197</v>
      </c>
      <c r="J34" s="50">
        <f ca="true">J100</f>
        <v>51.99910049027806</v>
      </c>
      <c r="K34" s="51">
        <f t="shared" ca="true" si="1"/>
        <v>22.326643490080588</v>
      </c>
      <c r="L34" s="52">
        <f t="shared" ca="true" si="1"/>
        <v>24.431654260963001</v>
      </c>
      <c r="M34" s="53">
        <f t="shared" ca="true" si="1"/>
        <v>1.2426017586783473</v>
      </c>
      <c r="N34" s="50">
        <f ca="true">O100</f>
        <v>50.307640338315196</v>
      </c>
      <c r="O34" s="51">
        <f t="shared" ca="true" si="2"/>
        <v>24.1483300603212</v>
      </c>
      <c r="P34" s="52">
        <f t="shared" ca="true" si="2"/>
        <v>23.979110538053476</v>
      </c>
      <c r="Q34" s="53">
        <f t="shared" ca="true" si="2"/>
        <v>1.5649190633101284</v>
      </c>
      <c r="R34" s="50">
        <f ca="true">T100</f>
        <v>52.59262348335389</v>
      </c>
      <c r="S34" s="51">
        <f t="shared" ca="true" si="3"/>
        <v>21.588826054847033</v>
      </c>
      <c r="T34" s="52">
        <f t="shared" ca="true" si="3"/>
        <v>25.066745950031901</v>
      </c>
      <c r="U34" s="53">
        <f t="shared" ca="true" si="3"/>
        <v>0.75180451176717611</v>
      </c>
      <c r="V34" s="50">
        <f ca="true">Y100</f>
        <v>82.820915817713171</v>
      </c>
      <c r="W34" s="51">
        <f t="shared" ca="true" si="4"/>
        <v>9.7354299466544525</v>
      </c>
      <c r="X34" s="52">
        <f t="shared" ca="true" si="4"/>
        <v>7.2445535988287304</v>
      </c>
      <c r="Y34" s="53">
        <f t="shared" ca="true" si="4"/>
        <v>0.19910063680365653</v>
      </c>
    </row>
    <row r="35" x14ac:dyDescent="0.2">
      <c r="F35" s="36"/>
      <c r="H35" s="39"/>
    </row>
    <row r="36" x14ac:dyDescent="0.2">
      <c r="B36" s="2942" t="s">
        <v>6</v>
      </c>
      <c r="C36" s="2943"/>
      <c r="D36" s="2940" t="s">
        <v>25</v>
      </c>
      <c r="E36" s="33">
        <f>C199</f>
        <v>2000</v>
      </c>
      <c r="F36" s="45">
        <f ca="true">E199</f>
        <v>71.636047264662068</v>
      </c>
      <c r="G36" s="46">
        <f t="shared" ref="G36:I37" ca="true" si="5">F199</f>
        <v>23.320282123846429</v>
      </c>
      <c r="H36" s="47">
        <f t="shared" ca="true" si="5"/>
        <v>4.1794671866307738</v>
      </c>
      <c r="I36" s="48">
        <f t="shared" ca="true" si="5"/>
        <v>0.86420342486073309</v>
      </c>
      <c r="J36" s="45">
        <f ca="true">J199</f>
        <v>79.63931465467212</v>
      </c>
      <c r="K36" s="46">
        <f t="shared" ref="K36:M37" ca="true" si="6">K199</f>
        <v>15.786688715146422</v>
      </c>
      <c r="L36" s="47">
        <f t="shared" ca="true" si="6"/>
        <v>4.5739966301814547</v>
      </c>
      <c r="M36" s="48">
        <f t="shared" ca="true" si="6"/>
        <v>0</v>
      </c>
      <c r="N36" s="45">
        <f ca="true">O199</f>
        <v>89.494245270262056</v>
      </c>
      <c r="O36" s="46">
        <f t="shared" ref="O36:Q37" ca="true" si="7">P199</f>
        <v>9.6372931860108864</v>
      </c>
      <c r="P36" s="47">
        <f t="shared" ca="true" si="7"/>
        <v>0.86846154372705087</v>
      </c>
      <c r="Q36" s="48">
        <f t="shared" ca="true" si="7"/>
        <v>0</v>
      </c>
      <c r="R36" s="45">
        <f ca="true">T199</f>
        <v>92.253643021001437</v>
      </c>
      <c r="S36" s="46">
        <f t="shared" ref="S36:U37" ca="true" si="8">U199</f>
        <v>7.6261889524986817</v>
      </c>
      <c r="T36" s="47">
        <f t="shared" ca="true" si="8"/>
        <v>0.12016802649988279</v>
      </c>
      <c r="U36" s="48">
        <f t="shared" ca="true" si="8"/>
        <v>0</v>
      </c>
      <c r="V36" s="45">
        <f ca="true">Y199</f>
        <v>97.160873258402262</v>
      </c>
      <c r="W36" s="46">
        <f t="shared" ref="W36:Y37" ca="true" si="9">Z199</f>
        <v>2.8391267415977381</v>
      </c>
      <c r="X36" s="47">
        <f t="shared" ca="true" si="9"/>
        <v>0</v>
      </c>
      <c r="Y36" s="48">
        <f t="shared" ca="true" si="9"/>
        <v>0</v>
      </c>
    </row>
    <row r="37" x14ac:dyDescent="0.2">
      <c r="B37" s="2944"/>
      <c r="C37" s="2945"/>
      <c r="D37" s="2941"/>
      <c r="E37" s="34">
        <f>C200</f>
        <v>2020</v>
      </c>
      <c r="F37" s="50">
        <f ca="true">E200</f>
        <v>55.161237163373372</v>
      </c>
      <c r="G37" s="51">
        <f t="shared" ca="true" si="5"/>
        <v>17.95709928267966</v>
      </c>
      <c r="H37" s="52">
        <f t="shared" ca="true" si="5"/>
        <v>26.785640951184661</v>
      </c>
      <c r="I37" s="53">
        <f t="shared" ca="true" si="5"/>
        <v>9.6022602762303677E-2</v>
      </c>
      <c r="J37" s="50">
        <f ca="true">J200</f>
        <v>76.28484406152765</v>
      </c>
      <c r="K37" s="51">
        <f t="shared" ca="true" si="6"/>
        <v>15.121740965561822</v>
      </c>
      <c r="L37" s="52">
        <f t="shared" ca="true" si="6"/>
        <v>8.5934149729105229</v>
      </c>
      <c r="M37" s="53">
        <f t="shared" ca="true" si="6"/>
        <v>0</v>
      </c>
      <c r="N37" s="50">
        <f ca="true">O200</f>
        <v>87.43076522864159</v>
      </c>
      <c r="O37" s="51">
        <f t="shared" ca="true" si="7"/>
        <v>9.4150849078749701</v>
      </c>
      <c r="P37" s="52">
        <f t="shared" ca="true" si="7"/>
        <v>3.1541498634834397</v>
      </c>
      <c r="Q37" s="53">
        <f t="shared" ca="true" si="7"/>
        <v>0</v>
      </c>
      <c r="R37" s="50">
        <f ca="true">T200</f>
        <v>90.504972372645994</v>
      </c>
      <c r="S37" s="51">
        <f t="shared" ca="true" si="8"/>
        <v>7.4816343057297594</v>
      </c>
      <c r="T37" s="52">
        <f t="shared" ca="true" si="8"/>
        <v>2.0133933216242497</v>
      </c>
      <c r="U37" s="53">
        <f t="shared" ca="true" si="8"/>
        <v>0</v>
      </c>
      <c r="V37" s="50">
        <f ca="true">Y200</f>
        <v>94.732306580762227</v>
      </c>
      <c r="W37" s="51">
        <f t="shared" ca="true" si="9"/>
        <v>2.7681618730554032</v>
      </c>
      <c r="X37" s="52">
        <f t="shared" ca="true" si="9"/>
        <v>2.1385637896958372</v>
      </c>
      <c r="Y37" s="53">
        <f t="shared" ca="true" si="9"/>
        <v>0.36096775648653789</v>
      </c>
    </row>
    <row r="38" x14ac:dyDescent="0.2">
      <c r="F38" s="36"/>
      <c r="G38" s="36"/>
      <c r="H38" s="39"/>
      <c r="I38" s="39"/>
    </row>
    <row r="39" x14ac:dyDescent="0.2">
      <c r="B39" s="2942" t="s">
        <v>7</v>
      </c>
      <c r="C39" s="2943"/>
      <c r="D39" s="2940" t="s">
        <v>25</v>
      </c>
      <c r="E39" s="33">
        <f>C299</f>
        <v>2000</v>
      </c>
      <c r="F39" s="45">
        <f ca="true">E299</f>
        <v>38.596147085446702</v>
      </c>
      <c r="G39" s="46">
        <f t="shared" ref="G39:I40" ca="true" si="10">F299</f>
        <v>20.391413356032515</v>
      </c>
      <c r="H39" s="47">
        <f t="shared" ca="true" si="10"/>
        <v>27.04148779061552</v>
      </c>
      <c r="I39" s="48">
        <f t="shared" ca="true" si="10"/>
        <v>13.970951767905262</v>
      </c>
      <c r="J39" s="45">
        <f ca="true">J299</f>
        <v>48.055127267757882</v>
      </c>
      <c r="K39" s="46">
        <f t="shared" ref="K39:M40" ca="true" si="11">K299</f>
        <v>20.199874851593616</v>
      </c>
      <c r="L39" s="47">
        <f t="shared" ca="true" si="11"/>
        <v>22.609159431675721</v>
      </c>
      <c r="M39" s="48">
        <f t="shared" ca="true" si="11"/>
        <v>9.1358384489727769</v>
      </c>
      <c r="N39" s="45">
        <f ca="true">O299</f>
        <v>44.914948055651138</v>
      </c>
      <c r="O39" s="46">
        <f t="shared" ref="O39:Q40" ca="true" si="12">P299</f>
        <v>21.247284265980426</v>
      </c>
      <c r="P39" s="47">
        <f t="shared" ca="true" si="12"/>
        <v>27.451433641690642</v>
      </c>
      <c r="Q39" s="48">
        <f t="shared" ca="true" si="12"/>
        <v>6.3863340366777948</v>
      </c>
      <c r="R39" s="45">
        <f ca="true">T299</f>
        <v>51.289387680056954</v>
      </c>
      <c r="S39" s="46">
        <f t="shared" ref="S39:U40" ca="true" si="13">U299</f>
        <v>24.324224694464547</v>
      </c>
      <c r="T39" s="47">
        <f t="shared" ca="true" si="13"/>
        <v>21.878718325783055</v>
      </c>
      <c r="U39" s="48">
        <f t="shared" ca="true" si="13"/>
        <v>2.5076692996954506</v>
      </c>
      <c r="V39" s="45">
        <f ca="true">Y299</f>
        <v>57.091275961559568</v>
      </c>
      <c r="W39" s="46">
        <f t="shared" ref="W39:Y40" ca="true" si="14">Z299</f>
        <v>24.012415423383072</v>
      </c>
      <c r="X39" s="47">
        <f t="shared" ca="true" si="14"/>
        <v>17.053402207289992</v>
      </c>
      <c r="Y39" s="48">
        <f t="shared" ca="true" si="14"/>
        <v>1.8429064077673729</v>
      </c>
    </row>
    <row r="40" x14ac:dyDescent="0.2">
      <c r="B40" s="2944"/>
      <c r="C40" s="2945"/>
      <c r="D40" s="2941"/>
      <c r="E40" s="34">
        <f>C300</f>
        <v>2020</v>
      </c>
      <c r="F40" s="50">
        <f ca="true">E300</f>
        <v>51.052870214478936</v>
      </c>
      <c r="G40" s="51">
        <f t="shared" ca="true" si="10"/>
        <v>26.972645151615694</v>
      </c>
      <c r="H40" s="52">
        <f t="shared" ca="true" si="10"/>
        <v>19.486952006463298</v>
      </c>
      <c r="I40" s="53">
        <f t="shared" ca="true" si="10"/>
        <v>2.4875326274420786</v>
      </c>
      <c r="J40" s="50">
        <f ca="true">J300</f>
        <v>51.788327473276382</v>
      </c>
      <c r="K40" s="51">
        <f t="shared" ca="true" si="11"/>
        <v>21.769117952901833</v>
      </c>
      <c r="L40" s="52">
        <f t="shared" ca="true" si="11"/>
        <v>25.443130276242528</v>
      </c>
      <c r="M40" s="53">
        <f t="shared" ca="true" si="11"/>
        <v>0.99942429757925311</v>
      </c>
      <c r="N40" s="50">
        <f ca="true">O300</f>
        <v>52.383009926322295</v>
      </c>
      <c r="O40" s="51">
        <f t="shared" ca="true" si="12"/>
        <v>24.780095509254593</v>
      </c>
      <c r="P40" s="52">
        <f t="shared" ca="true" si="12"/>
        <v>21.46253485238617</v>
      </c>
      <c r="Q40" s="53">
        <f t="shared" ca="true" si="12"/>
        <v>1.3743597120369486</v>
      </c>
      <c r="R40" s="50">
        <f ca="true">T300</f>
        <v>49.248534116980707</v>
      </c>
      <c r="S40" s="51">
        <f t="shared" ca="true" si="13"/>
        <v>23.356340637309629</v>
      </c>
      <c r="T40" s="52">
        <f t="shared" ca="true" si="13"/>
        <v>25.843567669575421</v>
      </c>
      <c r="U40" s="53">
        <f t="shared" ca="true" si="13"/>
        <v>1.5515575761342433</v>
      </c>
      <c r="V40" s="50">
        <f ca="true">Y300</f>
        <v>52.114607466428794</v>
      </c>
      <c r="W40" s="51">
        <f t="shared" ca="true" si="14"/>
        <v>21.91924393059659</v>
      </c>
      <c r="X40" s="52">
        <f t="shared" ca="true" si="14"/>
        <v>25.224763728302008</v>
      </c>
      <c r="Y40" s="53">
        <f t="shared" ca="true" si="14"/>
        <v>0.74138487467260461</v>
      </c>
    </row>
    <row r="97" s="40" customFormat="true" ht="16.5" customHeight="true" x14ac:dyDescent="0.2">
      <c r="A97" s="2935" t="s">
        <v>5</v>
      </c>
      <c r="B97" s="2935"/>
      <c r="C97" s="2935"/>
      <c r="D97" s="2924" t="s">
        <v>0</v>
      </c>
      <c r="E97" s="2925"/>
      <c r="F97" s="2925"/>
      <c r="G97" s="2925"/>
      <c r="H97" s="2926"/>
      <c r="I97" s="2924" t="s">
        <v>1</v>
      </c>
      <c r="J97" s="2925"/>
      <c r="K97" s="2925"/>
      <c r="L97" s="2925"/>
      <c r="M97" s="2926"/>
      <c r="N97" s="2924" t="s">
        <v>2</v>
      </c>
      <c r="O97" s="2925"/>
      <c r="P97" s="2925"/>
      <c r="Q97" s="2925"/>
      <c r="R97" s="2926"/>
      <c r="S97" s="2924" t="s">
        <v>3</v>
      </c>
      <c r="T97" s="2925"/>
      <c r="U97" s="2925"/>
      <c r="V97" s="2925"/>
      <c r="W97" s="2926"/>
      <c r="X97" s="2924" t="s">
        <v>4</v>
      </c>
      <c r="Y97" s="2925"/>
      <c r="Z97" s="2925"/>
      <c r="AA97" s="2925"/>
      <c r="AB97" s="2926"/>
    </row>
    <row r="98" s="44" customFormat="true" ht="22.5" customHeight="true" x14ac:dyDescent="0.2">
      <c r="A98" s="2936"/>
      <c r="B98" s="2936"/>
      <c r="C98" s="2936"/>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927" t="s">
        <v>10</v>
      </c>
      <c r="B99" s="2928"/>
      <c r="C99" s="233">
        <v>2000</v>
      </c>
      <c r="D99" s="56">
        <f ca="true">IF((D101+H101)&gt;100,D101*100/(D101+H101),D101)</f>
        <v>61.138584425117415</v>
      </c>
      <c r="E99" s="57">
        <f ca="true">D99*AVERAGEIF(E105:E116,"&gt;0")/100</f>
        <v>40.662171575281491</v>
      </c>
      <c r="F99" s="58">
        <f ca="true">D99*(100-AVERAGEIF(E105:E116,"&gt;0"))/100</f>
        <v>20.476412849835924</v>
      </c>
      <c r="G99" s="59">
        <f ca="true">100-(E99+F99+H99)</f>
        <v>26.035359149914257</v>
      </c>
      <c r="H99" s="60">
        <f ca="true">IF((D101+H101)&gt;100,H101*100/(D101+H101),H101)</f>
        <v>12.826056424968328</v>
      </c>
      <c r="I99" s="56">
        <f ca="true">IF((I101+M101)&gt;100,I101*100/(I101+M101),I101)</f>
        <v>68.835246766590558</v>
      </c>
      <c r="J99" s="57">
        <f ca="true">I99*AVERAGEIF(J105:J116,"&gt;0")/100</f>
        <v>48.157888804112289</v>
      </c>
      <c r="K99" s="61">
        <f ca="true">I99*(100-AVERAGEIF(J105:J116,"&gt;0"))/100</f>
        <v>20.677357962478265</v>
      </c>
      <c r="L99" s="62">
        <f ca="true">100-(J99+K99+M99)</f>
        <v>22.649547314111715</v>
      </c>
      <c r="M99" s="63">
        <f ca="true">IF((I101+M101)&gt;100,M101*100/(I101+M101),M101)</f>
        <v>8.5152059192977276</v>
      </c>
      <c r="N99" s="56">
        <f ca="true">IF((N101+R101)&gt;100,N101*100/(N101+R101),N101)</f>
        <v>72.398572060414267</v>
      </c>
      <c r="O99" s="57">
        <f ca="true">N99*AVERAGEIF(O105:O116,"&gt;0")/100</f>
        <v>48.917518698938622</v>
      </c>
      <c r="P99" s="61">
        <f ca="true">N99*(100-AVERAGEIF(O105:O116,"&gt;0"))/100</f>
        <v>23.481053361475645</v>
      </c>
      <c r="Q99" s="62">
        <f ca="true">100-(O99+P99+R99)</f>
        <v>24.536500515687152</v>
      </c>
      <c r="R99" s="63">
        <f ca="true">IF((N101+R101)&gt;100,R101*100/(N101+R101),R101)</f>
        <v>3.0649274238985811</v>
      </c>
      <c r="S99" s="56">
        <f ca="true">IF((S101+W101)&gt;100,S101*100/(S101+W101),S101)</f>
        <v>84.181579888345368</v>
      </c>
      <c r="T99" s="57">
        <f ca="true">S99*AVERAGEIF(T105:T116,"&gt;0")/100</f>
        <v>59.682443021306824</v>
      </c>
      <c r="U99" s="61">
        <f ca="true">S99*(100-AVERAGEIF(T105:T116,"&gt;0"))/100</f>
        <v>24.499136867038541</v>
      </c>
      <c r="V99" s="62">
        <f ca="true">100-(T99+U99+W99)</f>
        <v>14.173845864411661</v>
      </c>
      <c r="W99" s="63">
        <f ca="true">IF((S101+W101)&gt;100,W101*100/(S101+W101),W101)</f>
        <v>1.6445742472429714</v>
      </c>
      <c r="X99" s="56">
        <f ca="true">IF((X101+AB101)&gt;100,X101*100/(X101+AB101),X101)</f>
        <v>98.289000362108936</v>
      </c>
      <c r="Y99" s="57">
        <f ca="true">X99*AVERAGEIF(Y105:Y116,"&gt;0")/100</f>
        <v>87.950587910216441</v>
      </c>
      <c r="Z99" s="61">
        <f ca="true">X99*(100-AVERAGEIF(Y105:Y116,"&gt;0"))/100</f>
        <v>10.338412451892498</v>
      </c>
      <c r="AA99" s="62">
        <f ca="true">100-(Y99+Z99+AB99)</f>
        <v>1.7109996378910637</v>
      </c>
      <c r="AB99" s="63">
        <f ca="true">IF((X101+AB101)&gt;100,AB101*100/(X101+AB101),AB101)</f>
        <v>0</v>
      </c>
    </row>
    <row r="100" s="64" customFormat="true" ht="15" customHeight="true" x14ac:dyDescent="0.2">
      <c r="A100" s="2929"/>
      <c r="B100" s="2930"/>
      <c r="C100" s="234">
        <v>2020</v>
      </c>
      <c r="D100" s="65">
        <f ca="true">IF((D102+H102)&gt;100,D102*100/(D102+H102),D102)</f>
        <v>76.936275073200022</v>
      </c>
      <c r="E100" s="66">
        <f ca="true">D100*AVERAGEIF(E105:E116,"&gt;0")/100</f>
        <v>51.168931155433832</v>
      </c>
      <c r="F100" s="67">
        <f ca="true">D100*(100-AVERAGEIF(E105:E116,"&gt;0"))/100</f>
        <v>25.767343917766194</v>
      </c>
      <c r="G100" s="68">
        <f ca="true">100-(E100+F100+H100)</f>
        <v>21.233162595020758</v>
      </c>
      <c r="H100" s="69">
        <f ca="true">IF((D102+H102)&gt;100,H102*100/(D102+H102),H102)</f>
        <v>1.8305623317792197</v>
      </c>
      <c r="I100" s="65">
        <f ca="true">IF((I102+M102)&gt;100,I102*100/(I102+M102),I102)</f>
        <v>74.325743980358652</v>
      </c>
      <c r="J100" s="66">
        <f ca="true">I100*AVERAGEIF(J105:J116,"&gt;0")/100</f>
        <v>51.99910049027806</v>
      </c>
      <c r="K100" s="67">
        <f ca="true">I100*(100-AVERAGEIF(J105:J116,"&gt;0"))/100</f>
        <v>22.326643490080588</v>
      </c>
      <c r="L100" s="68">
        <f ca="true">100-(J100+K100+M100)</f>
        <v>24.431654260963001</v>
      </c>
      <c r="M100" s="69">
        <f ca="true">IF((I102+M102)&gt;100,M102*100/(I102+M102),M102)</f>
        <v>1.2426017586783473</v>
      </c>
      <c r="N100" s="65">
        <f ca="true">IF((N102+R102)&gt;100,N102*100/(N102+R102),N102)</f>
        <v>74.455970398636396</v>
      </c>
      <c r="O100" s="66">
        <f ca="true">N100*AVERAGEIF(O105:O116,"&gt;0")/100</f>
        <v>50.307640338315196</v>
      </c>
      <c r="P100" s="67">
        <f ca="true">N100*(100-AVERAGEIF(O105:O116,"&gt;0"))/100</f>
        <v>24.1483300603212</v>
      </c>
      <c r="Q100" s="68">
        <f ca="true">100-(O100+P100+R100)</f>
        <v>23.979110538053476</v>
      </c>
      <c r="R100" s="69">
        <f ca="true">IF((N102+R102)&gt;100,R102*100/(N102+R102),R102)</f>
        <v>1.5649190633101284</v>
      </c>
      <c r="S100" s="65">
        <f ca="true">IF((S102+W102)&gt;100,S102*100/(S102+W102),S102)</f>
        <v>74.181449538200923</v>
      </c>
      <c r="T100" s="66">
        <f ca="true">S100*AVERAGEIF(T105:T116,"&gt;0")/100</f>
        <v>52.59262348335389</v>
      </c>
      <c r="U100" s="67">
        <f ca="true">S100*(100-AVERAGEIF(T105:T116,"&gt;0"))/100</f>
        <v>21.588826054847033</v>
      </c>
      <c r="V100" s="68">
        <f ca="true">100-(T100+U100+W100)</f>
        <v>25.066745950031901</v>
      </c>
      <c r="W100" s="69">
        <f ca="true">IF((S102+W102)&gt;100,W102*100/(S102+W102),W102)</f>
        <v>0.75180451176717611</v>
      </c>
      <c r="X100" s="65">
        <f ca="true">IF((X102+AB102)&gt;100,X102*100/(X102+AB102),X102)</f>
        <v>92.55634576436762</v>
      </c>
      <c r="Y100" s="66">
        <f ca="true">X100*AVERAGEIF(Y105:Y116,"&gt;0")/100</f>
        <v>82.820915817713171</v>
      </c>
      <c r="Z100" s="67">
        <f ca="true">X100*(100-AVERAGEIF(Y105:Y116,"&gt;0"))/100</f>
        <v>9.7354299466544525</v>
      </c>
      <c r="AA100" s="68">
        <f ca="true">100-(Y100+Z100+AB100)</f>
        <v>7.2445535988287304</v>
      </c>
      <c r="AB100" s="69">
        <f ca="true">IF((X102+AB102)&gt;100,AB102*100/(X102+AB102),AB102)</f>
        <v>0.19910063680365653</v>
      </c>
    </row>
    <row r="101" hidden="true" x14ac:dyDescent="0.2">
      <c r="A101" s="2931" t="s">
        <v>12</v>
      </c>
      <c r="B101" s="2932"/>
      <c r="C101" s="70">
        <f>MinRegYear(C99,C105:C116)</f>
        <v>2004</v>
      </c>
      <c r="D101" s="71">
        <f ca="true">IF(MAX(C105:C116)-MIN(C105:C116)&lt;5,AVERAGEIF(C105:C116,"&gt;0",D105:D116),
IF(FORECAST($C101,D$105:D$116,$C$105:$C$116)&lt;0,0,
IF(FORECAST($C101,D$105:D$116,$C$105:$C$116)&gt;100,100,
FORECAST($C101,D$105:D$116,$C$105:$C$116))))</f>
        <v>61.138584425117415</v>
      </c>
      <c r="E101" s="72"/>
      <c r="F101" s="73"/>
      <c r="G101" s="73"/>
      <c r="H101" s="74">
        <f ca="true">IF(MAX(C105:C116)-MIN(C105:C116)&lt;5,AVERAGEIF(C105:C116,"&gt;0",H105:H116),
IF(FORECAST($C101,H$105:H$116,$C$105:$C$116)&lt;0,0,
IF(FORECAST($C101,H$105:H$116,$C$105:$C$116)&gt;100,100,
FORECAST($C101,H$105:H$116,$C$105:$C$116))))</f>
        <v>12.826056424968328</v>
      </c>
      <c r="I101" s="71">
        <f ca="true">IF(MAX(C105:C116)-MIN(C105:C116)&lt;5,AVERAGEIF(C105:C116,"&gt;0",I105:I116),
IF(FORECAST($C101,I$105:I$116,$C$105:$C$116)&lt;0,0,
IF(FORECAST($C101,I$105:I$116,$C$105:$C$116)&gt;100,100,
FORECAST($C101,I$105:I$116,$C$105:$C$116))))</f>
        <v>68.835246766590558</v>
      </c>
      <c r="J101" s="72"/>
      <c r="K101" s="73"/>
      <c r="L101" s="73"/>
      <c r="M101" s="74">
        <f ca="true">IF(MAX(C105:C116)-MIN(C105:C116)&lt;5,AVERAGEIF(C105:C116,"&gt;0",M105:M116),
IF(FORECAST($C101,M$105:M$116,$C$105:$C$116)&lt;0,0,
IF(FORECAST($C101,M$105:M$116,$C$105:$C$116)&gt;100,100,
FORECAST($C101,M$105:M$116,$C$105:$C$116))))</f>
        <v>8.5152059192977276</v>
      </c>
      <c r="N101" s="71">
        <f ca="true">IF(MAX(C105:C116)-MIN(C105:C116)&lt;5,AVERAGEIF(C105:C116,"&gt;0",N105:N116),
IF(FORECAST($C101,N$105:N$116,$C$105:$C$116)&lt;0,0,
IF(FORECAST($C101,N$105:N$116,$C$105:$C$116)&gt;100,100,
FORECAST($C101,N$105:N$116,$C$105:$C$116))))</f>
        <v>72.398572060414267</v>
      </c>
      <c r="O101" s="72"/>
      <c r="P101" s="73"/>
      <c r="Q101" s="73"/>
      <c r="R101" s="74">
        <f ca="true">IF(MAX(C105:C116)-MIN(C105:C116)&lt;5,AVERAGEIF(C105:C116,"&gt;0",R105:R116),
IF(FORECAST($C101,R$105:R$116,$C$105:$C$116)&lt;0,0,
IF(FORECAST($C101,R$105:R$116,$C$105:$C$116)&gt;100,100,
FORECAST($C101,R$105:R$116,$C$105:$C$116))))</f>
        <v>3.0649274238985811</v>
      </c>
      <c r="S101" s="71">
        <f ca="true">IF(MAX(C105:C116)-MIN(C105:C116)&lt;5,AVERAGEIF(C105:C116,"&gt;0",S105:S116),
IF(FORECAST($C101,S$105:S$116,$C$105:$C$116)&lt;0,0,
IF(FORECAST($C101,S$105:S$116,$C$105:$C$116)&gt;100,100,
FORECAST($C101,S$105:S$116,$C$105:$C$116))))</f>
        <v>84.181579888345368</v>
      </c>
      <c r="T101" s="72"/>
      <c r="U101" s="73"/>
      <c r="V101" s="73"/>
      <c r="W101" s="74">
        <f ca="true">IF(MAX(C105:C116)-MIN(C105:C116)&lt;5,AVERAGEIF(C105:C116,"&gt;0",W105:W116),
IF(FORECAST($C101,W$105:W$116,$C$105:$C$116)&lt;0,0,
IF(FORECAST($C101,W$105:W$116,$C$105:$C$116)&gt;100,100,
FORECAST($C101,W$105:W$116,$C$105:$C$116))))</f>
        <v>1.6445742472429714</v>
      </c>
      <c r="X101" s="71">
        <f ca="true">IF(MAX(C105:C116)-MIN(C105:C116)&lt;5,AVERAGEIF(C105:C116,"&gt;0",X105:X116),
IF(FORECAST($C101,X$105:X$116,$C$105:$C$116)&lt;0,0,
IF(FORECAST($C101,X$105:X$116,$C$105:$C$116)&gt;100,100,
FORECAST($C101,X$105:X$116,$C$105:$C$116))))</f>
        <v>98.289000362108936</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933"/>
      <c r="B102" s="2934"/>
      <c r="C102" s="49">
        <f>MaxRegYear(C100,C105:C116)</f>
        <v>2020</v>
      </c>
      <c r="D102" s="75">
        <f ca="true">IF(MAX(C105:C116)-MIN(C105:C116)&lt;5,AVERAGEIF(C105:C116,"&gt;0",D105:D116),
IF(FORECAST($C102,D$105:D$116,$C$105:$C$116)&lt;0,0,
IF(FORECAST($C102,D$105:D$116,$C$105:$C$116)&gt;100,100,
FORECAST($C102,D$105:D$116,$C$105:$C$116))))</f>
        <v>76.936275073200022</v>
      </c>
      <c r="E102" s="76"/>
      <c r="F102" s="77"/>
      <c r="G102" s="77"/>
      <c r="H102" s="78">
        <f ca="true">IF(MAX(C105:C116)-MIN(C105:C116)&lt;5,AVERAGEIF(C105:C116,"&gt;0",H105:H116),
IF(FORECAST($C102,H$105:H$116,$C$105:$C$116)&lt;0,0,
IF(FORECAST($C102,H$105:H$116,$C$105:$C$116)&gt;100,100,
FORECAST($C102,H$105:H$116,$C$105:$C$116))))</f>
        <v>1.8305623317792197</v>
      </c>
      <c r="I102" s="75">
        <f ca="true">IF(MAX(C105:C116)-MIN(C105:C116)&lt;5,AVERAGEIF(C105:C116,"&gt;0",I105:I116),
IF(FORECAST($C102,I$105:I$116,$C$105:$C$116)&lt;0,0,
IF(FORECAST($C102,I$105:I$116,$C$105:$C$116)&gt;100,100,
FORECAST($C102,I$105:I$116,$C$105:$C$116))))</f>
        <v>74.325743980358652</v>
      </c>
      <c r="J102" s="76"/>
      <c r="K102" s="77"/>
      <c r="L102" s="77"/>
      <c r="M102" s="78">
        <f ca="true">IF(MAX(C105:C116)-MIN(C105:C116)&lt;5,AVERAGEIF(C105:C116,"&gt;0",M105:M116),
IF(FORECAST($C102,M$105:M$116,$C$105:$C$116)&lt;0,0,
IF(FORECAST($C102,M$105:M$116,$C$105:$C$116)&gt;100,100,
FORECAST($C102,M$105:M$116,$C$105:$C$116))))</f>
        <v>1.2426017586783473</v>
      </c>
      <c r="N102" s="75">
        <f ca="true">IF(MAX(C105:C116)-MIN(C105:C116)&lt;5,AVERAGEIF(C105:C116,"&gt;0",N105:N116),
IF(FORECAST($C102,N$105:N$116,$C$105:$C$116)&lt;0,0,
IF(FORECAST($C102,N$105:N$116,$C$105:$C$116)&gt;100,100,
FORECAST($C102,N$105:N$116,$C$105:$C$116))))</f>
        <v>74.455970398636396</v>
      </c>
      <c r="O102" s="76"/>
      <c r="P102" s="77"/>
      <c r="Q102" s="77"/>
      <c r="R102" s="78">
        <f ca="true">IF(MAX(C105:C116)-MIN(C105:C116)&lt;5,AVERAGEIF(C105:C116,"&gt;0",R105:R116),
IF(FORECAST($C102,R$105:R$116,$C$105:$C$116)&lt;0,0,
IF(FORECAST($C102,R$105:R$116,$C$105:$C$116)&gt;100,100,
FORECAST($C102,R$105:R$116,$C$105:$C$116))))</f>
        <v>1.5649190633101284</v>
      </c>
      <c r="S102" s="75">
        <f ca="true">IF(MAX(C105:C116)-MIN(C105:C116)&lt;5,AVERAGEIF(C105:C116,"&gt;0",S105:S116),
IF(FORECAST($C102,S$105:S$116,$C$105:$C$116)&lt;0,0,
IF(FORECAST($C102,S$105:S$116,$C$105:$C$116)&gt;100,100,
FORECAST($C102,S$105:S$116,$C$105:$C$116))))</f>
        <v>74.181449538200923</v>
      </c>
      <c r="T102" s="76"/>
      <c r="U102" s="77"/>
      <c r="V102" s="77"/>
      <c r="W102" s="78">
        <f ca="true">IF(MAX(C105:C116)-MIN(C105:C116)&lt;5,AVERAGEIF(C105:C116,"&gt;0",W105:W116),
IF(FORECAST($C102,W$105:W$116,$C$105:$C$116)&lt;0,0,
IF(FORECAST($C102,W$105:W$116,$C$105:$C$116)&gt;100,100,
FORECAST($C102,W$105:W$116,$C$105:$C$116))))</f>
        <v>0.75180451176717611</v>
      </c>
      <c r="X102" s="75">
        <f ca="true">IF(MAX(C105:C116)-MIN(C105:C116)&lt;5,AVERAGEIF(C105:C116,"&gt;0",X105:X116),
IF(FORECAST($C102,X$105:X$116,$C$105:$C$116)&lt;0,0,
IF(FORECAST($C102,X$105:X$116,$C$105:$C$116)&gt;100,100,
FORECAST($C102,X$105:X$116,$C$105:$C$116))))</f>
        <v>92.55634576436762</v>
      </c>
      <c r="Y102" s="76"/>
      <c r="Z102" s="77"/>
      <c r="AA102" s="77"/>
      <c r="AB102" s="78">
        <f ca="true">IF(MAX(C105:C116)-MIN(C105:C116)&lt;5,AVERAGEIF(C105:C116,"&gt;0",AB105:AB116),
IF(FORECAST($C102,AB$105:AB$116,$C$105:$C$116)&lt;0,0,
IF(FORECAST($C102,AB$105:AB$116,$C$105:$C$116)&gt;100,100,
FORECAST($C102,AB$105:AB$116,$C$105:$C$116))))</f>
        <v>0.19910063680365653</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910" t="s">
        <v>593</v>
      </c>
      <c r="F104" s="243"/>
      <c r="G104" s="243"/>
      <c r="H104" s="85" t="s">
        <v>17</v>
      </c>
      <c r="I104" s="82" t="s">
        <v>14</v>
      </c>
      <c r="J104" s="2910" t="s">
        <v>593</v>
      </c>
      <c r="K104" s="243"/>
      <c r="L104" s="243"/>
      <c r="M104" s="85" t="s">
        <v>17</v>
      </c>
      <c r="N104" s="83" t="s">
        <v>14</v>
      </c>
      <c r="O104" s="2910" t="s">
        <v>593</v>
      </c>
      <c r="P104" s="243"/>
      <c r="Q104" s="243"/>
      <c r="R104" s="85" t="s">
        <v>17</v>
      </c>
      <c r="S104" s="83" t="s">
        <v>14</v>
      </c>
      <c r="T104" s="2910" t="s">
        <v>593</v>
      </c>
      <c r="U104" s="243"/>
      <c r="V104" s="243"/>
      <c r="W104" s="85" t="s">
        <v>17</v>
      </c>
      <c r="X104" s="83" t="s">
        <v>14</v>
      </c>
      <c r="Y104" s="2910" t="s">
        <v>593</v>
      </c>
      <c r="Z104" s="243"/>
      <c r="AA104" s="243"/>
      <c r="AB104" s="85" t="s">
        <v>17</v>
      </c>
      <c r="AD104" s="244"/>
    </row>
    <row r="105" x14ac:dyDescent="0.2">
      <c r="A105" s="87"/>
      <c r="B105" s="839" t="s">
        <v>202</v>
      </c>
      <c r="C105" s="840"/>
      <c r="D105" s="1">
        <f t="shared" ref="D105:D116" ca="true" si="15">IF(ISERROR(INDIRECT(CONCATENATE($B105,"!C16"))),"",INDIRECT(CONCATENATE($B105,"!C16")))</f>
        <v>45.936153119440604</v>
      </c>
      <c r="E105" s="88" t="str">
        <f t="shared" ref="E105:E116" ca="true" si="16">IF(ISERROR(INDIRECT(CONCATENATE($B105,"!C23"))),"",INDIRECT(CONCATENATE($B105,"!C23")))</f>
        <v>N/A</v>
      </c>
      <c r="F105" s="89"/>
      <c r="G105" s="89"/>
      <c r="H105" s="90">
        <f t="shared" ref="H105:H116" ca="true" si="17">IF(ISERROR(INDIRECT(CONCATENATE($B105,"!C21"))),"",INDIRECT(CONCATENATE($B105,"!C21")))</f>
        <v>25.183633538849641</v>
      </c>
      <c r="I105" s="1">
        <f t="shared" ref="I105:I116" ca="true" si="18">IF(ISERROR(INDIRECT(CONCATENATE($B105,"!D16"))),"",INDIRECT(CONCATENATE($B105,"!D16")))</f>
        <v>49.597704582085797</v>
      </c>
      <c r="J105" s="88" t="str">
        <f t="shared" ref="J105:J116" ca="true" si="19">IF(ISERROR(INDIRECT(CONCATENATE($B105,"!D23"))),"",INDIRECT(CONCATENATE($B105,"!D23")))</f>
        <v>N/A</v>
      </c>
      <c r="K105" s="89"/>
      <c r="L105" s="89"/>
      <c r="M105" s="90">
        <f t="shared" ref="M105:M116" ca="true" si="20">IF(ISERROR(INDIRECT(CONCATENATE($B105,"!D21"))),"",INDIRECT(CONCATENATE($B105,"!D21")))</f>
        <v>18.093952051996538</v>
      </c>
      <c r="N105" s="1">
        <f t="shared" ref="N105:N116" ca="true" si="21">IF(ISERROR(INDIRECT(CONCATENATE($B105,"!E16"))),"",INDIRECT(CONCATENATE($B105,"!E16")))</f>
        <v>50.880290497545495</v>
      </c>
      <c r="O105" s="88" t="str">
        <f t="shared" ref="O105:O116" ca="true" si="22">IF(ISERROR(INDIRECT(CONCATENATE($B105,"!E23"))),"",INDIRECT(CONCATENATE($B105,"!E23")))</f>
        <v>N/A</v>
      </c>
      <c r="P105" s="89"/>
      <c r="Q105" s="89"/>
      <c r="R105" s="90">
        <f t="shared" ref="R105:R116" ca="true" si="23">IF(ISERROR(INDIRECT(CONCATENATE($B105,"!E21"))),"",INDIRECT(CONCATENATE($B105,"!E21")))</f>
        <v>11.170696219276994</v>
      </c>
      <c r="S105" s="1">
        <f t="shared" ref="S105:S116" ca="true" si="24">IF(ISERROR(INDIRECT(CONCATENATE($B105,"!F16"))),"",INDIRECT(CONCATENATE($B105,"!F16")))</f>
        <v>60.892507774227553</v>
      </c>
      <c r="T105" s="88" t="str">
        <f t="shared" ref="T105:T116" ca="true" si="25">IF(ISERROR(INDIRECT(CONCATENATE($B105,"!F23"))),"",INDIRECT(CONCATENATE($B105,"!F23")))</f>
        <v>N/A</v>
      </c>
      <c r="U105" s="89"/>
      <c r="V105" s="89"/>
      <c r="W105" s="90">
        <f t="shared" ref="W105:W116" ca="true" si="26">IF(ISERROR(INDIRECT(CONCATENATE($B105,"!F21"))),"",INDIRECT(CONCATENATE($B105,"!F21")))</f>
        <v>5.5494401719887927</v>
      </c>
      <c r="X105" s="1">
        <f t="shared" ref="X105:X116" ca="true" si="27">IF(ISERROR(INDIRECT(CONCATENATE($B105,"!G16"))),"",INDIRECT(CONCATENATE($B105,"!G16")))</f>
        <v>83.868958158818202</v>
      </c>
      <c r="Y105" s="88" t="str">
        <f t="shared" ref="Y105:Y116" ca="true" si="28">IF(ISERROR(INDIRECT(CONCATENATE($B105,"!G23"))),"",INDIRECT(CONCATENATE($B105,"!G23")))</f>
        <v>N/A</v>
      </c>
      <c r="Z105" s="89"/>
      <c r="AA105" s="89"/>
      <c r="AB105" s="90">
        <f t="shared" ref="AB105:AB116" ca="true" si="29">IF(ISERROR(INDIRECT(CONCATENATE($B105,"!G221"))),"",INDIRECT(CONCATENATE($B105,"!G21")))</f>
        <v>1.1573972598178879</v>
      </c>
    </row>
    <row r="106" x14ac:dyDescent="0.2">
      <c r="A106" s="87"/>
      <c r="B106" s="841" t="s">
        <v>35</v>
      </c>
      <c r="C106" s="842">
        <v>2006</v>
      </c>
      <c r="D106" s="2">
        <f t="shared" ca="true" si="15"/>
        <v>66.777925599464567</v>
      </c>
      <c r="E106" s="91">
        <f t="shared" ca="true" si="16"/>
        <v>65.876213913889259</v>
      </c>
      <c r="F106" s="89"/>
      <c r="G106" s="89"/>
      <c r="H106" s="92">
        <f t="shared" ca="true" si="17"/>
        <v>6.5533819256920562</v>
      </c>
      <c r="I106" s="2">
        <f t="shared" ca="true" si="18"/>
        <v>70.532357452078003</v>
      </c>
      <c r="J106" s="91">
        <f t="shared" ca="true" si="19"/>
        <v>70.845956459294584</v>
      </c>
      <c r="K106" s="89"/>
      <c r="L106" s="89"/>
      <c r="M106" s="92">
        <f t="shared" ca="true" si="20"/>
        <v>6.0202434448264199</v>
      </c>
      <c r="N106" s="2">
        <f t="shared" ca="true" si="21"/>
        <v>72.648384820551101</v>
      </c>
      <c r="O106" s="91">
        <f t="shared" ca="true" si="22"/>
        <v>63.795161471499242</v>
      </c>
      <c r="P106" s="89"/>
      <c r="Q106" s="89"/>
      <c r="R106" s="92">
        <f t="shared" ca="true" si="23"/>
        <v>1.4161225071403145</v>
      </c>
      <c r="S106" s="2">
        <f t="shared" ca="true" si="24"/>
        <v>82.907565763220788</v>
      </c>
      <c r="T106" s="91">
        <f t="shared" ca="true" si="25"/>
        <v>68.445317557894143</v>
      </c>
      <c r="U106" s="89"/>
      <c r="V106" s="89"/>
      <c r="W106" s="92">
        <f t="shared" ca="true" si="26"/>
        <v>0.86230358822236741</v>
      </c>
      <c r="X106" s="2">
        <f t="shared" ca="true" si="27"/>
        <v>97.664802239992895</v>
      </c>
      <c r="Y106" s="91">
        <f t="shared" ca="true" si="28"/>
        <v>84.514782060031152</v>
      </c>
      <c r="Z106" s="89"/>
      <c r="AA106" s="89"/>
      <c r="AB106" s="92">
        <f t="shared" ca="true" si="29"/>
        <v>0</v>
      </c>
    </row>
    <row r="107" x14ac:dyDescent="0.2">
      <c r="A107" s="87"/>
      <c r="B107" s="841" t="s">
        <v>272</v>
      </c>
      <c r="C107" s="842">
        <v>2010</v>
      </c>
      <c r="D107" s="2">
        <f t="shared" ca="true" si="15"/>
        <v>62.050833460266496</v>
      </c>
      <c r="E107" s="91">
        <f t="shared" ca="true" si="16"/>
        <v>79.705330057791457</v>
      </c>
      <c r="F107" s="89"/>
      <c r="G107" s="89"/>
      <c r="H107" s="92">
        <f t="shared" ca="true" si="17"/>
        <v>16.674834832412195</v>
      </c>
      <c r="I107" s="2">
        <f t="shared" ca="true" si="18"/>
        <v>69.963381887441429</v>
      </c>
      <c r="J107" s="91">
        <f t="shared" ca="true" si="19"/>
        <v>83.477934735186381</v>
      </c>
      <c r="K107" s="89"/>
      <c r="L107" s="89"/>
      <c r="M107" s="92">
        <f t="shared" ca="true" si="20"/>
        <v>7.8650093686583418</v>
      </c>
      <c r="N107" s="2">
        <f t="shared" ca="true" si="21"/>
        <v>74.539687252337103</v>
      </c>
      <c r="O107" s="91">
        <f t="shared" ca="true" si="22"/>
        <v>81.757777482222281</v>
      </c>
      <c r="P107" s="89"/>
      <c r="Q107" s="89"/>
      <c r="R107" s="92">
        <f t="shared" ca="true" si="23"/>
        <v>4.366244894511186</v>
      </c>
      <c r="S107" s="2">
        <f t="shared" ca="true" si="24"/>
        <v>82.210857876860189</v>
      </c>
      <c r="T107" s="91">
        <f t="shared" ca="true" si="25"/>
        <v>84.722036454637276</v>
      </c>
      <c r="U107" s="89"/>
      <c r="V107" s="89"/>
      <c r="W107" s="92">
        <f t="shared" ca="true" si="26"/>
        <v>2.2093171194986208</v>
      </c>
      <c r="X107" s="2">
        <f t="shared" ca="true" si="27"/>
        <v>94.260405973542944</v>
      </c>
      <c r="Y107" s="91">
        <f t="shared" ca="true" si="28"/>
        <v>94.774190566430079</v>
      </c>
      <c r="Z107" s="89"/>
      <c r="AA107" s="89"/>
      <c r="AB107" s="92">
        <f t="shared" ca="true" si="29"/>
        <v>0.13899137962815183</v>
      </c>
      <c r="AD107" s="93"/>
    </row>
    <row r="108" x14ac:dyDescent="0.2">
      <c r="A108" s="87"/>
      <c r="B108" s="841" t="s">
        <v>475</v>
      </c>
      <c r="C108" s="842">
        <v>2014</v>
      </c>
      <c r="D108" s="2">
        <f t="shared" ca="true" si="15"/>
        <v>70.042021465922119</v>
      </c>
      <c r="E108" s="91">
        <f t="shared" ca="true" si="16"/>
        <v>68.295884618512872</v>
      </c>
      <c r="F108" s="89"/>
      <c r="G108" s="89"/>
      <c r="H108" s="92">
        <f t="shared" ca="true" si="17"/>
        <v>4.7044084448299142</v>
      </c>
      <c r="I108" s="2">
        <f t="shared" ca="true" si="18"/>
        <v>71.096014592520461</v>
      </c>
      <c r="J108" s="91">
        <f t="shared" ca="true" si="19"/>
        <v>68.371252918550312</v>
      </c>
      <c r="K108" s="89"/>
      <c r="L108" s="89"/>
      <c r="M108" s="92">
        <f t="shared" ca="true" si="20"/>
        <v>4.5734291629066828</v>
      </c>
      <c r="N108" s="2">
        <f t="shared" ca="true" si="21"/>
        <v>70.967350488046691</v>
      </c>
      <c r="O108" s="91">
        <f t="shared" ca="true" si="22"/>
        <v>67.492649066321263</v>
      </c>
      <c r="P108" s="89"/>
      <c r="Q108" s="89"/>
      <c r="R108" s="92">
        <f t="shared" ca="true" si="23"/>
        <v>2.7836926019184958</v>
      </c>
      <c r="S108" s="2">
        <f t="shared" ca="true" si="24"/>
        <v>74.444838173936773</v>
      </c>
      <c r="T108" s="91">
        <f t="shared" ca="true" si="25"/>
        <v>71.44410845711009</v>
      </c>
      <c r="U108" s="89"/>
      <c r="V108" s="89"/>
      <c r="W108" s="92">
        <f t="shared" ca="true" si="26"/>
        <v>1.2995534427109057</v>
      </c>
      <c r="X108" s="2">
        <f t="shared" ca="true" si="27"/>
        <v>98.186637959541144</v>
      </c>
      <c r="Y108" s="91">
        <f t="shared" ca="true" si="28"/>
        <v>93.100329876900318</v>
      </c>
      <c r="Z108" s="89"/>
      <c r="AA108" s="89"/>
      <c r="AB108" s="92">
        <f t="shared" ca="true" si="29"/>
        <v>0</v>
      </c>
    </row>
    <row r="109" x14ac:dyDescent="0.2">
      <c r="A109" s="87"/>
      <c r="B109" s="841" t="s">
        <v>590</v>
      </c>
      <c r="C109" s="842">
        <v>2018</v>
      </c>
      <c r="D109" s="2">
        <f t="shared" ca="true" si="15"/>
        <v>77.2789384709817</v>
      </c>
      <c r="E109" s="91">
        <f t="shared" ca="true" si="16"/>
        <v>52.155368587729612</v>
      </c>
      <c r="F109" s="89"/>
      <c r="G109" s="89"/>
      <c r="H109" s="92">
        <f t="shared" ca="true" si="17"/>
        <v>1.3806123105617438</v>
      </c>
      <c r="I109" s="2">
        <f t="shared" ca="true" si="18"/>
        <v>74.730227561858385</v>
      </c>
      <c r="J109" s="91">
        <f t="shared" ca="true" si="19"/>
        <v>57.149215085145677</v>
      </c>
      <c r="K109" s="89"/>
      <c r="L109" s="89"/>
      <c r="M109" s="92">
        <f t="shared" ca="true" si="20"/>
        <v>1.0569333795607654</v>
      </c>
      <c r="N109" s="2">
        <f t="shared" ca="true" si="21"/>
        <v>75.553662357166388</v>
      </c>
      <c r="O109" s="91">
        <f t="shared" ca="true" si="22"/>
        <v>57.22227670037482</v>
      </c>
      <c r="P109" s="89"/>
      <c r="Q109" s="89"/>
      <c r="R109" s="92">
        <f t="shared" ca="true" si="23"/>
        <v>0.69363297084750031</v>
      </c>
      <c r="S109" s="2">
        <f t="shared" ca="true" si="24"/>
        <v>77.162797039074846</v>
      </c>
      <c r="T109" s="91">
        <f t="shared" ca="true" si="25"/>
        <v>58.977622460657564</v>
      </c>
      <c r="U109" s="89"/>
      <c r="V109" s="89"/>
      <c r="W109" s="92">
        <f t="shared" ca="true" si="26"/>
        <v>0.42158336758844661</v>
      </c>
      <c r="X109" s="2">
        <f t="shared" ca="true" si="27"/>
        <v>91.578846079875731</v>
      </c>
      <c r="Y109" s="91">
        <f t="shared" ca="true" si="28"/>
        <v>85.537169782226883</v>
      </c>
      <c r="Z109" s="89"/>
      <c r="AA109" s="89"/>
      <c r="AB109" s="92">
        <f t="shared" ca="true" si="29"/>
        <v>0.22606007979087978</v>
      </c>
    </row>
    <row r="110" x14ac:dyDescent="0.2">
      <c r="A110" s="87"/>
      <c r="B110" s="841"/>
      <c r="C110" s="84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41"/>
      <c r="C111" s="842"/>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841"/>
      <c r="C112" s="842"/>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841"/>
      <c r="C113" s="84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41"/>
      <c r="C114" s="84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41"/>
      <c r="C115" s="84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43"/>
      <c r="C116" s="84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938" t="str">
        <f>CONCATENATE("National use of drinking water sources, ",C99,"–",C100)</f>
        <v>National use of drinking water sources, 2000–2020</v>
      </c>
      <c r="C118" s="2939"/>
      <c r="D118" s="2939"/>
      <c r="E118" s="2939"/>
      <c r="F118" s="2939"/>
      <c r="G118" s="2939"/>
      <c r="H118" s="2939"/>
      <c r="I118" s="2939"/>
      <c r="J118" s="2939"/>
      <c r="K118" s="2939"/>
      <c r="L118" s="2939"/>
      <c r="N118" s="98"/>
      <c r="O118" s="98"/>
      <c r="P118" s="98"/>
      <c r="Q118" s="98"/>
      <c r="R118" s="98"/>
      <c r="S118" s="2921" t="s">
        <v>11</v>
      </c>
      <c r="T118" s="2922"/>
      <c r="U118" s="2922"/>
      <c r="V118" s="2922"/>
      <c r="W118" s="292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935" t="s">
        <v>6</v>
      </c>
      <c r="B197" s="2935"/>
      <c r="C197" s="2935"/>
      <c r="D197" s="2924" t="s">
        <v>0</v>
      </c>
      <c r="E197" s="2925"/>
      <c r="F197" s="2925"/>
      <c r="G197" s="2925"/>
      <c r="H197" s="2926"/>
      <c r="I197" s="2924" t="s">
        <v>1</v>
      </c>
      <c r="J197" s="2925"/>
      <c r="K197" s="2925"/>
      <c r="L197" s="2925"/>
      <c r="M197" s="2926"/>
      <c r="N197" s="2924" t="s">
        <v>2</v>
      </c>
      <c r="O197" s="2925"/>
      <c r="P197" s="2925"/>
      <c r="Q197" s="2925"/>
      <c r="R197" s="2926"/>
      <c r="S197" s="2924" t="s">
        <v>3</v>
      </c>
      <c r="T197" s="2925"/>
      <c r="U197" s="2925"/>
      <c r="V197" s="2925"/>
      <c r="W197" s="2926"/>
      <c r="X197" s="2924" t="s">
        <v>4</v>
      </c>
      <c r="Y197" s="2925"/>
      <c r="Z197" s="2925"/>
      <c r="AA197" s="2925"/>
      <c r="AB197" s="2926"/>
    </row>
    <row r="198" s="44" customFormat="true" ht="22.5" customHeight="true" x14ac:dyDescent="0.2">
      <c r="A198" s="2937"/>
      <c r="B198" s="2937"/>
      <c r="C198" s="2937"/>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927" t="s">
        <v>10</v>
      </c>
      <c r="B199" s="2928"/>
      <c r="C199" s="233">
        <f>MinBase(C205:C216)</f>
        <v>2000</v>
      </c>
      <c r="D199" s="56">
        <f ca="true">IF((D201+H201)&gt;100,D201*100/(D201+H201),D201)</f>
        <v>94.956329388508493</v>
      </c>
      <c r="E199" s="57">
        <f ca="true">D199*AVERAGEIF(E205:E216,"&gt;0")/100</f>
        <v>71.636047264662068</v>
      </c>
      <c r="F199" s="58">
        <f ca="true">D199*(100-AVERAGEIF(E205:E216,"&gt;0"))/100</f>
        <v>23.320282123846429</v>
      </c>
      <c r="G199" s="59">
        <f ca="true">100-(E199+F199+H199)</f>
        <v>4.1794671866307738</v>
      </c>
      <c r="H199" s="60">
        <f ca="true">IF((D201+H201)&gt;100,H201*100/(D201+H201),H201)</f>
        <v>0.86420342486073309</v>
      </c>
      <c r="I199" s="56">
        <f ca="true">IF((I201+M201)&gt;100,I201*100/(I201+M201),I201)</f>
        <v>95.426003369818545</v>
      </c>
      <c r="J199" s="57">
        <f ca="true">I199*AVERAGEIF(J205:J216,"&gt;0")/100</f>
        <v>79.63931465467212</v>
      </c>
      <c r="K199" s="61">
        <f ca="true">I199*(100-AVERAGEIF(J205:J216,"&gt;0"))/100</f>
        <v>15.786688715146422</v>
      </c>
      <c r="L199" s="62">
        <f ca="true">100-(J199+K199+M199)</f>
        <v>4.5739966301814547</v>
      </c>
      <c r="M199" s="63">
        <f ca="true">IF((I201+M201)&gt;100,M201*100/(I201+M201),M201)</f>
        <v>0</v>
      </c>
      <c r="N199" s="56">
        <f ca="true">IF((N201+R201)&gt;100,N201*100/(N201+R201),N201)</f>
        <v>99.131538456272949</v>
      </c>
      <c r="O199" s="57">
        <f ca="true">N199*AVERAGEIF(O205:O216,"&gt;0")/100</f>
        <v>89.494245270262056</v>
      </c>
      <c r="P199" s="61">
        <f ca="true">N199*(100-AVERAGEIF(O205:O216,"&gt;0"))/100</f>
        <v>9.6372931860108864</v>
      </c>
      <c r="Q199" s="62">
        <f ca="true">100-(O199+P199+R199)</f>
        <v>0.86846154372705087</v>
      </c>
      <c r="R199" s="63">
        <f ca="true">IF((N201+R201)&gt;100,R201*100/(N201+R201),R201)</f>
        <v>0</v>
      </c>
      <c r="S199" s="56">
        <f ca="true">IF((S201+W201)&gt;100,S201*100/(S201+W201),S201)</f>
        <v>99.879831973500131</v>
      </c>
      <c r="T199" s="57">
        <f ca="true">S199*AVERAGEIF(T205:T216,"&gt;0")/100</f>
        <v>92.253643021001437</v>
      </c>
      <c r="U199" s="61">
        <f ca="true">S199*(100-AVERAGEIF(T205:T216,"&gt;0"))/100</f>
        <v>7.6261889524986817</v>
      </c>
      <c r="V199" s="62">
        <f ca="true">100-(T199+U199+W199)</f>
        <v>0.12016802649988279</v>
      </c>
      <c r="W199" s="63">
        <f ca="true">IF((S201+W201)&gt;100,W201*100/(S201+W201),W201)</f>
        <v>0</v>
      </c>
      <c r="X199" s="56">
        <f ca="true">IF((X201+AB201)&gt;100,X201*100/(X201+AB201),X201)</f>
        <v>100</v>
      </c>
      <c r="Y199" s="57">
        <f ca="true">X199*AVERAGEIF(Y205:Y216,"&gt;0")/100</f>
        <v>97.160873258402262</v>
      </c>
      <c r="Z199" s="61">
        <f ca="true">X199*(100-AVERAGEIF(Y205:Y216,"&gt;0"))/100</f>
        <v>2.8391267415977381</v>
      </c>
      <c r="AA199" s="62">
        <f ca="true">100-(Y199+Z199+AB199)</f>
        <v>0</v>
      </c>
      <c r="AB199" s="63">
        <f ca="true">IF((X201+AB201)&gt;100,AB201*100/(X201+AB201),AB201)</f>
        <v>0</v>
      </c>
    </row>
    <row r="200" s="64" customFormat="true" ht="15" customHeight="true" x14ac:dyDescent="0.2">
      <c r="A200" s="2929"/>
      <c r="B200" s="2930"/>
      <c r="C200" s="234">
        <f>MaxTarget(C205:C216)</f>
        <v>2020</v>
      </c>
      <c r="D200" s="65">
        <f ca="true">IF((D202+H202)&gt;100,D202*100/(D202+H202),D202)</f>
        <v>73.118336446053036</v>
      </c>
      <c r="E200" s="66">
        <f ca="true">D200*AVERAGEIF(E205:E216,"&gt;0")/100</f>
        <v>55.161237163373372</v>
      </c>
      <c r="F200" s="67">
        <f ca="true">D200*(100-AVERAGEIF(E205:E216,"&gt;0"))/100</f>
        <v>17.95709928267966</v>
      </c>
      <c r="G200" s="68">
        <f ca="true">100-(E200+F200+H200)</f>
        <v>26.785640951184661</v>
      </c>
      <c r="H200" s="69">
        <f ca="true">IF((D202+H202)&gt;100,H202*100/(D202+H202),H202)</f>
        <v>9.6022602762303677E-2</v>
      </c>
      <c r="I200" s="65">
        <f ca="true">IF((I202+M202)&gt;100,I202*100/(I202+M202),I202)</f>
        <v>91.406585027089477</v>
      </c>
      <c r="J200" s="66">
        <f ca="true">I200*AVERAGEIF(J205:J216,"&gt;0")/100</f>
        <v>76.28484406152765</v>
      </c>
      <c r="K200" s="67">
        <f ca="true">I200*(100-AVERAGEIF(J205:J216,"&gt;0"))/100</f>
        <v>15.121740965561822</v>
      </c>
      <c r="L200" s="68">
        <f ca="true">100-(J200+K200+M200)</f>
        <v>8.5934149729105229</v>
      </c>
      <c r="M200" s="69">
        <f ca="true">IF((I202+M202)&gt;100,M202*100/(I202+M202),M202)</f>
        <v>0</v>
      </c>
      <c r="N200" s="65">
        <f ca="true">IF((N202+R202)&gt;100,N202*100/(N202+R202),N202)</f>
        <v>96.84585013651656</v>
      </c>
      <c r="O200" s="66">
        <f ca="true">N200*AVERAGEIF(O205:O216,"&gt;0")/100</f>
        <v>87.43076522864159</v>
      </c>
      <c r="P200" s="67">
        <f ca="true">N200*(100-AVERAGEIF(O205:O216,"&gt;0"))/100</f>
        <v>9.4150849078749701</v>
      </c>
      <c r="Q200" s="68">
        <f ca="true">100-(O200+P200+R200)</f>
        <v>3.1541498634834397</v>
      </c>
      <c r="R200" s="69">
        <f ca="true">IF((N202+R202)&gt;100,R202*100/(N202+R202),R202)</f>
        <v>0</v>
      </c>
      <c r="S200" s="65">
        <f ca="true">IF((S202+W202)&gt;100,S202*100/(S202+W202),S202)</f>
        <v>97.98660667837575</v>
      </c>
      <c r="T200" s="66">
        <f ca="true">S200*AVERAGEIF(T205:T216,"&gt;0")/100</f>
        <v>90.504972372645994</v>
      </c>
      <c r="U200" s="67">
        <f ca="true">S200*(100-AVERAGEIF(T205:T216,"&gt;0"))/100</f>
        <v>7.4816343057297594</v>
      </c>
      <c r="V200" s="68">
        <f ca="true">100-(T200+U200+W200)</f>
        <v>2.0133933216242497</v>
      </c>
      <c r="W200" s="69">
        <f ca="true">IF((S202+W202)&gt;100,W202*100/(S202+W202),W202)</f>
        <v>0</v>
      </c>
      <c r="X200" s="65">
        <f ca="true">IF((X202+AB202)&gt;100,X202*100/(X202+AB202),X202)</f>
        <v>97.500468453817632</v>
      </c>
      <c r="Y200" s="66">
        <f ca="true">X200*AVERAGEIF(Y205:Y216,"&gt;0")/100</f>
        <v>94.732306580762227</v>
      </c>
      <c r="Z200" s="67">
        <f ca="true">X200*(100-AVERAGEIF(Y205:Y216,"&gt;0"))/100</f>
        <v>2.7681618730554032</v>
      </c>
      <c r="AA200" s="68">
        <f ca="true">100-(Y200+Z200+AB200)</f>
        <v>2.1385637896958372</v>
      </c>
      <c r="AB200" s="69">
        <f ca="true">IF((X202+AB202)&gt;100,AB202*100/(X202+AB202),AB202)</f>
        <v>0.36096775648653789</v>
      </c>
    </row>
    <row r="201" hidden="true" x14ac:dyDescent="0.2">
      <c r="A201" s="2931" t="s">
        <v>12</v>
      </c>
      <c r="B201" s="2932"/>
      <c r="C201" s="70">
        <f>MinRegYear(C199,C205:C216)</f>
        <v>2004</v>
      </c>
      <c r="D201" s="71">
        <f ca="true">IF(MAX(C205:C216)-MIN(C205:C216)&lt;5,AVERAGEIF(C205:C216,"&gt;0",D205:D216),
IF(FORECAST($C201,D$205:D$216,$C$205:$C$216)&lt;0,0,
IF(FORECAST($C201,D$205:D$216,$C$205:$C$216)&gt;100,100,
FORECAST($C201,D$205:D$216,$C$205:$C$216))))</f>
        <v>94.956329388508493</v>
      </c>
      <c r="E201" s="72"/>
      <c r="F201" s="73"/>
      <c r="G201" s="73"/>
      <c r="H201" s="74">
        <f ca="true">IF(MAX(C205:C216)-MIN(C205:C216)&lt;5,AVERAGEIF(C205:C216,"&gt;0",H205:H216),
IF(FORECAST($C201,H$205:H$216,$C$205:$C$216)&lt;0,0,
IF(FORECAST($C201,H$205:H$216,$C$205:$C$216)&gt;100,100,
FORECAST($C201,H$205:H$216,$C$205:$C$216))))</f>
        <v>0.86420342486073309</v>
      </c>
      <c r="I201" s="71">
        <f ca="true">IF(MAX(C205:C216)-MIN(C205:C216)&lt;5,AVERAGEIF(C205:C216,"&gt;0",I205:I216),
IF(FORECAST($C201,I$205:I$216,$C$205:$C$216)&lt;0,0,
IF(FORECAST($C201,I$205:I$216,$C$205:$C$216)&gt;100,100,
FORECAST($C201,I$205:I$216,$C$205:$C$216))))</f>
        <v>95.426003369818545</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99.131538456272949</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99.879831973500131</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933"/>
      <c r="B202" s="2934"/>
      <c r="C202" s="49">
        <f>MaxRegYear(C200,C205:C216)</f>
        <v>2020</v>
      </c>
      <c r="D202" s="75">
        <f ca="true">IF(MAX(C205:C216)-MIN(C205:C216)&lt;5,AVERAGEIF(C205:C216,"&gt;0",D205:D216),
IF(FORECAST($C202,D$205:D$216,$C$205:$C$216)&lt;0,0,
IF(FORECAST($C202,D$205:D$216,$C$205:$C$216)&gt;100,100,
FORECAST($C202,D$205:D$216,$C$205:$C$216))))</f>
        <v>73.118336446053036</v>
      </c>
      <c r="E202" s="76"/>
      <c r="F202" s="77"/>
      <c r="G202" s="77"/>
      <c r="H202" s="78">
        <f ca="true">IF(MAX(C205:C216)-MIN(C205:C216)&lt;5,AVERAGEIF(C205:C216,"&gt;0",H205:H216),
IF(FORECAST($C202,H$205:H$216,$C$205:$C$216)&lt;0,0,
IF(FORECAST($C202,H$205:H$216,$C$205:$C$216)&gt;100,100,
FORECAST($C202,H$205:H$216,$C$205:$C$216))))</f>
        <v>9.6022602762303677E-2</v>
      </c>
      <c r="I202" s="75">
        <f ca="true">IF(MAX(C205:C216)-MIN(C205:C216)&lt;5,AVERAGEIF(C205:C216,"&gt;0",I205:I216),
IF(FORECAST($C202,I$205:I$216,$C$205:$C$216)&lt;0,0,
IF(FORECAST($C202,I$205:I$216,$C$205:$C$216)&gt;100,100,
FORECAST($C202,I$205:I$216,$C$205:$C$216))))</f>
        <v>91.406585027089477</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96.84585013651656</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97.98660667837575</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97.500468453817632</v>
      </c>
      <c r="Y202" s="76"/>
      <c r="Z202" s="77"/>
      <c r="AA202" s="77"/>
      <c r="AB202" s="78">
        <f ca="true">IF(MAX(C205:C216)-MIN(C205:C216)&lt;5,AVERAGEIF(C205:C216,"&gt;0",AB205:AB216),
IF(FORECAST($C202,AB$205:AB$216,$C$205:$C$216)&lt;0,0,
IF(FORECAST($C202,AB$205:AB$216,$C$205:$C$216)&gt;100,100,
FORECAST($C202,AB$205:AB$216,$C$205:$C$216))))</f>
        <v>0.36096775648653789</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910" t="s">
        <v>593</v>
      </c>
      <c r="F204" s="243"/>
      <c r="G204" s="243"/>
      <c r="H204" s="85" t="s">
        <v>17</v>
      </c>
      <c r="I204" s="83" t="s">
        <v>14</v>
      </c>
      <c r="J204" s="2910" t="s">
        <v>593</v>
      </c>
      <c r="K204" s="243"/>
      <c r="L204" s="243"/>
      <c r="M204" s="85" t="s">
        <v>17</v>
      </c>
      <c r="N204" s="83" t="s">
        <v>14</v>
      </c>
      <c r="O204" s="2910" t="s">
        <v>593</v>
      </c>
      <c r="P204" s="243"/>
      <c r="Q204" s="243"/>
      <c r="R204" s="85" t="s">
        <v>17</v>
      </c>
      <c r="S204" s="83" t="s">
        <v>14</v>
      </c>
      <c r="T204" s="2910" t="s">
        <v>593</v>
      </c>
      <c r="U204" s="243"/>
      <c r="V204" s="243"/>
      <c r="W204" s="85" t="s">
        <v>17</v>
      </c>
      <c r="X204" s="83" t="s">
        <v>14</v>
      </c>
      <c r="Y204" s="2910" t="s">
        <v>593</v>
      </c>
      <c r="Z204" s="243"/>
      <c r="AA204" s="243"/>
      <c r="AB204" s="85" t="s">
        <v>17</v>
      </c>
      <c r="AD204" s="244"/>
    </row>
    <row r="205" x14ac:dyDescent="0.2">
      <c r="A205" s="87"/>
      <c r="B205" s="839" t="s">
        <v>202</v>
      </c>
      <c r="C205" s="840"/>
      <c r="D205" s="1">
        <f t="shared" ref="D205:D216" ca="true" si="50">IF(ISERROR(INDIRECT(CONCATENATE($B205,"!H16"))),"",INDIRECT(CONCATENATE($B205,"!H16")))</f>
        <v>83.043342194370197</v>
      </c>
      <c r="E205" s="91" t="str">
        <f t="shared" ref="E205:E216" ca="true" si="51">IF(ISERROR(INDIRECT(CONCATENATE($B205,"!H23"))),"",INDIRECT(CONCATENATE($B205,"!H23")))</f>
        <v>N/A</v>
      </c>
      <c r="F205" s="89"/>
      <c r="G205" s="89"/>
      <c r="H205" s="90">
        <f t="shared" ref="H205:H216" ca="true" si="52">IF(ISERROR(INDIRECT(CONCATENATE($B205,"!H21"))),"",INDIRECT(CONCATENATE($B205,"!H21")))</f>
        <v>1.2380550294434196</v>
      </c>
      <c r="I205" s="1">
        <f t="shared" ref="I205:I216" ca="true" si="53">IF(ISERROR(INDIRECT(CONCATENATE($B205,"!I16"))),"",INDIRECT(CONCATENATE($B205,"!I16")))</f>
        <v>88.965398521806932</v>
      </c>
      <c r="J205" s="91" t="str">
        <f t="shared" ref="J205:J216" ca="true" si="54">IF(ISERROR(INDIRECT(CONCATENATE($B205,"!I23"))),"",INDIRECT(CONCATENATE($B205,"!I23")))</f>
        <v>N/A</v>
      </c>
      <c r="K205" s="89"/>
      <c r="L205" s="89"/>
      <c r="M205" s="90">
        <f t="shared" ref="M205:M216" ca="true" si="55">IF(ISERROR(INDIRECT(CONCATENATE($B205,"!I21"))),"",INDIRECT(CONCATENATE($B205,"!I21")))</f>
        <v>1.0923689757645176</v>
      </c>
      <c r="N205" s="1">
        <f t="shared" ref="N205:N216" ca="true" si="56">IF(ISERROR(INDIRECT(CONCATENATE($B205,"!J16"))),"",INDIRECT(CONCATENATE($B205,"!J16")))</f>
        <v>93.560066629984192</v>
      </c>
      <c r="O205" s="91" t="str">
        <f t="shared" ref="O205:O216" ca="true" si="57">IF(ISERROR(INDIRECT(CONCATENATE($B205,"!J23"))),"",INDIRECT(CONCATENATE($B205,"!J23")))</f>
        <v>N/A</v>
      </c>
      <c r="P205" s="89"/>
      <c r="Q205" s="89"/>
      <c r="R205" s="90">
        <f t="shared" ref="R205:R216" ca="true" si="58">IF(ISERROR(INDIRECT(CONCATENATE($B205,"!J21"))),"",INDIRECT(CONCATENATE($B205,"!J21")))</f>
        <v>0</v>
      </c>
      <c r="S205" s="1">
        <f t="shared" ref="S205:S216" ca="true" si="59">IF(ISERROR(INDIRECT(CONCATENATE($B205,"!K16"))),"",INDIRECT(CONCATENATE($B205,"!K16")))</f>
        <v>97.51711010095562</v>
      </c>
      <c r="T205" s="91" t="str">
        <f t="shared" ref="T205:T216" ca="true" si="60">IF(ISERROR(INDIRECT(CONCATENATE($B205,"!K23"))),"",INDIRECT(CONCATENATE($B205,"!K23")))</f>
        <v>N/A</v>
      </c>
      <c r="U205" s="89"/>
      <c r="V205" s="89"/>
      <c r="W205" s="90">
        <f t="shared" ref="W205:W216" ca="true" si="61">IF(ISERROR(INDIRECT(CONCATENATE($B205,"!K21"))),"",INDIRECT(CONCATENATE($B205,"!K21")))</f>
        <v>0</v>
      </c>
      <c r="X205" s="1">
        <f t="shared" ref="X205:X216" ca="true" si="62">IF(ISERROR(INDIRECT(CONCATENATE($B205,"!L16"))),"",INDIRECT(CONCATENATE($B205,"!L16")))</f>
        <v>99.308409014993003</v>
      </c>
      <c r="Y205" s="91" t="str">
        <f t="shared" ref="Y205:Y216" ca="true" si="63">IF(ISERROR(INDIRECT(CONCATENATE($B205,"!L23"))),"",INDIRECT(CONCATENATE($B205,"!L23")))</f>
        <v>N/A</v>
      </c>
      <c r="Z205" s="89"/>
      <c r="AA205" s="89"/>
      <c r="AB205" s="90">
        <f t="shared" ref="AB205:AB216" ca="true" si="64">IF(ISERROR(INDIRECT(CONCATENATE($B205,"!L221"))),"",INDIRECT(CONCATENATE($B205,"!L21")))</f>
        <v>0</v>
      </c>
    </row>
    <row r="206" x14ac:dyDescent="0.2">
      <c r="A206" s="87"/>
      <c r="B206" s="841" t="s">
        <v>35</v>
      </c>
      <c r="C206" s="842">
        <v>2006</v>
      </c>
      <c r="D206" s="2">
        <f t="shared" ca="true" si="50"/>
        <v>93.969419741355594</v>
      </c>
      <c r="E206" s="91">
        <f t="shared" ca="true" si="51"/>
        <v>71.707640546423107</v>
      </c>
      <c r="F206" s="89"/>
      <c r="G206" s="89"/>
      <c r="H206" s="92">
        <f t="shared" ca="true" si="52"/>
        <v>0</v>
      </c>
      <c r="I206" s="2">
        <f t="shared" ca="true" si="53"/>
        <v>95.494873807693764</v>
      </c>
      <c r="J206" s="91">
        <f t="shared" ca="true" si="54"/>
        <v>81.56993091541203</v>
      </c>
      <c r="K206" s="89"/>
      <c r="L206" s="89"/>
      <c r="M206" s="92">
        <f t="shared" ca="true" si="55"/>
        <v>0</v>
      </c>
      <c r="N206" s="2">
        <f t="shared" ca="true" si="56"/>
        <v>99.625403611302815</v>
      </c>
      <c r="O206" s="91">
        <f t="shared" ca="true" si="57"/>
        <v>86.98850702608442</v>
      </c>
      <c r="P206" s="89"/>
      <c r="Q206" s="89"/>
      <c r="R206" s="92">
        <f t="shared" ca="true" si="58"/>
        <v>0</v>
      </c>
      <c r="S206" s="2">
        <f t="shared" ca="true" si="59"/>
        <v>100</v>
      </c>
      <c r="T206" s="91">
        <f t="shared" ca="true" si="60"/>
        <v>80.339139811166561</v>
      </c>
      <c r="U206" s="89"/>
      <c r="V206" s="89"/>
      <c r="W206" s="92">
        <f t="shared" ca="true" si="61"/>
        <v>0</v>
      </c>
      <c r="X206" s="2">
        <f t="shared" ca="true" si="62"/>
        <v>100</v>
      </c>
      <c r="Y206" s="91">
        <f t="shared" ca="true" si="63"/>
        <v>92.854703965913743</v>
      </c>
      <c r="Z206" s="89"/>
      <c r="AA206" s="89"/>
      <c r="AB206" s="92">
        <f t="shared" ca="true" si="64"/>
        <v>0</v>
      </c>
    </row>
    <row r="207" x14ac:dyDescent="0.2">
      <c r="A207" s="87"/>
      <c r="B207" s="841" t="s">
        <v>272</v>
      </c>
      <c r="C207" s="842">
        <v>2010</v>
      </c>
      <c r="D207" s="2">
        <f t="shared" ca="true" si="50"/>
        <v>84.558959104715782</v>
      </c>
      <c r="E207" s="91">
        <f t="shared" ca="true" si="51"/>
        <v>88.083404489887073</v>
      </c>
      <c r="F207" s="89"/>
      <c r="G207" s="89"/>
      <c r="H207" s="92">
        <f t="shared" ca="true" si="52"/>
        <v>1.9204520552460718</v>
      </c>
      <c r="I207" s="2">
        <f t="shared" ca="true" si="53"/>
        <v>93.403946370456069</v>
      </c>
      <c r="J207" s="91">
        <f t="shared" ca="true" si="54"/>
        <v>88.923163689430893</v>
      </c>
      <c r="K207" s="89"/>
      <c r="L207" s="89"/>
      <c r="M207" s="92">
        <f t="shared" ca="true" si="55"/>
        <v>0</v>
      </c>
      <c r="N207" s="2">
        <f t="shared" ca="true" si="56"/>
        <v>96.974633697860554</v>
      </c>
      <c r="O207" s="91">
        <f t="shared" ca="true" si="57"/>
        <v>95.449321594439098</v>
      </c>
      <c r="P207" s="89"/>
      <c r="Q207" s="89"/>
      <c r="R207" s="92">
        <f t="shared" ca="true" si="58"/>
        <v>0</v>
      </c>
      <c r="S207" s="2">
        <f t="shared" ca="true" si="59"/>
        <v>98.34566832249341</v>
      </c>
      <c r="T207" s="91">
        <f t="shared" ca="true" si="60"/>
        <v>98.568551484512184</v>
      </c>
      <c r="U207" s="89"/>
      <c r="V207" s="89"/>
      <c r="W207" s="92">
        <f t="shared" ca="true" si="61"/>
        <v>0</v>
      </c>
      <c r="X207" s="2">
        <f t="shared" ca="true" si="62"/>
        <v>99.973111481202352</v>
      </c>
      <c r="Y207" s="91">
        <f t="shared" ca="true" si="63"/>
        <v>98.663557246331791</v>
      </c>
      <c r="Z207" s="89"/>
      <c r="AA207" s="89"/>
      <c r="AB207" s="92">
        <f t="shared" ca="true" si="64"/>
        <v>0</v>
      </c>
      <c r="AD207" s="93"/>
    </row>
    <row r="208" x14ac:dyDescent="0.2">
      <c r="A208" s="87"/>
      <c r="B208" s="841" t="s">
        <v>475</v>
      </c>
      <c r="C208" s="842">
        <v>2014</v>
      </c>
      <c r="D208" s="2">
        <f t="shared" ca="true" si="50"/>
        <v>80.495311248255746</v>
      </c>
      <c r="E208" s="91">
        <f t="shared" ca="true" si="51"/>
        <v>73.834233226392911</v>
      </c>
      <c r="F208" s="89"/>
      <c r="G208" s="89"/>
      <c r="H208" s="92">
        <f t="shared" ca="true" si="52"/>
        <v>0</v>
      </c>
      <c r="I208" s="2">
        <f t="shared" ca="true" si="53"/>
        <v>92.229523955141602</v>
      </c>
      <c r="J208" s="91">
        <f t="shared" ca="true" si="54"/>
        <v>88.447240371489116</v>
      </c>
      <c r="K208" s="89"/>
      <c r="L208" s="89"/>
      <c r="M208" s="92">
        <f t="shared" ca="true" si="55"/>
        <v>0</v>
      </c>
      <c r="N208" s="2">
        <f t="shared" ca="true" si="56"/>
        <v>97.963797948434646</v>
      </c>
      <c r="O208" s="91">
        <f t="shared" ca="true" si="57"/>
        <v>87.856996782589334</v>
      </c>
      <c r="P208" s="89"/>
      <c r="Q208" s="89"/>
      <c r="R208" s="92">
        <f t="shared" ca="true" si="58"/>
        <v>0</v>
      </c>
      <c r="S208" s="2">
        <f t="shared" ca="true" si="59"/>
        <v>99.274510929546395</v>
      </c>
      <c r="T208" s="91">
        <f t="shared" ca="true" si="60"/>
        <v>95.113286788000138</v>
      </c>
      <c r="U208" s="89"/>
      <c r="V208" s="89"/>
      <c r="W208" s="92">
        <f t="shared" ca="true" si="61"/>
        <v>0</v>
      </c>
      <c r="X208" s="2">
        <f t="shared" ca="true" si="62"/>
        <v>100</v>
      </c>
      <c r="Y208" s="91">
        <f t="shared" ca="true" si="63"/>
        <v>99.001349096051143</v>
      </c>
      <c r="Z208" s="89"/>
      <c r="AA208" s="89"/>
      <c r="AB208" s="92">
        <f t="shared" ca="true" si="64"/>
        <v>0</v>
      </c>
    </row>
    <row r="209" x14ac:dyDescent="0.2">
      <c r="A209" s="87"/>
      <c r="B209" s="841" t="s">
        <v>590</v>
      </c>
      <c r="C209" s="842">
        <v>2018</v>
      </c>
      <c r="D209" s="2">
        <f t="shared" ca="true" si="50"/>
        <v>77.125641574795992</v>
      </c>
      <c r="E209" s="91">
        <f t="shared" ca="true" si="51"/>
        <v>68.138902075680434</v>
      </c>
      <c r="F209" s="89"/>
      <c r="G209" s="89"/>
      <c r="H209" s="92">
        <f t="shared" ca="true" si="52"/>
        <v>0</v>
      </c>
      <c r="I209" s="2">
        <f t="shared" ca="true" si="53"/>
        <v>92.536832660524382</v>
      </c>
      <c r="J209" s="91">
        <f t="shared" ca="true" si="54"/>
        <v>74.88613513594575</v>
      </c>
      <c r="K209" s="89"/>
      <c r="L209" s="89"/>
      <c r="M209" s="92">
        <f t="shared" ca="true" si="55"/>
        <v>0</v>
      </c>
      <c r="N209" s="2">
        <f t="shared" ca="true" si="56"/>
        <v>97.390941927981132</v>
      </c>
      <c r="O209" s="91">
        <f t="shared" ca="true" si="57"/>
        <v>90.818284163881614</v>
      </c>
      <c r="P209" s="89"/>
      <c r="Q209" s="89"/>
      <c r="R209" s="92">
        <f t="shared" ca="true" si="58"/>
        <v>0</v>
      </c>
      <c r="S209" s="2">
        <f t="shared" ca="true" si="59"/>
        <v>98.112698051712016</v>
      </c>
      <c r="T209" s="91">
        <f t="shared" ca="true" si="60"/>
        <v>95.437565040334206</v>
      </c>
      <c r="U209" s="89"/>
      <c r="V209" s="89"/>
      <c r="W209" s="92">
        <f t="shared" ca="true" si="61"/>
        <v>0</v>
      </c>
      <c r="X209" s="2">
        <f t="shared" ca="true" si="62"/>
        <v>97.060956329126512</v>
      </c>
      <c r="Y209" s="91">
        <f t="shared" ca="true" si="63"/>
        <v>98.123882725312342</v>
      </c>
      <c r="Z209" s="89"/>
      <c r="AA209" s="89"/>
      <c r="AB209" s="92">
        <f t="shared" ca="true" si="64"/>
        <v>0.42466794880769815</v>
      </c>
    </row>
    <row r="210" x14ac:dyDescent="0.2">
      <c r="A210" s="87"/>
      <c r="B210" s="841"/>
      <c r="C210" s="842"/>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841"/>
      <c r="C211" s="842"/>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841"/>
      <c r="C212" s="842"/>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841"/>
      <c r="C213" s="842"/>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841"/>
      <c r="C214" s="842"/>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841"/>
      <c r="C215" s="842"/>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843"/>
      <c r="C216" s="844"/>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938" t="str">
        <f>CONCATENATE("Urban use of drinking water sources,  ",C199,"–",C200)</f>
        <v>Urban use of drinking water sources,  2000–2020</v>
      </c>
      <c r="C218" s="2939"/>
      <c r="D218" s="2939"/>
      <c r="E218" s="2939"/>
      <c r="F218" s="2939"/>
      <c r="G218" s="2939"/>
      <c r="H218" s="2939"/>
      <c r="I218" s="2939"/>
      <c r="J218" s="2939"/>
      <c r="K218" s="2939"/>
      <c r="L218" s="2939"/>
      <c r="N218" s="98"/>
      <c r="O218" s="98"/>
      <c r="P218" s="98"/>
      <c r="Q218" s="98"/>
      <c r="R218" s="98"/>
      <c r="S218" s="2921" t="s">
        <v>11</v>
      </c>
      <c r="T218" s="2922"/>
      <c r="U218" s="2922"/>
      <c r="V218" s="2922"/>
      <c r="W218" s="292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935" t="s">
        <v>7</v>
      </c>
      <c r="B297" s="2935"/>
      <c r="C297" s="2935"/>
      <c r="D297" s="2924" t="s">
        <v>0</v>
      </c>
      <c r="E297" s="2925"/>
      <c r="F297" s="2925"/>
      <c r="G297" s="2925"/>
      <c r="H297" s="2926"/>
      <c r="I297" s="2924" t="s">
        <v>1</v>
      </c>
      <c r="J297" s="2925"/>
      <c r="K297" s="2925"/>
      <c r="L297" s="2925"/>
      <c r="M297" s="2926"/>
      <c r="N297" s="2924" t="s">
        <v>2</v>
      </c>
      <c r="O297" s="2925"/>
      <c r="P297" s="2925"/>
      <c r="Q297" s="2925"/>
      <c r="R297" s="2926"/>
      <c r="S297" s="2924" t="s">
        <v>3</v>
      </c>
      <c r="T297" s="2925"/>
      <c r="U297" s="2925"/>
      <c r="V297" s="2925"/>
      <c r="W297" s="2926"/>
      <c r="X297" s="2924" t="s">
        <v>4</v>
      </c>
      <c r="Y297" s="2925"/>
      <c r="Z297" s="2925"/>
      <c r="AA297" s="2925"/>
      <c r="AB297" s="2926"/>
    </row>
    <row r="298" s="44" customFormat="true" ht="22.5" customHeight="true" x14ac:dyDescent="0.2">
      <c r="A298" s="2936"/>
      <c r="B298" s="2936"/>
      <c r="C298" s="2936"/>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927" t="s">
        <v>10</v>
      </c>
      <c r="B299" s="2928"/>
      <c r="C299" s="233">
        <f>MinBase(C305:C316)</f>
        <v>2000</v>
      </c>
      <c r="D299" s="56">
        <f ca="true">IF((D301+H301)&gt;100,D301*100/(D301+H301),D301)</f>
        <v>58.987560441479218</v>
      </c>
      <c r="E299" s="57">
        <f ca="true">D299*AVERAGEIF(E305:E316,"&gt;0")/100</f>
        <v>38.596147085446702</v>
      </c>
      <c r="F299" s="58">
        <f ca="true">D299*(100-AVERAGEIF(E305:E316,"&gt;0"))/100</f>
        <v>20.391413356032515</v>
      </c>
      <c r="G299" s="59">
        <f ca="true">100-(E299+F299+H299)</f>
        <v>27.04148779061552</v>
      </c>
      <c r="H299" s="60">
        <f ca="true">IF((D301+H301)&gt;100,H301*100/(D301+H301),H301)</f>
        <v>13.970951767905262</v>
      </c>
      <c r="I299" s="56">
        <f ca="true">IF((I301+M301)&gt;100,I301*100/(I301+M301),I301)</f>
        <v>68.255002119351502</v>
      </c>
      <c r="J299" s="57">
        <f ca="true">I299*AVERAGEIF(J305:J316,"&gt;0")/100</f>
        <v>48.055127267757882</v>
      </c>
      <c r="K299" s="61">
        <f ca="true">I299*(100-AVERAGEIF(J305:J316,"&gt;0"))/100</f>
        <v>20.199874851593616</v>
      </c>
      <c r="L299" s="62">
        <f ca="true">100-(J299+K299+M299)</f>
        <v>22.609159431675721</v>
      </c>
      <c r="M299" s="63">
        <f ca="true">IF((I301+M301)&gt;100,M301*100/(I301+M301),M301)</f>
        <v>9.1358384489727769</v>
      </c>
      <c r="N299" s="56">
        <f ca="true">IF((N301+R301)&gt;100,N301*100/(N301+R301),N301)</f>
        <v>66.162232321631564</v>
      </c>
      <c r="O299" s="57">
        <f ca="true">N299*AVERAGEIF(O305:O316,"&gt;0")/100</f>
        <v>44.914948055651138</v>
      </c>
      <c r="P299" s="61">
        <f ca="true">N299*(100-AVERAGEIF(O305:O316,"&gt;0"))/100</f>
        <v>21.247284265980426</v>
      </c>
      <c r="Q299" s="62">
        <f ca="true">100-(O299+P299+R299)</f>
        <v>27.451433641690642</v>
      </c>
      <c r="R299" s="63">
        <f ca="true">IF((N301+R301)&gt;100,R301*100/(N301+R301),R301)</f>
        <v>6.3863340366777948</v>
      </c>
      <c r="S299" s="56">
        <f ca="true">IF((S301+W301)&gt;100,S301*100/(S301+W301),S301)</f>
        <v>75.613612374521495</v>
      </c>
      <c r="T299" s="57">
        <f ca="true">S299*AVERAGEIF(T305:T316,"&gt;0")/100</f>
        <v>51.289387680056954</v>
      </c>
      <c r="U299" s="61">
        <f ca="true">S299*(100-AVERAGEIF(T305:T316,"&gt;0"))/100</f>
        <v>24.324224694464547</v>
      </c>
      <c r="V299" s="62">
        <f ca="true">100-(T299+U299+W299)</f>
        <v>21.878718325783055</v>
      </c>
      <c r="W299" s="63">
        <f ca="true">IF((S301+W301)&gt;100,W301*100/(S301+W301),W301)</f>
        <v>2.5076692996954506</v>
      </c>
      <c r="X299" s="56">
        <f ca="true">IF((X301+AB301)&gt;100,X301*100/(X301+AB301),X301)</f>
        <v>81.103691384942636</v>
      </c>
      <c r="Y299" s="57">
        <f ca="true">X299*AVERAGEIF(Y305:Y316,"&gt;0")/100</f>
        <v>57.091275961559568</v>
      </c>
      <c r="Z299" s="61">
        <f ca="true">X299*(100-AVERAGEIF(Y305:Y316,"&gt;0"))/100</f>
        <v>24.012415423383072</v>
      </c>
      <c r="AA299" s="62">
        <f ca="true">100-(Y299+Z299+AB299)</f>
        <v>17.053402207289992</v>
      </c>
      <c r="AB299" s="63">
        <f ca="true">IF((X301+AB301)&gt;100,AB301*100/(X301+AB301),AB301)</f>
        <v>1.8429064077673729</v>
      </c>
    </row>
    <row r="300" s="64" customFormat="true" ht="15" customHeight="true" x14ac:dyDescent="0.2">
      <c r="A300" s="2929"/>
      <c r="B300" s="2930"/>
      <c r="C300" s="234">
        <f>MaxTarget(C305:C316)</f>
        <v>2020</v>
      </c>
      <c r="D300" s="65">
        <f ca="true">IF((D302+H302)&gt;100,D302*100/(D302+H302),D302)</f>
        <v>78.025515366094623</v>
      </c>
      <c r="E300" s="66">
        <f ca="true">D300*AVERAGEIF(E305:E316,"&gt;0")/100</f>
        <v>51.052870214478936</v>
      </c>
      <c r="F300" s="67">
        <f ca="true">D300*(100-AVERAGEIF(E305:E316,"&gt;0"))/100</f>
        <v>26.972645151615694</v>
      </c>
      <c r="G300" s="68">
        <f ca="true">100-(E300+F300+H300)</f>
        <v>19.486952006463298</v>
      </c>
      <c r="H300" s="69">
        <f ca="true">IF((D302+H302)&gt;100,H302*100/(D302+H302),H302)</f>
        <v>2.4875326274420786</v>
      </c>
      <c r="I300" s="65">
        <f ca="true">IF((I302+M302)&gt;100,I302*100/(I302+M302),I302)</f>
        <v>73.557445426178219</v>
      </c>
      <c r="J300" s="66">
        <f ca="true">I300*AVERAGEIF(J305:J316,"&gt;0")/100</f>
        <v>51.788327473276382</v>
      </c>
      <c r="K300" s="67">
        <f ca="true">I300*(100-AVERAGEIF(J305:J316,"&gt;0"))/100</f>
        <v>21.769117952901833</v>
      </c>
      <c r="L300" s="68">
        <f ca="true">100-(J300+K300+M300)</f>
        <v>25.443130276242528</v>
      </c>
      <c r="M300" s="69">
        <f ca="true">IF((I302+M302)&gt;100,M302*100/(I302+M302),M302)</f>
        <v>0.99942429757925311</v>
      </c>
      <c r="N300" s="65">
        <f ca="true">IF((N302+R302)&gt;100,N302*100/(N302+R302),N302)</f>
        <v>77.163105435576881</v>
      </c>
      <c r="O300" s="66">
        <f ca="true">N300*AVERAGEIF(O305:O316,"&gt;0")/100</f>
        <v>52.383009926322295</v>
      </c>
      <c r="P300" s="67">
        <f ca="true">N300*(100-AVERAGEIF(O305:O316,"&gt;0"))/100</f>
        <v>24.780095509254593</v>
      </c>
      <c r="Q300" s="68">
        <f ca="true">100-(O300+P300+R300)</f>
        <v>21.46253485238617</v>
      </c>
      <c r="R300" s="69">
        <f ca="true">IF((N302+R302)&gt;100,R302*100/(N302+R302),R302)</f>
        <v>1.3743597120369486</v>
      </c>
      <c r="S300" s="65">
        <f ca="true">IF((S302+W302)&gt;100,S302*100/(S302+W302),S302)</f>
        <v>72.604874754290336</v>
      </c>
      <c r="T300" s="66">
        <f ca="true">S300*AVERAGEIF(T305:T316,"&gt;0")/100</f>
        <v>49.248534116980707</v>
      </c>
      <c r="U300" s="67">
        <f ca="true">S300*(100-AVERAGEIF(T305:T316,"&gt;0"))/100</f>
        <v>23.356340637309629</v>
      </c>
      <c r="V300" s="68">
        <f ca="true">100-(T300+U300+W300)</f>
        <v>25.843567669575421</v>
      </c>
      <c r="W300" s="69">
        <f ca="true">IF((S302+W302)&gt;100,W302*100/(S302+W302),W302)</f>
        <v>1.5515575761342433</v>
      </c>
      <c r="X300" s="65">
        <f ca="true">IF((X302+AB302)&gt;100,X302*100/(X302+AB302),X302)</f>
        <v>74.033851397025387</v>
      </c>
      <c r="Y300" s="66">
        <f ca="true">X300*AVERAGEIF(Y305:Y316,"&gt;0")/100</f>
        <v>52.114607466428794</v>
      </c>
      <c r="Z300" s="67">
        <f ca="true">X300*(100-AVERAGEIF(Y305:Y316,"&gt;0"))/100</f>
        <v>21.91924393059659</v>
      </c>
      <c r="AA300" s="68">
        <f ca="true">100-(Y300+Z300+AB300)</f>
        <v>25.224763728302008</v>
      </c>
      <c r="AB300" s="69">
        <f ca="true">IF((X302+AB302)&gt;100,AB302*100/(X302+AB302),AB302)</f>
        <v>0.74138487467260461</v>
      </c>
    </row>
    <row r="301" hidden="true" x14ac:dyDescent="0.2">
      <c r="A301" s="2931" t="s">
        <v>12</v>
      </c>
      <c r="B301" s="2932"/>
      <c r="C301" s="70">
        <f>MinRegYear(C299,C305:C316)</f>
        <v>2004</v>
      </c>
      <c r="D301" s="71">
        <f ca="true">IF(MAX(C305:C316)-MIN(C305:C316)&lt;5,AVERAGEIF(C305:C316,"&gt;0",D305:D316),
IF(FORECAST($C301,D$305:D$316,$C$305:$C$316)&lt;0,0,
IF(FORECAST($C301,D$305:D$316,$C$305:$C$316)&gt;100,100,
FORECAST($C301,D$305:D$316,$C$305:$C$316))))</f>
        <v>58.987560441479218</v>
      </c>
      <c r="E301" s="72"/>
      <c r="F301" s="73"/>
      <c r="G301" s="73"/>
      <c r="H301" s="74">
        <f ca="true">IF(MAX(C305:C316)-MIN(C305:C316)&lt;5,AVERAGEIF(C305:C316,"&gt;0",H305:H316),
IF(FORECAST($C301,H$305:H$316,$C$305:$C$316)&lt;0,0,
IF(FORECAST($C301,H$305:H$316,$C$305:$C$316)&gt;100,100,
FORECAST($C301,H$305:H$316,$C$305:$C$316))))</f>
        <v>13.970951767905262</v>
      </c>
      <c r="I301" s="71">
        <f ca="true">IF(MAX(C305:C316)-MIN(C305:C316)&lt;5,AVERAGEIF(C305:C316,"&gt;0",I305:I316),
IF(FORECAST($C301,I$305:I$316,$C$305:$C$316)&lt;0,0,
IF(FORECAST($C301,I$305:I$316,$C$305:$C$316)&gt;100,100,
FORECAST($C301,I$305:I$316,$C$305:$C$316))))</f>
        <v>68.255002119351502</v>
      </c>
      <c r="J301" s="72"/>
      <c r="K301" s="73"/>
      <c r="L301" s="73"/>
      <c r="M301" s="74">
        <f ca="true">IF(MAX(C305:C316)-MIN(C305:C316)&lt;5,AVERAGEIF(C305:C316,"&gt;0",M305:M316),
IF(FORECAST($C301,M$305:M$316,$C$305:$C$316)&lt;0,0,
IF(FORECAST($C301,M$305:M$316,$C$305:$C$316)&gt;100,100,
FORECAST($C301,M$305:M$316,$C$305:$C$316))))</f>
        <v>9.1358384489727769</v>
      </c>
      <c r="N301" s="71">
        <f ca="true">IF(MAX(C305:C316)-MIN(C305:C316)&lt;5,AVERAGEIF(C305:C316,"&gt;0",N305:N316),
IF(FORECAST($C301,N$305:N$316,$C$305:$C$316)&lt;0,0,
IF(FORECAST($C301,N$305:N$316,$C$305:$C$316)&gt;100,100,
FORECAST($C301,N$305:N$316,$C$305:$C$316))))</f>
        <v>66.162232321631564</v>
      </c>
      <c r="O301" s="72"/>
      <c r="P301" s="73"/>
      <c r="Q301" s="73"/>
      <c r="R301" s="74">
        <f ca="true">IF(MAX(C305:C316)-MIN(C305:C316)&lt;5,AVERAGEIF(C305:C316,"&gt;0",R305:R316),
IF(FORECAST($C301,R$305:R$316,$C$305:$C$316)&lt;0,0,
IF(FORECAST($C301,R$305:R$316,$C$305:$C$316)&gt;100,100,
FORECAST($C301,R$305:R$316,$C$305:$C$316))))</f>
        <v>6.3863340366777948</v>
      </c>
      <c r="S301" s="71">
        <f ca="true">IF(MAX(C305:C316)-MIN(C305:C316)&lt;5,AVERAGEIF(C305:C316,"&gt;0",S305:S316),
IF(FORECAST($C301,S$305:S$316,$C$305:$C$316)&lt;0,0,
IF(FORECAST($C301,S$305:S$316,$C$305:$C$316)&gt;100,100,
FORECAST($C301,S$305:S$316,$C$305:$C$316))))</f>
        <v>75.613612374521495</v>
      </c>
      <c r="T301" s="72"/>
      <c r="U301" s="73"/>
      <c r="V301" s="73"/>
      <c r="W301" s="74">
        <f ca="true">IF(MAX(C305:C316)-MIN(C305:C316)&lt;5,AVERAGEIF(C305:C316,"&gt;0",W305:W316),
IF(FORECAST($C301,W$305:W$316,$C$305:$C$316)&lt;0,0,
IF(FORECAST($C301,W$305:W$316,$C$305:$C$316)&gt;100,100,
FORECAST($C301,W$305:W$316,$C$305:$C$316))))</f>
        <v>2.5076692996954506</v>
      </c>
      <c r="X301" s="71">
        <f ca="true">IF(MAX(C305:C316)-MIN(C305:C316)&lt;5,AVERAGEIF(C305:C316,"&gt;0",X305:X316),
IF(FORECAST($C301,X$305:X$316,$C$305:$C$316)&lt;0,0,
IF(FORECAST($C301,X$305:X$316,$C$305:$C$316)&gt;100,100,
FORECAST($C301,X$305:X$316,$C$305:$C$316))))</f>
        <v>81.103691384942636</v>
      </c>
      <c r="Y301" s="72"/>
      <c r="Z301" s="73"/>
      <c r="AA301" s="73"/>
      <c r="AB301" s="74">
        <f ca="true">IF(MAX(C305:C316)-MIN(C305:C316)&lt;5,AVERAGEIF(C305:C316,"&gt;0",AB305:AB316),
IF(FORECAST($C301,AB$305:AB$316,$C$305:$C$316)&lt;0,0,
IF(FORECAST($C301,AB$305:AB$316,$C$305:$C$316)&gt;100,100,
FORECAST($C301,AB$305:AB$316,$C$305:$C$316))))</f>
        <v>1.8429064077673729</v>
      </c>
    </row>
    <row r="302" hidden="true" x14ac:dyDescent="0.2">
      <c r="A302" s="2933"/>
      <c r="B302" s="2934"/>
      <c r="C302" s="49">
        <f>MaxRegYear(C300,C305:C316)</f>
        <v>2020</v>
      </c>
      <c r="D302" s="75">
        <f ca="true">IF(MAX(C305:C316)-MIN(C305:C316)&lt;5,AVERAGEIF(C305:C316,"&gt;0",D305:D316),
IF(FORECAST($C302,D$305:D$316,$C$305:$C$316)&lt;0,0,
IF(FORECAST($C302,D$305:D$316,$C$305:$C$316)&gt;100,100,
FORECAST($C302,D$305:D$316,$C$305:$C$316))))</f>
        <v>78.025515366094623</v>
      </c>
      <c r="E302" s="76"/>
      <c r="F302" s="77"/>
      <c r="G302" s="77"/>
      <c r="H302" s="78">
        <f ca="true">IF(MAX(C305:C316)-MIN(C305:C316)&lt;5,AVERAGEIF(C305:C316,"&gt;0",H305:H316),
IF(FORECAST($C302,H$305:H$316,$C$305:$C$316)&lt;0,0,
IF(FORECAST($C302,H$305:H$316,$C$305:$C$316)&gt;100,100,
FORECAST($C302,H$305:H$316,$C$305:$C$316))))</f>
        <v>2.4875326274420786</v>
      </c>
      <c r="I302" s="75">
        <f ca="true">IF(MAX(C305:C316)-MIN(C305:C316)&lt;5,AVERAGEIF(C305:C316,"&gt;0",I305:I316),
IF(FORECAST($C302,I$305:I$316,$C$305:$C$316)&lt;0,0,
IF(FORECAST($C302,I$305:I$316,$C$305:$C$316)&gt;100,100,
FORECAST($C302,I$305:I$316,$C$305:$C$316))))</f>
        <v>73.557445426178219</v>
      </c>
      <c r="J302" s="76"/>
      <c r="K302" s="77"/>
      <c r="L302" s="77"/>
      <c r="M302" s="78">
        <f ca="true">IF(MAX(C305:C316)-MIN(C305:C316)&lt;5,AVERAGEIF(C305:C316,"&gt;0",M305:M316),
IF(FORECAST($C302,M$305:M$316,$C$305:$C$316)&lt;0,0,
IF(FORECAST($C302,M$305:M$316,$C$305:$C$316)&gt;100,100,
FORECAST($C302,M$305:M$316,$C$305:$C$316))))</f>
        <v>0.99942429757925311</v>
      </c>
      <c r="N302" s="75">
        <f ca="true">IF(MAX(C305:C316)-MIN(C305:C316)&lt;5,AVERAGEIF(C305:C316,"&gt;0",N305:N316),
IF(FORECAST($C302,N$305:N$316,$C$305:$C$316)&lt;0,0,
IF(FORECAST($C302,N$305:N$316,$C$305:$C$316)&gt;100,100,
FORECAST($C302,N$305:N$316,$C$305:$C$316))))</f>
        <v>77.163105435576881</v>
      </c>
      <c r="O302" s="76"/>
      <c r="P302" s="77"/>
      <c r="Q302" s="77"/>
      <c r="R302" s="78">
        <f ca="true">IF(MAX(C305:C316)-MIN(C305:C316)&lt;5,AVERAGEIF(C305:C316,"&gt;0",R305:R316),
IF(FORECAST($C302,R$305:R$316,$C$305:$C$316)&lt;0,0,
IF(FORECAST($C302,R$305:R$316,$C$305:$C$316)&gt;100,100,
FORECAST($C302,R$305:R$316,$C$305:$C$316))))</f>
        <v>1.3743597120369486</v>
      </c>
      <c r="S302" s="75">
        <f ca="true">IF(MAX(C305:C316)-MIN(C305:C316)&lt;5,AVERAGEIF(C305:C316,"&gt;0",S305:S316),
IF(FORECAST($C302,S$305:S$316,$C$305:$C$316)&lt;0,0,
IF(FORECAST($C302,S$305:S$316,$C$305:$C$316)&gt;100,100,
FORECAST($C302,S$305:S$316,$C$305:$C$316))))</f>
        <v>72.604874754290336</v>
      </c>
      <c r="T302" s="76"/>
      <c r="U302" s="77"/>
      <c r="V302" s="77"/>
      <c r="W302" s="78">
        <f ca="true">IF(MAX(C305:C316)-MIN(C305:C316)&lt;5,AVERAGEIF(C305:C316,"&gt;0",W305:W316),
IF(FORECAST($C302,W$305:W$316,$C$305:$C$316)&lt;0,0,
IF(FORECAST($C302,W$305:W$316,$C$305:$C$316)&gt;100,100,
FORECAST($C302,W$305:W$316,$C$305:$C$316))))</f>
        <v>1.5515575761342433</v>
      </c>
      <c r="X302" s="75">
        <f ca="true">IF(MAX(C305:C316)-MIN(C305:C316)&lt;5,AVERAGEIF(C305:C316,"&gt;0",X305:X316),
IF(FORECAST($C302,X$305:X$316,$C$305:$C$316)&lt;0,0,
IF(FORECAST($C302,X$305:X$316,$C$305:$C$316)&gt;100,100,
FORECAST($C302,X$305:X$316,$C$305:$C$316))))</f>
        <v>74.033851397025387</v>
      </c>
      <c r="Y302" s="76"/>
      <c r="Z302" s="77"/>
      <c r="AA302" s="77"/>
      <c r="AB302" s="78">
        <f ca="true">IF(MAX(C305:C316)-MIN(C305:C316)&lt;5,AVERAGEIF(C305:C316,"&gt;0",AB305:AB316),
IF(FORECAST($C302,AB$305:AB$316,$C$305:$C$316)&lt;0,0,
IF(FORECAST($C302,AB$305:AB$316,$C$305:$C$316)&gt;100,100,
FORECAST($C302,AB$305:AB$316,$C$305:$C$316))))</f>
        <v>0.74138487467260461</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910" t="s">
        <v>593</v>
      </c>
      <c r="F304" s="243"/>
      <c r="G304" s="243"/>
      <c r="H304" s="85" t="s">
        <v>17</v>
      </c>
      <c r="I304" s="83" t="s">
        <v>14</v>
      </c>
      <c r="J304" s="2910" t="s">
        <v>593</v>
      </c>
      <c r="K304" s="243"/>
      <c r="L304" s="243"/>
      <c r="M304" s="85" t="s">
        <v>17</v>
      </c>
      <c r="N304" s="83" t="s">
        <v>14</v>
      </c>
      <c r="O304" s="2910" t="s">
        <v>593</v>
      </c>
      <c r="P304" s="243"/>
      <c r="Q304" s="243"/>
      <c r="R304" s="85" t="s">
        <v>17</v>
      </c>
      <c r="S304" s="83" t="s">
        <v>14</v>
      </c>
      <c r="T304" s="2910" t="s">
        <v>593</v>
      </c>
      <c r="U304" s="243"/>
      <c r="V304" s="243"/>
      <c r="W304" s="85" t="s">
        <v>17</v>
      </c>
      <c r="X304" s="83" t="s">
        <v>14</v>
      </c>
      <c r="Y304" s="2910" t="s">
        <v>593</v>
      </c>
      <c r="Z304" s="243"/>
      <c r="AA304" s="243"/>
      <c r="AB304" s="85" t="s">
        <v>17</v>
      </c>
      <c r="AD304" s="244"/>
    </row>
    <row r="305" x14ac:dyDescent="0.2">
      <c r="A305" s="87"/>
      <c r="B305" s="839" t="s">
        <v>202</v>
      </c>
      <c r="C305" s="840"/>
      <c r="D305" s="1">
        <f t="shared" ref="D305:D316" ca="true" si="65">IF(ISERROR(INDIRECT(CONCATENATE($B305,"!M16"))),"",INDIRECT(CONCATENATE($B305,"!M16")))</f>
        <v>45.697990538551622</v>
      </c>
      <c r="E305" s="91" t="str">
        <f t="shared" ref="E305:E316" ca="true" si="66">IF(ISERROR(INDIRECT(CONCATENATE($B305,"!M23"))),"",INDIRECT(CONCATENATE($B305,"!M23")))</f>
        <v>N/A</v>
      </c>
      <c r="F305" s="89"/>
      <c r="G305" s="89"/>
      <c r="H305" s="90">
        <f t="shared" ref="H305:H316" ca="true" si="67">IF(ISERROR(INDIRECT(CONCATENATE($B305,"!M21"))),"",INDIRECT(CONCATENATE($B305,"!M21")))</f>
        <v>25.131835592336085</v>
      </c>
      <c r="I305" s="1">
        <f t="shared" ref="I305:I316" ca="true" si="68">IF(ISERROR(INDIRECT(CONCATENATE($B305,"!N16"))),"",INDIRECT(CONCATENATE($B305,"!N16")))</f>
        <v>48.72263866962809</v>
      </c>
      <c r="J305" s="88" t="str">
        <f t="shared" ref="J305:J316" ca="true" si="69">IF(ISERROR(INDIRECT(CONCATENATE($B305,"!N23"))),"",INDIRECT(CONCATENATE($B305,"!N23")))</f>
        <v>N/A</v>
      </c>
      <c r="K305" s="89"/>
      <c r="L305" s="89"/>
      <c r="M305" s="90">
        <f t="shared" ref="M305:M316" ca="true" si="70">IF(ISERROR(INDIRECT(CONCATENATE($B305,"!N21"))),"",INDIRECT(CONCATENATE($B305,"!N21")))</f>
        <v>16.865572683588553</v>
      </c>
      <c r="N305" s="1">
        <f t="shared" ref="N305:N316" ca="true" si="71">IF(ISERROR(INDIRECT(CONCATENATE($B305,"!O16"))),"",INDIRECT(CONCATENATE($B305,"!O16")))</f>
        <v>48.700100017963592</v>
      </c>
      <c r="O305" s="88" t="str">
        <f t="shared" ref="O305:O316" ca="true" si="72">IF(ISERROR(INDIRECT(CONCATENATE($B305,"!O23"))),"",INDIRECT(CONCATENATE($B305,"!O23")))</f>
        <v>N/A</v>
      </c>
      <c r="P305" s="89"/>
      <c r="Q305" s="89"/>
      <c r="R305" s="90">
        <f t="shared" ref="R305:R316" ca="true" si="73">IF(ISERROR(INDIRECT(CONCATENATE($B305,"!O21"))),"",INDIRECT(CONCATENATE($B305,"!O21")))</f>
        <v>16.628974554617155</v>
      </c>
      <c r="S305" s="1">
        <f t="shared" ref="S305:S316" ca="true" si="74">IF(ISERROR(INDIRECT(CONCATENATE($B305,"!P16"))),"",INDIRECT(CONCATENATE($B305,"!P16")))</f>
        <v>57.373903327598825</v>
      </c>
      <c r="T305" s="88" t="str">
        <f t="shared" ref="T305:T316" ca="true" si="75">IF(ISERROR(INDIRECT(CONCATENATE($B305,"!P23"))),"",INDIRECT(CONCATENATE($B305,"!P23")))</f>
        <v>N/A</v>
      </c>
      <c r="U305" s="89"/>
      <c r="V305" s="89"/>
      <c r="W305" s="90">
        <f t="shared" ref="W305:W316" ca="true" si="76">IF(ISERROR(INDIRECT(CONCATENATE($B305,"!P21"))),"",INDIRECT(CONCATENATE($B305,"!P21")))</f>
        <v>8.9584169083352378</v>
      </c>
      <c r="X305" s="1">
        <f t="shared" ref="X305:X316" ca="true" si="77">IF(ISERROR(INDIRECT(CONCATENATE($B305,"!Q16"))),"",INDIRECT(CONCATENATE($B305,"!Q16")))</f>
        <v>52.858487998362975</v>
      </c>
      <c r="Y305" s="88" t="str">
        <f t="shared" ref="Y305:Y316" ca="true" si="78">IF(ISERROR(INDIRECT(CONCATENATE($B305,"!Q23"))),"",INDIRECT(CONCATENATE($B305,"!Q23")))</f>
        <v>N/A</v>
      </c>
      <c r="Z305" s="89"/>
      <c r="AA305" s="89"/>
      <c r="AB305" s="90">
        <f t="shared" ref="AB305:AB316" ca="true" si="79">IF(ISERROR(INDIRECT(CONCATENATE($B305,"!Q221"))),"",INDIRECT(CONCATENATE($B305,"!Q21")))</f>
        <v>5.2087879055169415</v>
      </c>
    </row>
    <row r="306" x14ac:dyDescent="0.2">
      <c r="A306" s="87"/>
      <c r="B306" s="841" t="s">
        <v>35</v>
      </c>
      <c r="C306" s="842">
        <v>2006</v>
      </c>
      <c r="D306" s="2">
        <f t="shared" ca="true" si="65"/>
        <v>65.670430609747712</v>
      </c>
      <c r="E306" s="91">
        <f t="shared" ca="true" si="66"/>
        <v>65.19760998397058</v>
      </c>
      <c r="F306" s="89"/>
      <c r="G306" s="89"/>
      <c r="H306" s="92">
        <f t="shared" ca="true" si="67"/>
        <v>6.9687594934205936</v>
      </c>
      <c r="I306" s="2">
        <f t="shared" ca="true" si="68"/>
        <v>70.622954480963955</v>
      </c>
      <c r="J306" s="91">
        <f t="shared" ca="true" si="69"/>
        <v>70.568422266355171</v>
      </c>
      <c r="K306" s="89"/>
      <c r="L306" s="89"/>
      <c r="M306" s="92">
        <f t="shared" ca="true" si="70"/>
        <v>5.7636379896972505</v>
      </c>
      <c r="N306" s="2">
        <f t="shared" ca="true" si="71"/>
        <v>67.418960687186896</v>
      </c>
      <c r="O306" s="91">
        <f t="shared" ca="true" si="72"/>
        <v>65.277326182991203</v>
      </c>
      <c r="P306" s="89"/>
      <c r="Q306" s="89"/>
      <c r="R306" s="92">
        <f t="shared" ca="true" si="73"/>
        <v>4.5444799768776249</v>
      </c>
      <c r="S306" s="2">
        <f t="shared" ca="true" si="74"/>
        <v>75.105734965062894</v>
      </c>
      <c r="T306" s="91">
        <f t="shared" ca="true" si="75"/>
        <v>65.277244272604591</v>
      </c>
      <c r="U306" s="89"/>
      <c r="V306" s="89"/>
      <c r="W306" s="92">
        <f t="shared" ca="true" si="76"/>
        <v>1.261210075818934</v>
      </c>
      <c r="X306" s="2">
        <f t="shared" ca="true" si="77"/>
        <v>79.979694488362497</v>
      </c>
      <c r="Y306" s="91">
        <f t="shared" ca="true" si="78"/>
        <v>66.864563987519347</v>
      </c>
      <c r="Z306" s="89"/>
      <c r="AA306" s="89"/>
      <c r="AB306" s="92">
        <f t="shared" ca="true" si="79"/>
        <v>1.089709452286008</v>
      </c>
    </row>
    <row r="307" x14ac:dyDescent="0.2">
      <c r="A307" s="87"/>
      <c r="B307" s="841" t="s">
        <v>272</v>
      </c>
      <c r="C307" s="842">
        <v>2010</v>
      </c>
      <c r="D307" s="2">
        <f t="shared" ca="true" si="65"/>
        <v>60.742334841803789</v>
      </c>
      <c r="E307" s="91">
        <f t="shared" ca="true" si="66"/>
        <v>78.938934256472109</v>
      </c>
      <c r="F307" s="89"/>
      <c r="G307" s="89"/>
      <c r="H307" s="92">
        <f t="shared" ca="true" si="67"/>
        <v>18.58430068839299</v>
      </c>
      <c r="I307" s="2">
        <f t="shared" ca="true" si="68"/>
        <v>67.52393391042142</v>
      </c>
      <c r="J307" s="91">
        <f t="shared" ca="true" si="69"/>
        <v>82.475716366828721</v>
      </c>
      <c r="K307" s="89"/>
      <c r="L307" s="89"/>
      <c r="M307" s="92">
        <f t="shared" ca="true" si="70"/>
        <v>9.2359983305729578</v>
      </c>
      <c r="N307" s="2">
        <f t="shared" ca="true" si="71"/>
        <v>71.153209783579896</v>
      </c>
      <c r="O307" s="91">
        <f t="shared" ca="true" si="72"/>
        <v>82.984287005165044</v>
      </c>
      <c r="P307" s="89"/>
      <c r="Q307" s="89"/>
      <c r="R307" s="92">
        <f t="shared" ca="true" si="73"/>
        <v>6.2253713364152548</v>
      </c>
      <c r="S307" s="2">
        <f t="shared" ca="true" si="74"/>
        <v>76.292703857376551</v>
      </c>
      <c r="T307" s="91">
        <f t="shared" ca="true" si="75"/>
        <v>82.153697665106336</v>
      </c>
      <c r="U307" s="89"/>
      <c r="V307" s="89"/>
      <c r="W307" s="92">
        <f t="shared" ca="true" si="76"/>
        <v>3.5767293729461107</v>
      </c>
      <c r="X307" s="2">
        <f t="shared" ca="true" si="77"/>
        <v>81.408126412412358</v>
      </c>
      <c r="Y307" s="91">
        <f t="shared" ca="true" si="78"/>
        <v>84.246715939217111</v>
      </c>
      <c r="Z307" s="89"/>
      <c r="AA307" s="89"/>
      <c r="AB307" s="92">
        <f t="shared" ca="true" si="79"/>
        <v>2.0534159390985733</v>
      </c>
      <c r="AD307" s="93"/>
    </row>
    <row r="308" x14ac:dyDescent="0.2">
      <c r="A308" s="87"/>
      <c r="B308" s="841" t="s">
        <v>475</v>
      </c>
      <c r="C308" s="842">
        <v>2014</v>
      </c>
      <c r="D308" s="2">
        <f t="shared" ca="true" si="65"/>
        <v>68.745822254101327</v>
      </c>
      <c r="E308" s="91">
        <f t="shared" ca="true" si="66"/>
        <v>66.886785889775098</v>
      </c>
      <c r="F308" s="89"/>
      <c r="G308" s="89"/>
      <c r="H308" s="92">
        <f t="shared" ca="true" si="67"/>
        <v>5.6548472545735136</v>
      </c>
      <c r="I308" s="2">
        <f t="shared" ca="true" si="68"/>
        <v>71.892557239321036</v>
      </c>
      <c r="J308" s="91">
        <f t="shared" ca="true" si="69"/>
        <v>70.92973338255706</v>
      </c>
      <c r="K308" s="89"/>
      <c r="L308" s="89"/>
      <c r="M308" s="92">
        <f t="shared" ca="true" si="70"/>
        <v>4.8133952986604385</v>
      </c>
      <c r="N308" s="2">
        <f t="shared" ca="true" si="71"/>
        <v>71.661620250473362</v>
      </c>
      <c r="O308" s="91">
        <f t="shared" ca="true" si="72"/>
        <v>67.014565094850141</v>
      </c>
      <c r="P308" s="89"/>
      <c r="Q308" s="89"/>
      <c r="R308" s="92">
        <f t="shared" ca="true" si="73"/>
        <v>3.4628665484823107</v>
      </c>
      <c r="S308" s="2">
        <f t="shared" ca="true" si="74"/>
        <v>70.513770801782655</v>
      </c>
      <c r="T308" s="91">
        <f t="shared" ca="true" si="75"/>
        <v>67.384068901821934</v>
      </c>
      <c r="U308" s="89"/>
      <c r="V308" s="89"/>
      <c r="W308" s="92">
        <f t="shared" ca="true" si="76"/>
        <v>2.435731308591552</v>
      </c>
      <c r="X308" s="2">
        <f t="shared" ca="true" si="77"/>
        <v>71.494592040888037</v>
      </c>
      <c r="Y308" s="91">
        <f t="shared" ca="true" si="78"/>
        <v>69.151835966001912</v>
      </c>
      <c r="Z308" s="89"/>
      <c r="AA308" s="89"/>
      <c r="AB308" s="92">
        <f t="shared" ca="true" si="79"/>
        <v>1.7538155286331953</v>
      </c>
    </row>
    <row r="309" x14ac:dyDescent="0.2">
      <c r="A309" s="87"/>
      <c r="B309" s="841" t="s">
        <v>590</v>
      </c>
      <c r="C309" s="842">
        <v>2018</v>
      </c>
      <c r="D309" s="2">
        <f t="shared" ca="true" si="65"/>
        <v>78.867563909494891</v>
      </c>
      <c r="E309" s="91">
        <f t="shared" ca="true" si="66"/>
        <v>50.70064554589063</v>
      </c>
      <c r="F309" s="89"/>
      <c r="G309" s="89"/>
      <c r="H309" s="92">
        <f t="shared" ca="true" si="67"/>
        <v>1.7090613543077486</v>
      </c>
      <c r="I309" s="2">
        <f t="shared" ca="true" si="68"/>
        <v>73.585449460353047</v>
      </c>
      <c r="J309" s="91">
        <f t="shared" ca="true" si="69"/>
        <v>57.647259187086519</v>
      </c>
      <c r="K309" s="89"/>
      <c r="L309" s="89"/>
      <c r="M309" s="92">
        <f t="shared" ca="true" si="70"/>
        <v>0.45749387417352638</v>
      </c>
      <c r="N309" s="2">
        <f t="shared" ca="true" si="71"/>
        <v>76.416884793176763</v>
      </c>
      <c r="O309" s="91">
        <f t="shared" ca="true" si="72"/>
        <v>56.26815436470757</v>
      </c>
      <c r="P309" s="89"/>
      <c r="Q309" s="89"/>
      <c r="R309" s="92">
        <f t="shared" ca="true" si="73"/>
        <v>1.2886696356545249</v>
      </c>
      <c r="S309" s="2">
        <f t="shared" ca="true" si="74"/>
        <v>74.52476463340156</v>
      </c>
      <c r="T309" s="91">
        <f t="shared" ca="true" si="75"/>
        <v>56.508556806015832</v>
      </c>
      <c r="U309" s="89"/>
      <c r="V309" s="89"/>
      <c r="W309" s="92">
        <f t="shared" ca="true" si="76"/>
        <v>0.84478299430277726</v>
      </c>
      <c r="X309" s="2">
        <f t="shared" ca="true" si="77"/>
        <v>77.392672622272912</v>
      </c>
      <c r="Y309" s="91">
        <f t="shared" ca="true" si="78"/>
        <v>61.308659628980408</v>
      </c>
      <c r="Z309" s="89"/>
      <c r="AA309" s="89"/>
      <c r="AB309" s="92">
        <f t="shared" ca="true" si="79"/>
        <v>0.27164164486215625</v>
      </c>
    </row>
    <row r="310" x14ac:dyDescent="0.2">
      <c r="A310" s="87"/>
      <c r="B310" s="841"/>
      <c r="C310" s="842"/>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841"/>
      <c r="C311" s="842"/>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841"/>
      <c r="C312" s="842"/>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841"/>
      <c r="C313" s="842"/>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841"/>
      <c r="C314" s="842"/>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841"/>
      <c r="C315" s="842"/>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843"/>
      <c r="C316" s="844"/>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938" t="str">
        <f>CONCATENATE("Rural use of drinking water sources, ",C299,"–",C300)</f>
        <v>Rural use of drinking water sources, 2000–2020</v>
      </c>
      <c r="C318" s="2939"/>
      <c r="D318" s="2939"/>
      <c r="E318" s="2939"/>
      <c r="F318" s="2939"/>
      <c r="G318" s="2939"/>
      <c r="H318" s="2939"/>
      <c r="I318" s="2939"/>
      <c r="J318" s="2939"/>
      <c r="K318" s="2939"/>
      <c r="L318" s="2946"/>
      <c r="N318" s="98"/>
      <c r="O318" s="98"/>
      <c r="P318" s="98"/>
      <c r="Q318" s="98"/>
      <c r="R318" s="98"/>
      <c r="S318" s="2921" t="s">
        <v>11</v>
      </c>
      <c r="T318" s="2922"/>
      <c r="U318" s="2922"/>
      <c r="V318" s="2922"/>
      <c r="W318" s="292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959" t="s">
        <v>126</v>
      </c>
      <c r="C4" s="2960"/>
      <c r="D4" s="2960"/>
      <c r="E4" s="2960"/>
      <c r="F4" s="2960"/>
      <c r="G4" s="2960"/>
      <c r="H4" s="2960"/>
      <c r="I4" s="2960"/>
      <c r="J4" s="2960"/>
      <c r="K4" s="2960"/>
      <c r="L4" s="2960"/>
      <c r="M4" s="2960"/>
      <c r="N4" s="2960"/>
      <c r="O4" s="2960"/>
      <c r="P4" s="2960"/>
      <c r="Q4" s="2960"/>
      <c r="R4" s="2960"/>
      <c r="S4" s="2960"/>
      <c r="T4" s="2960"/>
      <c r="U4" s="2960"/>
      <c r="V4" s="2960"/>
      <c r="W4" s="2960"/>
      <c r="X4" s="2960"/>
      <c r="Y4" s="2960"/>
    </row>
    <row r="5" ht="28.5" customHeight="true" x14ac:dyDescent="0.2">
      <c r="B5" s="2947" t="str">
        <f ca="true">IF(ISERROR(INDIRECT(CONCATENATE($B105,"!A2"))),"",INDIRECT(CONCATENATE($B105,"!A2")))</f>
        <v>Burkina Faso</v>
      </c>
      <c r="C5" s="2957"/>
      <c r="D5" s="2957"/>
      <c r="E5" s="2957"/>
      <c r="F5" s="2957"/>
      <c r="G5" s="2957"/>
      <c r="H5" s="2957"/>
      <c r="I5" s="2957"/>
      <c r="J5" s="2957"/>
      <c r="K5" s="2958"/>
      <c r="L5" s="2958"/>
      <c r="M5" s="2958"/>
      <c r="N5" s="2958"/>
      <c r="O5" s="2958"/>
      <c r="P5" s="2958"/>
      <c r="Q5" s="2958"/>
      <c r="R5" s="2958"/>
      <c r="S5" s="2958"/>
      <c r="T5" s="2958"/>
      <c r="U5" s="2958"/>
      <c r="V5" s="2958"/>
      <c r="W5" s="2958"/>
      <c r="X5" s="2958"/>
      <c r="Y5" s="2958"/>
    </row>
    <row r="6" x14ac:dyDescent="0.2">
      <c r="F6" s="36"/>
      <c r="G6" s="36"/>
      <c r="J6" s="37"/>
      <c r="K6" s="37"/>
      <c r="L6" s="37"/>
      <c r="M6" s="37"/>
      <c r="N6" s="37"/>
      <c r="O6" s="37"/>
      <c r="P6" s="37"/>
    </row>
    <row r="7" s="38" customFormat="true" ht="18" x14ac:dyDescent="0.25">
      <c r="B7" s="2938" t="str">
        <f>B118</f>
        <v>National use of sanitation facilities, 2000–2020</v>
      </c>
      <c r="C7" s="2961"/>
      <c r="D7" s="2961"/>
      <c r="E7" s="2961"/>
      <c r="F7" s="2961"/>
      <c r="G7" s="2961"/>
      <c r="H7" s="2961"/>
      <c r="I7" s="2961"/>
      <c r="J7" s="2938" t="str">
        <f>B218</f>
        <v>Urban use of sanitation facilities, 2000–2020</v>
      </c>
      <c r="K7" s="2961"/>
      <c r="L7" s="2961"/>
      <c r="M7" s="2961"/>
      <c r="N7" s="2961"/>
      <c r="O7" s="2961"/>
      <c r="P7" s="2961"/>
      <c r="Q7" s="2961"/>
      <c r="R7" s="2938" t="str">
        <f>B318</f>
        <v>Rural use of sanitation facilities, 2000–2020</v>
      </c>
      <c r="S7" s="2961"/>
      <c r="T7" s="2961"/>
      <c r="U7" s="2961"/>
      <c r="V7" s="2961"/>
      <c r="W7" s="2961"/>
      <c r="X7" s="2961"/>
      <c r="Y7" s="2961"/>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951" t="str">
        <f ca="true">IF(ISERROR(INDIRECT(CONCATENATE($B105,"!A2"))),"",INDIRECT(CONCATENATE($B105,"!A2")))</f>
        <v>Burkina Faso</v>
      </c>
      <c r="C31" s="2952"/>
      <c r="D31" s="2952"/>
      <c r="E31" s="2953"/>
      <c r="F31" s="2949" t="s">
        <v>0</v>
      </c>
      <c r="G31" s="2949"/>
      <c r="H31" s="2949"/>
      <c r="I31" s="2950"/>
      <c r="J31" s="2948" t="s">
        <v>1</v>
      </c>
      <c r="K31" s="2949"/>
      <c r="L31" s="2949"/>
      <c r="M31" s="2950"/>
      <c r="N31" s="2948" t="s">
        <v>2</v>
      </c>
      <c r="O31" s="2949"/>
      <c r="P31" s="2949"/>
      <c r="Q31" s="2950"/>
      <c r="R31" s="2948" t="s">
        <v>3</v>
      </c>
      <c r="S31" s="2949"/>
      <c r="T31" s="2949"/>
      <c r="U31" s="2950"/>
      <c r="V31" s="2948" t="s">
        <v>4</v>
      </c>
      <c r="W31" s="2949"/>
      <c r="X31" s="2949"/>
      <c r="Y31" s="2950"/>
    </row>
    <row r="32" s="44" customFormat="true" ht="22.5" customHeight="true" x14ac:dyDescent="0.2">
      <c r="B32" s="2954"/>
      <c r="C32" s="2955"/>
      <c r="D32" s="2955"/>
      <c r="E32" s="2956"/>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942" t="s">
        <v>5</v>
      </c>
      <c r="C33" s="2943"/>
      <c r="D33" s="2940" t="s">
        <v>25</v>
      </c>
      <c r="E33" s="33">
        <f>C99</f>
        <v>2000</v>
      </c>
      <c r="F33" s="103">
        <f ca="true">E99</f>
        <v>0</v>
      </c>
      <c r="G33" s="46">
        <f t="shared" ref="G33:I34" ca="true" si="0">F99</f>
        <v>0</v>
      </c>
      <c r="H33" s="47">
        <f t="shared" ca="true" si="0"/>
        <v>0</v>
      </c>
      <c r="I33" s="48">
        <f t="shared" ca="true" si="0"/>
        <v>100</v>
      </c>
      <c r="J33" s="103">
        <f ca="true">J99</f>
        <v>0</v>
      </c>
      <c r="K33" s="46">
        <f t="shared" ref="K33:M34" ca="true" si="1">K99</f>
        <v>0</v>
      </c>
      <c r="L33" s="47">
        <f t="shared" ca="true" si="1"/>
        <v>0.70138938547370344</v>
      </c>
      <c r="M33" s="48">
        <f t="shared" ca="true" si="1"/>
        <v>99.298610614526297</v>
      </c>
      <c r="N33" s="103">
        <f ca="true">O99</f>
        <v>3.0702001866644637</v>
      </c>
      <c r="O33" s="46">
        <f t="shared" ref="O33:Q34" ca="true" si="2">P99</f>
        <v>3.5138603342987849</v>
      </c>
      <c r="P33" s="47">
        <f t="shared" ca="true" si="2"/>
        <v>8.1236299905440319</v>
      </c>
      <c r="Q33" s="48">
        <f t="shared" ca="true" si="2"/>
        <v>85.29230948849272</v>
      </c>
      <c r="R33" s="103">
        <f ca="true">T99</f>
        <v>10.09060835809267</v>
      </c>
      <c r="S33" s="46">
        <f t="shared" ref="S33:U34" ca="true" si="3">U99</f>
        <v>10.278925270859343</v>
      </c>
      <c r="T33" s="47">
        <f t="shared" ca="true" si="3"/>
        <v>8.0012578048754222</v>
      </c>
      <c r="U33" s="48">
        <f t="shared" ca="true" si="3"/>
        <v>71.629208566172565</v>
      </c>
      <c r="V33" s="103">
        <f ca="true">Y99</f>
        <v>45.207183017029628</v>
      </c>
      <c r="W33" s="46">
        <f t="shared" ref="W33:Y34" ca="true" si="4">Z99</f>
        <v>32.704573349058784</v>
      </c>
      <c r="X33" s="47">
        <f t="shared" ca="true" si="4"/>
        <v>8.3989906079050343</v>
      </c>
      <c r="Y33" s="48">
        <f t="shared" ca="true" si="4"/>
        <v>13.689253026006554</v>
      </c>
    </row>
    <row r="34" x14ac:dyDescent="0.2">
      <c r="B34" s="2944"/>
      <c r="C34" s="2945"/>
      <c r="D34" s="2941"/>
      <c r="E34" s="34">
        <f>C100</f>
        <v>2020</v>
      </c>
      <c r="F34" s="104">
        <f ca="true">E100</f>
        <v>11.621971036061584</v>
      </c>
      <c r="G34" s="51">
        <f t="shared" ca="true" si="0"/>
        <v>18.424957223752155</v>
      </c>
      <c r="H34" s="52">
        <f t="shared" ca="true" si="0"/>
        <v>8.4625386272550713</v>
      </c>
      <c r="I34" s="53">
        <f t="shared" ca="true" si="0"/>
        <v>61.490533112931189</v>
      </c>
      <c r="J34" s="104">
        <f ca="true">J100</f>
        <v>18.921233546988944</v>
      </c>
      <c r="K34" s="51">
        <f t="shared" ca="true" si="1"/>
        <v>22.85947340525065</v>
      </c>
      <c r="L34" s="52">
        <f t="shared" ca="true" si="1"/>
        <v>6.9260742671649496</v>
      </c>
      <c r="M34" s="53">
        <f t="shared" ca="true" si="1"/>
        <v>51.293218780595453</v>
      </c>
      <c r="N34" s="104">
        <f ca="true">O100</f>
        <v>21.95447926185561</v>
      </c>
      <c r="O34" s="51">
        <f t="shared" ca="true" si="2"/>
        <v>25.127017506383439</v>
      </c>
      <c r="P34" s="52">
        <f t="shared" ca="true" si="2"/>
        <v>6.4625736597672585</v>
      </c>
      <c r="Q34" s="53">
        <f t="shared" ca="true" si="2"/>
        <v>46.455929571993693</v>
      </c>
      <c r="R34" s="104">
        <f ca="true">T100</f>
        <v>29.726671133983583</v>
      </c>
      <c r="S34" s="51">
        <f t="shared" ca="true" si="3"/>
        <v>30.281447886397363</v>
      </c>
      <c r="T34" s="52">
        <f t="shared" ca="true" si="3"/>
        <v>7.7890395654012536</v>
      </c>
      <c r="U34" s="53">
        <f t="shared" ca="true" si="3"/>
        <v>32.202841414217801</v>
      </c>
      <c r="V34" s="104">
        <f ca="true">Y100</f>
        <v>56.278554005636281</v>
      </c>
      <c r="W34" s="51">
        <f t="shared" ca="true" si="4"/>
        <v>40.714018760314119</v>
      </c>
      <c r="X34" s="52">
        <f t="shared" ca="true" si="4"/>
        <v>0.70291423160870181</v>
      </c>
      <c r="Y34" s="53">
        <f t="shared" ca="true" si="4"/>
        <v>2.3045130024408991</v>
      </c>
    </row>
    <row r="35" x14ac:dyDescent="0.2">
      <c r="F35" s="36"/>
      <c r="H35" s="39"/>
    </row>
    <row r="36" x14ac:dyDescent="0.2">
      <c r="B36" s="2942" t="s">
        <v>6</v>
      </c>
      <c r="C36" s="2943"/>
      <c r="D36" s="2940" t="s">
        <v>25</v>
      </c>
      <c r="E36" s="33">
        <f>C199</f>
        <v>2000</v>
      </c>
      <c r="F36" s="103">
        <f ca="true">E199</f>
        <v>35.350149792832973</v>
      </c>
      <c r="G36" s="46">
        <f t="shared" ref="G36:I37" ca="true" si="5">F199</f>
        <v>27.37429627489022</v>
      </c>
      <c r="H36" s="47">
        <f t="shared" ca="true" si="5"/>
        <v>16.534115166741685</v>
      </c>
      <c r="I36" s="48">
        <f t="shared" ca="true" si="5"/>
        <v>20.741438765535122</v>
      </c>
      <c r="J36" s="103">
        <f ca="true">J199</f>
        <v>44.057481291103862</v>
      </c>
      <c r="K36" s="46">
        <f t="shared" ref="K36:M37" ca="true" si="6">K199</f>
        <v>33.318079376487944</v>
      </c>
      <c r="L36" s="47">
        <f t="shared" ca="true" si="6"/>
        <v>10.243344634659934</v>
      </c>
      <c r="M36" s="48">
        <f t="shared" ca="true" si="6"/>
        <v>12.381094697748267</v>
      </c>
      <c r="N36" s="103">
        <f ca="true">O199</f>
        <v>47.129082618400609</v>
      </c>
      <c r="O36" s="46">
        <f t="shared" ref="O36:Q37" ca="true" si="7">P199</f>
        <v>42.566838712788247</v>
      </c>
      <c r="P36" s="47">
        <f t="shared" ca="true" si="7"/>
        <v>5.5884102831826112</v>
      </c>
      <c r="Q36" s="48">
        <f t="shared" ca="true" si="7"/>
        <v>4.7156683856285326</v>
      </c>
      <c r="R36" s="103">
        <f ca="true">T199</f>
        <v>48.84280559224927</v>
      </c>
      <c r="S36" s="46">
        <f t="shared" ref="S36:U37" ca="true" si="8">U199</f>
        <v>43.116825372125767</v>
      </c>
      <c r="T36" s="47">
        <f t="shared" ca="true" si="8"/>
        <v>3.1180586323406487</v>
      </c>
      <c r="U36" s="48">
        <f t="shared" ca="true" si="8"/>
        <v>4.9223104032843139</v>
      </c>
      <c r="V36" s="103">
        <f ca="true">Y199</f>
        <v>70.121960417761514</v>
      </c>
      <c r="W36" s="46">
        <f t="shared" ref="W36:Y37" ca="true" si="9">Z199</f>
        <v>27.753733453874624</v>
      </c>
      <c r="X36" s="47">
        <f t="shared" ca="true" si="9"/>
        <v>1.1776765280171162</v>
      </c>
      <c r="Y36" s="48">
        <f t="shared" ca="true" si="9"/>
        <v>0.94662960034673915</v>
      </c>
    </row>
    <row r="37" x14ac:dyDescent="0.2">
      <c r="B37" s="2944"/>
      <c r="C37" s="2945"/>
      <c r="D37" s="2941"/>
      <c r="E37" s="34">
        <f>C200</f>
        <v>2020</v>
      </c>
      <c r="F37" s="104">
        <f ca="true">E200</f>
        <v>37.160342594970501</v>
      </c>
      <c r="G37" s="51">
        <f t="shared" ca="true" si="5"/>
        <v>28.776065556513831</v>
      </c>
      <c r="H37" s="52">
        <f t="shared" ca="true" si="5"/>
        <v>0.48347169120711442</v>
      </c>
      <c r="I37" s="53">
        <f t="shared" ca="true" si="5"/>
        <v>33.580120157308556</v>
      </c>
      <c r="J37" s="104">
        <f ca="true">J200</f>
        <v>54.777462489351841</v>
      </c>
      <c r="K37" s="51">
        <f t="shared" ca="true" si="6"/>
        <v>41.424970056818417</v>
      </c>
      <c r="L37" s="52">
        <f t="shared" ca="true" si="6"/>
        <v>0.30227478708889066</v>
      </c>
      <c r="M37" s="53">
        <f t="shared" ca="true" si="6"/>
        <v>3.4952926667408519</v>
      </c>
      <c r="N37" s="104">
        <f ca="true">O200</f>
        <v>52.377072024233591</v>
      </c>
      <c r="O37" s="51">
        <f t="shared" ca="true" si="7"/>
        <v>47.306806184960017</v>
      </c>
      <c r="P37" s="52">
        <f t="shared" ca="true" si="7"/>
        <v>0.3161217908063918</v>
      </c>
      <c r="Q37" s="53">
        <f t="shared" ca="true" si="7"/>
        <v>0</v>
      </c>
      <c r="R37" s="104">
        <f ca="true">T200</f>
        <v>53.113311873957898</v>
      </c>
      <c r="S37" s="51">
        <f t="shared" ca="true" si="8"/>
        <v>46.886688126042102</v>
      </c>
      <c r="T37" s="52">
        <f t="shared" ca="true" si="8"/>
        <v>0</v>
      </c>
      <c r="U37" s="53">
        <f t="shared" ca="true" si="8"/>
        <v>0</v>
      </c>
      <c r="V37" s="104">
        <f ca="true">Y200</f>
        <v>71.643896093065138</v>
      </c>
      <c r="W37" s="51">
        <f t="shared" ca="true" si="9"/>
        <v>28.356103906934862</v>
      </c>
      <c r="X37" s="52">
        <f t="shared" ca="true" si="9"/>
        <v>0</v>
      </c>
      <c r="Y37" s="53">
        <f t="shared" ca="true" si="9"/>
        <v>0</v>
      </c>
    </row>
    <row r="38" x14ac:dyDescent="0.2">
      <c r="F38" s="36"/>
      <c r="G38" s="36"/>
      <c r="H38" s="39"/>
      <c r="I38" s="39"/>
    </row>
    <row r="39" x14ac:dyDescent="0.2">
      <c r="B39" s="2942" t="s">
        <v>7</v>
      </c>
      <c r="C39" s="2943"/>
      <c r="D39" s="2940" t="s">
        <v>25</v>
      </c>
      <c r="E39" s="33">
        <f>C299</f>
        <v>2000</v>
      </c>
      <c r="F39" s="103">
        <f ca="true">E299</f>
        <v>0</v>
      </c>
      <c r="G39" s="46">
        <f t="shared" ref="G39:I40" ca="true" si="10">F299</f>
        <v>0</v>
      </c>
      <c r="H39" s="47">
        <f t="shared" ca="true" si="10"/>
        <v>0</v>
      </c>
      <c r="I39" s="48">
        <f t="shared" ca="true" si="10"/>
        <v>100</v>
      </c>
      <c r="J39" s="103">
        <f ca="true">J299</f>
        <v>0</v>
      </c>
      <c r="K39" s="46">
        <f t="shared" ref="K39:M40" ca="true" si="11">K299</f>
        <v>0</v>
      </c>
      <c r="L39" s="47">
        <f t="shared" ca="true" si="11"/>
        <v>0</v>
      </c>
      <c r="M39" s="48">
        <f t="shared" ca="true" si="11"/>
        <v>100</v>
      </c>
      <c r="N39" s="103">
        <f ca="true">O299</f>
        <v>0</v>
      </c>
      <c r="O39" s="46">
        <f t="shared" ref="O39:Q40" ca="true" si="12">P299</f>
        <v>0</v>
      </c>
      <c r="P39" s="47">
        <f t="shared" ca="true" si="12"/>
        <v>4.2755060469989985</v>
      </c>
      <c r="Q39" s="48">
        <f t="shared" ca="true" si="12"/>
        <v>95.724493953001002</v>
      </c>
      <c r="R39" s="103">
        <f ca="true">T299</f>
        <v>0.75833981742586898</v>
      </c>
      <c r="S39" s="46">
        <f t="shared" ref="S39:U40" ca="true" si="13">U299</f>
        <v>0.95333954460213877</v>
      </c>
      <c r="T39" s="47">
        <f t="shared" ca="true" si="13"/>
        <v>5.4096904988064125</v>
      </c>
      <c r="U39" s="48">
        <f t="shared" ca="true" si="13"/>
        <v>92.87863013916558</v>
      </c>
      <c r="V39" s="103">
        <f ca="true">Y299</f>
        <v>9.4397674819537265</v>
      </c>
      <c r="W39" s="46">
        <f t="shared" ref="W39:Y40" ca="true" si="14">Z299</f>
        <v>9.9369332432780588</v>
      </c>
      <c r="X39" s="47">
        <f t="shared" ca="true" si="14"/>
        <v>12.264023079323579</v>
      </c>
      <c r="Y39" s="48">
        <f t="shared" ca="true" si="14"/>
        <v>68.359276195444636</v>
      </c>
    </row>
    <row r="40" x14ac:dyDescent="0.2">
      <c r="B40" s="2944"/>
      <c r="C40" s="2945"/>
      <c r="D40" s="2941"/>
      <c r="E40" s="34">
        <f>C300</f>
        <v>2020</v>
      </c>
      <c r="F40" s="104">
        <f ca="true">E300</f>
        <v>8.8287770240075023</v>
      </c>
      <c r="G40" s="51">
        <f t="shared" ca="true" si="10"/>
        <v>17.985687221290082</v>
      </c>
      <c r="H40" s="52">
        <f t="shared" ca="true" si="10"/>
        <v>8.7328032230366262</v>
      </c>
      <c r="I40" s="53">
        <f t="shared" ca="true" si="10"/>
        <v>64.452732531665788</v>
      </c>
      <c r="J40" s="104">
        <f ca="true">J300</f>
        <v>17.782010900696115</v>
      </c>
      <c r="K40" s="51">
        <f t="shared" ca="true" si="11"/>
        <v>20.910294368790382</v>
      </c>
      <c r="L40" s="52">
        <f t="shared" ca="true" si="11"/>
        <v>6.6127894853025282</v>
      </c>
      <c r="M40" s="53">
        <f t="shared" ca="true" si="11"/>
        <v>54.694905245210975</v>
      </c>
      <c r="N40" s="104">
        <f ca="true">O300</f>
        <v>19.67280987560882</v>
      </c>
      <c r="O40" s="51">
        <f t="shared" ca="true" si="12"/>
        <v>24.668689688810971</v>
      </c>
      <c r="P40" s="52">
        <f t="shared" ca="true" si="12"/>
        <v>7.5396883636713028</v>
      </c>
      <c r="Q40" s="53">
        <f t="shared" ca="true" si="12"/>
        <v>48.118812071908906</v>
      </c>
      <c r="R40" s="104">
        <f ca="true">T300</f>
        <v>22.013569507526714</v>
      </c>
      <c r="S40" s="51">
        <f t="shared" ca="true" si="13"/>
        <v>27.674145346356621</v>
      </c>
      <c r="T40" s="52">
        <f t="shared" ca="true" si="13"/>
        <v>8.3326098081961391</v>
      </c>
      <c r="U40" s="53">
        <f t="shared" ca="true" si="13"/>
        <v>41.979675337920526</v>
      </c>
      <c r="V40" s="104">
        <f ca="true">Y300</f>
        <v>28.861138481463236</v>
      </c>
      <c r="W40" s="51">
        <f t="shared" ca="true" si="14"/>
        <v>30.381172731592237</v>
      </c>
      <c r="X40" s="52">
        <f t="shared" ca="true" si="14"/>
        <v>5.6396433378190522</v>
      </c>
      <c r="Y40" s="53">
        <f t="shared" ca="true" si="14"/>
        <v>35.118045449125475</v>
      </c>
    </row>
    <row r="97" s="40" customFormat="true" ht="16.5" customHeight="true" x14ac:dyDescent="0.2">
      <c r="A97" s="2935" t="s">
        <v>5</v>
      </c>
      <c r="B97" s="2935"/>
      <c r="C97" s="2935"/>
      <c r="D97" s="2924" t="s">
        <v>0</v>
      </c>
      <c r="E97" s="2925"/>
      <c r="F97" s="2925"/>
      <c r="G97" s="2925"/>
      <c r="H97" s="2926"/>
      <c r="I97" s="2924" t="s">
        <v>1</v>
      </c>
      <c r="J97" s="2925"/>
      <c r="K97" s="2925"/>
      <c r="L97" s="2925"/>
      <c r="M97" s="2926"/>
      <c r="N97" s="2924" t="s">
        <v>2</v>
      </c>
      <c r="O97" s="2925"/>
      <c r="P97" s="2925"/>
      <c r="Q97" s="2925"/>
      <c r="R97" s="2926"/>
      <c r="S97" s="2924" t="s">
        <v>3</v>
      </c>
      <c r="T97" s="2925"/>
      <c r="U97" s="2925"/>
      <c r="V97" s="2925"/>
      <c r="W97" s="2926"/>
      <c r="X97" s="2924" t="s">
        <v>4</v>
      </c>
      <c r="Y97" s="2925"/>
      <c r="Z97" s="2925"/>
      <c r="AA97" s="2925"/>
      <c r="AB97" s="2926"/>
    </row>
    <row r="98" s="44" customFormat="true" ht="22.5" customHeight="true" x14ac:dyDescent="0.2">
      <c r="A98" s="2936"/>
      <c r="B98" s="2936"/>
      <c r="C98" s="2936"/>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927" t="s">
        <v>10</v>
      </c>
      <c r="B99" s="2928"/>
      <c r="C99" s="233">
        <v>2000</v>
      </c>
      <c r="D99" s="56">
        <f ca="true">IF((D101+H101)&gt;100,D101*100/(D101+H101),D101)</f>
        <v>0</v>
      </c>
      <c r="E99" s="105">
        <f ca="true">D99*AVERAGEIF(E105:E116,"&gt;0")/100</f>
        <v>0</v>
      </c>
      <c r="F99" s="58">
        <f ca="true">D99*(100-AVERAGEIF(E105:E116,"&gt;0"))/100</f>
        <v>0</v>
      </c>
      <c r="G99" s="59">
        <f ca="true">100-(E99+F99+H99)</f>
        <v>0</v>
      </c>
      <c r="H99" s="60">
        <f ca="true">IF((D101+H101)&gt;100,H101*100/(D101+H101),H101)</f>
        <v>100</v>
      </c>
      <c r="I99" s="56">
        <f ca="true">IF((I101+M101)&gt;100,I101*100/(I101+M101),I101)</f>
        <v>0</v>
      </c>
      <c r="J99" s="105">
        <f ca="true">I99*AVERAGEIF(J105:J116,"&gt;0")/100</f>
        <v>0</v>
      </c>
      <c r="K99" s="61">
        <f ca="true">I99*(100-AVERAGEIF(J105:J116,"&gt;0"))/100</f>
        <v>0</v>
      </c>
      <c r="L99" s="62">
        <f ca="true">100-(J99+K99+M99)</f>
        <v>0.70138938547370344</v>
      </c>
      <c r="M99" s="63">
        <f ca="true">IF((I101+M101)&gt;100,M101*100/(I101+M101),M101)</f>
        <v>99.298610614526297</v>
      </c>
      <c r="N99" s="56">
        <f ca="true">IF((N101+R101)&gt;100,N101*100/(N101+R101),N101)</f>
        <v>6.5840605209632486</v>
      </c>
      <c r="O99" s="105">
        <f ca="true">N99*AVERAGEIF(O105:O116,"&gt;0")/100</f>
        <v>3.0702001866644637</v>
      </c>
      <c r="P99" s="61">
        <f ca="true">N99*(100-AVERAGEIF(O105:O116,"&gt;0"))/100</f>
        <v>3.5138603342987849</v>
      </c>
      <c r="Q99" s="62">
        <f ca="true">100-(O99+P99+R99)</f>
        <v>8.1236299905440319</v>
      </c>
      <c r="R99" s="63">
        <f ca="true">IF((N101+R101)&gt;100,R101*100/(N101+R101),R101)</f>
        <v>85.29230948849272</v>
      </c>
      <c r="S99" s="56">
        <f ca="true">IF((S101+W101)&gt;100,S101*100/(S101+W101),S101)</f>
        <v>20.369533628952013</v>
      </c>
      <c r="T99" s="105">
        <f ca="true">S99*AVERAGEIF(T105:T116,"&gt;0")/100</f>
        <v>10.09060835809267</v>
      </c>
      <c r="U99" s="61">
        <f ca="true">S99*(100-AVERAGEIF(T105:T116,"&gt;0"))/100</f>
        <v>10.278925270859343</v>
      </c>
      <c r="V99" s="62">
        <f ca="true">100-(T99+U99+W99)</f>
        <v>8.0012578048754222</v>
      </c>
      <c r="W99" s="63">
        <f ca="true">IF((S101+W101)&gt;100,W101*100/(S101+W101),W101)</f>
        <v>71.629208566172565</v>
      </c>
      <c r="X99" s="56">
        <f ca="true">IF((X101+AB101)&gt;100,X101*100/(X101+AB101),X101)</f>
        <v>77.911756366088412</v>
      </c>
      <c r="Y99" s="105">
        <f ca="true">X99*AVERAGEIF(Y105:Y116,"&gt;0")/100</f>
        <v>45.207183017029628</v>
      </c>
      <c r="Z99" s="61">
        <f ca="true">X99*(100-AVERAGEIF(Y105:Y116,"&gt;0"))/100</f>
        <v>32.704573349058784</v>
      </c>
      <c r="AA99" s="62">
        <f ca="true">100-(Y99+Z99+AB99)</f>
        <v>8.3989906079050343</v>
      </c>
      <c r="AB99" s="63">
        <f ca="true">IF((X101+AB101)&gt;100,AB101*100/(X101+AB101),AB101)</f>
        <v>13.689253026006554</v>
      </c>
    </row>
    <row r="100" s="64" customFormat="true" ht="15" customHeight="true" x14ac:dyDescent="0.2">
      <c r="A100" s="2929"/>
      <c r="B100" s="2930"/>
      <c r="C100" s="234">
        <v>2020</v>
      </c>
      <c r="D100" s="65">
        <f ca="true">IF((D102+H102)&gt;100,D102*100/(D102+H102),D102)</f>
        <v>30.04692825981374</v>
      </c>
      <c r="E100" s="106">
        <f ca="true">D100*AVERAGEIF(E105:E116,"&gt;0")/100</f>
        <v>11.621971036061584</v>
      </c>
      <c r="F100" s="67">
        <f ca="true">D100*(100-AVERAGEIF(E105:E116,"&gt;0"))/100</f>
        <v>18.424957223752155</v>
      </c>
      <c r="G100" s="68">
        <f ca="true">100-(E100+F100+H100)</f>
        <v>8.4625386272550713</v>
      </c>
      <c r="H100" s="69">
        <f ca="true">IF((D102+H102)&gt;100,H102*100/(D102+H102),H102)</f>
        <v>61.490533112931189</v>
      </c>
      <c r="I100" s="65">
        <f ca="true">IF((I102+M102)&gt;100,I102*100/(I102+M102),I102)</f>
        <v>41.780706952239598</v>
      </c>
      <c r="J100" s="106">
        <f ca="true">I100*AVERAGEIF(J105:J116,"&gt;0")/100</f>
        <v>18.921233546988944</v>
      </c>
      <c r="K100" s="67">
        <f ca="true">I100*(100-AVERAGEIF(J105:J116,"&gt;0"))/100</f>
        <v>22.85947340525065</v>
      </c>
      <c r="L100" s="68">
        <f ca="true">100-(J100+K100+M100)</f>
        <v>6.9260742671649496</v>
      </c>
      <c r="M100" s="69">
        <f ca="true">IF((I102+M102)&gt;100,M102*100/(I102+M102),M102)</f>
        <v>51.293218780595453</v>
      </c>
      <c r="N100" s="65">
        <f ca="true">IF((N102+R102)&gt;100,N102*100/(N102+R102),N102)</f>
        <v>47.081496768239049</v>
      </c>
      <c r="O100" s="106">
        <f ca="true">N100*AVERAGEIF(O105:O116,"&gt;0")/100</f>
        <v>21.95447926185561</v>
      </c>
      <c r="P100" s="67">
        <f ca="true">N100*(100-AVERAGEIF(O105:O116,"&gt;0"))/100</f>
        <v>25.127017506383439</v>
      </c>
      <c r="Q100" s="68">
        <f ca="true">100-(O100+P100+R100)</f>
        <v>6.4625736597672585</v>
      </c>
      <c r="R100" s="69">
        <f ca="true">IF((N102+R102)&gt;100,R102*100/(N102+R102),R102)</f>
        <v>46.455929571993693</v>
      </c>
      <c r="S100" s="65">
        <f ca="true">IF((S102+W102)&gt;100,S102*100/(S102+W102),S102)</f>
        <v>60.008119020380946</v>
      </c>
      <c r="T100" s="106">
        <f ca="true">S100*AVERAGEIF(T105:T116,"&gt;0")/100</f>
        <v>29.726671133983583</v>
      </c>
      <c r="U100" s="67">
        <f ca="true">S100*(100-AVERAGEIF(T105:T116,"&gt;0"))/100</f>
        <v>30.281447886397363</v>
      </c>
      <c r="V100" s="68">
        <f ca="true">100-(T100+U100+W100)</f>
        <v>7.7890395654012536</v>
      </c>
      <c r="W100" s="69">
        <f ca="true">IF((S102+W102)&gt;100,W102*100/(S102+W102),W102)</f>
        <v>32.202841414217801</v>
      </c>
      <c r="X100" s="65">
        <f ca="true">IF((X102+AB102)&gt;100,X102*100/(X102+AB102),X102)</f>
        <v>96.992572765950399</v>
      </c>
      <c r="Y100" s="106">
        <f ca="true">X100*AVERAGEIF(Y105:Y116,"&gt;0")/100</f>
        <v>56.278554005636281</v>
      </c>
      <c r="Z100" s="67">
        <f ca="true">X100*(100-AVERAGEIF(Y105:Y116,"&gt;0"))/100</f>
        <v>40.714018760314119</v>
      </c>
      <c r="AA100" s="68">
        <f ca="true">100-(Y100+Z100+AB100)</f>
        <v>0.70291423160870181</v>
      </c>
      <c r="AB100" s="69">
        <f ca="true">IF((X102+AB102)&gt;100,AB102*100/(X102+AB102),AB102)</f>
        <v>2.3045130024408991</v>
      </c>
    </row>
    <row r="101" hidden="true" x14ac:dyDescent="0.2">
      <c r="A101" s="2931" t="s">
        <v>12</v>
      </c>
      <c r="B101" s="2932"/>
      <c r="C101" s="70">
        <f>MinRegYear(C99,C105:C116)</f>
        <v>2001</v>
      </c>
      <c r="D101" s="71">
        <f ca="true">IF(MAX(C105:C116)-MIN(C105:C116)&lt;5,AVERAGEIF(C105:C116,"&gt;0",D105:D116),
IF(FORECAST($C101,D$105:D$116,$C$105:$C$116)&lt;0,0,
IF(FORECAST($C101,D$105:D$116,$C$105:$C$116)&gt;100,100,
FORECAST($C101,D$105:D$116,$C$105:$C$116))))</f>
        <v>0</v>
      </c>
      <c r="E101" s="72"/>
      <c r="F101" s="73"/>
      <c r="G101" s="73"/>
      <c r="H101" s="74">
        <f ca="true">IF(MAX(C105:C116)-MIN(C105:C116)&lt;5,AVERAGEIF(C105:C116,"&gt;0",H105:H116),
IF(FORECAST($C101,H$105:H$116,$C$105:$C$116)&lt;0,0,
IF(FORECAST($C101,H$105:H$116,$C$105:$C$116)&gt;100,100,
FORECAST($C101,H$105:H$116,$C$105:$C$116))))</f>
        <v>100</v>
      </c>
      <c r="I101" s="71">
        <f ca="true">IF(MAX(C105:C116)-MIN(C105:C116)&lt;5,AVERAGEIF(C105:C116,"&gt;0",I105:I116),
IF(FORECAST($C101,I$105:I$116,$C$105:$C$116)&lt;0,0,
IF(FORECAST($C101,I$105:I$116,$C$105:$C$116)&gt;100,100,
FORECAST($C101,I$105:I$116,$C$105:$C$116))))</f>
        <v>0</v>
      </c>
      <c r="J101" s="72"/>
      <c r="K101" s="73"/>
      <c r="L101" s="73"/>
      <c r="M101" s="74">
        <f ca="true">IF(MAX(C105:C116)-MIN(C105:C116)&lt;5,AVERAGEIF(C105:C116,"&gt;0",M105:M116),
IF(FORECAST($C101,M$105:M$116,$C$105:$C$116)&lt;0,0,
IF(FORECAST($C101,M$105:M$116,$C$105:$C$116)&gt;100,100,
FORECAST($C101,M$105:M$116,$C$105:$C$116))))</f>
        <v>99.298610614526297</v>
      </c>
      <c r="N101" s="71">
        <f ca="true">IF(MAX(C105:C116)-MIN(C105:C116)&lt;5,AVERAGEIF(C105:C116,"&gt;0",N105:N116),
IF(FORECAST($C101,N$105:N$116,$C$105:$C$116)&lt;0,0,
IF(FORECAST($C101,N$105:N$116,$C$105:$C$116)&gt;100,100,
FORECAST($C101,N$105:N$116,$C$105:$C$116))))</f>
        <v>6.5840605209632486</v>
      </c>
      <c r="O101" s="72"/>
      <c r="P101" s="73"/>
      <c r="Q101" s="73"/>
      <c r="R101" s="74">
        <f ca="true">IF(MAX(C105:C116)-MIN(C105:C116)&lt;5,AVERAGEIF(C105:C116,"&gt;0",R105:R116),
IF(FORECAST($C101,R$105:R$116,$C$105:$C$116)&lt;0,0,
IF(FORECAST($C101,R$105:R$116,$C$105:$C$116)&gt;100,100,
FORECAST($C101,R$105:R$116,$C$105:$C$116))))</f>
        <v>85.29230948849272</v>
      </c>
      <c r="S101" s="71">
        <f ca="true">IF(MAX(C105:C116)-MIN(C105:C116)&lt;5,AVERAGEIF(C105:C116,"&gt;0",S105:S116),
IF(FORECAST($C101,S$105:S$116,$C$105:$C$116)&lt;0,0,
IF(FORECAST($C101,S$105:S$116,$C$105:$C$116)&gt;100,100,
FORECAST($C101,S$105:S$116,$C$105:$C$116))))</f>
        <v>20.369533628952013</v>
      </c>
      <c r="T101" s="72"/>
      <c r="U101" s="73"/>
      <c r="V101" s="73"/>
      <c r="W101" s="74">
        <f ca="true">IF(MAX(C105:C116)-MIN(C105:C116)&lt;5,AVERAGEIF(C105:C116,"&gt;0",W105:W116),
IF(FORECAST($C101,W$105:W$116,$C$105:$C$116)&lt;0,0,
IF(FORECAST($C101,W$105:W$116,$C$105:$C$116)&gt;100,100,
FORECAST($C101,W$105:W$116,$C$105:$C$116))))</f>
        <v>71.629208566172565</v>
      </c>
      <c r="X101" s="71">
        <f ca="true">IF(MAX(C105:C116)-MIN(C105:C116)&lt;5,AVERAGEIF(C105:C116,"&gt;0",X105:X116),
IF(FORECAST($C101,X$105:X$116,$C$105:$C$116)&lt;0,0,
IF(FORECAST($C101,X$105:X$116,$C$105:$C$116)&gt;100,100,
FORECAST($C101,X$105:X$116,$C$105:$C$116))))</f>
        <v>77.911756366088412</v>
      </c>
      <c r="Y101" s="72"/>
      <c r="Z101" s="73"/>
      <c r="AA101" s="73"/>
      <c r="AB101" s="74">
        <f ca="true">IF(MAX(C105:C116)-MIN(C105:C116)&lt;5,AVERAGEIF(C105:C116,"&gt;0",AB105:AB116),
IF(FORECAST($C101,AB$105:AB$116,$C$105:$C$116)&lt;0,0,
IF(FORECAST($C101,AB$105:AB$116,$C$105:$C$116)&gt;100,100,
FORECAST($C101,AB$105:AB$116,$C$105:$C$116))))</f>
        <v>13.689253026006554</v>
      </c>
    </row>
    <row r="102" hidden="true" x14ac:dyDescent="0.2">
      <c r="A102" s="2933"/>
      <c r="B102" s="2934"/>
      <c r="C102" s="49">
        <f>MaxRegYear(C100,C105:C116)</f>
        <v>2020</v>
      </c>
      <c r="D102" s="75">
        <f ca="true">IF(MAX(C105:C116)-MIN(C105:C116)&lt;5,AVERAGEIF(C105:C116,"&gt;0",D105:D116),
IF(FORECAST($C102,D$105:D$116,$C$105:$C$116)&lt;0,0,
IF(FORECAST($C102,D$105:D$116,$C$105:$C$116)&gt;100,100,
FORECAST($C102,D$105:D$116,$C$105:$C$116))))</f>
        <v>30.04692825981374</v>
      </c>
      <c r="E102" s="76"/>
      <c r="F102" s="77"/>
      <c r="G102" s="77"/>
      <c r="H102" s="78">
        <f ca="true">IF(MAX(C105:C116)-MIN(C105:C116)&lt;5,AVERAGEIF(C105:C116,"&gt;0",H105:H116),
IF(FORECAST($C102,H$105:H$116,$C$105:$C$116)&lt;0,0,
IF(FORECAST($C102,H$105:H$116,$C$105:$C$116)&gt;100,100,
FORECAST($C102,H$105:H$116,$C$105:$C$116))))</f>
        <v>61.490533112931189</v>
      </c>
      <c r="I102" s="75">
        <f ca="true">IF(MAX(C105:C116)-MIN(C105:C116)&lt;5,AVERAGEIF(C105:C116,"&gt;0",I105:I116),
IF(FORECAST($C102,I$105:I$116,$C$105:$C$116)&lt;0,0,
IF(FORECAST($C102,I$105:I$116,$C$105:$C$116)&gt;100,100,
FORECAST($C102,I$105:I$116,$C$105:$C$116))))</f>
        <v>41.780706952239598</v>
      </c>
      <c r="J102" s="76"/>
      <c r="K102" s="77"/>
      <c r="L102" s="77"/>
      <c r="M102" s="78">
        <f ca="true">IF(MAX(C105:C116)-MIN(C105:C116)&lt;5,AVERAGEIF(C105:C116,"&gt;0",M105:M116),
IF(FORECAST($C102,M$105:M$116,$C$105:$C$116)&lt;0,0,
IF(FORECAST($C102,M$105:M$116,$C$105:$C$116)&gt;100,100,
FORECAST($C102,M$105:M$116,$C$105:$C$116))))</f>
        <v>51.293218780595453</v>
      </c>
      <c r="N102" s="75">
        <f ca="true">IF(MAX(C105:C116)-MIN(C105:C116)&lt;5,AVERAGEIF(C105:C116,"&gt;0",N105:N116),
IF(FORECAST($C102,N$105:N$116,$C$105:$C$116)&lt;0,0,
IF(FORECAST($C102,N$105:N$116,$C$105:$C$116)&gt;100,100,
FORECAST($C102,N$105:N$116,$C$105:$C$116))))</f>
        <v>47.081496768239049</v>
      </c>
      <c r="O102" s="76"/>
      <c r="P102" s="77"/>
      <c r="Q102" s="77"/>
      <c r="R102" s="78">
        <f ca="true">IF(MAX(C105:C116)-MIN(C105:C116)&lt;5,AVERAGEIF(C105:C116,"&gt;0",R105:R116),
IF(FORECAST($C102,R$105:R$116,$C$105:$C$116)&lt;0,0,
IF(FORECAST($C102,R$105:R$116,$C$105:$C$116)&gt;100,100,
FORECAST($C102,R$105:R$116,$C$105:$C$116))))</f>
        <v>46.455929571993693</v>
      </c>
      <c r="S102" s="75">
        <f ca="true">IF(MAX(C105:C116)-MIN(C105:C116)&lt;5,AVERAGEIF(C105:C116,"&gt;0",S105:S116),
IF(FORECAST($C102,S$105:S$116,$C$105:$C$116)&lt;0,0,
IF(FORECAST($C102,S$105:S$116,$C$105:$C$116)&gt;100,100,
FORECAST($C102,S$105:S$116,$C$105:$C$116))))</f>
        <v>60.008119020380946</v>
      </c>
      <c r="T102" s="76"/>
      <c r="U102" s="77"/>
      <c r="V102" s="77"/>
      <c r="W102" s="78">
        <f ca="true">IF(MAX(C105:C116)-MIN(C105:C116)&lt;5,AVERAGEIF(C105:C116,"&gt;0",W105:W116),
IF(FORECAST($C102,W$105:W$116,$C$105:$C$116)&lt;0,0,
IF(FORECAST($C102,W$105:W$116,$C$105:$C$116)&gt;100,100,
FORECAST($C102,W$105:W$116,$C$105:$C$116))))</f>
        <v>32.202841414217801</v>
      </c>
      <c r="X102" s="75">
        <f ca="true">IF(MAX(C105:C116)-MIN(C105:C116)&lt;5,AVERAGEIF(C105:C116,"&gt;0",X105:X116),
IF(FORECAST($C102,X$105:X$116,$C$105:$C$116)&lt;0,0,
IF(FORECAST($C102,X$105:X$116,$C$105:$C$116)&gt;100,100,
FORECAST($C102,X$105:X$116,$C$105:$C$116))))</f>
        <v>96.992572765950399</v>
      </c>
      <c r="Y102" s="76"/>
      <c r="Z102" s="77"/>
      <c r="AA102" s="77"/>
      <c r="AB102" s="78">
        <f ca="true">IF(MAX(C105:C116)-MIN(C105:C116)&lt;5,AVERAGEIF(C105:C116,"&gt;0",AB105:AB116),
IF(FORECAST($C102,AB$105:AB$116,$C$105:$C$116)&lt;0,0,
IF(FORECAST($C102,AB$105:AB$116,$C$105:$C$116)&gt;100,100,
FORECAST($C102,AB$105:AB$116,$C$105:$C$116))))</f>
        <v>2.3045130024408991</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839" t="s">
        <v>202</v>
      </c>
      <c r="C105" s="840">
        <v>2003</v>
      </c>
      <c r="D105" s="1">
        <f t="shared" ref="D105:D116" ca="true" si="15">IF(ISERROR(INDIRECT(CONCATENATE($B105,"!C122"))),"",INDIRECT(CONCATENATE($B105,"!C122")))</f>
        <v>4.5751350885368103</v>
      </c>
      <c r="E105" s="88" t="str">
        <f t="shared" ref="E105:E116" ca="true" si="16">IF(ISERROR(INDIRECT(CONCATENATE($B105,"!C129"))),"",INDIRECT(CONCATENATE($B105,"!C129")))</f>
        <v>N/A</v>
      </c>
      <c r="F105" s="89"/>
      <c r="G105" s="89"/>
      <c r="H105" s="90">
        <f t="shared" ref="H105:H116" ca="true" si="17">IF(ISERROR(INDIRECT(CONCATENATE($B105,"!C127"))),"",INDIRECT(CONCATENATE($B105,"!C127")))</f>
        <v>92.678368050245624</v>
      </c>
      <c r="I105" s="1">
        <f t="shared" ref="I105:I116" ca="true" si="18">IF(ISERROR(INDIRECT(CONCATENATE($B105,"!D122"))),"",INDIRECT(CONCATENATE($B105,"!D122")))</f>
        <v>6.673391380855235</v>
      </c>
      <c r="J105" s="88" t="str">
        <f t="shared" ref="J105:J116" ca="true" si="19">IF(ISERROR(INDIRECT(CONCATENATE($B105,"!D129"))),"",INDIRECT(CONCATENATE($B105,"!D129")))</f>
        <v>N/A</v>
      </c>
      <c r="K105" s="89"/>
      <c r="L105" s="89"/>
      <c r="M105" s="90">
        <f t="shared" ref="M105:M116" ca="true" si="20">IF(ISERROR(INDIRECT(CONCATENATE($B105,"!D127"))),"",INDIRECT(CONCATENATE($B105,"!D127")))</f>
        <v>89.079397977934178</v>
      </c>
      <c r="N105" s="1">
        <f t="shared" ref="N105:N116" ca="true" si="21">IF(ISERROR(INDIRECT(CONCATENATE($B105,"!E122"))),"",INDIRECT(CONCATENATE($B105,"!E122")))</f>
        <v>14.104560910659554</v>
      </c>
      <c r="O105" s="88" t="str">
        <f t="shared" ref="O105:O116" ca="true" si="22">IF(ISERROR(INDIRECT(CONCATENATE($B105,"!E129"))),"",INDIRECT(CONCATENATE($B105,"!E129")))</f>
        <v>N/A</v>
      </c>
      <c r="P105" s="89"/>
      <c r="Q105" s="89"/>
      <c r="R105" s="90">
        <f t="shared" ref="R105:R116" ca="true" si="23">IF(ISERROR(INDIRECT(CONCATENATE($B105,"!E127"))),"",INDIRECT(CONCATENATE($B105,"!E127")))</f>
        <v>78.99991115028898</v>
      </c>
      <c r="S105" s="1">
        <f t="shared" ref="S105:S116" ca="true" si="24">IF(ISERROR(INDIRECT(CONCATENATE($B105,"!F122"))),"",INDIRECT(CONCATENATE($B105,"!F122")))</f>
        <v>24.055764622514754</v>
      </c>
      <c r="T105" s="88" t="str">
        <f t="shared" ref="T105:T116" ca="true" si="25">IF(ISERROR(INDIRECT(CONCATENATE($B105,"!F129"))),"",INDIRECT(CONCATENATE($B105,"!F129")))</f>
        <v>N/A</v>
      </c>
      <c r="U105" s="89"/>
      <c r="V105" s="89"/>
      <c r="W105" s="90">
        <f t="shared" ref="W105:W116" ca="true" si="26">IF(ISERROR(INDIRECT(CONCATENATE($B105,"!F127"))),"",INDIRECT(CONCATENATE($B105,"!F127")))</f>
        <v>69.55803446722507</v>
      </c>
      <c r="X105" s="1">
        <f t="shared" ref="X105:X116" ca="true" si="27">IF(ISERROR(INDIRECT(CONCATENATE($B105,"!G122"))),"",INDIRECT(CONCATENATE($B105,"!G122")))</f>
        <v>77.509788576552268</v>
      </c>
      <c r="Y105" s="88" t="str">
        <f t="shared" ref="Y105:Y116" ca="true" si="28">IF(ISERROR(INDIRECT(CONCATENATE($B105,"!G129"))),"",INDIRECT(CONCATENATE($B105,"!G129")))</f>
        <v>N/A</v>
      </c>
      <c r="Z105" s="89"/>
      <c r="AA105" s="89"/>
      <c r="AB105" s="90">
        <f t="shared" ref="AB105:AB116" ca="true" si="29">IF(ISERROR(INDIRECT(CONCATENATE($B105,"!G2127"))),"",INDIRECT(CONCATENATE($B105,"!G127")))</f>
        <v>16.022406676106652</v>
      </c>
    </row>
    <row r="106" x14ac:dyDescent="0.2">
      <c r="A106" s="87"/>
      <c r="B106" s="841" t="s">
        <v>35</v>
      </c>
      <c r="C106" s="842">
        <v>2006</v>
      </c>
      <c r="D106" s="2">
        <f t="shared" ca="true" si="15"/>
        <v>3.6583780236806036</v>
      </c>
      <c r="E106" s="91">
        <f t="shared" ca="true" si="16"/>
        <v>44.247660188577129</v>
      </c>
      <c r="F106" s="89"/>
      <c r="G106" s="89"/>
      <c r="H106" s="92">
        <f t="shared" ca="true" si="17"/>
        <v>92.854513565809668</v>
      </c>
      <c r="I106" s="2">
        <f t="shared" ca="true" si="18"/>
        <v>7.9620761476599196</v>
      </c>
      <c r="J106" s="91">
        <f t="shared" ca="true" si="19"/>
        <v>48.377058321490686</v>
      </c>
      <c r="K106" s="89"/>
      <c r="L106" s="89"/>
      <c r="M106" s="92">
        <f t="shared" ca="true" si="20"/>
        <v>87.107796859629957</v>
      </c>
      <c r="N106" s="2">
        <f t="shared" ca="true" si="21"/>
        <v>19.2744140789532</v>
      </c>
      <c r="O106" s="91">
        <f t="shared" ca="true" si="22"/>
        <v>48.047860543109707</v>
      </c>
      <c r="P106" s="89"/>
      <c r="Q106" s="89"/>
      <c r="R106" s="92">
        <f t="shared" ca="true" si="23"/>
        <v>70.853387310329765</v>
      </c>
      <c r="S106" s="2">
        <f t="shared" ca="true" si="24"/>
        <v>34.975348128092776</v>
      </c>
      <c r="T106" s="91">
        <f t="shared" ca="true" si="25"/>
        <v>49.963420880083085</v>
      </c>
      <c r="U106" s="89"/>
      <c r="V106" s="89"/>
      <c r="W106" s="92">
        <f t="shared" ca="true" si="26"/>
        <v>54.909280009424187</v>
      </c>
      <c r="X106" s="2">
        <f t="shared" ca="true" si="27"/>
        <v>85.365791994987703</v>
      </c>
      <c r="Y106" s="91">
        <f t="shared" ca="true" si="28"/>
        <v>59.944684310051045</v>
      </c>
      <c r="Z106" s="89"/>
      <c r="AA106" s="89"/>
      <c r="AB106" s="92">
        <f t="shared" ca="true" si="29"/>
        <v>7.4657996055929461</v>
      </c>
    </row>
    <row r="107" x14ac:dyDescent="0.2">
      <c r="A107" s="87"/>
      <c r="B107" s="841" t="s">
        <v>272</v>
      </c>
      <c r="C107" s="842">
        <v>2010</v>
      </c>
      <c r="D107" s="2">
        <f t="shared" ca="true" si="15"/>
        <v>5.3135239948711055</v>
      </c>
      <c r="E107" s="91">
        <f t="shared" ca="true" si="16"/>
        <v>44.247660188577129</v>
      </c>
      <c r="F107" s="89"/>
      <c r="G107" s="89"/>
      <c r="H107" s="92">
        <f t="shared" ca="true" si="17"/>
        <v>91.546923944744535</v>
      </c>
      <c r="I107" s="2">
        <f t="shared" ca="true" si="18"/>
        <v>9.8141756542025114</v>
      </c>
      <c r="J107" s="91">
        <f t="shared" ca="true" si="19"/>
        <v>48.377058321490686</v>
      </c>
      <c r="K107" s="89"/>
      <c r="L107" s="89"/>
      <c r="M107" s="92">
        <f t="shared" ca="true" si="20"/>
        <v>84.25587606376719</v>
      </c>
      <c r="N107" s="2">
        <f t="shared" ca="true" si="21"/>
        <v>16.806328334187537</v>
      </c>
      <c r="O107" s="91">
        <f t="shared" ca="true" si="22"/>
        <v>48.047860543109707</v>
      </c>
      <c r="P107" s="89"/>
      <c r="Q107" s="89"/>
      <c r="R107" s="92">
        <f t="shared" ca="true" si="23"/>
        <v>75.101098195563694</v>
      </c>
      <c r="S107" s="2">
        <f t="shared" ca="true" si="24"/>
        <v>32.150072182873693</v>
      </c>
      <c r="T107" s="91">
        <f t="shared" ca="true" si="25"/>
        <v>49.963420880083085</v>
      </c>
      <c r="U107" s="89"/>
      <c r="V107" s="89"/>
      <c r="W107" s="92">
        <f t="shared" ca="true" si="26"/>
        <v>59.174803380982297</v>
      </c>
      <c r="X107" s="2">
        <f t="shared" ca="true" si="27"/>
        <v>84.457711412328266</v>
      </c>
      <c r="Y107" s="91">
        <f t="shared" ca="true" si="28"/>
        <v>59.944684310051045</v>
      </c>
      <c r="Z107" s="89"/>
      <c r="AA107" s="89"/>
      <c r="AB107" s="92">
        <f t="shared" ca="true" si="29"/>
        <v>8.8555998210352538</v>
      </c>
      <c r="AD107" s="93"/>
    </row>
    <row r="108" x14ac:dyDescent="0.2">
      <c r="A108" s="87"/>
      <c r="B108" s="841" t="s">
        <v>475</v>
      </c>
      <c r="C108" s="842">
        <v>2014</v>
      </c>
      <c r="D108" s="2">
        <f t="shared" ca="true" si="15"/>
        <v>24.554047515256904</v>
      </c>
      <c r="E108" s="91">
        <f t="shared" ca="true" si="16"/>
        <v>38.19772866278123</v>
      </c>
      <c r="F108" s="89"/>
      <c r="G108" s="89"/>
      <c r="H108" s="92">
        <f t="shared" ca="true" si="17"/>
        <v>73.312152295918665</v>
      </c>
      <c r="I108" s="2">
        <f t="shared" ca="true" si="18"/>
        <v>26.567818843984298</v>
      </c>
      <c r="J108" s="91">
        <f t="shared" ca="true" si="19"/>
        <v>39.956750331936171</v>
      </c>
      <c r="K108" s="89"/>
      <c r="L108" s="89"/>
      <c r="M108" s="92">
        <f t="shared" ca="true" si="20"/>
        <v>69.105491361882656</v>
      </c>
      <c r="N108" s="2">
        <f t="shared" ca="true" si="21"/>
        <v>33.898842455460546</v>
      </c>
      <c r="O108" s="91">
        <f t="shared" ca="true" si="22"/>
        <v>41.483412851539661</v>
      </c>
      <c r="P108" s="89"/>
      <c r="Q108" s="89"/>
      <c r="R108" s="92">
        <f t="shared" ca="true" si="23"/>
        <v>63.232922612221579</v>
      </c>
      <c r="S108" s="2">
        <f t="shared" ca="true" si="24"/>
        <v>50.781558294752706</v>
      </c>
      <c r="T108" s="91">
        <f t="shared" ca="true" si="25"/>
        <v>51.503440910437192</v>
      </c>
      <c r="U108" s="89"/>
      <c r="V108" s="89"/>
      <c r="W108" s="92">
        <f t="shared" ca="true" si="26"/>
        <v>43.448357865770632</v>
      </c>
      <c r="X108" s="2">
        <f t="shared" ca="true" si="27"/>
        <v>97.692680565705331</v>
      </c>
      <c r="Y108" s="91">
        <f t="shared" ca="true" si="28"/>
        <v>56.18748352274401</v>
      </c>
      <c r="Z108" s="89"/>
      <c r="AA108" s="89"/>
      <c r="AB108" s="92">
        <f t="shared" ca="true" si="29"/>
        <v>1.2205623903279792</v>
      </c>
    </row>
    <row r="109" x14ac:dyDescent="0.2">
      <c r="A109" s="87"/>
      <c r="B109" s="841" t="s">
        <v>590</v>
      </c>
      <c r="C109" s="842">
        <v>2018</v>
      </c>
      <c r="D109" s="2">
        <f t="shared" ca="true" si="15"/>
        <v>26.724952089388626</v>
      </c>
      <c r="E109" s="91">
        <f t="shared" ca="true" si="16"/>
        <v>28.024543860971974</v>
      </c>
      <c r="F109" s="89"/>
      <c r="G109" s="89"/>
      <c r="H109" s="92">
        <f t="shared" ca="true" si="17"/>
        <v>62.305910271799355</v>
      </c>
      <c r="I109" s="2">
        <f t="shared" ca="true" si="18"/>
        <v>41.75355243827422</v>
      </c>
      <c r="J109" s="91">
        <f t="shared" ca="true" si="19"/>
        <v>44.437178879052354</v>
      </c>
      <c r="K109" s="89"/>
      <c r="L109" s="89"/>
      <c r="M109" s="92">
        <f t="shared" ca="true" si="20"/>
        <v>50.720910579899034</v>
      </c>
      <c r="N109" s="2">
        <f t="shared" ca="true" si="21"/>
        <v>46.882581424223119</v>
      </c>
      <c r="O109" s="91">
        <f t="shared" ca="true" si="22"/>
        <v>48.94407172774978</v>
      </c>
      <c r="P109" s="89"/>
      <c r="Q109" s="89"/>
      <c r="R109" s="92">
        <f t="shared" ca="true" si="23"/>
        <v>44.249308376218266</v>
      </c>
      <c r="S109" s="2">
        <f t="shared" ca="true" si="24"/>
        <v>55.852026390516826</v>
      </c>
      <c r="T109" s="91">
        <f t="shared" ca="true" si="25"/>
        <v>46.720711689925217</v>
      </c>
      <c r="U109" s="89"/>
      <c r="V109" s="89"/>
      <c r="W109" s="92">
        <f t="shared" ca="true" si="26"/>
        <v>35.602257160623871</v>
      </c>
      <c r="X109" s="2">
        <f t="shared" ca="true" si="27"/>
        <v>90.728470038430018</v>
      </c>
      <c r="Y109" s="91">
        <f t="shared" ca="true" si="28"/>
        <v>56.017430545954092</v>
      </c>
      <c r="Z109" s="89"/>
      <c r="AA109" s="89"/>
      <c r="AB109" s="92">
        <f t="shared" ca="true" si="29"/>
        <v>7.3188418430747175</v>
      </c>
    </row>
    <row r="110" x14ac:dyDescent="0.2">
      <c r="A110" s="87"/>
      <c r="B110" s="841"/>
      <c r="C110" s="84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41"/>
      <c r="C111" s="842"/>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841"/>
      <c r="C112" s="842"/>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841"/>
      <c r="C113" s="84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41"/>
      <c r="C114" s="84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41"/>
      <c r="C115" s="84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43"/>
      <c r="C116" s="84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938" t="str">
        <f>CONCATENATE("National use of sanitation facilities, ",C99,"–",C100)</f>
        <v>National use of sanitation facilities, 2000–2020</v>
      </c>
      <c r="C118" s="2939"/>
      <c r="D118" s="2939"/>
      <c r="E118" s="2939"/>
      <c r="F118" s="2939"/>
      <c r="G118" s="2939"/>
      <c r="H118" s="2939"/>
      <c r="I118" s="2939"/>
      <c r="J118" s="2939"/>
      <c r="K118" s="2939"/>
      <c r="L118" s="2939"/>
      <c r="N118" s="98"/>
      <c r="O118" s="98"/>
      <c r="P118" s="98"/>
      <c r="Q118" s="98"/>
      <c r="R118" s="98"/>
      <c r="S118" s="2921" t="s">
        <v>11</v>
      </c>
      <c r="T118" s="2922"/>
      <c r="U118" s="2922"/>
      <c r="V118" s="2922"/>
      <c r="W118" s="292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935" t="s">
        <v>6</v>
      </c>
      <c r="B197" s="2935"/>
      <c r="C197" s="2935"/>
      <c r="D197" s="2924" t="s">
        <v>0</v>
      </c>
      <c r="E197" s="2925"/>
      <c r="F197" s="2925"/>
      <c r="G197" s="2925"/>
      <c r="H197" s="2926"/>
      <c r="I197" s="2924" t="s">
        <v>1</v>
      </c>
      <c r="J197" s="2925"/>
      <c r="K197" s="2925"/>
      <c r="L197" s="2925"/>
      <c r="M197" s="2926"/>
      <c r="N197" s="2924" t="s">
        <v>2</v>
      </c>
      <c r="O197" s="2925"/>
      <c r="P197" s="2925"/>
      <c r="Q197" s="2925"/>
      <c r="R197" s="2926"/>
      <c r="S197" s="2924" t="s">
        <v>3</v>
      </c>
      <c r="T197" s="2925"/>
      <c r="U197" s="2925"/>
      <c r="V197" s="2925"/>
      <c r="W197" s="2926"/>
      <c r="X197" s="2924" t="s">
        <v>4</v>
      </c>
      <c r="Y197" s="2925"/>
      <c r="Z197" s="2925"/>
      <c r="AA197" s="2925"/>
      <c r="AB197" s="2926"/>
    </row>
    <row r="198" s="44" customFormat="true" ht="22.5" customHeight="true" x14ac:dyDescent="0.2">
      <c r="A198" s="2937"/>
      <c r="B198" s="2937"/>
      <c r="C198" s="2937"/>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927" t="s">
        <v>10</v>
      </c>
      <c r="B199" s="2928"/>
      <c r="C199" s="233">
        <v>2000</v>
      </c>
      <c r="D199" s="56">
        <f ca="true">IF((D201+H201)&gt;100,D201*100/(D201+H201),D201)</f>
        <v>62.724446067723193</v>
      </c>
      <c r="E199" s="105">
        <f ca="true">D199*AVERAGEIF(E205:E216,"&gt;0")/100</f>
        <v>35.350149792832973</v>
      </c>
      <c r="F199" s="58">
        <f ca="true">D199*(100-AVERAGEIF(E205:E216,"&gt;0"))/100</f>
        <v>27.37429627489022</v>
      </c>
      <c r="G199" s="59">
        <f ca="true">100-(E199+F199+H199)</f>
        <v>16.534115166741685</v>
      </c>
      <c r="H199" s="60">
        <f ca="true">IF((D201+H201)&gt;100,H201*100/(D201+H201),H201)</f>
        <v>20.741438765535122</v>
      </c>
      <c r="I199" s="56">
        <f ca="true">IF((I201+M201)&gt;100,I201*100/(I201+M201),I201)</f>
        <v>77.375560667591799</v>
      </c>
      <c r="J199" s="105">
        <f ca="true">I199*AVERAGEIF(J205:J216,"&gt;0")/100</f>
        <v>44.057481291103862</v>
      </c>
      <c r="K199" s="61">
        <f ca="true">I199*(100-AVERAGEIF(J205:J216,"&gt;0"))/100</f>
        <v>33.318079376487944</v>
      </c>
      <c r="L199" s="62">
        <f ca="true">100-(J199+K199+M199)</f>
        <v>10.243344634659934</v>
      </c>
      <c r="M199" s="63">
        <f ca="true">IF((I201+M201)&gt;100,M201*100/(I201+M201),M201)</f>
        <v>12.381094697748267</v>
      </c>
      <c r="N199" s="56">
        <f ca="true">IF((N201+R201)&gt;100,N201*100/(N201+R201),N201)</f>
        <v>89.695921331188856</v>
      </c>
      <c r="O199" s="105">
        <f ca="true">N199*AVERAGEIF(O205:O216,"&gt;0")/100</f>
        <v>47.129082618400609</v>
      </c>
      <c r="P199" s="61">
        <f ca="true">N199*(100-AVERAGEIF(O205:O216,"&gt;0"))/100</f>
        <v>42.566838712788247</v>
      </c>
      <c r="Q199" s="62">
        <f ca="true">100-(O199+P199+R199)</f>
        <v>5.5884102831826112</v>
      </c>
      <c r="R199" s="63">
        <f ca="true">IF((N201+R201)&gt;100,R201*100/(N201+R201),R201)</f>
        <v>4.7156683856285326</v>
      </c>
      <c r="S199" s="56">
        <f ca="true">IF((S201+W201)&gt;100,S201*100/(S201+W201),S201)</f>
        <v>91.959630964375037</v>
      </c>
      <c r="T199" s="105">
        <f ca="true">S199*AVERAGEIF(T205:T216,"&gt;0")/100</f>
        <v>48.84280559224927</v>
      </c>
      <c r="U199" s="61">
        <f ca="true">S199*(100-AVERAGEIF(T205:T216,"&gt;0"))/100</f>
        <v>43.116825372125767</v>
      </c>
      <c r="V199" s="62">
        <f ca="true">100-(T199+U199+W199)</f>
        <v>3.1180586323406487</v>
      </c>
      <c r="W199" s="63">
        <f ca="true">IF((S201+W201)&gt;100,W201*100/(S201+W201),W201)</f>
        <v>4.9223104032843139</v>
      </c>
      <c r="X199" s="56">
        <f ca="true">IF((X201+AB201)&gt;100,X201*100/(X201+AB201),X201)</f>
        <v>97.875693871636145</v>
      </c>
      <c r="Y199" s="105">
        <f ca="true">X199*AVERAGEIF(Y205:Y216,"&gt;0")/100</f>
        <v>70.121960417761514</v>
      </c>
      <c r="Z199" s="61">
        <f ca="true">X199*(100-AVERAGEIF(Y205:Y216,"&gt;0"))/100</f>
        <v>27.753733453874624</v>
      </c>
      <c r="AA199" s="62">
        <f ca="true">100-(Y199+Z199+AB199)</f>
        <v>1.1776765280171162</v>
      </c>
      <c r="AB199" s="63">
        <f ca="true">IF((X201+AB201)&gt;100,AB201*100/(X201+AB201),AB201)</f>
        <v>0.94662960034673915</v>
      </c>
    </row>
    <row r="200" s="64" customFormat="true" ht="15" customHeight="true" x14ac:dyDescent="0.2">
      <c r="A200" s="2929"/>
      <c r="B200" s="2930"/>
      <c r="C200" s="234">
        <v>2020</v>
      </c>
      <c r="D200" s="65">
        <f ca="true">IF((D202+H202)&gt;100,D202*100/(D202+H202),D202)</f>
        <v>65.936408151484329</v>
      </c>
      <c r="E200" s="106">
        <f ca="true">D200*AVERAGEIF(E205:E216,"&gt;0")/100</f>
        <v>37.160342594970501</v>
      </c>
      <c r="F200" s="67">
        <f ca="true">D200*(100-AVERAGEIF(E205:E216,"&gt;0"))/100</f>
        <v>28.776065556513831</v>
      </c>
      <c r="G200" s="68">
        <f ca="true">100-(E200+F200+H200)</f>
        <v>0.48347169120711442</v>
      </c>
      <c r="H200" s="69">
        <f ca="true">IF((D202+H202)&gt;100,H202*100/(D202+H202),H202)</f>
        <v>33.580120157308556</v>
      </c>
      <c r="I200" s="65">
        <f ca="true">IF((I202+M202)&gt;100,I202*100/(I202+M202),I202)</f>
        <v>96.202432546170257</v>
      </c>
      <c r="J200" s="106">
        <f ca="true">I200*AVERAGEIF(J205:J216,"&gt;0")/100</f>
        <v>54.777462489351841</v>
      </c>
      <c r="K200" s="67">
        <f ca="true">I200*(100-AVERAGEIF(J205:J216,"&gt;0"))/100</f>
        <v>41.424970056818417</v>
      </c>
      <c r="L200" s="68">
        <f ca="true">100-(J200+K200+M200)</f>
        <v>0.30227478708889066</v>
      </c>
      <c r="M200" s="69">
        <f ca="true">IF((I202+M202)&gt;100,M202*100/(I202+M202),M202)</f>
        <v>3.4952926667408519</v>
      </c>
      <c r="N200" s="65">
        <f ca="true">IF((N202+R202)&gt;100,N202*100/(N202+R202),N202)</f>
        <v>99.683878209193608</v>
      </c>
      <c r="O200" s="106">
        <f ca="true">N200*AVERAGEIF(O205:O216,"&gt;0")/100</f>
        <v>52.377072024233591</v>
      </c>
      <c r="P200" s="67">
        <f ca="true">N200*(100-AVERAGEIF(O205:O216,"&gt;0"))/100</f>
        <v>47.306806184960017</v>
      </c>
      <c r="Q200" s="68">
        <f ca="true">100-(O200+P200+R200)</f>
        <v>0.3161217908063918</v>
      </c>
      <c r="R200" s="69">
        <f ca="true">IF((N202+R202)&gt;100,R202*100/(N202+R202),R202)</f>
        <v>0</v>
      </c>
      <c r="S200" s="65">
        <f ca="true">IF((S202+W202)&gt;100,S202*100/(S202+W202),S202)</f>
        <v>100</v>
      </c>
      <c r="T200" s="106">
        <f ca="true">S200*AVERAGEIF(T205:T216,"&gt;0")/100</f>
        <v>53.113311873957898</v>
      </c>
      <c r="U200" s="67">
        <f ca="true">S200*(100-AVERAGEIF(T205:T216,"&gt;0"))/100</f>
        <v>46.886688126042102</v>
      </c>
      <c r="V200" s="68">
        <f ca="true">100-(T200+U200+W200)</f>
        <v>0</v>
      </c>
      <c r="W200" s="69">
        <f ca="true">IF((S202+W202)&gt;100,W202*100/(S202+W202),W202)</f>
        <v>0</v>
      </c>
      <c r="X200" s="65">
        <f ca="true">IF((X202+AB202)&gt;100,X202*100/(X202+AB202),X202)</f>
        <v>100</v>
      </c>
      <c r="Y200" s="106">
        <f ca="true">X200*AVERAGEIF(Y205:Y216,"&gt;0")/100</f>
        <v>71.643896093065138</v>
      </c>
      <c r="Z200" s="67">
        <f ca="true">X200*(100-AVERAGEIF(Y205:Y216,"&gt;0"))/100</f>
        <v>28.356103906934862</v>
      </c>
      <c r="AA200" s="68">
        <f ca="true">100-(Y200+Z200+AB200)</f>
        <v>0</v>
      </c>
      <c r="AB200" s="69">
        <f ca="true">IF((X202+AB202)&gt;100,AB202*100/(X202+AB202),AB202)</f>
        <v>0</v>
      </c>
    </row>
    <row r="201" hidden="true" x14ac:dyDescent="0.2">
      <c r="A201" s="2931" t="s">
        <v>12</v>
      </c>
      <c r="B201" s="2932"/>
      <c r="C201" s="70">
        <f>MinRegYear(C199,C205:C216)</f>
        <v>2004</v>
      </c>
      <c r="D201" s="71">
        <f ca="true">IF(MAX(C205:C216)-MIN(C205:C216)&lt;5,AVERAGEIF(C205:C216,"&gt;0",D205:D216),
IF(FORECAST($C201,D$205:D$216,$C$205:$C$216)&lt;0,0,
IF(FORECAST($C201,D$205:D$216,$C$205:$C$216)&gt;100,100,
FORECAST($C201,D$205:D$216,$C$205:$C$216))))</f>
        <v>62.724446067723193</v>
      </c>
      <c r="E201" s="72"/>
      <c r="F201" s="73"/>
      <c r="G201" s="73"/>
      <c r="H201" s="74">
        <f ca="true">IF(MAX(C205:C216)-MIN(C205:C216)&lt;5,AVERAGEIF(C205:C216,"&gt;0",H205:H216),
IF(FORECAST($C201,H$205:H$216,$C$205:$C$216)&lt;0,0,
IF(FORECAST($C201,H$205:H$216,$C$205:$C$216)&gt;100,100,
FORECAST($C201,H$205:H$216,$C$205:$C$216))))</f>
        <v>20.741438765535122</v>
      </c>
      <c r="I201" s="71">
        <f ca="true">IF(MAX(C205:C216)-MIN(C205:C216)&lt;5,AVERAGEIF(C205:C216,"&gt;0",I205:I216),
IF(FORECAST($C201,I$205:I$216,$C$205:$C$216)&lt;0,0,
IF(FORECAST($C201,I$205:I$216,$C$205:$C$216)&gt;100,100,
FORECAST($C201,I$205:I$216,$C$205:$C$216))))</f>
        <v>77.375560667591799</v>
      </c>
      <c r="J201" s="72"/>
      <c r="K201" s="73"/>
      <c r="L201" s="73"/>
      <c r="M201" s="74">
        <f ca="true">IF(MAX(C205:C216)-MIN(C205:C216)&lt;5,AVERAGEIF(C205:C216,"&gt;0",M205:M216),
IF(FORECAST($C201,M$205:M$216,$C$205:$C$216)&lt;0,0,
IF(FORECAST($C201,M$205:M$216,$C$205:$C$216)&gt;100,100,
FORECAST($C201,M$205:M$216,$C$205:$C$216))))</f>
        <v>12.381094697748267</v>
      </c>
      <c r="N201" s="71">
        <f ca="true">IF(MAX(C205:C216)-MIN(C205:C216)&lt;5,AVERAGEIF(C205:C216,"&gt;0",N205:N216),
IF(FORECAST($C201,N$205:N$216,$C$205:$C$216)&lt;0,0,
IF(FORECAST($C201,N$205:N$216,$C$205:$C$216)&gt;100,100,
FORECAST($C201,N$205:N$216,$C$205:$C$216))))</f>
        <v>89.695921331188856</v>
      </c>
      <c r="O201" s="72"/>
      <c r="P201" s="73"/>
      <c r="Q201" s="73"/>
      <c r="R201" s="74">
        <f ca="true">IF(MAX(C205:C216)-MIN(C205:C216)&lt;5,AVERAGEIF(C205:C216,"&gt;0",R205:R216),
IF(FORECAST($C201,R$205:R$216,$C$205:$C$216)&lt;0,0,
IF(FORECAST($C201,R$205:R$216,$C$205:$C$216)&gt;100,100,
FORECAST($C201,R$205:R$216,$C$205:$C$216))))</f>
        <v>4.7156683856285326</v>
      </c>
      <c r="S201" s="71">
        <f ca="true">IF(MAX(C205:C216)-MIN(C205:C216)&lt;5,AVERAGEIF(C205:C216,"&gt;0",S205:S216),
IF(FORECAST($C201,S$205:S$216,$C$205:$C$216)&lt;0,0,
IF(FORECAST($C201,S$205:S$216,$C$205:$C$216)&gt;100,100,
FORECAST($C201,S$205:S$216,$C$205:$C$216))))</f>
        <v>91.959630964375037</v>
      </c>
      <c r="T201" s="72"/>
      <c r="U201" s="73"/>
      <c r="V201" s="73"/>
      <c r="W201" s="74">
        <f ca="true">IF(MAX(C205:C216)-MIN(C205:C216)&lt;5,AVERAGEIF(C205:C216,"&gt;0",W205:W216),
IF(FORECAST($C201,W$205:W$216,$C$205:$C$216)&lt;0,0,
IF(FORECAST($C201,W$205:W$216,$C$205:$C$216)&gt;100,100,
FORECAST($C201,W$205:W$216,$C$205:$C$216))))</f>
        <v>4.9223104032843139</v>
      </c>
      <c r="X201" s="71">
        <f ca="true">IF(MAX(C205:C216)-MIN(C205:C216)&lt;5,AVERAGEIF(C205:C216,"&gt;0",X205:X216),
IF(FORECAST($C201,X$205:X$216,$C$205:$C$216)&lt;0,0,
IF(FORECAST($C201,X$205:X$216,$C$205:$C$216)&gt;100,100,
FORECAST($C201,X$205:X$216,$C$205:$C$216))))</f>
        <v>97.875693871636145</v>
      </c>
      <c r="Y201" s="72"/>
      <c r="Z201" s="73"/>
      <c r="AA201" s="73"/>
      <c r="AB201" s="74">
        <f ca="true">IF(MAX(C205:C216)-MIN(C205:C216)&lt;5,AVERAGEIF(C205:C216,"&gt;0",AB205:AB216),
IF(FORECAST($C201,AB$205:AB$216,$C$205:$C$216)&lt;0,0,
IF(FORECAST($C201,AB$205:AB$216,$C$205:$C$216)&gt;100,100,
FORECAST($C201,AB$205:AB$216,$C$205:$C$216))))</f>
        <v>0.94662960034673915</v>
      </c>
    </row>
    <row r="202" hidden="true" x14ac:dyDescent="0.2">
      <c r="A202" s="2933"/>
      <c r="B202" s="2934"/>
      <c r="C202" s="49">
        <f>MaxRegYear(C200,C205:C216)</f>
        <v>2020</v>
      </c>
      <c r="D202" s="75">
        <f ca="true">IF(MAX(C205:C216)-MIN(C205:C216)&lt;5,AVERAGEIF(C205:C216,"&gt;0",D205:D216),
IF(FORECAST($C202,D$205:D$216,$C$205:$C$216)&lt;0,0,
IF(FORECAST($C202,D$205:D$216,$C$205:$C$216)&gt;100,100,
FORECAST($C202,D$205:D$216,$C$205:$C$216))))</f>
        <v>65.936408151484329</v>
      </c>
      <c r="E202" s="76"/>
      <c r="F202" s="77"/>
      <c r="G202" s="77"/>
      <c r="H202" s="78">
        <f ca="true">IF(MAX(C205:C216)-MIN(C205:C216)&lt;5,AVERAGEIF(C205:C216,"&gt;0",H205:H216),
IF(FORECAST($C202,H$205:H$216,$C$205:$C$216)&lt;0,0,
IF(FORECAST($C202,H$205:H$216,$C$205:$C$216)&gt;100,100,
FORECAST($C202,H$205:H$216,$C$205:$C$216))))</f>
        <v>33.580120157308556</v>
      </c>
      <c r="I202" s="75">
        <f ca="true">IF(MAX(C205:C216)-MIN(C205:C216)&lt;5,AVERAGEIF(C205:C216,"&gt;0",I205:I216),
IF(FORECAST($C202,I$205:I$216,$C$205:$C$216)&lt;0,0,
IF(FORECAST($C202,I$205:I$216,$C$205:$C$216)&gt;100,100,
FORECAST($C202,I$205:I$216,$C$205:$C$216))))</f>
        <v>96.202432546170257</v>
      </c>
      <c r="J202" s="76"/>
      <c r="K202" s="77"/>
      <c r="L202" s="77"/>
      <c r="M202" s="78">
        <f ca="true">IF(MAX(C205:C216)-MIN(C205:C216)&lt;5,AVERAGEIF(C205:C216,"&gt;0",M205:M216),
IF(FORECAST($C202,M$205:M$216,$C$205:$C$216)&lt;0,0,
IF(FORECAST($C202,M$205:M$216,$C$205:$C$216)&gt;100,100,
FORECAST($C202,M$205:M$216,$C$205:$C$216))))</f>
        <v>3.4952926667408519</v>
      </c>
      <c r="N202" s="75">
        <f ca="true">IF(MAX(C205:C216)-MIN(C205:C216)&lt;5,AVERAGEIF(C205:C216,"&gt;0",N205:N216),
IF(FORECAST($C202,N$205:N$216,$C$205:$C$216)&lt;0,0,
IF(FORECAST($C202,N$205:N$216,$C$205:$C$216)&gt;100,100,
FORECAST($C202,N$205:N$216,$C$205:$C$216))))</f>
        <v>99.683878209193608</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839" t="s">
        <v>202</v>
      </c>
      <c r="C205" s="840"/>
      <c r="D205" s="1">
        <f t="shared" ref="D205:D216" ca="true" si="30">IF(ISERROR(INDIRECT(CONCATENATE($B205,"!H122"))),"",INDIRECT(CONCATENATE($B205,"!H122")))</f>
        <v>62.515342617276723</v>
      </c>
      <c r="E205" s="91" t="str">
        <f t="shared" ref="E205:E216" ca="true" si="31">IF(ISERROR(INDIRECT(CONCATENATE($B205,"!H129"))),"",INDIRECT(CONCATENATE($B205,"!H129")))</f>
        <v>N/A</v>
      </c>
      <c r="F205" s="89"/>
      <c r="G205" s="89"/>
      <c r="H205" s="90">
        <f t="shared" ref="H205:H216" ca="true" si="32">IF(ISERROR(INDIRECT(CONCATENATE($B205,"!H127"))),"",INDIRECT(CONCATENATE($B205,"!H127")))</f>
        <v>23.926796704656546</v>
      </c>
      <c r="I205" s="1">
        <f t="shared" ref="I205:I216" ca="true" si="33">IF(ISERROR(INDIRECT(CONCATENATE($B205,"!I122"))),"",INDIRECT(CONCATENATE($B205,"!I122")))</f>
        <v>79.710342430241326</v>
      </c>
      <c r="J205" s="91" t="str">
        <f t="shared" ref="J205:J216" ca="true" si="34">IF(ISERROR(INDIRECT(CONCATENATE($B205,"!I129"))),"",INDIRECT(CONCATENATE($B205,"!I129")))</f>
        <v>N/A</v>
      </c>
      <c r="K205" s="89"/>
      <c r="L205" s="89"/>
      <c r="M205" s="90">
        <f t="shared" ref="M205:M216" ca="true" si="35">IF(ISERROR(INDIRECT(CONCATENATE($B205,"!I127"))),"",INDIRECT(CONCATENATE($B205,"!I127")))</f>
        <v>12.3687265779554</v>
      </c>
      <c r="N205" s="1">
        <f t="shared" ref="N205:N216" ca="true" si="36">IF(ISERROR(INDIRECT(CONCATENATE($B205,"!J122"))),"",INDIRECT(CONCATENATE($B205,"!J122")))</f>
        <v>92.692092919767362</v>
      </c>
      <c r="O205" s="91" t="str">
        <f t="shared" ref="O205:O216" ca="true" si="37">IF(ISERROR(INDIRECT(CONCATENATE($B205,"!J129"))),"",INDIRECT(CONCATENATE($B205,"!J129")))</f>
        <v>N/A</v>
      </c>
      <c r="P205" s="89"/>
      <c r="Q205" s="89"/>
      <c r="R205" s="90">
        <f t="shared" ref="R205:R216" ca="true" si="38">IF(ISERROR(INDIRECT(CONCATENATE($B205,"!J127"))),"",INDIRECT(CONCATENATE($B205,"!J127")))</f>
        <v>2.5235886029504018</v>
      </c>
      <c r="S205" s="1">
        <f t="shared" ref="S205:S216" ca="true" si="39">IF(ISERROR(INDIRECT(CONCATENATE($B205,"!K122"))),"",INDIRECT(CONCATENATE($B205,"!K122")))</f>
        <v>97.168984390596137</v>
      </c>
      <c r="T205" s="91" t="str">
        <f t="shared" ref="T205:T216" ca="true" si="40">IF(ISERROR(INDIRECT(CONCATENATE($B205,"!K129"))),"",INDIRECT(CONCATENATE($B205,"!K129")))</f>
        <v>N/A</v>
      </c>
      <c r="U205" s="89"/>
      <c r="V205" s="89"/>
      <c r="W205" s="90">
        <f t="shared" ref="W205:W216" ca="true" si="41">IF(ISERROR(INDIRECT(CONCATENATE($B205,"!K127"))),"",INDIRECT(CONCATENATE($B205,"!K127")))</f>
        <v>0.37986692393526539</v>
      </c>
      <c r="X205" s="1">
        <f t="shared" ref="X205:X216" ca="true" si="42">IF(ISERROR(INDIRECT(CONCATENATE($B205,"!L122"))),"",INDIRECT(CONCATENATE($B205,"!L122")))</f>
        <v>99.090351984944562</v>
      </c>
      <c r="Y205" s="91" t="str">
        <f t="shared" ref="Y205:Y216" ca="true" si="43">IF(ISERROR(INDIRECT(CONCATENATE($B205,"!L129"))),"",INDIRECT(CONCATENATE($B205,"!L129")))</f>
        <v>N/A</v>
      </c>
      <c r="Z205" s="89"/>
      <c r="AA205" s="89"/>
      <c r="AB205" s="90">
        <f t="shared" ref="AB205:AB216" ca="true" si="44">IF(ISERROR(INDIRECT(CONCATENATE($B205,"!L2127"))),"",INDIRECT(CONCATENATE($B205,"!L127")))</f>
        <v>0</v>
      </c>
    </row>
    <row r="206" x14ac:dyDescent="0.2">
      <c r="A206" s="87"/>
      <c r="B206" s="841" t="s">
        <v>35</v>
      </c>
      <c r="C206" s="842">
        <v>2006</v>
      </c>
      <c r="D206" s="2">
        <f t="shared" ca="true" si="30"/>
        <v>72.996086837019448</v>
      </c>
      <c r="E206" s="91">
        <f t="shared" ca="true" si="31"/>
        <v>55.574777203495849</v>
      </c>
      <c r="F206" s="89"/>
      <c r="G206" s="89"/>
      <c r="H206" s="92">
        <f t="shared" ca="true" si="32"/>
        <v>11.018870510678045</v>
      </c>
      <c r="I206" s="2">
        <f t="shared" ca="true" si="33"/>
        <v>83.380004055025879</v>
      </c>
      <c r="J206" s="91">
        <f t="shared" ca="true" si="34"/>
        <v>58.357612137298176</v>
      </c>
      <c r="K206" s="89"/>
      <c r="L206" s="89"/>
      <c r="M206" s="92">
        <f t="shared" ca="true" si="35"/>
        <v>8.0063477059115034</v>
      </c>
      <c r="N206" s="2">
        <f t="shared" ca="true" si="36"/>
        <v>91.512328752297236</v>
      </c>
      <c r="O206" s="91">
        <f t="shared" ca="true" si="37"/>
        <v>52.457639984012552</v>
      </c>
      <c r="P206" s="89"/>
      <c r="Q206" s="89"/>
      <c r="R206" s="92">
        <f t="shared" ca="true" si="38"/>
        <v>3.6998040375039691</v>
      </c>
      <c r="S206" s="2">
        <f t="shared" ca="true" si="39"/>
        <v>92.336667477063841</v>
      </c>
      <c r="T206" s="91">
        <f t="shared" ca="true" si="40"/>
        <v>60.346033744061835</v>
      </c>
      <c r="U206" s="89"/>
      <c r="V206" s="89"/>
      <c r="W206" s="92">
        <f t="shared" ca="true" si="41"/>
        <v>5.2232492947741109</v>
      </c>
      <c r="X206" s="2">
        <f t="shared" ca="true" si="42"/>
        <v>97.794600086517136</v>
      </c>
      <c r="Y206" s="91">
        <f t="shared" ca="true" si="43"/>
        <v>71.349829820684775</v>
      </c>
      <c r="Z206" s="89"/>
      <c r="AA206" s="89"/>
      <c r="AB206" s="92">
        <f t="shared" ca="true" si="44"/>
        <v>1.0904123703391719</v>
      </c>
    </row>
    <row r="207" x14ac:dyDescent="0.2">
      <c r="A207" s="87"/>
      <c r="B207" s="841" t="s">
        <v>272</v>
      </c>
      <c r="C207" s="842">
        <v>2010</v>
      </c>
      <c r="D207" s="2">
        <f t="shared" ca="true" si="30"/>
        <v>45.145037016712877</v>
      </c>
      <c r="E207" s="91">
        <f t="shared" ca="true" si="31"/>
        <v>55.574777203495849</v>
      </c>
      <c r="F207" s="89"/>
      <c r="G207" s="89"/>
      <c r="H207" s="92">
        <f t="shared" ca="true" si="32"/>
        <v>44.99799195709349</v>
      </c>
      <c r="I207" s="2">
        <f t="shared" ca="true" si="33"/>
        <v>77.305889974862467</v>
      </c>
      <c r="J207" s="91">
        <f t="shared" ca="true" si="34"/>
        <v>58.357612137298176</v>
      </c>
      <c r="K207" s="89"/>
      <c r="L207" s="89"/>
      <c r="M207" s="92">
        <f t="shared" ca="true" si="35"/>
        <v>14.842154626729551</v>
      </c>
      <c r="N207" s="2">
        <f t="shared" ca="true" si="36"/>
        <v>91.603313086686086</v>
      </c>
      <c r="O207" s="91">
        <f t="shared" ca="true" si="37"/>
        <v>52.457639984012552</v>
      </c>
      <c r="P207" s="89"/>
      <c r="Q207" s="89"/>
      <c r="R207" s="92">
        <f t="shared" ca="true" si="38"/>
        <v>3.6624644329126559</v>
      </c>
      <c r="S207" s="2">
        <f t="shared" ca="true" si="39"/>
        <v>96.217200662189029</v>
      </c>
      <c r="T207" s="91">
        <f t="shared" ca="true" si="40"/>
        <v>60.346033744061835</v>
      </c>
      <c r="U207" s="89"/>
      <c r="V207" s="89"/>
      <c r="W207" s="92">
        <f t="shared" ca="true" si="41"/>
        <v>1.0723300060584244</v>
      </c>
      <c r="X207" s="2">
        <f t="shared" ca="true" si="42"/>
        <v>99.11167442883773</v>
      </c>
      <c r="Y207" s="91">
        <f t="shared" ca="true" si="43"/>
        <v>71.349829820684775</v>
      </c>
      <c r="Z207" s="89"/>
      <c r="AA207" s="89"/>
      <c r="AB207" s="92">
        <f t="shared" ca="true" si="44"/>
        <v>4.3953523463190487E-2</v>
      </c>
      <c r="AD207" s="93"/>
    </row>
    <row r="208" x14ac:dyDescent="0.2">
      <c r="A208" s="87"/>
      <c r="B208" s="841" t="s">
        <v>475</v>
      </c>
      <c r="C208" s="842">
        <v>2014</v>
      </c>
      <c r="D208" s="2">
        <f t="shared" ca="true" si="30"/>
        <v>72.689275508437134</v>
      </c>
      <c r="E208" s="91">
        <f t="shared" ca="true" si="31"/>
        <v>58.039723017911108</v>
      </c>
      <c r="F208" s="89"/>
      <c r="G208" s="89"/>
      <c r="H208" s="92">
        <f t="shared" ca="true" si="32"/>
        <v>23.863729582592239</v>
      </c>
      <c r="I208" s="2">
        <f t="shared" ca="true" si="33"/>
        <v>92.448597678259304</v>
      </c>
      <c r="J208" s="91">
        <f t="shared" ca="true" si="34"/>
        <v>56.046878425527659</v>
      </c>
      <c r="K208" s="89"/>
      <c r="L208" s="89"/>
      <c r="M208" s="92">
        <f t="shared" ca="true" si="35"/>
        <v>5.0330622610334892</v>
      </c>
      <c r="N208" s="2">
        <f t="shared" ca="true" si="36"/>
        <v>97.910840093377985</v>
      </c>
      <c r="O208" s="91">
        <f t="shared" ca="true" si="37"/>
        <v>52.797206910846526</v>
      </c>
      <c r="P208" s="89"/>
      <c r="Q208" s="89"/>
      <c r="R208" s="92">
        <f t="shared" ca="true" si="38"/>
        <v>1.0692969517486968</v>
      </c>
      <c r="S208" s="2">
        <f t="shared" ca="true" si="39"/>
        <v>98.29316628162772</v>
      </c>
      <c r="T208" s="91">
        <f t="shared" ca="true" si="40"/>
        <v>43.724526269392506</v>
      </c>
      <c r="U208" s="89"/>
      <c r="V208" s="89"/>
      <c r="W208" s="92">
        <f t="shared" ca="true" si="41"/>
        <v>0</v>
      </c>
      <c r="X208" s="2">
        <f t="shared" ca="true" si="42"/>
        <v>100</v>
      </c>
      <c r="Y208" s="91">
        <f t="shared" ca="true" si="43"/>
        <v>70.946223594731279</v>
      </c>
      <c r="Z208" s="89"/>
      <c r="AA208" s="89"/>
      <c r="AB208" s="92">
        <f t="shared" ca="true" si="44"/>
        <v>0</v>
      </c>
    </row>
    <row r="209" x14ac:dyDescent="0.2">
      <c r="A209" s="87"/>
      <c r="B209" s="841" t="s">
        <v>590</v>
      </c>
      <c r="C209" s="842">
        <v>2018</v>
      </c>
      <c r="D209" s="2">
        <f t="shared" ca="true" si="30"/>
        <v>66.491309076245628</v>
      </c>
      <c r="E209" s="91">
        <f t="shared" ca="true" si="31"/>
        <v>56.24212617595569</v>
      </c>
      <c r="F209" s="89"/>
      <c r="G209" s="89"/>
      <c r="H209" s="92">
        <f t="shared" ca="true" si="32"/>
        <v>28.762525795323036</v>
      </c>
      <c r="I209" s="2">
        <f t="shared" ca="true" si="33"/>
        <v>94.021494719375625</v>
      </c>
      <c r="J209" s="91">
        <f t="shared" ca="true" si="34"/>
        <v>54.9970548993996</v>
      </c>
      <c r="K209" s="89"/>
      <c r="L209" s="89"/>
      <c r="M209" s="92">
        <f t="shared" ca="true" si="35"/>
        <v>3.8712101353039805</v>
      </c>
      <c r="N209" s="2">
        <f t="shared" ca="true" si="36"/>
        <v>97.733117148403934</v>
      </c>
      <c r="O209" s="91">
        <f t="shared" ca="true" si="37"/>
        <v>52.460202888742081</v>
      </c>
      <c r="P209" s="89"/>
      <c r="Q209" s="89"/>
      <c r="R209" s="92">
        <f t="shared" ca="true" si="38"/>
        <v>0.37353968185153857</v>
      </c>
      <c r="S209" s="2">
        <f t="shared" ca="true" si="39"/>
        <v>99.254100009131378</v>
      </c>
      <c r="T209" s="91">
        <f t="shared" ca="true" si="40"/>
        <v>48.036653738315394</v>
      </c>
      <c r="U209" s="89"/>
      <c r="V209" s="89"/>
      <c r="W209" s="92">
        <f t="shared" ca="true" si="41"/>
        <v>0</v>
      </c>
      <c r="X209" s="2">
        <f t="shared" ca="true" si="42"/>
        <v>99.571341985372612</v>
      </c>
      <c r="Y209" s="91">
        <f t="shared" ca="true" si="43"/>
        <v>72.92970113615975</v>
      </c>
      <c r="Z209" s="89"/>
      <c r="AA209" s="89"/>
      <c r="AB209" s="92">
        <f t="shared" ca="true" si="44"/>
        <v>0</v>
      </c>
    </row>
    <row r="210" x14ac:dyDescent="0.2">
      <c r="A210" s="87"/>
      <c r="B210" s="841"/>
      <c r="C210" s="842"/>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841"/>
      <c r="C211" s="842"/>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841"/>
      <c r="C212" s="842"/>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841"/>
      <c r="C213" s="842"/>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841"/>
      <c r="C214" s="842"/>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841"/>
      <c r="C215" s="842"/>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843"/>
      <c r="C216" s="844"/>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938" t="str">
        <f>CONCATENATE("Urban use of sanitation facilities, ",C199,"–",C200)</f>
        <v>Urban use of sanitation facilities, 2000–2020</v>
      </c>
      <c r="C218" s="2939"/>
      <c r="D218" s="2939"/>
      <c r="E218" s="2939"/>
      <c r="F218" s="2939"/>
      <c r="G218" s="2939"/>
      <c r="H218" s="2939"/>
      <c r="I218" s="2939"/>
      <c r="J218" s="2939"/>
      <c r="K218" s="2939"/>
      <c r="L218" s="2939"/>
      <c r="N218" s="98"/>
      <c r="O218" s="98"/>
      <c r="P218" s="98"/>
      <c r="Q218" s="98"/>
      <c r="R218" s="98"/>
      <c r="S218" s="2921" t="s">
        <v>11</v>
      </c>
      <c r="T218" s="2922"/>
      <c r="U218" s="2922"/>
      <c r="V218" s="2922"/>
      <c r="W218" s="292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935" t="s">
        <v>7</v>
      </c>
      <c r="B297" s="2935"/>
      <c r="C297" s="2935"/>
      <c r="D297" s="2924" t="s">
        <v>0</v>
      </c>
      <c r="E297" s="2925"/>
      <c r="F297" s="2925"/>
      <c r="G297" s="2925"/>
      <c r="H297" s="2926"/>
      <c r="I297" s="2924" t="s">
        <v>1</v>
      </c>
      <c r="J297" s="2925"/>
      <c r="K297" s="2925"/>
      <c r="L297" s="2925"/>
      <c r="M297" s="2926"/>
      <c r="N297" s="2924" t="s">
        <v>2</v>
      </c>
      <c r="O297" s="2925"/>
      <c r="P297" s="2925"/>
      <c r="Q297" s="2925"/>
      <c r="R297" s="2926"/>
      <c r="S297" s="2924" t="s">
        <v>3</v>
      </c>
      <c r="T297" s="2925"/>
      <c r="U297" s="2925"/>
      <c r="V297" s="2925"/>
      <c r="W297" s="2926"/>
      <c r="X297" s="2924" t="s">
        <v>4</v>
      </c>
      <c r="Y297" s="2925"/>
      <c r="Z297" s="2925"/>
      <c r="AA297" s="2925"/>
      <c r="AB297" s="2926"/>
    </row>
    <row r="298" s="44" customFormat="true" ht="22.5" customHeight="true" x14ac:dyDescent="0.2">
      <c r="A298" s="2936"/>
      <c r="B298" s="2936"/>
      <c r="C298" s="2936"/>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927" t="s">
        <v>10</v>
      </c>
      <c r="B299" s="2928"/>
      <c r="C299" s="233">
        <v>2000</v>
      </c>
      <c r="D299" s="56">
        <f ca="true">IF((D301+H301)&gt;100,D301*100/(D301+H301),D301)</f>
        <v>0</v>
      </c>
      <c r="E299" s="105">
        <f ca="true">D299*AVERAGEIF(E305:E316,"&gt;0")/100</f>
        <v>0</v>
      </c>
      <c r="F299" s="58">
        <f ca="true">D299*(100-AVERAGEIF(E305:E316,"&gt;0"))/100</f>
        <v>0</v>
      </c>
      <c r="G299" s="59">
        <f ca="true">100-(E299+F299+H299)</f>
        <v>0</v>
      </c>
      <c r="H299" s="60">
        <f ca="true">IF((D301+H301)&gt;100,H301*100/(D301+H301),H301)</f>
        <v>100</v>
      </c>
      <c r="I299" s="56">
        <f ca="true">IF((I301+M301)&gt;100,I301*100/(I301+M301),I301)</f>
        <v>0</v>
      </c>
      <c r="J299" s="105">
        <f ca="true">I299*AVERAGEIF(J305:J316,"&gt;0")/100</f>
        <v>0</v>
      </c>
      <c r="K299" s="61">
        <f ca="true">I299*(100-AVERAGEIF(J305:J316,"&gt;0"))/100</f>
        <v>0</v>
      </c>
      <c r="L299" s="62">
        <f ca="true">100-(J299+K299+M299)</f>
        <v>0</v>
      </c>
      <c r="M299" s="63">
        <f ca="true">IF((I301+M301)&gt;100,M301*100/(I301+M301),M301)</f>
        <v>100</v>
      </c>
      <c r="N299" s="56">
        <f ca="true">IF((N301+R301)&gt;100,N301*100/(N301+R301),N301)</f>
        <v>0</v>
      </c>
      <c r="O299" s="105">
        <f ca="true">N299*AVERAGEIF(O305:O316,"&gt;0")/100</f>
        <v>0</v>
      </c>
      <c r="P299" s="61">
        <f ca="true">N299*(100-AVERAGEIF(O305:O316,"&gt;0"))/100</f>
        <v>0</v>
      </c>
      <c r="Q299" s="62">
        <f ca="true">100-(O299+P299+R299)</f>
        <v>4.2755060469989985</v>
      </c>
      <c r="R299" s="63">
        <f ca="true">IF((N301+R301)&gt;100,R301*100/(N301+R301),R301)</f>
        <v>95.724493953001002</v>
      </c>
      <c r="S299" s="56">
        <f ca="true">IF((S301+W301)&gt;100,S301*100/(S301+W301),S301)</f>
        <v>1.7116793620280077</v>
      </c>
      <c r="T299" s="105">
        <f ca="true">S299*AVERAGEIF(T305:T316,"&gt;0")/100</f>
        <v>0.75833981742586898</v>
      </c>
      <c r="U299" s="61">
        <f ca="true">S299*(100-AVERAGEIF(T305:T316,"&gt;0"))/100</f>
        <v>0.95333954460213877</v>
      </c>
      <c r="V299" s="62">
        <f ca="true">100-(T299+U299+W299)</f>
        <v>5.4096904988064125</v>
      </c>
      <c r="W299" s="63">
        <f ca="true">IF((S301+W301)&gt;100,W301*100/(S301+W301),W301)</f>
        <v>92.87863013916558</v>
      </c>
      <c r="X299" s="56">
        <f ca="true">IF((X301+AB301)&gt;100,X301*100/(X301+AB301),X301)</f>
        <v>19.376700725231785</v>
      </c>
      <c r="Y299" s="105">
        <f ca="true">X299*AVERAGEIF(Y305:Y316,"&gt;0")/100</f>
        <v>9.4397674819537265</v>
      </c>
      <c r="Z299" s="61">
        <f ca="true">X299*(100-AVERAGEIF(Y305:Y316,"&gt;0"))/100</f>
        <v>9.9369332432780588</v>
      </c>
      <c r="AA299" s="62">
        <f ca="true">100-(Y299+Z299+AB299)</f>
        <v>12.264023079323579</v>
      </c>
      <c r="AB299" s="63">
        <f ca="true">IF((X301+AB301)&gt;100,AB301*100/(X301+AB301),AB301)</f>
        <v>68.359276195444636</v>
      </c>
    </row>
    <row r="300" s="64" customFormat="true" ht="15" customHeight="true" x14ac:dyDescent="0.2">
      <c r="A300" s="2929"/>
      <c r="B300" s="2930"/>
      <c r="C300" s="234">
        <v>2020</v>
      </c>
      <c r="D300" s="65">
        <f ca="true">IF((D302+H302)&gt;100,D302*100/(D302+H302),D302)</f>
        <v>26.814464245297586</v>
      </c>
      <c r="E300" s="106">
        <f ca="true">D300*AVERAGEIF(E305:E316,"&gt;0")/100</f>
        <v>8.8287770240075023</v>
      </c>
      <c r="F300" s="67">
        <f ca="true">D300*(100-AVERAGEIF(E305:E316,"&gt;0"))/100</f>
        <v>17.985687221290082</v>
      </c>
      <c r="G300" s="68">
        <f ca="true">100-(E300+F300+H300)</f>
        <v>8.7328032230366262</v>
      </c>
      <c r="H300" s="69">
        <f ca="true">IF((D302+H302)&gt;100,H302*100/(D302+H302),H302)</f>
        <v>64.452732531665788</v>
      </c>
      <c r="I300" s="65">
        <f ca="true">IF((I302+M302)&gt;100,I302*100/(I302+M302),I302)</f>
        <v>38.692305269486496</v>
      </c>
      <c r="J300" s="106">
        <f ca="true">I300*AVERAGEIF(J305:J316,"&gt;0")/100</f>
        <v>17.782010900696115</v>
      </c>
      <c r="K300" s="67">
        <f ca="true">I300*(100-AVERAGEIF(J305:J316,"&gt;0"))/100</f>
        <v>20.910294368790382</v>
      </c>
      <c r="L300" s="68">
        <f ca="true">100-(J300+K300+M300)</f>
        <v>6.6127894853025282</v>
      </c>
      <c r="M300" s="69">
        <f ca="true">IF((I302+M302)&gt;100,M302*100/(I302+M302),M302)</f>
        <v>54.694905245210975</v>
      </c>
      <c r="N300" s="65">
        <f ca="true">IF((N302+R302)&gt;100,N302*100/(N302+R302),N302)</f>
        <v>44.341499564419792</v>
      </c>
      <c r="O300" s="106">
        <f ca="true">N300*AVERAGEIF(O305:O316,"&gt;0")/100</f>
        <v>19.67280987560882</v>
      </c>
      <c r="P300" s="67">
        <f ca="true">N300*(100-AVERAGEIF(O305:O316,"&gt;0"))/100</f>
        <v>24.668689688810971</v>
      </c>
      <c r="Q300" s="68">
        <f ca="true">100-(O300+P300+R300)</f>
        <v>7.5396883636713028</v>
      </c>
      <c r="R300" s="69">
        <f ca="true">IF((N302+R302)&gt;100,R302*100/(N302+R302),R302)</f>
        <v>48.118812071908906</v>
      </c>
      <c r="S300" s="65">
        <f ca="true">IF((S302+W302)&gt;100,S302*100/(S302+W302),S302)</f>
        <v>49.687714853883335</v>
      </c>
      <c r="T300" s="106">
        <f ca="true">S300*AVERAGEIF(T305:T316,"&gt;0")/100</f>
        <v>22.013569507526714</v>
      </c>
      <c r="U300" s="67">
        <f ca="true">S300*(100-AVERAGEIF(T305:T316,"&gt;0"))/100</f>
        <v>27.674145346356621</v>
      </c>
      <c r="V300" s="68">
        <f ca="true">100-(T300+U300+W300)</f>
        <v>8.3326098081961391</v>
      </c>
      <c r="W300" s="69">
        <f ca="true">IF((S302+W302)&gt;100,W302*100/(S302+W302),W302)</f>
        <v>41.979675337920526</v>
      </c>
      <c r="X300" s="65">
        <f ca="true">IF((X302+AB302)&gt;100,X302*100/(X302+AB302),X302)</f>
        <v>59.242311213055473</v>
      </c>
      <c r="Y300" s="106">
        <f ca="true">X300*AVERAGEIF(Y305:Y316,"&gt;0")/100</f>
        <v>28.861138481463236</v>
      </c>
      <c r="Z300" s="67">
        <f ca="true">X300*(100-AVERAGEIF(Y305:Y316,"&gt;0"))/100</f>
        <v>30.381172731592237</v>
      </c>
      <c r="AA300" s="68">
        <f ca="true">100-(Y300+Z300+AB300)</f>
        <v>5.6396433378190522</v>
      </c>
      <c r="AB300" s="69">
        <f ca="true">IF((X302+AB302)&gt;100,AB302*100/(X302+AB302),AB302)</f>
        <v>35.118045449125475</v>
      </c>
    </row>
    <row r="301" hidden="true" x14ac:dyDescent="0.2">
      <c r="A301" s="2931" t="s">
        <v>12</v>
      </c>
      <c r="B301" s="2932"/>
      <c r="C301" s="70">
        <f>MinRegYear(C299,C305:C316)</f>
        <v>2001</v>
      </c>
      <c r="D301" s="71">
        <f ca="true">IF(MAX(C305:C316)-MIN(C305:C316)&lt;5,AVERAGEIF(C305:C316,"&gt;0",D305:D316),
IF(FORECAST($C301,D$305:D$316,$C$305:$C$316)&lt;0,0,
IF(FORECAST($C301,D$305:D$316,$C$305:$C$316)&gt;100,100,
FORECAST($C301,D$305:D$316,$C$305:$C$316))))</f>
        <v>0</v>
      </c>
      <c r="E301" s="72"/>
      <c r="F301" s="73"/>
      <c r="G301" s="73"/>
      <c r="H301" s="74">
        <f ca="true">IF(MAX(C305:C316)-MIN(C305:C316)&lt;5,AVERAGEIF(C305:C316,"&gt;0",H305:H316),
IF(FORECAST($C301,H$305:H$316,$C$305:$C$316)&lt;0,0,
IF(FORECAST($C301,H$305:H$316,$C$305:$C$316)&gt;100,100,
FORECAST($C301,H$305:H$316,$C$305:$C$316))))</f>
        <v>100</v>
      </c>
      <c r="I301" s="71">
        <f ca="true">IF(MAX(C305:C316)-MIN(C305:C316)&lt;5,AVERAGEIF(C305:C316,"&gt;0",I305:I316),
IF(FORECAST($C301,I$305:I$316,$C$305:$C$316)&lt;0,0,
IF(FORECAST($C301,I$305:I$316,$C$305:$C$316)&gt;100,100,
FORECAST($C301,I$305:I$316,$C$305:$C$316))))</f>
        <v>0</v>
      </c>
      <c r="J301" s="72"/>
      <c r="K301" s="73"/>
      <c r="L301" s="73"/>
      <c r="M301" s="74">
        <f ca="true">IF(MAX(C305:C316)-MIN(C305:C316)&lt;5,AVERAGEIF(C305:C316,"&gt;0",M305:M316),
IF(FORECAST($C301,M$305:M$316,$C$305:$C$316)&lt;0,0,
IF(FORECAST($C301,M$305:M$316,$C$305:$C$316)&gt;100,100,
FORECAST($C301,M$305:M$316,$C$305:$C$316))))</f>
        <v>100</v>
      </c>
      <c r="N301" s="71">
        <f ca="true">IF(MAX(C305:C316)-MIN(C305:C316)&lt;5,AVERAGEIF(C305:C316,"&gt;0",N305:N316),
IF(FORECAST($C301,N$305:N$316,$C$305:$C$316)&lt;0,0,
IF(FORECAST($C301,N$305:N$316,$C$305:$C$316)&gt;100,100,
FORECAST($C301,N$305:N$316,$C$305:$C$316))))</f>
        <v>0</v>
      </c>
      <c r="O301" s="72"/>
      <c r="P301" s="73"/>
      <c r="Q301" s="73"/>
      <c r="R301" s="74">
        <f ca="true">IF(MAX(C305:C316)-MIN(C305:C316)&lt;5,AVERAGEIF(C305:C316,"&gt;0",R305:R316),
IF(FORECAST($C301,R$305:R$316,$C$305:$C$316)&lt;0,0,
IF(FORECAST($C301,R$305:R$316,$C$305:$C$316)&gt;100,100,
FORECAST($C301,R$305:R$316,$C$305:$C$316))))</f>
        <v>95.724493953001002</v>
      </c>
      <c r="S301" s="71">
        <f ca="true">IF(MAX(C305:C316)-MIN(C305:C316)&lt;5,AVERAGEIF(C305:C316,"&gt;0",S305:S316),
IF(FORECAST($C301,S$305:S$316,$C$305:$C$316)&lt;0,0,
IF(FORECAST($C301,S$305:S$316,$C$305:$C$316)&gt;100,100,
FORECAST($C301,S$305:S$316,$C$305:$C$316))))</f>
        <v>1.7116793620280077</v>
      </c>
      <c r="T301" s="72"/>
      <c r="U301" s="73"/>
      <c r="V301" s="73"/>
      <c r="W301" s="74">
        <f ca="true">IF(MAX(C305:C316)-MIN(C305:C316)&lt;5,AVERAGEIF(C305:C316,"&gt;0",W305:W316),
IF(FORECAST($C301,W$305:W$316,$C$305:$C$316)&lt;0,0,
IF(FORECAST($C301,W$305:W$316,$C$305:$C$316)&gt;100,100,
FORECAST($C301,W$305:W$316,$C$305:$C$316))))</f>
        <v>92.87863013916558</v>
      </c>
      <c r="X301" s="71">
        <f ca="true">IF(MAX(C305:C316)-MIN(C305:C316)&lt;5,AVERAGEIF(C305:C316,"&gt;0",X305:X316),
IF(FORECAST($C301,X$305:X$316,$C$305:$C$316)&lt;0,0,
IF(FORECAST($C301,X$305:X$316,$C$305:$C$316)&gt;100,100,
FORECAST($C301,X$305:X$316,$C$305:$C$316))))</f>
        <v>19.376700725231785</v>
      </c>
      <c r="Y301" s="72"/>
      <c r="Z301" s="73"/>
      <c r="AA301" s="73"/>
      <c r="AB301" s="74">
        <f ca="true">IF(MAX(C305:C316)-MIN(C305:C316)&lt;5,AVERAGEIF(C305:C316,"&gt;0",AB305:AB316),
IF(FORECAST($C301,AB$305:AB$316,$C$305:$C$316)&lt;0,0,
IF(FORECAST($C301,AB$305:AB$316,$C$305:$C$316)&gt;100,100,
FORECAST($C301,AB$305:AB$316,$C$305:$C$316))))</f>
        <v>68.359276195444636</v>
      </c>
    </row>
    <row r="302" hidden="true" x14ac:dyDescent="0.2">
      <c r="A302" s="2933"/>
      <c r="B302" s="2934"/>
      <c r="C302" s="49">
        <f>MaxRegYear(C300,C305:C316)</f>
        <v>2020</v>
      </c>
      <c r="D302" s="75">
        <f ca="true">IF(MAX(C305:C316)-MIN(C305:C316)&lt;5,AVERAGEIF(C305:C316,"&gt;0",D305:D316),
IF(FORECAST($C302,D$305:D$316,$C$305:$C$316)&lt;0,0,
IF(FORECAST($C302,D$305:D$316,$C$305:$C$316)&gt;100,100,
FORECAST($C302,D$305:D$316,$C$305:$C$316))))</f>
        <v>26.814464245297586</v>
      </c>
      <c r="E302" s="76"/>
      <c r="F302" s="77"/>
      <c r="G302" s="77"/>
      <c r="H302" s="78">
        <f ca="true">IF(MAX(C305:C316)-MIN(C305:C316)&lt;5,AVERAGEIF(C305:C316,"&gt;0",H305:H316),
IF(FORECAST($C302,H$305:H$316,$C$305:$C$316)&lt;0,0,
IF(FORECAST($C302,H$305:H$316,$C$305:$C$316)&gt;100,100,
FORECAST($C302,H$305:H$316,$C$305:$C$316))))</f>
        <v>64.452732531665788</v>
      </c>
      <c r="I302" s="75">
        <f ca="true">IF(MAX(C305:C316)-MIN(C305:C316)&lt;5,AVERAGEIF(C305:C316,"&gt;0",I305:I316),
IF(FORECAST($C302,I$305:I$316,$C$305:$C$316)&lt;0,0,
IF(FORECAST($C302,I$305:I$316,$C$305:$C$316)&gt;100,100,
FORECAST($C302,I$305:I$316,$C$305:$C$316))))</f>
        <v>38.692305269486496</v>
      </c>
      <c r="J302" s="76"/>
      <c r="K302" s="77"/>
      <c r="L302" s="77"/>
      <c r="M302" s="78">
        <f ca="true">IF(MAX(C305:C316)-MIN(C305:C316)&lt;5,AVERAGEIF(C305:C316,"&gt;0",M305:M316),
IF(FORECAST($C302,M$305:M$316,$C$305:$C$316)&lt;0,0,
IF(FORECAST($C302,M$305:M$316,$C$305:$C$316)&gt;100,100,
FORECAST($C302,M$305:M$316,$C$305:$C$316))))</f>
        <v>54.694905245210975</v>
      </c>
      <c r="N302" s="75">
        <f ca="true">IF(MAX(C305:C316)-MIN(C305:C316)&lt;5,AVERAGEIF(C305:C316,"&gt;0",N305:N316),
IF(FORECAST($C302,N$305:N$316,$C$305:$C$316)&lt;0,0,
IF(FORECAST($C302,N$305:N$316,$C$305:$C$316)&gt;100,100,
FORECAST($C302,N$305:N$316,$C$305:$C$316))))</f>
        <v>44.341499564419792</v>
      </c>
      <c r="O302" s="76"/>
      <c r="P302" s="77"/>
      <c r="Q302" s="77"/>
      <c r="R302" s="78">
        <f ca="true">IF(MAX(C305:C316)-MIN(C305:C316)&lt;5,AVERAGEIF(C305:C316,"&gt;0",R305:R316),
IF(FORECAST($C302,R$305:R$316,$C$305:$C$316)&lt;0,0,
IF(FORECAST($C302,R$305:R$316,$C$305:$C$316)&gt;100,100,
FORECAST($C302,R$305:R$316,$C$305:$C$316))))</f>
        <v>48.118812071908906</v>
      </c>
      <c r="S302" s="75">
        <f ca="true">IF(MAX(C305:C316)-MIN(C305:C316)&lt;5,AVERAGEIF(C305:C316,"&gt;0",S305:S316),
IF(FORECAST($C302,S$305:S$316,$C$305:$C$316)&lt;0,0,
IF(FORECAST($C302,S$305:S$316,$C$305:$C$316)&gt;100,100,
FORECAST($C302,S$305:S$316,$C$305:$C$316))))</f>
        <v>49.687714853883335</v>
      </c>
      <c r="T302" s="76"/>
      <c r="U302" s="77"/>
      <c r="V302" s="77"/>
      <c r="W302" s="78">
        <f ca="true">IF(MAX(C305:C316)-MIN(C305:C316)&lt;5,AVERAGEIF(C305:C316,"&gt;0",W305:W316),
IF(FORECAST($C302,W$305:W$316,$C$305:$C$316)&lt;0,0,
IF(FORECAST($C302,W$305:W$316,$C$305:$C$316)&gt;100,100,
FORECAST($C302,W$305:W$316,$C$305:$C$316))))</f>
        <v>41.979675337920526</v>
      </c>
      <c r="X302" s="75">
        <f ca="true">IF(MAX(C305:C316)-MIN(C305:C316)&lt;5,AVERAGEIF(C305:C316,"&gt;0",X305:X316),
IF(FORECAST($C302,X$305:X$316,$C$305:$C$316)&lt;0,0,
IF(FORECAST($C302,X$305:X$316,$C$305:$C$316)&gt;100,100,
FORECAST($C302,X$305:X$316,$C$305:$C$316))))</f>
        <v>59.242311213055473</v>
      </c>
      <c r="Y302" s="76"/>
      <c r="Z302" s="77"/>
      <c r="AA302" s="77"/>
      <c r="AB302" s="78">
        <f ca="true">IF(MAX(C305:C316)-MIN(C305:C316)&lt;5,AVERAGEIF(C305:C316,"&gt;0",AB305:AB316),
IF(FORECAST($C302,AB$305:AB$316,$C$305:$C$316)&lt;0,0,
IF(FORECAST($C302,AB$305:AB$316,$C$305:$C$316)&gt;100,100,
FORECAST($C302,AB$305:AB$316,$C$305:$C$316))))</f>
        <v>35.118045449125475</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839" t="s">
        <v>202</v>
      </c>
      <c r="C305" s="840">
        <v>2003</v>
      </c>
      <c r="D305" s="1">
        <f t="shared" ref="D305:D316" ca="true" si="45">IF(ISERROR(INDIRECT(CONCATENATE($B305,"!M122"))),"",INDIRECT(CONCATENATE($B305,"!M122")))</f>
        <v>3.5557297463925517</v>
      </c>
      <c r="E305" s="91" t="str">
        <f t="shared" ref="E305:E316" ca="true" si="46">IF(ISERROR(INDIRECT(CONCATENATE($B305,"!M129"))),"",INDIRECT(CONCATENATE($B305,"!M129")))</f>
        <v>N/A</v>
      </c>
      <c r="F305" s="89"/>
      <c r="G305" s="89"/>
      <c r="H305" s="90">
        <f t="shared" ref="H305:H316" ca="true" si="47">IF(ISERROR(INDIRECT(CONCATENATE($B305,"!M127"))),"",INDIRECT(CONCATENATE($B305,"!M127")))</f>
        <v>93.94490753951176</v>
      </c>
      <c r="I305" s="1">
        <f t="shared" ref="I305:I316" ca="true" si="48">IF(ISERROR(INDIRECT(CONCATENATE($B305,"!N122"))),"",INDIRECT(CONCATENATE($B305,"!N122")))</f>
        <v>6.4526121345041734</v>
      </c>
      <c r="J305" s="88" t="str">
        <f t="shared" ref="J305:J316" ca="true" si="49">IF(ISERROR(INDIRECT(CONCATENATE($B305,"!N129"))),"",INDIRECT(CONCATENATE($B305,"!N129")))</f>
        <v>N/A</v>
      </c>
      <c r="K305" s="89"/>
      <c r="L305" s="89"/>
      <c r="M305" s="90">
        <f t="shared" ref="M305:M316" ca="true" si="50">IF(ISERROR(INDIRECT(CONCATENATE($B305,"!N127"))),"",INDIRECT(CONCATENATE($B305,"!N127")))</f>
        <v>89.515913559172986</v>
      </c>
      <c r="N305" s="1">
        <f t="shared" ref="N305:N316" ca="true" si="51">IF(ISERROR(INDIRECT(CONCATENATE($B305,"!O122"))),"",INDIRECT(CONCATENATE($B305,"!O122")))</f>
        <v>9.1174650782811533</v>
      </c>
      <c r="O305" s="88" t="str">
        <f t="shared" ref="O305:O316" ca="true" si="52">IF(ISERROR(INDIRECT(CONCATENATE($B305,"!O129"))),"",INDIRECT(CONCATENATE($B305,"!O129")))</f>
        <v>N/A</v>
      </c>
      <c r="P305" s="89"/>
      <c r="Q305" s="89"/>
      <c r="R305" s="90">
        <f t="shared" ref="R305:R316" ca="true" si="53">IF(ISERROR(INDIRECT(CONCATENATE($B305,"!O127"))),"",INDIRECT(CONCATENATE($B305,"!O127")))</f>
        <v>85.257711867541317</v>
      </c>
      <c r="S305" s="1">
        <f t="shared" ref="S305:S316" ca="true" si="54">IF(ISERROR(INDIRECT(CONCATENATE($B305,"!P122"))),"",INDIRECT(CONCATENATE($B305,"!P122")))</f>
        <v>10.692391100453943</v>
      </c>
      <c r="T305" s="88" t="str">
        <f t="shared" ref="T305:T316" ca="true" si="55">IF(ISERROR(INDIRECT(CONCATENATE($B305,"!P129"))),"",INDIRECT(CONCATENATE($B305,"!P129")))</f>
        <v>N/A</v>
      </c>
      <c r="U305" s="89"/>
      <c r="V305" s="89"/>
      <c r="W305" s="90">
        <f t="shared" ref="W305:W316" ca="true" si="56">IF(ISERROR(INDIRECT(CONCATENATE($B305,"!P127"))),"",INDIRECT(CONCATENATE($B305,"!P127")))</f>
        <v>84.218681342331578</v>
      </c>
      <c r="X305" s="1">
        <f t="shared" ref="X305:X316" ca="true" si="57">IF(ISERROR(INDIRECT(CONCATENATE($B305,"!Q122"))),"",INDIRECT(CONCATENATE($B305,"!Q122")))</f>
        <v>27.472102371998705</v>
      </c>
      <c r="Y305" s="88" t="str">
        <f t="shared" ref="Y305:Y316" ca="true" si="58">IF(ISERROR(INDIRECT(CONCATENATE($B305,"!Q129"))),"",INDIRECT(CONCATENATE($B305,"!Q129")))</f>
        <v>N/A</v>
      </c>
      <c r="Z305" s="89"/>
      <c r="AA305" s="89"/>
      <c r="AB305" s="90">
        <f t="shared" ref="AB305:AB316" ca="true" si="59">IF(ISERROR(INDIRECT(CONCATENATE($B305,"!Q2127"))),"",INDIRECT(CONCATENATE($B305,"!Q127")))</f>
        <v>62.645279060384453</v>
      </c>
    </row>
    <row r="306" x14ac:dyDescent="0.2">
      <c r="A306" s="87"/>
      <c r="B306" s="841" t="s">
        <v>35</v>
      </c>
      <c r="C306" s="842">
        <v>2006</v>
      </c>
      <c r="D306" s="2">
        <f t="shared" ca="true" si="45"/>
        <v>3.3722377763570619</v>
      </c>
      <c r="E306" s="91">
        <f t="shared" ca="true" si="46"/>
        <v>36.757423344295077</v>
      </c>
      <c r="F306" s="89"/>
      <c r="G306" s="89"/>
      <c r="H306" s="92">
        <f t="shared" ca="true" si="47"/>
        <v>93.238762329653326</v>
      </c>
      <c r="I306" s="2">
        <f t="shared" ca="true" si="48"/>
        <v>5.5804086474932575</v>
      </c>
      <c r="J306" s="91">
        <f t="shared" ca="true" si="49"/>
        <v>53.854921762796081</v>
      </c>
      <c r="K306" s="89"/>
      <c r="L306" s="89"/>
      <c r="M306" s="92">
        <f t="shared" ca="true" si="50"/>
        <v>90.235842141526419</v>
      </c>
      <c r="N306" s="2">
        <f t="shared" ca="true" si="51"/>
        <v>9.5548989900980299</v>
      </c>
      <c r="O306" s="91">
        <f t="shared" ca="true" si="52"/>
        <v>46.444028038086337</v>
      </c>
      <c r="P306" s="89"/>
      <c r="Q306" s="89"/>
      <c r="R306" s="92">
        <f t="shared" ca="true" si="53"/>
        <v>84.642155848677916</v>
      </c>
      <c r="S306" s="2">
        <f t="shared" ca="true" si="54"/>
        <v>15.034117474808859</v>
      </c>
      <c r="T306" s="91">
        <f t="shared" ca="true" si="55"/>
        <v>42.389203711245734</v>
      </c>
      <c r="U306" s="89"/>
      <c r="V306" s="89"/>
      <c r="W306" s="92">
        <f t="shared" ca="true" si="56"/>
        <v>77.279311290123104</v>
      </c>
      <c r="X306" s="2">
        <f t="shared" ca="true" si="57"/>
        <v>29.387334378612</v>
      </c>
      <c r="Y306" s="91">
        <f t="shared" ca="true" si="58"/>
        <v>48.788031010360584</v>
      </c>
      <c r="Z306" s="89"/>
      <c r="AA306" s="89"/>
      <c r="AB306" s="92">
        <f t="shared" ca="true" si="59"/>
        <v>59.27659820062572</v>
      </c>
    </row>
    <row r="307" x14ac:dyDescent="0.2">
      <c r="A307" s="87"/>
      <c r="B307" s="841" t="s">
        <v>272</v>
      </c>
      <c r="C307" s="842">
        <v>2010</v>
      </c>
      <c r="D307" s="2">
        <f t="shared" ca="true" si="45"/>
        <v>4.0863802610125575</v>
      </c>
      <c r="E307" s="91">
        <f t="shared" ca="true" si="46"/>
        <v>36.757423344295077</v>
      </c>
      <c r="F307" s="89"/>
      <c r="G307" s="89"/>
      <c r="H307" s="92">
        <f t="shared" ca="true" si="47"/>
        <v>93.098356006153494</v>
      </c>
      <c r="I307" s="2">
        <f t="shared" ca="true" si="48"/>
        <v>7.0920189405729808</v>
      </c>
      <c r="J307" s="91">
        <f t="shared" ca="true" si="49"/>
        <v>53.854921762796081</v>
      </c>
      <c r="K307" s="89"/>
      <c r="L307" s="89"/>
      <c r="M307" s="92">
        <f t="shared" ca="true" si="50"/>
        <v>88.353666318088472</v>
      </c>
      <c r="N307" s="2">
        <f t="shared" ca="true" si="51"/>
        <v>12.748221880278274</v>
      </c>
      <c r="O307" s="91">
        <f t="shared" ca="true" si="52"/>
        <v>46.444028038086337</v>
      </c>
      <c r="P307" s="89"/>
      <c r="Q307" s="89"/>
      <c r="R307" s="92">
        <f t="shared" ca="true" si="53"/>
        <v>79.8595833537685</v>
      </c>
      <c r="S307" s="2">
        <f t="shared" ca="true" si="54"/>
        <v>16.488849612918731</v>
      </c>
      <c r="T307" s="91">
        <f t="shared" ca="true" si="55"/>
        <v>42.389203711245734</v>
      </c>
      <c r="U307" s="89"/>
      <c r="V307" s="89"/>
      <c r="W307" s="92">
        <f t="shared" ca="true" si="56"/>
        <v>75.818002458698359</v>
      </c>
      <c r="X307" s="2">
        <f t="shared" ca="true" si="57"/>
        <v>33.244323591505534</v>
      </c>
      <c r="Y307" s="91">
        <f t="shared" ca="true" si="58"/>
        <v>48.788031010360584</v>
      </c>
      <c r="Z307" s="89"/>
      <c r="AA307" s="89"/>
      <c r="AB307" s="92">
        <f t="shared" ca="true" si="59"/>
        <v>54.807098958881738</v>
      </c>
      <c r="AD307" s="93"/>
    </row>
    <row r="308" x14ac:dyDescent="0.2">
      <c r="A308" s="87"/>
      <c r="B308" s="841" t="s">
        <v>475</v>
      </c>
      <c r="C308" s="842">
        <v>2014</v>
      </c>
      <c r="D308" s="2">
        <f t="shared" ca="true" si="45"/>
        <v>20.132280493144862</v>
      </c>
      <c r="E308" s="91">
        <f t="shared" ca="true" si="46"/>
        <v>32.485016367591726</v>
      </c>
      <c r="F308" s="89"/>
      <c r="G308" s="89"/>
      <c r="H308" s="92">
        <f t="shared" ca="true" si="47"/>
        <v>77.803569402363038</v>
      </c>
      <c r="I308" s="2">
        <f t="shared" ca="true" si="48"/>
        <v>23.715328555119221</v>
      </c>
      <c r="J308" s="91">
        <f t="shared" ca="true" si="49"/>
        <v>34.845679846866872</v>
      </c>
      <c r="K308" s="89"/>
      <c r="L308" s="89"/>
      <c r="M308" s="92">
        <f t="shared" ca="true" si="50"/>
        <v>71.793382040840498</v>
      </c>
      <c r="N308" s="2">
        <f t="shared" ca="true" si="51"/>
        <v>31.214657079884539</v>
      </c>
      <c r="O308" s="91">
        <f t="shared" ca="true" si="52"/>
        <v>39.6271088382911</v>
      </c>
      <c r="P308" s="89"/>
      <c r="Q308" s="89"/>
      <c r="R308" s="92">
        <f t="shared" ca="true" si="53"/>
        <v>65.904184356574419</v>
      </c>
      <c r="S308" s="2">
        <f t="shared" ca="true" si="54"/>
        <v>33.602771229879274</v>
      </c>
      <c r="T308" s="91">
        <f t="shared" ca="true" si="55"/>
        <v>44.485077005759912</v>
      </c>
      <c r="U308" s="89"/>
      <c r="V308" s="89"/>
      <c r="W308" s="92">
        <f t="shared" ca="true" si="56"/>
        <v>62.951908884480886</v>
      </c>
      <c r="X308" s="2">
        <f t="shared" ca="true" si="57"/>
        <v>43.504964230782427</v>
      </c>
      <c r="Y308" s="91">
        <f t="shared" ca="true" si="58"/>
        <v>49.199483245373827</v>
      </c>
      <c r="Z308" s="89"/>
      <c r="AA308" s="89"/>
      <c r="AB308" s="92">
        <f t="shared" ca="true" si="59"/>
        <v>50.538846281706775</v>
      </c>
    </row>
    <row r="309" x14ac:dyDescent="0.2">
      <c r="A309" s="87"/>
      <c r="B309" s="841" t="s">
        <v>590</v>
      </c>
      <c r="C309" s="842">
        <v>2018</v>
      </c>
      <c r="D309" s="2">
        <f t="shared" ca="true" si="45"/>
        <v>24.940273675019839</v>
      </c>
      <c r="E309" s="91">
        <f t="shared" ca="true" si="46"/>
        <v>25.701847531689261</v>
      </c>
      <c r="F309" s="89"/>
      <c r="G309" s="89"/>
      <c r="H309" s="92">
        <f t="shared" ca="true" si="47"/>
        <v>63.701373985275943</v>
      </c>
      <c r="I309" s="2">
        <f t="shared" ca="true" si="48"/>
        <v>39.636776011120944</v>
      </c>
      <c r="J309" s="91">
        <f t="shared" ca="true" si="49"/>
        <v>41.27442190319092</v>
      </c>
      <c r="K309" s="89"/>
      <c r="L309" s="89"/>
      <c r="M309" s="92">
        <f t="shared" ca="true" si="50"/>
        <v>53.190613624314878</v>
      </c>
      <c r="N309" s="2">
        <f t="shared" ca="true" si="51"/>
        <v>42.750409510510508</v>
      </c>
      <c r="O309" s="91">
        <f t="shared" ca="true" si="52"/>
        <v>44.951182131629722</v>
      </c>
      <c r="P309" s="89"/>
      <c r="Q309" s="89"/>
      <c r="R309" s="92">
        <f t="shared" ca="true" si="53"/>
        <v>47.702972942116602</v>
      </c>
      <c r="S309" s="2">
        <f t="shared" ca="true" si="54"/>
        <v>48.892774372363547</v>
      </c>
      <c r="T309" s="91">
        <f t="shared" ca="true" si="55"/>
        <v>47.951906315814966</v>
      </c>
      <c r="U309" s="89"/>
      <c r="V309" s="89"/>
      <c r="W309" s="92">
        <f t="shared" ca="true" si="56"/>
        <v>40.896198254021982</v>
      </c>
      <c r="X309" s="2">
        <f t="shared" ca="true" si="57"/>
        <v>59.791520234310056</v>
      </c>
      <c r="Y309" s="91">
        <f t="shared" ca="true" si="58"/>
        <v>48.092871515747177</v>
      </c>
      <c r="Z309" s="89"/>
      <c r="AA309" s="89"/>
      <c r="AB309" s="92">
        <f t="shared" ca="true" si="59"/>
        <v>34.04978930032393</v>
      </c>
    </row>
    <row r="310" x14ac:dyDescent="0.2">
      <c r="A310" s="87"/>
      <c r="B310" s="841"/>
      <c r="C310" s="842"/>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841"/>
      <c r="C311" s="842"/>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841"/>
      <c r="C312" s="842"/>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841"/>
      <c r="C313" s="842"/>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841"/>
      <c r="C314" s="842"/>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841"/>
      <c r="C315" s="842"/>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843"/>
      <c r="C316" s="844"/>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938" t="str">
        <f>CONCATENATE("Rural use of sanitation facilities, ",C299,"–",C300)</f>
        <v>Rural use of sanitation facilities, 2000–2020</v>
      </c>
      <c r="C318" s="2939"/>
      <c r="D318" s="2939"/>
      <c r="E318" s="2939"/>
      <c r="F318" s="2939"/>
      <c r="G318" s="2939"/>
      <c r="H318" s="2939"/>
      <c r="I318" s="2939"/>
      <c r="J318" s="2939"/>
      <c r="K318" s="2939"/>
      <c r="L318" s="2939"/>
      <c r="N318" s="98"/>
      <c r="O318" s="98"/>
      <c r="P318" s="98"/>
      <c r="Q318" s="98"/>
      <c r="R318" s="98"/>
      <c r="S318" s="2921" t="s">
        <v>11</v>
      </c>
      <c r="T318" s="2922"/>
      <c r="U318" s="2922"/>
      <c r="V318" s="2922"/>
      <c r="W318" s="292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976" t="s">
        <v>136</v>
      </c>
      <c r="C4" s="2977"/>
      <c r="D4" s="2977"/>
      <c r="E4" s="2977"/>
      <c r="F4" s="2977"/>
      <c r="G4" s="2977"/>
      <c r="H4" s="2977"/>
      <c r="I4" s="2977"/>
      <c r="J4" s="2977"/>
      <c r="K4" s="2977"/>
      <c r="L4" s="2977"/>
      <c r="M4" s="2977"/>
      <c r="N4" s="2977"/>
      <c r="O4" s="2977"/>
      <c r="P4" s="2977"/>
      <c r="Q4" s="2977"/>
      <c r="R4" s="2977"/>
      <c r="S4" s="2977"/>
      <c r="T4" s="2977"/>
      <c r="U4" s="2977"/>
      <c r="V4" s="2977"/>
      <c r="W4" s="2977"/>
      <c r="X4" s="2977"/>
      <c r="Y4" s="2977"/>
    </row>
    <row r="5" ht="28.5" customHeight="true" x14ac:dyDescent="0.4">
      <c r="B5" s="2920" t="str">
        <f ca="true">IF(ISERROR(INDIRECT(CONCATENATE($E$32,"!A2"))),"",INDIRECT(CONCATENATE($E$32,"!A2")))</f>
        <v/>
      </c>
      <c r="C5" s="2978"/>
      <c r="D5" s="2978"/>
      <c r="E5" s="2978"/>
      <c r="F5" s="2978"/>
      <c r="G5" s="2978"/>
      <c r="H5" s="2978"/>
      <c r="I5" s="2978"/>
      <c r="J5" s="2978"/>
      <c r="K5" s="2977"/>
      <c r="L5" s="2977"/>
      <c r="M5" s="2977"/>
      <c r="N5" s="2977"/>
      <c r="O5" s="2977"/>
      <c r="P5" s="2977"/>
      <c r="Q5" s="2977"/>
      <c r="R5" s="2977"/>
      <c r="S5" s="2977"/>
      <c r="T5" s="2977"/>
      <c r="U5" s="2977"/>
      <c r="V5" s="2977"/>
      <c r="W5" s="2977"/>
      <c r="X5" s="2977"/>
      <c r="Y5" s="2977"/>
    </row>
    <row r="6" x14ac:dyDescent="0.2">
      <c r="F6" s="36"/>
      <c r="G6" s="36"/>
      <c r="J6" s="37"/>
      <c r="K6" s="37"/>
      <c r="L6" s="37"/>
      <c r="M6" s="37"/>
      <c r="N6" s="37"/>
      <c r="O6" s="37"/>
      <c r="P6" s="37"/>
    </row>
    <row r="7" s="38" customFormat="true" ht="16.5" customHeight="true" x14ac:dyDescent="0.25">
      <c r="B7" s="2974" t="str">
        <f ca="true">CONCATENATE("National ",IF(ISERROR(INDIRECT(CONCATENATE($E$32,"!A2"))),"",INDIRECT(CONCATENATE($E$32,"!A210"))))</f>
        <v>National </v>
      </c>
      <c r="C7" s="2975"/>
      <c r="D7" s="2975"/>
      <c r="E7" s="2975"/>
      <c r="F7" s="2975"/>
      <c r="G7" s="2975"/>
      <c r="H7" s="2975"/>
      <c r="K7" s="2992" t="str">
        <f ca="true">CONCATENATE("Urban ",IF(ISERROR(INDIRECT(CONCATENATE($E$32,"!A2"))),"",INDIRECT(CONCATENATE($E$32,"!A210"))))</f>
        <v>Urban </v>
      </c>
      <c r="L7" s="2993"/>
      <c r="M7" s="2993"/>
      <c r="N7" s="2993"/>
      <c r="O7" s="2993"/>
      <c r="P7" s="2993"/>
      <c r="S7" s="2992" t="str">
        <f ca="true">CONCATENATE("Rural ",IF(ISERROR(INDIRECT(CONCATENATE($E$32,"!A2"))),"",INDIRECT(CONCATENATE($E$32,"!A210"))))</f>
        <v>Rural </v>
      </c>
      <c r="T7" s="2993"/>
      <c r="U7" s="2993"/>
      <c r="V7" s="2993"/>
      <c r="W7" s="2993"/>
      <c r="X7" s="2993"/>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968">
        <f>INDEX(B88:B100,A88)</f>
        <v>0</v>
      </c>
      <c r="F32" s="2969"/>
      <c r="G32" s="2983" t="str">
        <f ca="true">IF(ISERROR(INDIRECT(CONCATENATE($E$32,"!A2"))),"",INDIRECT(CONCATENATE($E$32,"!A2")))</f>
        <v/>
      </c>
      <c r="H32" s="2984"/>
      <c r="I32" s="2984"/>
      <c r="J32" s="2985"/>
      <c r="K32" s="2989" t="s">
        <v>0</v>
      </c>
      <c r="L32" s="2990"/>
      <c r="M32" s="2991"/>
      <c r="N32" s="2989" t="s">
        <v>1</v>
      </c>
      <c r="O32" s="2990"/>
      <c r="P32" s="2991"/>
      <c r="Q32" s="2989" t="s">
        <v>2</v>
      </c>
      <c r="R32" s="2990"/>
      <c r="S32" s="2991"/>
      <c r="T32" s="2989" t="s">
        <v>3</v>
      </c>
      <c r="U32" s="2990"/>
      <c r="V32" s="2991"/>
      <c r="W32" s="2989" t="s">
        <v>4</v>
      </c>
      <c r="X32" s="2990"/>
      <c r="Y32" s="2991"/>
    </row>
    <row r="33" s="44" customFormat="true" ht="22.5" customHeight="true" x14ac:dyDescent="0.2">
      <c r="E33" s="2970"/>
      <c r="F33" s="2971"/>
      <c r="G33" s="2986"/>
      <c r="H33" s="2987"/>
      <c r="I33" s="2987"/>
      <c r="J33" s="2988"/>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979" t="s">
        <v>21</v>
      </c>
      <c r="C34" s="2980"/>
      <c r="D34" s="2980"/>
      <c r="E34" s="107"/>
      <c r="F34" s="36"/>
      <c r="G34" s="2942" t="s">
        <v>5</v>
      </c>
      <c r="H34" s="2943"/>
      <c r="I34" s="2940"/>
      <c r="J34" s="2972" t="str">
        <f ca="true">IF(ISERROR(INDIRECT(CONCATENATE(#REF!,"!A2"))),"",INDIRECT(CONCATENATE(#REF!,"!A210")))</f>
        <v/>
      </c>
      <c r="K34" s="2962" t="str">
        <f ca="true">IF(ISERROR(INDIRECT(CONCATENATE($E$32,"!C222"))),"",INDIRECT(CONCATENATE($E$32,"!C222")))</f>
        <v/>
      </c>
      <c r="L34" s="2964" t="str">
        <f ca="true">IF(ISERROR(INDIRECT(CONCATENATE($E$32,"!C223"))),"",INDIRECT(CONCATENATE($E$32,"!C223")))</f>
        <v/>
      </c>
      <c r="M34" s="2966" t="str">
        <f ca="true">IF(ISERROR(INDIRECT(CONCATENATE($E$32,"!C224"))),"",INDIRECT(CONCATENATE($E$32,"!C224")))</f>
        <v/>
      </c>
      <c r="N34" s="2962" t="str">
        <f ca="true">IF(ISERROR(INDIRECT(CONCATENATE($E$32,"!D222"))),"",INDIRECT(CONCATENATE($E$32,"!D222")))</f>
        <v/>
      </c>
      <c r="O34" s="2964" t="str">
        <f ca="true">IF(ISERROR(INDIRECT(CONCATENATE($E$32,"!D223"))),"",INDIRECT(CONCATENATE($E$32,"!D223")))</f>
        <v/>
      </c>
      <c r="P34" s="2966" t="str">
        <f ca="true">IF(ISERROR(INDIRECT(CONCATENATE($E$32,"!D224"))),"",INDIRECT(CONCATENATE($E$32,"!D224")))</f>
        <v/>
      </c>
      <c r="Q34" s="2962" t="str">
        <f ca="true">IF(ISERROR(INDIRECT(CONCATENATE($E$32,"!E222"))),"",INDIRECT(CONCATENATE($E$32,"!E222")))</f>
        <v/>
      </c>
      <c r="R34" s="2964" t="str">
        <f ca="true">IF(ISERROR(INDIRECT(CONCATENATE($E$32,"!E223"))),"",INDIRECT(CONCATENATE($E$32,"!E223")))</f>
        <v/>
      </c>
      <c r="S34" s="2966" t="str">
        <f ca="true">IF(ISERROR(INDIRECT(CONCATENATE($E$32,"!E224"))),"",INDIRECT(CONCATENATE($E$32,"!E224")))</f>
        <v/>
      </c>
      <c r="T34" s="2962" t="str">
        <f ca="true">IF(ISERROR(INDIRECT(CONCATENATE($E$32,"!F222"))),"",INDIRECT(CONCATENATE($E$32,"!F222")))</f>
        <v/>
      </c>
      <c r="U34" s="2964" t="str">
        <f ca="true">IF(ISERROR(INDIRECT(CONCATENATE($E$32,"!F223"))),"",INDIRECT(CONCATENATE($E$32,"!F223")))</f>
        <v/>
      </c>
      <c r="V34" s="2966" t="str">
        <f ca="true">IF(ISERROR(INDIRECT(CONCATENATE($E$32,"!F224"))),"",INDIRECT(CONCATENATE($E$32,"!F224")))</f>
        <v/>
      </c>
      <c r="W34" s="2962" t="str">
        <f ca="true">IF(ISERROR(INDIRECT(CONCATENATE($E$32,"!G222"))),"",INDIRECT(CONCATENATE($E$32,"!G222")))</f>
        <v/>
      </c>
      <c r="X34" s="2964" t="str">
        <f ca="true">IF(ISERROR(INDIRECT(CONCATENATE($E$32,"!G223"))),"",INDIRECT(CONCATENATE($E$32,"!G223")))</f>
        <v/>
      </c>
      <c r="Y34" s="2966" t="str">
        <f ca="true">IF(ISERROR(INDIRECT(CONCATENATE($E$32,"!G224"))),"",INDIRECT(CONCATENATE($E$32,"!G224")))</f>
        <v/>
      </c>
      <c r="Z34" s="108"/>
    </row>
    <row r="35" ht="15" x14ac:dyDescent="0.2">
      <c r="B35" s="2981"/>
      <c r="C35" s="2982"/>
      <c r="D35" s="2982"/>
      <c r="E35" s="107"/>
      <c r="F35" s="36"/>
      <c r="G35" s="2944"/>
      <c r="H35" s="2945"/>
      <c r="I35" s="2941"/>
      <c r="J35" s="2994"/>
      <c r="K35" s="2963"/>
      <c r="L35" s="2965"/>
      <c r="M35" s="2967"/>
      <c r="N35" s="2963"/>
      <c r="O35" s="2965"/>
      <c r="P35" s="2967"/>
      <c r="Q35" s="2963"/>
      <c r="R35" s="2965"/>
      <c r="S35" s="2967"/>
      <c r="T35" s="2963"/>
      <c r="U35" s="2965"/>
      <c r="V35" s="2967"/>
      <c r="W35" s="2963"/>
      <c r="X35" s="2965"/>
      <c r="Y35" s="2967"/>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942" t="s">
        <v>6</v>
      </c>
      <c r="H37" s="2943"/>
      <c r="I37" s="2940"/>
      <c r="J37" s="2972" t="str">
        <f ca="true">IF(ISERROR(INDIRECT(CONCATENATE(#REF!,"!A2"))),"",INDIRECT(CONCATENATE(#REF!,"!A210")))</f>
        <v/>
      </c>
      <c r="K37" s="2962" t="str">
        <f ca="true">IF(ISERROR(INDIRECT(CONCATENATE($E$32,"!H222"))),"",INDIRECT(CONCATENATE($E$32,"!H222")))</f>
        <v/>
      </c>
      <c r="L37" s="2964" t="str">
        <f ca="true">IF(ISERROR(INDIRECT(CONCATENATE($E$32,"!H223"))),"",INDIRECT(CONCATENATE($E$32,"!H223")))</f>
        <v/>
      </c>
      <c r="M37" s="2966" t="str">
        <f ca="true">IF(ISERROR(INDIRECT(CONCATENATE($E$32,"!H224"))),"",INDIRECT(CONCATENATE($E$32,"!H224")))</f>
        <v/>
      </c>
      <c r="N37" s="2962" t="str">
        <f ca="true">IF(ISERROR(INDIRECT(CONCATENATE($E$32,"!I222"))),"",INDIRECT(CONCATENATE($E$32,"!I222")))</f>
        <v/>
      </c>
      <c r="O37" s="2964" t="str">
        <f ca="true">IF(ISERROR(INDIRECT(CONCATENATE($E$32,"!I223"))),"",INDIRECT(CONCATENATE($E$32,"!I223")))</f>
        <v/>
      </c>
      <c r="P37" s="2966" t="str">
        <f ca="true">IF(ISERROR(INDIRECT(CONCATENATE($E$32,"!I224"))),"",INDIRECT(CONCATENATE($E$32,"!I224")))</f>
        <v/>
      </c>
      <c r="Q37" s="2962" t="str">
        <f ca="true">IF(ISERROR(INDIRECT(CONCATENATE($E$32,"!J222"))),"",INDIRECT(CONCATENATE($E$32,"!J222")))</f>
        <v/>
      </c>
      <c r="R37" s="2964" t="str">
        <f ca="true">IF(ISERROR(INDIRECT(CONCATENATE($E$32,"!J223"))),"",INDIRECT(CONCATENATE($E$32,"!J223")))</f>
        <v/>
      </c>
      <c r="S37" s="2966" t="str">
        <f ca="true">IF(ISERROR(INDIRECT(CONCATENATE($E$32,"!J224"))),"",INDIRECT(CONCATENATE($E$32,"!J224")))</f>
        <v/>
      </c>
      <c r="T37" s="2962" t="str">
        <f ca="true">IF(ISERROR(INDIRECT(CONCATENATE($E$32,"!K222"))),"",INDIRECT(CONCATENATE($E$32,"!K222")))</f>
        <v/>
      </c>
      <c r="U37" s="2964" t="str">
        <f ca="true">IF(ISERROR(INDIRECT(CONCATENATE($E$32,"!K223"))),"",INDIRECT(CONCATENATE($E$32,"!K223")))</f>
        <v/>
      </c>
      <c r="V37" s="2966" t="str">
        <f ca="true">IF(ISERROR(INDIRECT(CONCATENATE($E$32,"!K224"))),"",INDIRECT(CONCATENATE($E$32,"!K224")))</f>
        <v/>
      </c>
      <c r="W37" s="2962" t="str">
        <f ca="true">IF(ISERROR(INDIRECT(CONCATENATE($E$32,"!L222"))),"",INDIRECT(CONCATENATE($E$32,"!L222")))</f>
        <v/>
      </c>
      <c r="X37" s="2964" t="str">
        <f ca="true">IF(ISERROR(INDIRECT(CONCATENATE($E$32,"!L223"))),"",INDIRECT(CONCATENATE($E$32,"!L223")))</f>
        <v/>
      </c>
      <c r="Y37" s="2966" t="str">
        <f ca="true">IF(ISERROR(INDIRECT(CONCATENATE($E$32,"!L224"))),"",INDIRECT(CONCATENATE($E$32,"!L224")))</f>
        <v/>
      </c>
      <c r="Z37" s="108"/>
    </row>
    <row r="38" x14ac:dyDescent="0.2">
      <c r="F38" s="36"/>
      <c r="G38" s="2944"/>
      <c r="H38" s="2945"/>
      <c r="I38" s="2941"/>
      <c r="J38" s="2973"/>
      <c r="K38" s="2963"/>
      <c r="L38" s="2965"/>
      <c r="M38" s="2967"/>
      <c r="N38" s="2963"/>
      <c r="O38" s="2965"/>
      <c r="P38" s="2967"/>
      <c r="Q38" s="2963"/>
      <c r="R38" s="2965"/>
      <c r="S38" s="2967"/>
      <c r="T38" s="2963"/>
      <c r="U38" s="2965"/>
      <c r="V38" s="2967"/>
      <c r="W38" s="2963"/>
      <c r="X38" s="2965"/>
      <c r="Y38" s="2967"/>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942" t="s">
        <v>7</v>
      </c>
      <c r="H40" s="2943"/>
      <c r="I40" s="2940"/>
      <c r="J40" s="2972" t="str">
        <f ca="true">IF(ISERROR(INDIRECT(CONCATENATE(#REF!,"!A2"))),"",INDIRECT(CONCATENATE(#REF!,"!A210")))</f>
        <v/>
      </c>
      <c r="K40" s="2962" t="str">
        <f ca="true">IF(ISERROR(INDIRECT(CONCATENATE($E$32,"!M222"))),"",INDIRECT(CONCATENATE($E$32,"!M222")))</f>
        <v/>
      </c>
      <c r="L40" s="2964" t="str">
        <f ca="true">IF(ISERROR(INDIRECT(CONCATENATE($E$32,"!M223"))),"",INDIRECT(CONCATENATE($E$32,"!M223")))</f>
        <v/>
      </c>
      <c r="M40" s="2966" t="str">
        <f ca="true">IF(ISERROR(INDIRECT(CONCATENATE($E$32,"!M224"))),"",INDIRECT(CONCATENATE($E$32,"!M224")))</f>
        <v/>
      </c>
      <c r="N40" s="2962" t="str">
        <f ca="true">IF(ISERROR(INDIRECT(CONCATENATE($E$32,"!N222"))),"",INDIRECT(CONCATENATE($E$32,"!N222")))</f>
        <v/>
      </c>
      <c r="O40" s="2964" t="str">
        <f ca="true">IF(ISERROR(INDIRECT(CONCATENATE($E$32,"!N223"))),"",INDIRECT(CONCATENATE($E$32,"!N223")))</f>
        <v/>
      </c>
      <c r="P40" s="2966" t="str">
        <f ca="true">IF(ISERROR(INDIRECT(CONCATENATE($E$32,"!N224"))),"",INDIRECT(CONCATENATE($E$32,"!N224")))</f>
        <v/>
      </c>
      <c r="Q40" s="2962" t="str">
        <f ca="true">IF(ISERROR(INDIRECT(CONCATENATE($E$32,"!O222"))),"",INDIRECT(CONCATENATE($E$32,"!O222")))</f>
        <v/>
      </c>
      <c r="R40" s="2964" t="str">
        <f ca="true">IF(ISERROR(INDIRECT(CONCATENATE($E$32,"!O223"))),"",INDIRECT(CONCATENATE($E$32,"!O223")))</f>
        <v/>
      </c>
      <c r="S40" s="2966" t="str">
        <f ca="true">IF(ISERROR(INDIRECT(CONCATENATE($E$32,"!O224"))),"",INDIRECT(CONCATENATE($E$32,"!O224")))</f>
        <v/>
      </c>
      <c r="T40" s="2962" t="str">
        <f ca="true">IF(ISERROR(INDIRECT(CONCATENATE($E$32,"!P222"))),"",INDIRECT(CONCATENATE($E$32,"!P222")))</f>
        <v/>
      </c>
      <c r="U40" s="2964" t="str">
        <f ca="true">IF(ISERROR(INDIRECT(CONCATENATE($E$32,"!P223"))),"",INDIRECT(CONCATENATE($E$32,"!P223")))</f>
        <v/>
      </c>
      <c r="V40" s="2966" t="str">
        <f ca="true">IF(ISERROR(INDIRECT(CONCATENATE($E$32,"!P224"))),"",INDIRECT(CONCATENATE($E$32,"!P224")))</f>
        <v/>
      </c>
      <c r="W40" s="2962" t="str">
        <f ca="true">IF(ISERROR(INDIRECT(CONCATENATE($E$32,"!Q222"))),"",INDIRECT(CONCATENATE($E$32,"!Q222")))</f>
        <v/>
      </c>
      <c r="X40" s="2964" t="str">
        <f ca="true">IF(ISERROR(INDIRECT(CONCATENATE($E$32,"!Q223"))),"",INDIRECT(CONCATENATE($E$32,"!Q223")))</f>
        <v/>
      </c>
      <c r="Y40" s="2966" t="str">
        <f ca="true">IF(ISERROR(INDIRECT(CONCATENATE($E$32,"!Q224"))),"",INDIRECT(CONCATENATE($E$32,"!Q224")))</f>
        <v/>
      </c>
      <c r="Z40" s="108"/>
    </row>
    <row r="41" x14ac:dyDescent="0.2">
      <c r="F41" s="36"/>
      <c r="G41" s="2944"/>
      <c r="H41" s="2945"/>
      <c r="I41" s="2941"/>
      <c r="J41" s="2973"/>
      <c r="K41" s="2963"/>
      <c r="L41" s="2965"/>
      <c r="M41" s="2967"/>
      <c r="N41" s="2963"/>
      <c r="O41" s="2965"/>
      <c r="P41" s="2967"/>
      <c r="Q41" s="2963"/>
      <c r="R41" s="2965"/>
      <c r="S41" s="2967"/>
      <c r="T41" s="2963"/>
      <c r="U41" s="2965"/>
      <c r="V41" s="2967"/>
      <c r="W41" s="2963"/>
      <c r="X41" s="2965"/>
      <c r="Y41" s="2967"/>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139</v>
      </c>
    </row>
    <row r="89" hidden="true" x14ac:dyDescent="0.2">
      <c r="B89" s="4"/>
    </row>
    <row r="90" hidden="true" x14ac:dyDescent="0.2">
      <c r="B90" s="4"/>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B515-1AF6-488E-9184-3AB7EEC338A5}">
  <sheetPr codeName="Feuil5"/>
  <dimension ref="A1:CZ1200"/>
  <sheetViews>
    <sheetView showGridLines="false" workbookViewId="0"/>
  </sheetViews>
  <sheetFormatPr defaultColWidth="13.5703125" defaultRowHeight="15" customHeight="true" x14ac:dyDescent="0.2"/>
  <cols>
    <col min="1" max="1" width="31.5703125" style="759" customWidth="true"/>
    <col min="2" max="2" width="41.5703125" style="759" customWidth="true"/>
    <col min="3" max="17" width="10.7109375" style="759" customWidth="true"/>
    <col min="18" max="31" width="12.5703125" style="759" customWidth="true"/>
    <col min="32" max="52" width="12.5703125" style="235" customWidth="true"/>
    <col min="53" max="53" width="31.5703125" style="760" customWidth="true"/>
    <col min="54" max="54" width="41.5703125" style="268" customWidth="true"/>
    <col min="55" max="69" width="9.140625" style="760" customWidth="true"/>
    <col min="70" max="77" width="12.5703125" style="760" customWidth="true"/>
    <col min="78" max="104" width="12.5703125" style="235" customWidth="true"/>
    <col min="105" max="16384" width="13.5703125" style="759"/>
  </cols>
  <sheetData>
    <row r="1" s="111" customFormat="true" ht="18" customHeight="true" x14ac:dyDescent="0.2">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Burkina Faso</v>
      </c>
      <c r="B2" s="256"/>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2003</v>
      </c>
      <c r="B3" s="258"/>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97</v>
      </c>
      <c r="B4" s="258"/>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98</v>
      </c>
      <c r="B5" s="258"/>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99</v>
      </c>
      <c r="B6" s="260"/>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137</v>
      </c>
      <c r="B9" s="263" t="str">
        <f>A1025</f>
        <v>DHS03</v>
      </c>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81" t="s">
        <v>157</v>
      </c>
      <c r="B10" s="1082" t="s">
        <v>35</v>
      </c>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81" t="s">
        <v>158</v>
      </c>
      <c r="B11" s="1082" t="s">
        <v>35</v>
      </c>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83"/>
      <c r="B12" s="1082"/>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84"/>
      <c r="B13" s="108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766" customFormat="true" ht="15" customHeight="true" x14ac:dyDescent="0.2">
      <c r="A14" s="115" t="s">
        <v>97</v>
      </c>
      <c r="B14" s="232"/>
      <c r="C14" s="3064" t="s">
        <v>116</v>
      </c>
      <c r="D14" s="3065"/>
      <c r="E14" s="3065"/>
      <c r="F14" s="3065"/>
      <c r="G14" s="3066"/>
      <c r="H14" s="3067" t="s">
        <v>39</v>
      </c>
      <c r="I14" s="3068"/>
      <c r="J14" s="3068"/>
      <c r="K14" s="3068"/>
      <c r="L14" s="3069"/>
      <c r="M14" s="3078" t="s">
        <v>38</v>
      </c>
      <c r="N14" s="3079"/>
      <c r="O14" s="3079"/>
      <c r="P14" s="3079"/>
      <c r="Q14" s="3080"/>
      <c r="R14" s="2498" t="s">
        <v>143</v>
      </c>
      <c r="S14" s="2533"/>
      <c r="T14" s="2533"/>
      <c r="U14" s="2533"/>
      <c r="V14" s="2533"/>
      <c r="W14" s="2533"/>
      <c r="X14" s="2533"/>
      <c r="Y14" s="2533"/>
      <c r="Z14" s="2533"/>
      <c r="AA14" s="2533"/>
      <c r="AB14" s="2533"/>
      <c r="AC14" s="2533"/>
      <c r="AD14" s="2533"/>
      <c r="AE14" s="2534"/>
      <c r="AF14" s="450"/>
      <c r="AG14" s="450"/>
      <c r="AH14" s="450"/>
      <c r="AI14" s="450"/>
      <c r="AJ14" s="450"/>
      <c r="AK14" s="450"/>
      <c r="AL14" s="450"/>
      <c r="AM14" s="450"/>
      <c r="AN14" s="450"/>
      <c r="AO14" s="450"/>
      <c r="AP14" s="450"/>
      <c r="AQ14" s="450"/>
      <c r="AR14" s="450"/>
      <c r="AS14" s="450"/>
      <c r="AT14" s="450"/>
      <c r="AU14" s="450"/>
      <c r="AV14" s="450"/>
      <c r="AW14" s="450"/>
      <c r="AX14" s="450"/>
      <c r="AY14" s="450"/>
      <c r="AZ14" s="1077"/>
      <c r="BA14" s="241" t="s">
        <v>132</v>
      </c>
      <c r="BB14" s="115" t="s">
        <v>97</v>
      </c>
      <c r="BC14" s="3057" t="s">
        <v>116</v>
      </c>
      <c r="BD14" s="3038"/>
      <c r="BE14" s="3038"/>
      <c r="BF14" s="3038"/>
      <c r="BG14" s="3058"/>
      <c r="BH14" s="3037" t="s">
        <v>39</v>
      </c>
      <c r="BI14" s="3038"/>
      <c r="BJ14" s="3038"/>
      <c r="BK14" s="3038"/>
      <c r="BL14" s="3058"/>
      <c r="BM14" s="3037" t="s">
        <v>38</v>
      </c>
      <c r="BN14" s="3038"/>
      <c r="BO14" s="3038"/>
      <c r="BP14" s="3038"/>
      <c r="BQ14" s="3039"/>
      <c r="BR14" s="2512" t="s">
        <v>143</v>
      </c>
      <c r="BS14" s="2513"/>
      <c r="BT14" s="2513"/>
      <c r="BU14" s="2513"/>
      <c r="BV14" s="2513"/>
      <c r="BW14" s="2513"/>
      <c r="BX14" s="2513"/>
      <c r="BY14" s="2514"/>
      <c r="BZ14" s="461"/>
      <c r="CA14" s="461"/>
      <c r="CB14" s="461"/>
      <c r="CC14" s="461"/>
      <c r="CD14" s="461"/>
      <c r="CE14" s="461"/>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766" customFormat="true" ht="24" x14ac:dyDescent="0.2">
      <c r="A15" s="201" t="s">
        <v>88</v>
      </c>
      <c r="B15" s="276"/>
      <c r="C15" s="401" t="s">
        <v>0</v>
      </c>
      <c r="D15" s="402" t="s">
        <v>1</v>
      </c>
      <c r="E15" s="402" t="s">
        <v>2</v>
      </c>
      <c r="F15" s="402" t="s">
        <v>3</v>
      </c>
      <c r="G15" s="403" t="s">
        <v>4</v>
      </c>
      <c r="H15" s="1204" t="s">
        <v>0</v>
      </c>
      <c r="I15" s="1134" t="s">
        <v>1</v>
      </c>
      <c r="J15" s="1134" t="s">
        <v>2</v>
      </c>
      <c r="K15" s="1134" t="s">
        <v>3</v>
      </c>
      <c r="L15" s="1135" t="s">
        <v>4</v>
      </c>
      <c r="M15" s="1190" t="s">
        <v>0</v>
      </c>
      <c r="N15" s="1134" t="s">
        <v>1</v>
      </c>
      <c r="O15" s="1134" t="s">
        <v>2</v>
      </c>
      <c r="P15" s="1134" t="s">
        <v>3</v>
      </c>
      <c r="Q15" s="1221" t="s">
        <v>4</v>
      </c>
      <c r="R15" s="1204" t="s">
        <v>159</v>
      </c>
      <c r="S15" s="1134" t="s">
        <v>160</v>
      </c>
      <c r="T15" s="1134" t="s">
        <v>161</v>
      </c>
      <c r="U15" s="1134" t="s">
        <v>162</v>
      </c>
      <c r="V15" s="1134" t="s">
        <v>163</v>
      </c>
      <c r="W15" s="1134" t="s">
        <v>164</v>
      </c>
      <c r="X15" s="1134" t="s">
        <v>165</v>
      </c>
      <c r="Y15" s="1134" t="s">
        <v>166</v>
      </c>
      <c r="Z15" s="1134" t="s">
        <v>167</v>
      </c>
      <c r="AA15" s="1134" t="s">
        <v>168</v>
      </c>
      <c r="AB15" s="1134" t="s">
        <v>169</v>
      </c>
      <c r="AC15" s="1134" t="s">
        <v>170</v>
      </c>
      <c r="AD15" s="1134" t="s">
        <v>171</v>
      </c>
      <c r="AE15" s="1136" t="s">
        <v>172</v>
      </c>
      <c r="AF15" s="450"/>
      <c r="AG15" s="450"/>
      <c r="AH15" s="450"/>
      <c r="AI15" s="450"/>
      <c r="AJ15" s="450"/>
      <c r="AK15" s="450"/>
      <c r="AL15" s="450"/>
      <c r="AM15" s="450"/>
      <c r="AN15" s="450"/>
      <c r="AO15" s="450"/>
      <c r="AP15" s="450"/>
      <c r="AQ15" s="450"/>
      <c r="AR15" s="450"/>
      <c r="AS15" s="450"/>
      <c r="AT15" s="450"/>
      <c r="AU15" s="450"/>
      <c r="AV15" s="450"/>
      <c r="AW15" s="450"/>
      <c r="AX15" s="450"/>
      <c r="AY15" s="450"/>
      <c r="AZ15" s="1077"/>
      <c r="BA15" s="214" t="s">
        <v>121</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159</v>
      </c>
      <c r="BS15" s="180" t="s">
        <v>160</v>
      </c>
      <c r="BT15" s="180" t="s">
        <v>161</v>
      </c>
      <c r="BU15" s="180" t="s">
        <v>162</v>
      </c>
      <c r="BV15" s="180" t="s">
        <v>163</v>
      </c>
      <c r="BW15" s="180" t="s">
        <v>164</v>
      </c>
      <c r="BX15" s="180" t="s">
        <v>165</v>
      </c>
      <c r="BY15" s="181" t="s">
        <v>166</v>
      </c>
      <c r="BZ15" s="181" t="s">
        <v>167</v>
      </c>
      <c r="CA15" s="181" t="s">
        <v>168</v>
      </c>
      <c r="CB15" s="181" t="s">
        <v>169</v>
      </c>
      <c r="CC15" s="181" t="s">
        <v>170</v>
      </c>
      <c r="CD15" s="181" t="s">
        <v>171</v>
      </c>
      <c r="CE15" s="181" t="s">
        <v>172</v>
      </c>
      <c r="CF15" s="2577"/>
      <c r="CG15" s="2577"/>
      <c r="CH15" s="2577"/>
      <c r="CI15" s="2577"/>
      <c r="CJ15" s="2577"/>
      <c r="CK15" s="2577"/>
      <c r="CL15" s="2577"/>
      <c r="CM15" s="2577"/>
      <c r="CN15" s="2577"/>
      <c r="CO15" s="2577"/>
      <c r="CP15" s="2577"/>
      <c r="CQ15" s="2577"/>
      <c r="CR15" s="2577"/>
      <c r="CS15" s="2577"/>
      <c r="CT15" s="2577"/>
      <c r="CU15" s="2577"/>
      <c r="CV15" s="2577"/>
      <c r="CW15" s="2577"/>
      <c r="CX15" s="2577"/>
      <c r="CY15" s="2577"/>
      <c r="CZ15" s="2577"/>
    </row>
    <row r="16" s="766" customFormat="true" ht="15" customHeight="true" x14ac:dyDescent="0.2">
      <c r="A16" s="3081" t="s">
        <v>13</v>
      </c>
      <c r="B16" s="1490" t="s">
        <v>14</v>
      </c>
      <c r="C16" s="1279">
        <v>45.936153119440604</v>
      </c>
      <c r="D16" s="1280">
        <v>49.597704582085797</v>
      </c>
      <c r="E16" s="1280">
        <v>50.880290497545495</v>
      </c>
      <c r="F16" s="1280">
        <v>60.892507774227553</v>
      </c>
      <c r="G16" s="1281">
        <v>83.868958158818202</v>
      </c>
      <c r="H16" s="1282">
        <v>83.043342194370197</v>
      </c>
      <c r="I16" s="1280">
        <v>88.965398521806932</v>
      </c>
      <c r="J16" s="1280">
        <v>93.560066629984192</v>
      </c>
      <c r="K16" s="1280">
        <v>97.51711010095562</v>
      </c>
      <c r="L16" s="1283">
        <v>99.308409014993003</v>
      </c>
      <c r="M16" s="1279">
        <v>45.697990538551622</v>
      </c>
      <c r="N16" s="1280">
        <v>48.72263866962809</v>
      </c>
      <c r="O16" s="1280">
        <v>48.700100017963592</v>
      </c>
      <c r="P16" s="1280">
        <v>57.373903327598825</v>
      </c>
      <c r="Q16" s="1281">
        <v>52.858487998362975</v>
      </c>
      <c r="R16" s="1282">
        <v>35.382395378633063</v>
      </c>
      <c r="S16" s="1280">
        <v>64.790415411597195</v>
      </c>
      <c r="T16" s="1583" t="s">
        <v>36</v>
      </c>
      <c r="U16" s="1280">
        <v>78.083656597795681</v>
      </c>
      <c r="V16" s="1280">
        <v>65.863880111177849</v>
      </c>
      <c r="W16" s="1280">
        <v>45.721058179202402</v>
      </c>
      <c r="X16" s="1280">
        <v>65.350799261732988</v>
      </c>
      <c r="Y16" s="1280">
        <v>62.349121246870197</v>
      </c>
      <c r="Z16" s="1280">
        <v>42.954317943601986</v>
      </c>
      <c r="AA16" s="1280">
        <v>52.008677625983282</v>
      </c>
      <c r="AB16" s="1583" t="s">
        <v>36</v>
      </c>
      <c r="AC16" s="1280">
        <v>67.697742321684018</v>
      </c>
      <c r="AD16" s="1280">
        <v>35.126135655798947</v>
      </c>
      <c r="AE16" s="1283">
        <v>38.275972290282255</v>
      </c>
      <c r="AF16" s="450"/>
      <c r="AG16" s="450"/>
      <c r="AH16" s="450"/>
      <c r="AI16" s="450"/>
      <c r="AJ16" s="450"/>
      <c r="AK16" s="450"/>
      <c r="AL16" s="450"/>
      <c r="AM16" s="450"/>
      <c r="AN16" s="450"/>
      <c r="AO16" s="450"/>
      <c r="AP16" s="450"/>
      <c r="AQ16" s="450"/>
      <c r="AR16" s="450"/>
      <c r="AS16" s="450"/>
      <c r="AT16" s="450"/>
      <c r="AU16" s="450"/>
      <c r="AV16" s="450"/>
      <c r="AW16" s="450"/>
      <c r="AX16" s="450"/>
      <c r="AY16" s="450"/>
      <c r="AZ16" s="1077"/>
      <c r="BA16" s="3040" t="s">
        <v>13</v>
      </c>
      <c r="BB16" s="161" t="s">
        <v>14</v>
      </c>
      <c r="BC16" s="1588" t="s">
        <v>36</v>
      </c>
      <c r="BD16" s="1607" t="s">
        <v>36</v>
      </c>
      <c r="BE16" s="1607" t="s">
        <v>36</v>
      </c>
      <c r="BF16" s="1607" t="s">
        <v>36</v>
      </c>
      <c r="BG16" s="1627" t="s">
        <v>36</v>
      </c>
      <c r="BH16" s="1647" t="s">
        <v>36</v>
      </c>
      <c r="BI16" s="1607" t="s">
        <v>36</v>
      </c>
      <c r="BJ16" s="1607" t="s">
        <v>36</v>
      </c>
      <c r="BK16" s="1607" t="s">
        <v>36</v>
      </c>
      <c r="BL16" s="1627" t="s">
        <v>36</v>
      </c>
      <c r="BM16" s="1647" t="s">
        <v>36</v>
      </c>
      <c r="BN16" s="1607" t="s">
        <v>36</v>
      </c>
      <c r="BO16" s="1607" t="s">
        <v>36</v>
      </c>
      <c r="BP16" s="1607" t="s">
        <v>36</v>
      </c>
      <c r="BQ16" s="1627" t="s">
        <v>36</v>
      </c>
      <c r="BR16" s="1647" t="s">
        <v>36</v>
      </c>
      <c r="BS16" s="1607" t="s">
        <v>36</v>
      </c>
      <c r="BT16" s="1607" t="s">
        <v>36</v>
      </c>
      <c r="BU16" s="1607" t="s">
        <v>36</v>
      </c>
      <c r="BV16" s="1607" t="s">
        <v>36</v>
      </c>
      <c r="BW16" s="1607" t="s">
        <v>36</v>
      </c>
      <c r="BX16" s="1607" t="s">
        <v>36</v>
      </c>
      <c r="BY16" s="1666" t="s">
        <v>36</v>
      </c>
      <c r="BZ16" s="1666" t="s">
        <v>36</v>
      </c>
      <c r="CA16" s="1666" t="s">
        <v>36</v>
      </c>
      <c r="CB16" s="1666" t="s">
        <v>36</v>
      </c>
      <c r="CC16" s="1666" t="s">
        <v>36</v>
      </c>
      <c r="CD16" s="1666" t="s">
        <v>36</v>
      </c>
      <c r="CE16" s="1666" t="s">
        <v>36</v>
      </c>
      <c r="CF16" s="2578"/>
      <c r="CG16" s="2578"/>
      <c r="CH16" s="2578"/>
      <c r="CI16" s="2578"/>
      <c r="CJ16" s="2578"/>
      <c r="CK16" s="2578"/>
      <c r="CL16" s="2578"/>
      <c r="CM16" s="2578"/>
      <c r="CN16" s="2578"/>
      <c r="CO16" s="2578"/>
      <c r="CP16" s="2578"/>
      <c r="CQ16" s="2578"/>
      <c r="CR16" s="2578"/>
      <c r="CS16" s="2578"/>
      <c r="CT16" s="2578"/>
      <c r="CU16" s="2578"/>
      <c r="CV16" s="2578"/>
      <c r="CW16" s="2578"/>
      <c r="CX16" s="2578"/>
      <c r="CY16" s="2578"/>
      <c r="CZ16" s="2578"/>
    </row>
    <row r="17" s="766" customFormat="true" ht="15" customHeight="true" x14ac:dyDescent="0.2">
      <c r="A17" s="3082"/>
      <c r="B17" s="1491" t="s">
        <v>52</v>
      </c>
      <c r="C17" s="1284">
        <f>100-C16</f>
        <v>54.063846880559396</v>
      </c>
      <c r="D17" s="1285">
        <f t="shared" ref="D17:AE17" si="0">100-D16</f>
        <v>50.402295417914203</v>
      </c>
      <c r="E17" s="1285">
        <f t="shared" si="0"/>
        <v>49.119709502454505</v>
      </c>
      <c r="F17" s="1285">
        <f t="shared" si="0"/>
        <v>39.107492225772447</v>
      </c>
      <c r="G17" s="1286">
        <f t="shared" si="0"/>
        <v>16.131041841181798</v>
      </c>
      <c r="H17" s="1287">
        <f t="shared" si="0"/>
        <v>16.956657805629803</v>
      </c>
      <c r="I17" s="1285">
        <f t="shared" si="0"/>
        <v>11.034601478193068</v>
      </c>
      <c r="J17" s="1285">
        <f t="shared" si="0"/>
        <v>6.4399333700158081</v>
      </c>
      <c r="K17" s="1285">
        <f t="shared" si="0"/>
        <v>2.4828898990443804</v>
      </c>
      <c r="L17" s="1288">
        <f t="shared" si="0"/>
        <v>0.69159098500699656</v>
      </c>
      <c r="M17" s="1284">
        <f t="shared" si="0"/>
        <v>54.302009461448378</v>
      </c>
      <c r="N17" s="1285">
        <f t="shared" si="0"/>
        <v>51.27736133037191</v>
      </c>
      <c r="O17" s="1285">
        <f t="shared" si="0"/>
        <v>51.299899982036408</v>
      </c>
      <c r="P17" s="1285">
        <f t="shared" si="0"/>
        <v>42.626096672401175</v>
      </c>
      <c r="Q17" s="1286">
        <f t="shared" si="0"/>
        <v>47.141512001637025</v>
      </c>
      <c r="R17" s="1287">
        <f t="shared" si="0"/>
        <v>64.617604621366937</v>
      </c>
      <c r="S17" s="1285">
        <f t="shared" si="0"/>
        <v>35.209584588402805</v>
      </c>
      <c r="T17" s="1535" t="s">
        <v>36</v>
      </c>
      <c r="U17" s="1285">
        <f t="shared" si="0"/>
        <v>21.916343402204319</v>
      </c>
      <c r="V17" s="1285">
        <f t="shared" si="0"/>
        <v>34.136119888822151</v>
      </c>
      <c r="W17" s="1285">
        <f t="shared" si="0"/>
        <v>54.278941820797598</v>
      </c>
      <c r="X17" s="1285">
        <f t="shared" si="0"/>
        <v>34.649200738267012</v>
      </c>
      <c r="Y17" s="1285">
        <f t="shared" si="0"/>
        <v>37.650878753129803</v>
      </c>
      <c r="Z17" s="1285">
        <f t="shared" si="0"/>
        <v>57.045682056398014</v>
      </c>
      <c r="AA17" s="1285">
        <f t="shared" si="0"/>
        <v>47.991322374016718</v>
      </c>
      <c r="AB17" s="1535" t="s">
        <v>36</v>
      </c>
      <c r="AC17" s="1285">
        <f t="shared" si="0"/>
        <v>32.302257678315982</v>
      </c>
      <c r="AD17" s="1285">
        <f t="shared" si="0"/>
        <v>64.873864344201053</v>
      </c>
      <c r="AE17" s="1288">
        <f t="shared" si="0"/>
        <v>61.724027709717745</v>
      </c>
      <c r="AF17" s="450"/>
      <c r="AG17" s="450"/>
      <c r="AH17" s="450"/>
      <c r="AI17" s="450"/>
      <c r="AJ17" s="450"/>
      <c r="AK17" s="450"/>
      <c r="AL17" s="450"/>
      <c r="AM17" s="450"/>
      <c r="AN17" s="450"/>
      <c r="AO17" s="450"/>
      <c r="AP17" s="450"/>
      <c r="AQ17" s="450"/>
      <c r="AR17" s="450"/>
      <c r="AS17" s="450"/>
      <c r="AT17" s="450"/>
      <c r="AU17" s="450"/>
      <c r="AV17" s="450"/>
      <c r="AW17" s="450"/>
      <c r="AX17" s="450"/>
      <c r="AY17" s="450"/>
      <c r="AZ17" s="1077"/>
      <c r="BA17" s="3041"/>
      <c r="BB17" s="162" t="s">
        <v>52</v>
      </c>
      <c r="BC17" s="1589" t="s">
        <v>36</v>
      </c>
      <c r="BD17" s="1608" t="s">
        <v>36</v>
      </c>
      <c r="BE17" s="1608" t="s">
        <v>36</v>
      </c>
      <c r="BF17" s="1608" t="s">
        <v>36</v>
      </c>
      <c r="BG17" s="1628" t="s">
        <v>36</v>
      </c>
      <c r="BH17" s="1648" t="s">
        <v>36</v>
      </c>
      <c r="BI17" s="1608" t="s">
        <v>36</v>
      </c>
      <c r="BJ17" s="1608" t="s">
        <v>36</v>
      </c>
      <c r="BK17" s="1608" t="s">
        <v>36</v>
      </c>
      <c r="BL17" s="1628" t="s">
        <v>36</v>
      </c>
      <c r="BM17" s="1648" t="s">
        <v>36</v>
      </c>
      <c r="BN17" s="1608" t="s">
        <v>36</v>
      </c>
      <c r="BO17" s="1608" t="s">
        <v>36</v>
      </c>
      <c r="BP17" s="1608" t="s">
        <v>36</v>
      </c>
      <c r="BQ17" s="1628" t="s">
        <v>36</v>
      </c>
      <c r="BR17" s="1648" t="s">
        <v>36</v>
      </c>
      <c r="BS17" s="1608" t="s">
        <v>36</v>
      </c>
      <c r="BT17" s="1608" t="s">
        <v>36</v>
      </c>
      <c r="BU17" s="1608" t="s">
        <v>36</v>
      </c>
      <c r="BV17" s="1608" t="s">
        <v>36</v>
      </c>
      <c r="BW17" s="1608" t="s">
        <v>36</v>
      </c>
      <c r="BX17" s="1608" t="s">
        <v>36</v>
      </c>
      <c r="BY17" s="1667" t="s">
        <v>36</v>
      </c>
      <c r="BZ17" s="1667" t="s">
        <v>36</v>
      </c>
      <c r="CA17" s="1667" t="s">
        <v>36</v>
      </c>
      <c r="CB17" s="1667" t="s">
        <v>36</v>
      </c>
      <c r="CC17" s="1667" t="s">
        <v>36</v>
      </c>
      <c r="CD17" s="1667" t="s">
        <v>36</v>
      </c>
      <c r="CE17" s="1667" t="s">
        <v>36</v>
      </c>
      <c r="CF17" s="2579"/>
      <c r="CG17" s="2579"/>
      <c r="CH17" s="2579"/>
      <c r="CI17" s="2579"/>
      <c r="CJ17" s="2579"/>
      <c r="CK17" s="2579"/>
      <c r="CL17" s="2579"/>
      <c r="CM17" s="2579"/>
      <c r="CN17" s="2579"/>
      <c r="CO17" s="2579"/>
      <c r="CP17" s="2579"/>
      <c r="CQ17" s="2579"/>
      <c r="CR17" s="2579"/>
      <c r="CS17" s="2579"/>
      <c r="CT17" s="2579"/>
      <c r="CU17" s="2579"/>
      <c r="CV17" s="2579"/>
      <c r="CW17" s="2579"/>
      <c r="CX17" s="2579"/>
      <c r="CY17" s="2579"/>
      <c r="CZ17" s="2579"/>
    </row>
    <row r="18" s="766" customFormat="true" ht="15" customHeight="true" x14ac:dyDescent="0.2">
      <c r="A18" s="3082" t="s">
        <v>61</v>
      </c>
      <c r="B18" s="1491" t="s">
        <v>15</v>
      </c>
      <c r="C18" s="1284">
        <v>30.260998492774405</v>
      </c>
      <c r="D18" s="1285">
        <v>35.137968193034055</v>
      </c>
      <c r="E18" s="1285">
        <v>32.459163480077031</v>
      </c>
      <c r="F18" s="1285">
        <v>41.678070315035427</v>
      </c>
      <c r="G18" s="1286">
        <v>70.88166720394392</v>
      </c>
      <c r="H18" s="1287">
        <v>59.548421318475093</v>
      </c>
      <c r="I18" s="1285">
        <v>72.569014112858909</v>
      </c>
      <c r="J18" s="1285">
        <v>81.386505134033072</v>
      </c>
      <c r="K18" s="1285">
        <v>78.344407423815966</v>
      </c>
      <c r="L18" s="1288">
        <v>92.212529204130547</v>
      </c>
      <c r="M18" s="1284">
        <v>29.793997641836665</v>
      </c>
      <c r="N18" s="1285">
        <v>34.382797395693608</v>
      </c>
      <c r="O18" s="1285">
        <v>31.790123140169054</v>
      </c>
      <c r="P18" s="1285">
        <v>37.452103023884696</v>
      </c>
      <c r="Q18" s="1286">
        <v>35.343597530500645</v>
      </c>
      <c r="R18" s="1287">
        <v>28.408418019670634</v>
      </c>
      <c r="S18" s="1285">
        <v>46.688176973518345</v>
      </c>
      <c r="T18" s="1535" t="s">
        <v>36</v>
      </c>
      <c r="U18" s="1285">
        <v>58.271154640695578</v>
      </c>
      <c r="V18" s="1285">
        <v>49.486552162039168</v>
      </c>
      <c r="W18" s="1285">
        <v>29.49174192102133</v>
      </c>
      <c r="X18" s="1285">
        <v>39.037478218274998</v>
      </c>
      <c r="Y18" s="1285">
        <v>51.620002492673827</v>
      </c>
      <c r="Z18" s="1285">
        <v>37.056301732716072</v>
      </c>
      <c r="AA18" s="1285">
        <v>33.708508165514132</v>
      </c>
      <c r="AB18" s="1535" t="s">
        <v>36</v>
      </c>
      <c r="AC18" s="1285">
        <v>35.162086056872951</v>
      </c>
      <c r="AD18" s="1285">
        <v>26.244643853682213</v>
      </c>
      <c r="AE18" s="1288">
        <v>26.814429876596385</v>
      </c>
      <c r="AF18" s="450"/>
      <c r="AG18" s="450"/>
      <c r="AH18" s="450"/>
      <c r="AI18" s="450"/>
      <c r="AJ18" s="450"/>
      <c r="AK18" s="450"/>
      <c r="AL18" s="450"/>
      <c r="AM18" s="450"/>
      <c r="AN18" s="450"/>
      <c r="AO18" s="450"/>
      <c r="AP18" s="450"/>
      <c r="AQ18" s="450"/>
      <c r="AR18" s="450"/>
      <c r="AS18" s="450"/>
      <c r="AT18" s="450"/>
      <c r="AU18" s="450"/>
      <c r="AV18" s="450"/>
      <c r="AW18" s="450"/>
      <c r="AX18" s="450"/>
      <c r="AY18" s="450"/>
      <c r="AZ18" s="1077"/>
      <c r="BA18" s="3041" t="s">
        <v>61</v>
      </c>
      <c r="BB18" s="162" t="s">
        <v>15</v>
      </c>
      <c r="BC18" s="1589" t="s">
        <v>36</v>
      </c>
      <c r="BD18" s="1608" t="s">
        <v>36</v>
      </c>
      <c r="BE18" s="1608" t="s">
        <v>36</v>
      </c>
      <c r="BF18" s="1608" t="s">
        <v>36</v>
      </c>
      <c r="BG18" s="1628" t="s">
        <v>36</v>
      </c>
      <c r="BH18" s="1648" t="s">
        <v>36</v>
      </c>
      <c r="BI18" s="1608" t="s">
        <v>36</v>
      </c>
      <c r="BJ18" s="1608" t="s">
        <v>36</v>
      </c>
      <c r="BK18" s="1608" t="s">
        <v>36</v>
      </c>
      <c r="BL18" s="1628" t="s">
        <v>36</v>
      </c>
      <c r="BM18" s="1648" t="s">
        <v>36</v>
      </c>
      <c r="BN18" s="1608" t="s">
        <v>36</v>
      </c>
      <c r="BO18" s="1608" t="s">
        <v>36</v>
      </c>
      <c r="BP18" s="1608" t="s">
        <v>36</v>
      </c>
      <c r="BQ18" s="1628" t="s">
        <v>36</v>
      </c>
      <c r="BR18" s="1648" t="s">
        <v>36</v>
      </c>
      <c r="BS18" s="1608" t="s">
        <v>36</v>
      </c>
      <c r="BT18" s="1608" t="s">
        <v>36</v>
      </c>
      <c r="BU18" s="1608" t="s">
        <v>36</v>
      </c>
      <c r="BV18" s="1608" t="s">
        <v>36</v>
      </c>
      <c r="BW18" s="1608" t="s">
        <v>36</v>
      </c>
      <c r="BX18" s="1608" t="s">
        <v>36</v>
      </c>
      <c r="BY18" s="1667" t="s">
        <v>36</v>
      </c>
      <c r="BZ18" s="1667" t="s">
        <v>36</v>
      </c>
      <c r="CA18" s="1667" t="s">
        <v>36</v>
      </c>
      <c r="CB18" s="1667" t="s">
        <v>36</v>
      </c>
      <c r="CC18" s="1667" t="s">
        <v>36</v>
      </c>
      <c r="CD18" s="1667" t="s">
        <v>36</v>
      </c>
      <c r="CE18" s="1667" t="s">
        <v>36</v>
      </c>
      <c r="CF18" s="2579"/>
      <c r="CG18" s="2579"/>
      <c r="CH18" s="2579"/>
      <c r="CI18" s="2579"/>
      <c r="CJ18" s="2579"/>
      <c r="CK18" s="2579"/>
      <c r="CL18" s="2579"/>
      <c r="CM18" s="2579"/>
      <c r="CN18" s="2579"/>
      <c r="CO18" s="2579"/>
      <c r="CP18" s="2579"/>
      <c r="CQ18" s="2579"/>
      <c r="CR18" s="2579"/>
      <c r="CS18" s="2579"/>
      <c r="CT18" s="2579"/>
      <c r="CU18" s="2579"/>
      <c r="CV18" s="2579"/>
      <c r="CW18" s="2579"/>
      <c r="CX18" s="2579"/>
      <c r="CY18" s="2579"/>
      <c r="CZ18" s="2579"/>
    </row>
    <row r="19" s="766" customFormat="true" ht="15" customHeight="true" x14ac:dyDescent="0.2">
      <c r="A19" s="3082"/>
      <c r="B19" s="1491" t="s">
        <v>16</v>
      </c>
      <c r="C19" s="1284">
        <v>15.675154626666233</v>
      </c>
      <c r="D19" s="1285">
        <v>14.459736389051725</v>
      </c>
      <c r="E19" s="1285">
        <v>18.421127017468443</v>
      </c>
      <c r="F19" s="1285">
        <v>19.21443745919208</v>
      </c>
      <c r="G19" s="1286">
        <v>12.987290954874373</v>
      </c>
      <c r="H19" s="1287">
        <v>23.494920875895119</v>
      </c>
      <c r="I19" s="1285">
        <v>16.396384408948055</v>
      </c>
      <c r="J19" s="1285">
        <v>12.173561495951105</v>
      </c>
      <c r="K19" s="1285">
        <v>19.172702677139668</v>
      </c>
      <c r="L19" s="1288">
        <v>7.095879810862475</v>
      </c>
      <c r="M19" s="1284">
        <v>15.903992896714874</v>
      </c>
      <c r="N19" s="1285">
        <v>14.339841273934434</v>
      </c>
      <c r="O19" s="1285">
        <v>16.909976877794534</v>
      </c>
      <c r="P19" s="1285">
        <v>19.921800303714157</v>
      </c>
      <c r="Q19" s="1286">
        <v>17.51489046786233</v>
      </c>
      <c r="R19" s="1287">
        <v>6.9739773589623955</v>
      </c>
      <c r="S19" s="1285">
        <v>18.102238438078803</v>
      </c>
      <c r="T19" s="1535" t="s">
        <v>36</v>
      </c>
      <c r="U19" s="1285">
        <v>19.812501957100029</v>
      </c>
      <c r="V19" s="1285">
        <v>16.377327949138746</v>
      </c>
      <c r="W19" s="1285">
        <v>16.229316258181065</v>
      </c>
      <c r="X19" s="1285">
        <v>26.313321043457954</v>
      </c>
      <c r="Y19" s="1285">
        <v>10.729118754196385</v>
      </c>
      <c r="Z19" s="1285">
        <v>5.8980162108858885</v>
      </c>
      <c r="AA19" s="1285">
        <v>18.300169460469125</v>
      </c>
      <c r="AB19" s="1535" t="s">
        <v>36</v>
      </c>
      <c r="AC19" s="1285">
        <v>32.535656264811088</v>
      </c>
      <c r="AD19" s="1285">
        <v>8.8814918021167735</v>
      </c>
      <c r="AE19" s="1288">
        <v>11.461542413685819</v>
      </c>
      <c r="AF19" s="450"/>
      <c r="AG19" s="450"/>
      <c r="AH19" s="450"/>
      <c r="AI19" s="450"/>
      <c r="AJ19" s="450"/>
      <c r="AK19" s="450"/>
      <c r="AL19" s="450"/>
      <c r="AM19" s="450"/>
      <c r="AN19" s="450"/>
      <c r="AO19" s="450"/>
      <c r="AP19" s="450"/>
      <c r="AQ19" s="450"/>
      <c r="AR19" s="450"/>
      <c r="AS19" s="450"/>
      <c r="AT19" s="450"/>
      <c r="AU19" s="450"/>
      <c r="AV19" s="450"/>
      <c r="AW19" s="450"/>
      <c r="AX19" s="450"/>
      <c r="AY19" s="450"/>
      <c r="AZ19" s="1077"/>
      <c r="BA19" s="3041"/>
      <c r="BB19" s="162" t="s">
        <v>16</v>
      </c>
      <c r="BC19" s="1589" t="s">
        <v>36</v>
      </c>
      <c r="BD19" s="1608" t="s">
        <v>36</v>
      </c>
      <c r="BE19" s="1608" t="s">
        <v>36</v>
      </c>
      <c r="BF19" s="1608" t="s">
        <v>36</v>
      </c>
      <c r="BG19" s="1628" t="s">
        <v>36</v>
      </c>
      <c r="BH19" s="1648" t="s">
        <v>36</v>
      </c>
      <c r="BI19" s="1608" t="s">
        <v>36</v>
      </c>
      <c r="BJ19" s="1608" t="s">
        <v>36</v>
      </c>
      <c r="BK19" s="1608" t="s">
        <v>36</v>
      </c>
      <c r="BL19" s="1628" t="s">
        <v>36</v>
      </c>
      <c r="BM19" s="1648" t="s">
        <v>36</v>
      </c>
      <c r="BN19" s="1608" t="s">
        <v>36</v>
      </c>
      <c r="BO19" s="1608" t="s">
        <v>36</v>
      </c>
      <c r="BP19" s="1608" t="s">
        <v>36</v>
      </c>
      <c r="BQ19" s="1628" t="s">
        <v>36</v>
      </c>
      <c r="BR19" s="1648" t="s">
        <v>36</v>
      </c>
      <c r="BS19" s="1608" t="s">
        <v>36</v>
      </c>
      <c r="BT19" s="1608" t="s">
        <v>36</v>
      </c>
      <c r="BU19" s="1608" t="s">
        <v>36</v>
      </c>
      <c r="BV19" s="1608" t="s">
        <v>36</v>
      </c>
      <c r="BW19" s="1608" t="s">
        <v>36</v>
      </c>
      <c r="BX19" s="1608" t="s">
        <v>36</v>
      </c>
      <c r="BY19" s="1667" t="s">
        <v>36</v>
      </c>
      <c r="BZ19" s="1667" t="s">
        <v>36</v>
      </c>
      <c r="CA19" s="1667" t="s">
        <v>36</v>
      </c>
      <c r="CB19" s="1667" t="s">
        <v>36</v>
      </c>
      <c r="CC19" s="1667" t="s">
        <v>36</v>
      </c>
      <c r="CD19" s="1667" t="s">
        <v>36</v>
      </c>
      <c r="CE19" s="1667" t="s">
        <v>36</v>
      </c>
      <c r="CF19" s="2579"/>
      <c r="CG19" s="2579"/>
      <c r="CH19" s="2579"/>
      <c r="CI19" s="2579"/>
      <c r="CJ19" s="2579"/>
      <c r="CK19" s="2579"/>
      <c r="CL19" s="2579"/>
      <c r="CM19" s="2579"/>
      <c r="CN19" s="2579"/>
      <c r="CO19" s="2579"/>
      <c r="CP19" s="2579"/>
      <c r="CQ19" s="2579"/>
      <c r="CR19" s="2579"/>
      <c r="CS19" s="2579"/>
      <c r="CT19" s="2579"/>
      <c r="CU19" s="2579"/>
      <c r="CV19" s="2579"/>
      <c r="CW19" s="2579"/>
      <c r="CX19" s="2579"/>
      <c r="CY19" s="2579"/>
      <c r="CZ19" s="2579"/>
    </row>
    <row r="20" s="766" customFormat="true" ht="15" customHeight="true" x14ac:dyDescent="0.2">
      <c r="A20" s="3082"/>
      <c r="B20" s="1491" t="s">
        <v>22</v>
      </c>
      <c r="C20" s="1284">
        <f>100-(C18+C19+C21)</f>
        <v>28.88021334170972</v>
      </c>
      <c r="D20" s="1285">
        <f t="shared" ref="D20:AE20" si="1">100-(D18+D19+D21)</f>
        <v>32.308343365917679</v>
      </c>
      <c r="E20" s="1285">
        <f t="shared" si="1"/>
        <v>37.949013283177536</v>
      </c>
      <c r="F20" s="1285">
        <f t="shared" si="1"/>
        <v>33.558052053783697</v>
      </c>
      <c r="G20" s="1286">
        <f t="shared" si="1"/>
        <v>14.973644581363828</v>
      </c>
      <c r="H20" s="1287">
        <f t="shared" si="1"/>
        <v>15.718602776186373</v>
      </c>
      <c r="I20" s="1285">
        <f t="shared" si="1"/>
        <v>9.9422325024285243</v>
      </c>
      <c r="J20" s="1285">
        <f t="shared" si="1"/>
        <v>6.4399333700158223</v>
      </c>
      <c r="K20" s="1285">
        <f t="shared" si="1"/>
        <v>2.4828898990443662</v>
      </c>
      <c r="L20" s="1288">
        <f t="shared" si="1"/>
        <v>0.69159098500698235</v>
      </c>
      <c r="M20" s="1284">
        <f t="shared" si="1"/>
        <v>29.170173869112375</v>
      </c>
      <c r="N20" s="1285">
        <f t="shared" si="1"/>
        <v>34.411788646783407</v>
      </c>
      <c r="O20" s="1285">
        <f t="shared" si="1"/>
        <v>34.670925427419249</v>
      </c>
      <c r="P20" s="1285">
        <f t="shared" si="1"/>
        <v>33.667679764065909</v>
      </c>
      <c r="Q20" s="1286">
        <f t="shared" si="1"/>
        <v>41.932724096120083</v>
      </c>
      <c r="R20" s="1287">
        <f t="shared" si="1"/>
        <v>64.042392923503499</v>
      </c>
      <c r="S20" s="1285">
        <f t="shared" si="1"/>
        <v>10.284928648995134</v>
      </c>
      <c r="T20" s="1535" t="s">
        <v>36</v>
      </c>
      <c r="U20" s="1285">
        <f t="shared" si="1"/>
        <v>17.141346006302157</v>
      </c>
      <c r="V20" s="1285">
        <f t="shared" si="1"/>
        <v>13.117764997432772</v>
      </c>
      <c r="W20" s="1285">
        <f t="shared" si="1"/>
        <v>49.065036904219973</v>
      </c>
      <c r="X20" s="1285">
        <f t="shared" si="1"/>
        <v>28.152544599955121</v>
      </c>
      <c r="Y20" s="1285">
        <f t="shared" si="1"/>
        <v>14.597422662822424</v>
      </c>
      <c r="Z20" s="1285">
        <f t="shared" si="1"/>
        <v>52.756811323288581</v>
      </c>
      <c r="AA20" s="1285">
        <f t="shared" si="1"/>
        <v>41.723986107143524</v>
      </c>
      <c r="AB20" s="1535" t="s">
        <v>36</v>
      </c>
      <c r="AC20" s="1285">
        <f t="shared" si="1"/>
        <v>29.936591235558495</v>
      </c>
      <c r="AD20" s="1285">
        <f t="shared" si="1"/>
        <v>11.353381840271965</v>
      </c>
      <c r="AE20" s="1288">
        <f t="shared" si="1"/>
        <v>30.180216123181623</v>
      </c>
      <c r="AF20" s="450"/>
      <c r="AG20" s="450"/>
      <c r="AH20" s="450"/>
      <c r="AI20" s="450"/>
      <c r="AJ20" s="450"/>
      <c r="AK20" s="450"/>
      <c r="AL20" s="450"/>
      <c r="AM20" s="450"/>
      <c r="AN20" s="450"/>
      <c r="AO20" s="450"/>
      <c r="AP20" s="450"/>
      <c r="AQ20" s="450"/>
      <c r="AR20" s="450"/>
      <c r="AS20" s="450"/>
      <c r="AT20" s="450"/>
      <c r="AU20" s="450"/>
      <c r="AV20" s="450"/>
      <c r="AW20" s="450"/>
      <c r="AX20" s="450"/>
      <c r="AY20" s="450"/>
      <c r="AZ20" s="1077"/>
      <c r="BA20" s="3041"/>
      <c r="BB20" s="162" t="s">
        <v>22</v>
      </c>
      <c r="BC20" s="1589" t="s">
        <v>36</v>
      </c>
      <c r="BD20" s="1608" t="s">
        <v>36</v>
      </c>
      <c r="BE20" s="1608" t="s">
        <v>36</v>
      </c>
      <c r="BF20" s="1608" t="s">
        <v>36</v>
      </c>
      <c r="BG20" s="1628" t="s">
        <v>36</v>
      </c>
      <c r="BH20" s="1648" t="s">
        <v>36</v>
      </c>
      <c r="BI20" s="1608" t="s">
        <v>36</v>
      </c>
      <c r="BJ20" s="1608" t="s">
        <v>36</v>
      </c>
      <c r="BK20" s="1608" t="s">
        <v>36</v>
      </c>
      <c r="BL20" s="1628" t="s">
        <v>36</v>
      </c>
      <c r="BM20" s="1648" t="s">
        <v>36</v>
      </c>
      <c r="BN20" s="1608" t="s">
        <v>36</v>
      </c>
      <c r="BO20" s="1608" t="s">
        <v>36</v>
      </c>
      <c r="BP20" s="1608" t="s">
        <v>36</v>
      </c>
      <c r="BQ20" s="1628" t="s">
        <v>36</v>
      </c>
      <c r="BR20" s="1648" t="s">
        <v>36</v>
      </c>
      <c r="BS20" s="1608" t="s">
        <v>36</v>
      </c>
      <c r="BT20" s="1608" t="s">
        <v>36</v>
      </c>
      <c r="BU20" s="1608" t="s">
        <v>36</v>
      </c>
      <c r="BV20" s="1608" t="s">
        <v>36</v>
      </c>
      <c r="BW20" s="1608" t="s">
        <v>36</v>
      </c>
      <c r="BX20" s="1608" t="s">
        <v>36</v>
      </c>
      <c r="BY20" s="1667" t="s">
        <v>36</v>
      </c>
      <c r="BZ20" s="1667" t="s">
        <v>36</v>
      </c>
      <c r="CA20" s="1667" t="s">
        <v>36</v>
      </c>
      <c r="CB20" s="1667" t="s">
        <v>36</v>
      </c>
      <c r="CC20" s="1667" t="s">
        <v>36</v>
      </c>
      <c r="CD20" s="1667" t="s">
        <v>36</v>
      </c>
      <c r="CE20" s="1667" t="s">
        <v>36</v>
      </c>
      <c r="CF20" s="2579"/>
      <c r="CG20" s="2579"/>
      <c r="CH20" s="2579"/>
      <c r="CI20" s="2579"/>
      <c r="CJ20" s="2579"/>
      <c r="CK20" s="2579"/>
      <c r="CL20" s="2579"/>
      <c r="CM20" s="2579"/>
      <c r="CN20" s="2579"/>
      <c r="CO20" s="2579"/>
      <c r="CP20" s="2579"/>
      <c r="CQ20" s="2579"/>
      <c r="CR20" s="2579"/>
      <c r="CS20" s="2579"/>
      <c r="CT20" s="2579"/>
      <c r="CU20" s="2579"/>
      <c r="CV20" s="2579"/>
      <c r="CW20" s="2579"/>
      <c r="CX20" s="2579"/>
      <c r="CY20" s="2579"/>
      <c r="CZ20" s="2579"/>
    </row>
    <row r="21" s="766" customFormat="true" ht="15" customHeight="true" x14ac:dyDescent="0.2">
      <c r="A21" s="3082"/>
      <c r="B21" s="1491" t="s">
        <v>17</v>
      </c>
      <c r="C21" s="1284">
        <f t="shared" ref="C21:S21" si="2">C68+C69+C70</f>
        <v>25.183633538849641</v>
      </c>
      <c r="D21" s="1285">
        <f t="shared" si="2"/>
        <v>18.093952051996538</v>
      </c>
      <c r="E21" s="1285">
        <f t="shared" si="2"/>
        <v>11.170696219276994</v>
      </c>
      <c r="F21" s="1285">
        <f t="shared" si="2"/>
        <v>5.5494401719887927</v>
      </c>
      <c r="G21" s="1286">
        <f t="shared" si="2"/>
        <v>1.1573972598178879</v>
      </c>
      <c r="H21" s="1287">
        <f t="shared" si="2"/>
        <v>1.2380550294434196</v>
      </c>
      <c r="I21" s="1285">
        <f t="shared" si="2"/>
        <v>1.0923689757645176</v>
      </c>
      <c r="J21" s="1285">
        <f t="shared" si="2"/>
        <v>0</v>
      </c>
      <c r="K21" s="1285">
        <f t="shared" si="2"/>
        <v>0</v>
      </c>
      <c r="L21" s="1288">
        <f t="shared" si="2"/>
        <v>0</v>
      </c>
      <c r="M21" s="1284">
        <f t="shared" si="2"/>
        <v>25.131835592336085</v>
      </c>
      <c r="N21" s="1285">
        <f t="shared" si="2"/>
        <v>16.865572683588553</v>
      </c>
      <c r="O21" s="1285">
        <f t="shared" si="2"/>
        <v>16.628974554617155</v>
      </c>
      <c r="P21" s="1285">
        <f t="shared" si="2"/>
        <v>8.9584169083352378</v>
      </c>
      <c r="Q21" s="1286">
        <f t="shared" si="2"/>
        <v>5.2087879055169415</v>
      </c>
      <c r="R21" s="1287">
        <f t="shared" si="2"/>
        <v>0.57521169786347282</v>
      </c>
      <c r="S21" s="1285">
        <f t="shared" si="2"/>
        <v>24.924655939407707</v>
      </c>
      <c r="T21" s="1535" t="s">
        <v>36</v>
      </c>
      <c r="U21" s="1285">
        <f t="shared" ref="U21:AA21" si="3">U68+U69+U70</f>
        <v>4.7749973959022389</v>
      </c>
      <c r="V21" s="1285">
        <f t="shared" si="3"/>
        <v>21.018354891389318</v>
      </c>
      <c r="W21" s="1285">
        <f t="shared" si="3"/>
        <v>5.2139049165776346</v>
      </c>
      <c r="X21" s="1285">
        <f t="shared" si="3"/>
        <v>6.496656138311919</v>
      </c>
      <c r="Y21" s="1285">
        <f t="shared" si="3"/>
        <v>23.053456090307357</v>
      </c>
      <c r="Z21" s="1285">
        <f t="shared" si="3"/>
        <v>4.288870733109456</v>
      </c>
      <c r="AA21" s="1285">
        <f t="shared" si="3"/>
        <v>6.2673362668732207</v>
      </c>
      <c r="AB21" s="1535" t="s">
        <v>36</v>
      </c>
      <c r="AC21" s="1285">
        <f>AC68+AC69+AC70</f>
        <v>2.3656664427574539</v>
      </c>
      <c r="AD21" s="1285">
        <f>AD68+AD69+AD70</f>
        <v>53.520482503929045</v>
      </c>
      <c r="AE21" s="1288">
        <f>AE68+AE69+AE70</f>
        <v>31.543811586536169</v>
      </c>
      <c r="AF21" s="450"/>
      <c r="AG21" s="450"/>
      <c r="AH21" s="450"/>
      <c r="AI21" s="450"/>
      <c r="AJ21" s="450"/>
      <c r="AK21" s="450"/>
      <c r="AL21" s="450"/>
      <c r="AM21" s="450"/>
      <c r="AN21" s="450"/>
      <c r="AO21" s="450"/>
      <c r="AP21" s="450"/>
      <c r="AQ21" s="450"/>
      <c r="AR21" s="450"/>
      <c r="AS21" s="450"/>
      <c r="AT21" s="450"/>
      <c r="AU21" s="450"/>
      <c r="AV21" s="450"/>
      <c r="AW21" s="450"/>
      <c r="AX21" s="450"/>
      <c r="AY21" s="450"/>
      <c r="AZ21" s="1077"/>
      <c r="BA21" s="3041"/>
      <c r="BB21" s="162" t="s">
        <v>17</v>
      </c>
      <c r="BC21" s="1589" t="s">
        <v>36</v>
      </c>
      <c r="BD21" s="1608" t="s">
        <v>36</v>
      </c>
      <c r="BE21" s="1608" t="s">
        <v>36</v>
      </c>
      <c r="BF21" s="1608" t="s">
        <v>36</v>
      </c>
      <c r="BG21" s="1628" t="s">
        <v>36</v>
      </c>
      <c r="BH21" s="1648" t="s">
        <v>36</v>
      </c>
      <c r="BI21" s="1608" t="s">
        <v>36</v>
      </c>
      <c r="BJ21" s="1608" t="s">
        <v>36</v>
      </c>
      <c r="BK21" s="1608" t="s">
        <v>36</v>
      </c>
      <c r="BL21" s="1628" t="s">
        <v>36</v>
      </c>
      <c r="BM21" s="1648" t="s">
        <v>36</v>
      </c>
      <c r="BN21" s="1608" t="s">
        <v>36</v>
      </c>
      <c r="BO21" s="1608" t="s">
        <v>36</v>
      </c>
      <c r="BP21" s="1608" t="s">
        <v>36</v>
      </c>
      <c r="BQ21" s="1628" t="s">
        <v>36</v>
      </c>
      <c r="BR21" s="1648" t="s">
        <v>36</v>
      </c>
      <c r="BS21" s="1608" t="s">
        <v>36</v>
      </c>
      <c r="BT21" s="1608" t="s">
        <v>36</v>
      </c>
      <c r="BU21" s="1608" t="s">
        <v>36</v>
      </c>
      <c r="BV21" s="1608" t="s">
        <v>36</v>
      </c>
      <c r="BW21" s="1608" t="s">
        <v>36</v>
      </c>
      <c r="BX21" s="1608" t="s">
        <v>36</v>
      </c>
      <c r="BY21" s="1667" t="s">
        <v>36</v>
      </c>
      <c r="BZ21" s="1667" t="s">
        <v>36</v>
      </c>
      <c r="CA21" s="1667" t="s">
        <v>36</v>
      </c>
      <c r="CB21" s="1667" t="s">
        <v>36</v>
      </c>
      <c r="CC21" s="1667" t="s">
        <v>36</v>
      </c>
      <c r="CD21" s="1667" t="s">
        <v>36</v>
      </c>
      <c r="CE21" s="1667" t="s">
        <v>36</v>
      </c>
      <c r="CF21" s="2579"/>
      <c r="CG21" s="2579"/>
      <c r="CH21" s="2579"/>
      <c r="CI21" s="2579"/>
      <c r="CJ21" s="2579"/>
      <c r="CK21" s="2579"/>
      <c r="CL21" s="2579"/>
      <c r="CM21" s="2579"/>
      <c r="CN21" s="2579"/>
      <c r="CO21" s="2579"/>
      <c r="CP21" s="2579"/>
      <c r="CQ21" s="2579"/>
      <c r="CR21" s="2579"/>
      <c r="CS21" s="2579"/>
      <c r="CT21" s="2579"/>
      <c r="CU21" s="2579"/>
      <c r="CV21" s="2579"/>
      <c r="CW21" s="2579"/>
      <c r="CX21" s="2579"/>
      <c r="CY21" s="2579"/>
      <c r="CZ21" s="2579"/>
    </row>
    <row r="22" s="766" customFormat="true" ht="15" customHeight="true" x14ac:dyDescent="0.2">
      <c r="A22" s="3082" t="s">
        <v>55</v>
      </c>
      <c r="B22" s="1491" t="s">
        <v>50</v>
      </c>
      <c r="C22" s="1524" t="s">
        <v>36</v>
      </c>
      <c r="D22" s="1535" t="s">
        <v>36</v>
      </c>
      <c r="E22" s="1535" t="s">
        <v>36</v>
      </c>
      <c r="F22" s="1535" t="s">
        <v>36</v>
      </c>
      <c r="G22" s="1546" t="s">
        <v>36</v>
      </c>
      <c r="H22" s="1557" t="s">
        <v>36</v>
      </c>
      <c r="I22" s="1535" t="s">
        <v>36</v>
      </c>
      <c r="J22" s="1535" t="s">
        <v>36</v>
      </c>
      <c r="K22" s="1535" t="s">
        <v>36</v>
      </c>
      <c r="L22" s="1568" t="s">
        <v>36</v>
      </c>
      <c r="M22" s="1524" t="s">
        <v>36</v>
      </c>
      <c r="N22" s="1535" t="s">
        <v>36</v>
      </c>
      <c r="O22" s="1535" t="s">
        <v>36</v>
      </c>
      <c r="P22" s="1535" t="s">
        <v>36</v>
      </c>
      <c r="Q22" s="1546" t="s">
        <v>36</v>
      </c>
      <c r="R22" s="1557" t="s">
        <v>36</v>
      </c>
      <c r="S22" s="1535" t="s">
        <v>36</v>
      </c>
      <c r="T22" s="1535" t="s">
        <v>36</v>
      </c>
      <c r="U22" s="1535" t="s">
        <v>36</v>
      </c>
      <c r="V22" s="1535" t="s">
        <v>36</v>
      </c>
      <c r="W22" s="1535" t="s">
        <v>36</v>
      </c>
      <c r="X22" s="1535" t="s">
        <v>36</v>
      </c>
      <c r="Y22" s="1535" t="s">
        <v>36</v>
      </c>
      <c r="Z22" s="1535" t="s">
        <v>36</v>
      </c>
      <c r="AA22" s="1535" t="s">
        <v>36</v>
      </c>
      <c r="AB22" s="1535" t="s">
        <v>36</v>
      </c>
      <c r="AC22" s="1535" t="s">
        <v>36</v>
      </c>
      <c r="AD22" s="1535" t="s">
        <v>36</v>
      </c>
      <c r="AE22" s="1568" t="s">
        <v>36</v>
      </c>
      <c r="AF22" s="450"/>
      <c r="AG22" s="450"/>
      <c r="AH22" s="450"/>
      <c r="AI22" s="450"/>
      <c r="AJ22" s="450"/>
      <c r="AK22" s="450"/>
      <c r="AL22" s="450"/>
      <c r="AM22" s="450"/>
      <c r="AN22" s="450"/>
      <c r="AO22" s="450"/>
      <c r="AP22" s="450"/>
      <c r="AQ22" s="450"/>
      <c r="AR22" s="450"/>
      <c r="AS22" s="450"/>
      <c r="AT22" s="450"/>
      <c r="AU22" s="450"/>
      <c r="AV22" s="450"/>
      <c r="AW22" s="450"/>
      <c r="AX22" s="450"/>
      <c r="AY22" s="450"/>
      <c r="AZ22" s="1077"/>
      <c r="BA22" s="3041" t="s">
        <v>55</v>
      </c>
      <c r="BB22" s="162" t="s">
        <v>50</v>
      </c>
      <c r="BC22" s="1589" t="s">
        <v>36</v>
      </c>
      <c r="BD22" s="1608" t="s">
        <v>36</v>
      </c>
      <c r="BE22" s="1608" t="s">
        <v>36</v>
      </c>
      <c r="BF22" s="1608" t="s">
        <v>36</v>
      </c>
      <c r="BG22" s="1628" t="s">
        <v>36</v>
      </c>
      <c r="BH22" s="1648" t="s">
        <v>36</v>
      </c>
      <c r="BI22" s="1608" t="s">
        <v>36</v>
      </c>
      <c r="BJ22" s="1608" t="s">
        <v>36</v>
      </c>
      <c r="BK22" s="1608" t="s">
        <v>36</v>
      </c>
      <c r="BL22" s="1628" t="s">
        <v>36</v>
      </c>
      <c r="BM22" s="1648" t="s">
        <v>36</v>
      </c>
      <c r="BN22" s="1608" t="s">
        <v>36</v>
      </c>
      <c r="BO22" s="1608" t="s">
        <v>36</v>
      </c>
      <c r="BP22" s="1608" t="s">
        <v>36</v>
      </c>
      <c r="BQ22" s="1628" t="s">
        <v>36</v>
      </c>
      <c r="BR22" s="1648" t="s">
        <v>36</v>
      </c>
      <c r="BS22" s="1608" t="s">
        <v>36</v>
      </c>
      <c r="BT22" s="1608" t="s">
        <v>36</v>
      </c>
      <c r="BU22" s="1608" t="s">
        <v>36</v>
      </c>
      <c r="BV22" s="1608" t="s">
        <v>36</v>
      </c>
      <c r="BW22" s="1608" t="s">
        <v>36</v>
      </c>
      <c r="BX22" s="1608" t="s">
        <v>36</v>
      </c>
      <c r="BY22" s="1667" t="s">
        <v>36</v>
      </c>
      <c r="BZ22" s="1667" t="s">
        <v>36</v>
      </c>
      <c r="CA22" s="1667" t="s">
        <v>36</v>
      </c>
      <c r="CB22" s="1667" t="s">
        <v>36</v>
      </c>
      <c r="CC22" s="1667" t="s">
        <v>36</v>
      </c>
      <c r="CD22" s="1667" t="s">
        <v>36</v>
      </c>
      <c r="CE22" s="1667" t="s">
        <v>36</v>
      </c>
      <c r="CF22" s="2579"/>
      <c r="CG22" s="2579"/>
      <c r="CH22" s="2579"/>
      <c r="CI22" s="2579"/>
      <c r="CJ22" s="2579"/>
      <c r="CK22" s="2579"/>
      <c r="CL22" s="2579"/>
      <c r="CM22" s="2579"/>
      <c r="CN22" s="2579"/>
      <c r="CO22" s="2579"/>
      <c r="CP22" s="2579"/>
      <c r="CQ22" s="2579"/>
      <c r="CR22" s="2579"/>
      <c r="CS22" s="2579"/>
      <c r="CT22" s="2579"/>
      <c r="CU22" s="2579"/>
      <c r="CV22" s="2579"/>
      <c r="CW22" s="2579"/>
      <c r="CX22" s="2579"/>
      <c r="CY22" s="2579"/>
      <c r="CZ22" s="2579"/>
    </row>
    <row r="23" s="766" customFormat="true" ht="15" customHeight="true" x14ac:dyDescent="0.2">
      <c r="A23" s="3083"/>
      <c r="B23" s="1492" t="s">
        <v>49</v>
      </c>
      <c r="C23" s="1525" t="s">
        <v>36</v>
      </c>
      <c r="D23" s="1536" t="s">
        <v>36</v>
      </c>
      <c r="E23" s="1536" t="s">
        <v>36</v>
      </c>
      <c r="F23" s="1536" t="s">
        <v>36</v>
      </c>
      <c r="G23" s="1547" t="s">
        <v>36</v>
      </c>
      <c r="H23" s="1558" t="s">
        <v>36</v>
      </c>
      <c r="I23" s="1536" t="s">
        <v>36</v>
      </c>
      <c r="J23" s="1536" t="s">
        <v>36</v>
      </c>
      <c r="K23" s="1536" t="s">
        <v>36</v>
      </c>
      <c r="L23" s="1569" t="s">
        <v>36</v>
      </c>
      <c r="M23" s="1525" t="s">
        <v>36</v>
      </c>
      <c r="N23" s="1536" t="s">
        <v>36</v>
      </c>
      <c r="O23" s="1536" t="s">
        <v>36</v>
      </c>
      <c r="P23" s="1536" t="s">
        <v>36</v>
      </c>
      <c r="Q23" s="1547" t="s">
        <v>36</v>
      </c>
      <c r="R23" s="1558" t="s">
        <v>36</v>
      </c>
      <c r="S23" s="1536" t="s">
        <v>36</v>
      </c>
      <c r="T23" s="1536" t="s">
        <v>36</v>
      </c>
      <c r="U23" s="1536" t="s">
        <v>36</v>
      </c>
      <c r="V23" s="1536" t="s">
        <v>36</v>
      </c>
      <c r="W23" s="1536" t="s">
        <v>36</v>
      </c>
      <c r="X23" s="1536" t="s">
        <v>36</v>
      </c>
      <c r="Y23" s="1536" t="s">
        <v>36</v>
      </c>
      <c r="Z23" s="1536" t="s">
        <v>36</v>
      </c>
      <c r="AA23" s="1536" t="s">
        <v>36</v>
      </c>
      <c r="AB23" s="1536" t="s">
        <v>36</v>
      </c>
      <c r="AC23" s="1536" t="s">
        <v>36</v>
      </c>
      <c r="AD23" s="1536" t="s">
        <v>36</v>
      </c>
      <c r="AE23" s="1569" t="s">
        <v>36</v>
      </c>
      <c r="AF23" s="450"/>
      <c r="AG23" s="450"/>
      <c r="AH23" s="450"/>
      <c r="AI23" s="450"/>
      <c r="AJ23" s="450"/>
      <c r="AK23" s="450"/>
      <c r="AL23" s="450"/>
      <c r="AM23" s="450"/>
      <c r="AN23" s="450"/>
      <c r="AO23" s="450"/>
      <c r="AP23" s="450"/>
      <c r="AQ23" s="450"/>
      <c r="AR23" s="450"/>
      <c r="AS23" s="450"/>
      <c r="AT23" s="450"/>
      <c r="AU23" s="450"/>
      <c r="AV23" s="450"/>
      <c r="AW23" s="450"/>
      <c r="AX23" s="450"/>
      <c r="AY23" s="450"/>
      <c r="AZ23" s="1077"/>
      <c r="BA23" s="3042"/>
      <c r="BB23" s="163" t="s">
        <v>49</v>
      </c>
      <c r="BC23" s="1590" t="s">
        <v>36</v>
      </c>
      <c r="BD23" s="1609" t="s">
        <v>36</v>
      </c>
      <c r="BE23" s="1609" t="s">
        <v>36</v>
      </c>
      <c r="BF23" s="1609" t="s">
        <v>36</v>
      </c>
      <c r="BG23" s="1629" t="s">
        <v>36</v>
      </c>
      <c r="BH23" s="1649" t="s">
        <v>36</v>
      </c>
      <c r="BI23" s="1609" t="s">
        <v>36</v>
      </c>
      <c r="BJ23" s="1609" t="s">
        <v>36</v>
      </c>
      <c r="BK23" s="1609" t="s">
        <v>36</v>
      </c>
      <c r="BL23" s="1629" t="s">
        <v>36</v>
      </c>
      <c r="BM23" s="1649" t="s">
        <v>36</v>
      </c>
      <c r="BN23" s="1609" t="s">
        <v>36</v>
      </c>
      <c r="BO23" s="1609" t="s">
        <v>36</v>
      </c>
      <c r="BP23" s="1609" t="s">
        <v>36</v>
      </c>
      <c r="BQ23" s="1629" t="s">
        <v>36</v>
      </c>
      <c r="BR23" s="1649" t="s">
        <v>36</v>
      </c>
      <c r="BS23" s="1609" t="s">
        <v>36</v>
      </c>
      <c r="BT23" s="1609" t="s">
        <v>36</v>
      </c>
      <c r="BU23" s="1609" t="s">
        <v>36</v>
      </c>
      <c r="BV23" s="1609" t="s">
        <v>36</v>
      </c>
      <c r="BW23" s="1609" t="s">
        <v>36</v>
      </c>
      <c r="BX23" s="1609" t="s">
        <v>36</v>
      </c>
      <c r="BY23" s="1668" t="s">
        <v>36</v>
      </c>
      <c r="BZ23" s="1668" t="s">
        <v>36</v>
      </c>
      <c r="CA23" s="1668" t="s">
        <v>36</v>
      </c>
      <c r="CB23" s="1668" t="s">
        <v>36</v>
      </c>
      <c r="CC23" s="1668" t="s">
        <v>36</v>
      </c>
      <c r="CD23" s="1668" t="s">
        <v>36</v>
      </c>
      <c r="CE23" s="1668" t="s">
        <v>36</v>
      </c>
      <c r="CF23" s="2580"/>
      <c r="CG23" s="2580"/>
      <c r="CH23" s="2580"/>
      <c r="CI23" s="2580"/>
      <c r="CJ23" s="2580"/>
      <c r="CK23" s="2580"/>
      <c r="CL23" s="2580"/>
      <c r="CM23" s="2580"/>
      <c r="CN23" s="2580"/>
      <c r="CO23" s="2580"/>
      <c r="CP23" s="2580"/>
      <c r="CQ23" s="2580"/>
      <c r="CR23" s="2580"/>
      <c r="CS23" s="2580"/>
      <c r="CT23" s="2580"/>
      <c r="CU23" s="2580"/>
      <c r="CV23" s="2580"/>
      <c r="CW23" s="2580"/>
      <c r="CX23" s="2580"/>
      <c r="CY23" s="2580"/>
      <c r="CZ23" s="2580"/>
    </row>
    <row r="24" s="131" customFormat="true" ht="15" hidden="true" customHeight="true" x14ac:dyDescent="0.2">
      <c r="A24" s="3084"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9"/>
      <c r="AC24" s="339"/>
      <c r="AD24" s="339"/>
      <c r="AE24" s="339"/>
      <c r="AF24" s="1045"/>
      <c r="AG24" s="1045"/>
      <c r="AH24" s="1045"/>
      <c r="AI24" s="1045"/>
      <c r="AJ24" s="1045"/>
      <c r="AK24" s="1045"/>
      <c r="AL24" s="1045"/>
      <c r="AM24" s="1045"/>
      <c r="AN24" s="1045"/>
      <c r="AO24" s="1045"/>
      <c r="AP24" s="1045"/>
      <c r="AQ24" s="1045"/>
      <c r="AR24" s="1045"/>
      <c r="AS24" s="1045"/>
      <c r="AT24" s="1045"/>
      <c r="AU24" s="1045"/>
      <c r="AV24" s="1045"/>
      <c r="AW24" s="1045"/>
      <c r="AX24" s="1045"/>
      <c r="AY24" s="1045"/>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85"/>
      <c r="B25" s="273" t="s">
        <v>59</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4"/>
      <c r="AC25" s="344"/>
      <c r="AD25" s="344"/>
      <c r="AE25" s="344"/>
      <c r="AF25" s="1045"/>
      <c r="AG25" s="1045"/>
      <c r="AH25" s="1045"/>
      <c r="AI25" s="1045"/>
      <c r="AJ25" s="1045"/>
      <c r="AK25" s="1045"/>
      <c r="AL25" s="1045"/>
      <c r="AM25" s="1045"/>
      <c r="AN25" s="1045"/>
      <c r="AO25" s="1045"/>
      <c r="AP25" s="1045"/>
      <c r="AQ25" s="1045"/>
      <c r="AR25" s="1045"/>
      <c r="AS25" s="1045"/>
      <c r="AT25" s="1045"/>
      <c r="AU25" s="1045"/>
      <c r="AV25" s="1045"/>
      <c r="AW25" s="1045"/>
      <c r="AX25" s="1045"/>
      <c r="AY25" s="1045"/>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86"/>
      <c r="B26" s="274" t="s">
        <v>47</v>
      </c>
      <c r="C26" s="345"/>
      <c r="D26" s="346"/>
      <c r="E26" s="346"/>
      <c r="F26" s="346"/>
      <c r="G26" s="347"/>
      <c r="H26" s="348"/>
      <c r="I26" s="346"/>
      <c r="J26" s="346"/>
      <c r="K26" s="346"/>
      <c r="L26" s="349"/>
      <c r="M26" s="345"/>
      <c r="N26" s="346"/>
      <c r="O26" s="346"/>
      <c r="P26" s="346"/>
      <c r="Q26" s="347"/>
      <c r="R26" s="2505"/>
      <c r="S26" s="2506"/>
      <c r="T26" s="2506"/>
      <c r="U26" s="2506"/>
      <c r="V26" s="2506"/>
      <c r="W26" s="2506"/>
      <c r="X26" s="2506"/>
      <c r="Y26" s="2506"/>
      <c r="Z26" s="2506"/>
      <c r="AA26" s="2506"/>
      <c r="AB26" s="2507"/>
      <c r="AC26" s="2507"/>
      <c r="AD26" s="2507"/>
      <c r="AE26" s="2507"/>
      <c r="AF26" s="1045"/>
      <c r="AG26" s="1045"/>
      <c r="AH26" s="1045"/>
      <c r="AI26" s="1045"/>
      <c r="AJ26" s="1045"/>
      <c r="AK26" s="1045"/>
      <c r="AL26" s="1045"/>
      <c r="AM26" s="1045"/>
      <c r="AN26" s="1045"/>
      <c r="AO26" s="1045"/>
      <c r="AP26" s="1045"/>
      <c r="AQ26" s="1045"/>
      <c r="AR26" s="1045"/>
      <c r="AS26" s="1045"/>
      <c r="AT26" s="1045"/>
      <c r="AU26" s="1045"/>
      <c r="AV26" s="1045"/>
      <c r="AW26" s="1045"/>
      <c r="AX26" s="1045"/>
      <c r="AY26" s="1045"/>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767" customFormat="true" ht="15" customHeight="true" x14ac:dyDescent="0.2">
      <c r="A27" s="130"/>
      <c r="B27" s="202"/>
      <c r="C27" s="3071" t="s">
        <v>116</v>
      </c>
      <c r="D27" s="3072"/>
      <c r="E27" s="3072"/>
      <c r="F27" s="3072"/>
      <c r="G27" s="3073"/>
      <c r="H27" s="3074" t="s">
        <v>39</v>
      </c>
      <c r="I27" s="3075"/>
      <c r="J27" s="3075"/>
      <c r="K27" s="3075"/>
      <c r="L27" s="3076"/>
      <c r="M27" s="3077" t="s">
        <v>38</v>
      </c>
      <c r="N27" s="3075"/>
      <c r="O27" s="3075"/>
      <c r="P27" s="3075"/>
      <c r="Q27" s="3076"/>
      <c r="R27" s="2499" t="s">
        <v>143</v>
      </c>
      <c r="S27" s="2535"/>
      <c r="T27" s="2535"/>
      <c r="U27" s="2535"/>
      <c r="V27" s="2535"/>
      <c r="W27" s="2535"/>
      <c r="X27" s="2535"/>
      <c r="Y27" s="2535"/>
      <c r="Z27" s="2535"/>
      <c r="AA27" s="2535"/>
      <c r="AB27" s="2535"/>
      <c r="AC27" s="2535"/>
      <c r="AD27" s="2535"/>
      <c r="AE27" s="2536"/>
      <c r="AF27" s="1045"/>
      <c r="AG27" s="1045"/>
      <c r="AH27" s="1045"/>
      <c r="AI27" s="1045"/>
      <c r="AJ27" s="1045"/>
      <c r="AK27" s="1045"/>
      <c r="AL27" s="1045"/>
      <c r="AM27" s="1045"/>
      <c r="AN27" s="1045"/>
      <c r="AO27" s="1045"/>
      <c r="AP27" s="1045"/>
      <c r="AQ27" s="1045"/>
      <c r="AR27" s="1045"/>
      <c r="AS27" s="1045"/>
      <c r="AT27" s="1045"/>
      <c r="AU27" s="1045"/>
      <c r="AV27" s="1045"/>
      <c r="AW27" s="1045"/>
      <c r="AX27" s="1045"/>
      <c r="AY27" s="1045"/>
      <c r="AZ27" s="240"/>
      <c r="BA27" s="241" t="s">
        <v>132</v>
      </c>
      <c r="BB27" s="115" t="s">
        <v>97</v>
      </c>
      <c r="BC27" s="3043" t="s">
        <v>116</v>
      </c>
      <c r="BD27" s="3044"/>
      <c r="BE27" s="3044"/>
      <c r="BF27" s="3044"/>
      <c r="BG27" s="3045"/>
      <c r="BH27" s="3046" t="s">
        <v>39</v>
      </c>
      <c r="BI27" s="3044"/>
      <c r="BJ27" s="3044"/>
      <c r="BK27" s="3044"/>
      <c r="BL27" s="3045"/>
      <c r="BM27" s="3046" t="s">
        <v>38</v>
      </c>
      <c r="BN27" s="3044"/>
      <c r="BO27" s="3044"/>
      <c r="BP27" s="3044"/>
      <c r="BQ27" s="3047"/>
      <c r="BR27" s="2515" t="s">
        <v>143</v>
      </c>
      <c r="BS27" s="2516"/>
      <c r="BT27" s="2516"/>
      <c r="BU27" s="2516"/>
      <c r="BV27" s="2516"/>
      <c r="BW27" s="2516"/>
      <c r="BX27" s="2516"/>
      <c r="BY27" s="2517"/>
      <c r="BZ27" s="461"/>
      <c r="CA27" s="461"/>
      <c r="CB27" s="461"/>
      <c r="CC27" s="461"/>
      <c r="CD27" s="461"/>
      <c r="CE27" s="461"/>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767" customFormat="true" ht="24" x14ac:dyDescent="0.2">
      <c r="A28" s="203" t="s">
        <v>70</v>
      </c>
      <c r="B28" s="277"/>
      <c r="C28" s="404" t="s">
        <v>0</v>
      </c>
      <c r="D28" s="405" t="s">
        <v>1</v>
      </c>
      <c r="E28" s="405" t="s">
        <v>2</v>
      </c>
      <c r="F28" s="405" t="s">
        <v>3</v>
      </c>
      <c r="G28" s="406" t="s">
        <v>4</v>
      </c>
      <c r="H28" s="1205" t="s">
        <v>0</v>
      </c>
      <c r="I28" s="1137" t="s">
        <v>1</v>
      </c>
      <c r="J28" s="1137" t="s">
        <v>2</v>
      </c>
      <c r="K28" s="1137" t="s">
        <v>3</v>
      </c>
      <c r="L28" s="1138" t="s">
        <v>4</v>
      </c>
      <c r="M28" s="1191" t="s">
        <v>0</v>
      </c>
      <c r="N28" s="1137" t="s">
        <v>1</v>
      </c>
      <c r="O28" s="1137" t="s">
        <v>2</v>
      </c>
      <c r="P28" s="1137" t="s">
        <v>3</v>
      </c>
      <c r="Q28" s="1222" t="s">
        <v>4</v>
      </c>
      <c r="R28" s="1205" t="s">
        <v>159</v>
      </c>
      <c r="S28" s="1137" t="s">
        <v>160</v>
      </c>
      <c r="T28" s="1137" t="s">
        <v>161</v>
      </c>
      <c r="U28" s="1137" t="s">
        <v>162</v>
      </c>
      <c r="V28" s="1137" t="s">
        <v>163</v>
      </c>
      <c r="W28" s="1137" t="s">
        <v>164</v>
      </c>
      <c r="X28" s="1137" t="s">
        <v>165</v>
      </c>
      <c r="Y28" s="1137" t="s">
        <v>166</v>
      </c>
      <c r="Z28" s="1137" t="s">
        <v>167</v>
      </c>
      <c r="AA28" s="1137" t="s">
        <v>168</v>
      </c>
      <c r="AB28" s="1137" t="s">
        <v>169</v>
      </c>
      <c r="AC28" s="1137" t="s">
        <v>170</v>
      </c>
      <c r="AD28" s="1137" t="s">
        <v>171</v>
      </c>
      <c r="AE28" s="1139" t="s">
        <v>172</v>
      </c>
      <c r="AF28" s="1045"/>
      <c r="AG28" s="1045"/>
      <c r="AH28" s="1045"/>
      <c r="AI28" s="1045"/>
      <c r="AJ28" s="1045"/>
      <c r="AK28" s="1045"/>
      <c r="AL28" s="1045"/>
      <c r="AM28" s="1045"/>
      <c r="AN28" s="1045"/>
      <c r="AO28" s="1045"/>
      <c r="AP28" s="1045"/>
      <c r="AQ28" s="1045"/>
      <c r="AR28" s="1045"/>
      <c r="AS28" s="1045"/>
      <c r="AT28" s="1045"/>
      <c r="AU28" s="1045"/>
      <c r="AV28" s="1045"/>
      <c r="AW28" s="1045"/>
      <c r="AX28" s="1045"/>
      <c r="AY28" s="1045"/>
      <c r="AZ28" s="240"/>
      <c r="BA28" s="216" t="s">
        <v>121</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159</v>
      </c>
      <c r="BS28" s="182" t="s">
        <v>160</v>
      </c>
      <c r="BT28" s="182" t="s">
        <v>161</v>
      </c>
      <c r="BU28" s="182" t="s">
        <v>162</v>
      </c>
      <c r="BV28" s="182" t="s">
        <v>163</v>
      </c>
      <c r="BW28" s="182" t="s">
        <v>164</v>
      </c>
      <c r="BX28" s="182" t="s">
        <v>165</v>
      </c>
      <c r="BY28" s="183" t="s">
        <v>166</v>
      </c>
      <c r="BZ28" s="183" t="s">
        <v>167</v>
      </c>
      <c r="CA28" s="183" t="s">
        <v>168</v>
      </c>
      <c r="CB28" s="183" t="s">
        <v>169</v>
      </c>
      <c r="CC28" s="183" t="s">
        <v>170</v>
      </c>
      <c r="CD28" s="183" t="s">
        <v>171</v>
      </c>
      <c r="CE28" s="183" t="s">
        <v>172</v>
      </c>
      <c r="CF28" s="2581"/>
      <c r="CG28" s="2581"/>
      <c r="CH28" s="2581"/>
      <c r="CI28" s="2581"/>
      <c r="CJ28" s="2581"/>
      <c r="CK28" s="2581"/>
      <c r="CL28" s="2581"/>
      <c r="CM28" s="2581"/>
      <c r="CN28" s="2581"/>
      <c r="CO28" s="2581"/>
      <c r="CP28" s="2581"/>
      <c r="CQ28" s="2581"/>
      <c r="CR28" s="2581"/>
      <c r="CS28" s="2581"/>
      <c r="CT28" s="2581"/>
      <c r="CU28" s="2581"/>
      <c r="CV28" s="2581"/>
      <c r="CW28" s="2581"/>
      <c r="CX28" s="2581"/>
      <c r="CY28" s="2581"/>
      <c r="CZ28" s="2581"/>
    </row>
    <row r="29" s="767" customFormat="true" ht="15" customHeight="true" x14ac:dyDescent="0.2">
      <c r="A29" s="3094" t="s">
        <v>58</v>
      </c>
      <c r="B29" s="1493" t="s">
        <v>50</v>
      </c>
      <c r="C29" s="1289">
        <v>2.8283407117629356</v>
      </c>
      <c r="D29" s="1290">
        <v>2.8738163758202879</v>
      </c>
      <c r="E29" s="1290">
        <v>7.4667996073800094</v>
      </c>
      <c r="F29" s="1290">
        <v>15.961942229247706</v>
      </c>
      <c r="G29" s="1291">
        <v>67.414446834738982</v>
      </c>
      <c r="H29" s="1292">
        <v>71.426472135517116</v>
      </c>
      <c r="I29" s="1290">
        <v>81.652004617517875</v>
      </c>
      <c r="J29" s="1290">
        <v>86.825080164918447</v>
      </c>
      <c r="K29" s="1290">
        <v>94.006287381972115</v>
      </c>
      <c r="L29" s="1293">
        <v>98.148048129567144</v>
      </c>
      <c r="M29" s="1294">
        <v>1.8139020681055444</v>
      </c>
      <c r="N29" s="1290">
        <v>3.0531244106741742</v>
      </c>
      <c r="O29" s="1290">
        <v>3.292596201763212</v>
      </c>
      <c r="P29" s="1290">
        <v>5.571341363738803</v>
      </c>
      <c r="Q29" s="1291">
        <v>6.8138866215868301</v>
      </c>
      <c r="R29" s="1292">
        <v>10.118835288057864</v>
      </c>
      <c r="S29" s="1290">
        <v>22.849639641432383</v>
      </c>
      <c r="T29" s="1290">
        <v>12.791710933218079</v>
      </c>
      <c r="U29" s="1290">
        <v>15.181372834544938</v>
      </c>
      <c r="V29" s="1290">
        <v>3.2959122379914727</v>
      </c>
      <c r="W29" s="1290">
        <v>14.378200485675</v>
      </c>
      <c r="X29" s="1290">
        <v>3.4782806348562767</v>
      </c>
      <c r="Y29" s="1290">
        <v>3.2325505582908898</v>
      </c>
      <c r="Z29" s="1290">
        <v>28.583147891489645</v>
      </c>
      <c r="AA29" s="1290">
        <v>8.1997383507904207</v>
      </c>
      <c r="AB29" s="1290">
        <v>95.953325018325216</v>
      </c>
      <c r="AC29" s="1290">
        <v>5.7997413062356182</v>
      </c>
      <c r="AD29" s="1290">
        <v>7.5915783043583138</v>
      </c>
      <c r="AE29" s="2545">
        <v>5.4606918290181889</v>
      </c>
      <c r="AF29" s="1045"/>
      <c r="AG29" s="1045"/>
      <c r="AH29" s="1045"/>
      <c r="AI29" s="1045"/>
      <c r="AJ29" s="1045"/>
      <c r="AK29" s="1045"/>
      <c r="AL29" s="1045"/>
      <c r="AM29" s="1045"/>
      <c r="AN29" s="1045"/>
      <c r="AO29" s="1045"/>
      <c r="AP29" s="1045"/>
      <c r="AQ29" s="1045"/>
      <c r="AR29" s="1045"/>
      <c r="AS29" s="1045"/>
      <c r="AT29" s="1045"/>
      <c r="AU29" s="1045"/>
      <c r="AV29" s="1045"/>
      <c r="AW29" s="1045"/>
      <c r="AX29" s="1045"/>
      <c r="AY29" s="1045"/>
      <c r="AZ29" s="240"/>
      <c r="BA29" s="3070" t="s">
        <v>58</v>
      </c>
      <c r="BB29" s="164" t="s">
        <v>50</v>
      </c>
      <c r="BC29" s="1591" t="s">
        <v>36</v>
      </c>
      <c r="BD29" s="1610" t="s">
        <v>36</v>
      </c>
      <c r="BE29" s="1610" t="s">
        <v>36</v>
      </c>
      <c r="BF29" s="1610" t="s">
        <v>36</v>
      </c>
      <c r="BG29" s="1630" t="s">
        <v>36</v>
      </c>
      <c r="BH29" s="1650" t="s">
        <v>36</v>
      </c>
      <c r="BI29" s="1610" t="s">
        <v>36</v>
      </c>
      <c r="BJ29" s="1610" t="s">
        <v>36</v>
      </c>
      <c r="BK29" s="1610" t="s">
        <v>36</v>
      </c>
      <c r="BL29" s="1630" t="s">
        <v>36</v>
      </c>
      <c r="BM29" s="1650" t="s">
        <v>36</v>
      </c>
      <c r="BN29" s="1610" t="s">
        <v>36</v>
      </c>
      <c r="BO29" s="1610" t="s">
        <v>36</v>
      </c>
      <c r="BP29" s="1610" t="s">
        <v>36</v>
      </c>
      <c r="BQ29" s="1630" t="s">
        <v>36</v>
      </c>
      <c r="BR29" s="1650" t="s">
        <v>36</v>
      </c>
      <c r="BS29" s="1610" t="s">
        <v>36</v>
      </c>
      <c r="BT29" s="1610" t="s">
        <v>36</v>
      </c>
      <c r="BU29" s="1610" t="s">
        <v>36</v>
      </c>
      <c r="BV29" s="1610" t="s">
        <v>36</v>
      </c>
      <c r="BW29" s="1610" t="s">
        <v>36</v>
      </c>
      <c r="BX29" s="1610" t="s">
        <v>36</v>
      </c>
      <c r="BY29" s="1669" t="s">
        <v>36</v>
      </c>
      <c r="BZ29" s="1669" t="s">
        <v>36</v>
      </c>
      <c r="CA29" s="1669" t="s">
        <v>36</v>
      </c>
      <c r="CB29" s="1669" t="s">
        <v>36</v>
      </c>
      <c r="CC29" s="1669" t="s">
        <v>36</v>
      </c>
      <c r="CD29" s="1669" t="s">
        <v>36</v>
      </c>
      <c r="CE29" s="1669" t="s">
        <v>36</v>
      </c>
      <c r="CF29" s="2582"/>
      <c r="CG29" s="2582"/>
      <c r="CH29" s="2582"/>
      <c r="CI29" s="2582"/>
      <c r="CJ29" s="2582"/>
      <c r="CK29" s="2582"/>
      <c r="CL29" s="2582"/>
      <c r="CM29" s="2582"/>
      <c r="CN29" s="2582"/>
      <c r="CO29" s="2582"/>
      <c r="CP29" s="2582"/>
      <c r="CQ29" s="2582"/>
      <c r="CR29" s="2582"/>
      <c r="CS29" s="2582"/>
      <c r="CT29" s="2582"/>
      <c r="CU29" s="2582"/>
      <c r="CV29" s="2582"/>
      <c r="CW29" s="2582"/>
      <c r="CX29" s="2582"/>
      <c r="CY29" s="2582"/>
      <c r="CZ29" s="2582"/>
    </row>
    <row r="30" s="767" customFormat="true" ht="15" customHeight="true" x14ac:dyDescent="0.2">
      <c r="A30" s="3095"/>
      <c r="B30" s="1494" t="s">
        <v>49</v>
      </c>
      <c r="C30" s="1295">
        <v>97.171659288236967</v>
      </c>
      <c r="D30" s="1296">
        <v>97.126183624179646</v>
      </c>
      <c r="E30" s="1296">
        <v>92.533200392620046</v>
      </c>
      <c r="F30" s="1296">
        <v>84.038057770752346</v>
      </c>
      <c r="G30" s="1297">
        <v>32.585553165260805</v>
      </c>
      <c r="H30" s="1298">
        <v>28.573527864482863</v>
      </c>
      <c r="I30" s="1296">
        <v>18.347995382482193</v>
      </c>
      <c r="J30" s="1296">
        <v>13.174919835081525</v>
      </c>
      <c r="K30" s="1296">
        <v>5.9937126180278559</v>
      </c>
      <c r="L30" s="1299">
        <v>1.8519518704328279</v>
      </c>
      <c r="M30" s="1300">
        <v>98.186097931894452</v>
      </c>
      <c r="N30" s="1296">
        <v>96.946875589325728</v>
      </c>
      <c r="O30" s="1296">
        <v>96.70740379823684</v>
      </c>
      <c r="P30" s="1296">
        <v>94.428658636261176</v>
      </c>
      <c r="Q30" s="1297">
        <v>93.186113378413012</v>
      </c>
      <c r="R30" s="1298">
        <v>89.881164711942148</v>
      </c>
      <c r="S30" s="1296">
        <v>77.150360358567639</v>
      </c>
      <c r="T30" s="1296">
        <v>87.208289066782015</v>
      </c>
      <c r="U30" s="1296">
        <v>84.818627165455212</v>
      </c>
      <c r="V30" s="1296">
        <v>96.704087762008541</v>
      </c>
      <c r="W30" s="1296">
        <v>85.621799514324863</v>
      </c>
      <c r="X30" s="1296">
        <v>96.521719365143682</v>
      </c>
      <c r="Y30" s="1296">
        <v>96.76744944170909</v>
      </c>
      <c r="Z30" s="1296">
        <v>71.416852108510255</v>
      </c>
      <c r="AA30" s="1296">
        <v>91.800261649209602</v>
      </c>
      <c r="AB30" s="1296">
        <v>4.0466749816747329</v>
      </c>
      <c r="AC30" s="1296">
        <v>94.200258693764411</v>
      </c>
      <c r="AD30" s="1296">
        <v>92.408421695641707</v>
      </c>
      <c r="AE30" s="2546">
        <v>94.539308170981784</v>
      </c>
      <c r="AF30" s="1045"/>
      <c r="AG30" s="1045"/>
      <c r="AH30" s="1045"/>
      <c r="AI30" s="1045"/>
      <c r="AJ30" s="1045"/>
      <c r="AK30" s="1045"/>
      <c r="AL30" s="1045"/>
      <c r="AM30" s="1045"/>
      <c r="AN30" s="1045"/>
      <c r="AO30" s="1045"/>
      <c r="AP30" s="1045"/>
      <c r="AQ30" s="1045"/>
      <c r="AR30" s="1045"/>
      <c r="AS30" s="1045"/>
      <c r="AT30" s="1045"/>
      <c r="AU30" s="1045"/>
      <c r="AV30" s="1045"/>
      <c r="AW30" s="1045"/>
      <c r="AX30" s="1045"/>
      <c r="AY30" s="1045"/>
      <c r="AZ30" s="240"/>
      <c r="BA30" s="3048"/>
      <c r="BB30" s="165" t="s">
        <v>49</v>
      </c>
      <c r="BC30" s="1592" t="s">
        <v>36</v>
      </c>
      <c r="BD30" s="1611" t="s">
        <v>36</v>
      </c>
      <c r="BE30" s="1611" t="s">
        <v>36</v>
      </c>
      <c r="BF30" s="1611" t="s">
        <v>36</v>
      </c>
      <c r="BG30" s="1631" t="s">
        <v>36</v>
      </c>
      <c r="BH30" s="1651" t="s">
        <v>36</v>
      </c>
      <c r="BI30" s="1611" t="s">
        <v>36</v>
      </c>
      <c r="BJ30" s="1611" t="s">
        <v>36</v>
      </c>
      <c r="BK30" s="1611" t="s">
        <v>36</v>
      </c>
      <c r="BL30" s="1631" t="s">
        <v>36</v>
      </c>
      <c r="BM30" s="1651" t="s">
        <v>36</v>
      </c>
      <c r="BN30" s="1611" t="s">
        <v>36</v>
      </c>
      <c r="BO30" s="1611" t="s">
        <v>36</v>
      </c>
      <c r="BP30" s="1611" t="s">
        <v>36</v>
      </c>
      <c r="BQ30" s="1631" t="s">
        <v>36</v>
      </c>
      <c r="BR30" s="1651" t="s">
        <v>36</v>
      </c>
      <c r="BS30" s="1611" t="s">
        <v>36</v>
      </c>
      <c r="BT30" s="1611" t="s">
        <v>36</v>
      </c>
      <c r="BU30" s="1611" t="s">
        <v>36</v>
      </c>
      <c r="BV30" s="1611" t="s">
        <v>36</v>
      </c>
      <c r="BW30" s="1611" t="s">
        <v>36</v>
      </c>
      <c r="BX30" s="1611" t="s">
        <v>36</v>
      </c>
      <c r="BY30" s="1670" t="s">
        <v>36</v>
      </c>
      <c r="BZ30" s="1670" t="s">
        <v>36</v>
      </c>
      <c r="CA30" s="1670" t="s">
        <v>36</v>
      </c>
      <c r="CB30" s="1670" t="s">
        <v>36</v>
      </c>
      <c r="CC30" s="1670" t="s">
        <v>36</v>
      </c>
      <c r="CD30" s="1670" t="s">
        <v>36</v>
      </c>
      <c r="CE30" s="1670" t="s">
        <v>36</v>
      </c>
      <c r="CF30" s="2583"/>
      <c r="CG30" s="2583"/>
      <c r="CH30" s="2583"/>
      <c r="CI30" s="2583"/>
      <c r="CJ30" s="2583"/>
      <c r="CK30" s="2583"/>
      <c r="CL30" s="2583"/>
      <c r="CM30" s="2583"/>
      <c r="CN30" s="2583"/>
      <c r="CO30" s="2583"/>
      <c r="CP30" s="2583"/>
      <c r="CQ30" s="2583"/>
      <c r="CR30" s="2583"/>
      <c r="CS30" s="2583"/>
      <c r="CT30" s="2583"/>
      <c r="CU30" s="2583"/>
      <c r="CV30" s="2583"/>
      <c r="CW30" s="2583"/>
      <c r="CX30" s="2583"/>
      <c r="CY30" s="2583"/>
      <c r="CZ30" s="2583"/>
    </row>
    <row r="31" s="130" customFormat="true" ht="15" customHeight="true" x14ac:dyDescent="0.2">
      <c r="A31" s="3061" t="s">
        <v>105</v>
      </c>
      <c r="B31" s="290" t="s">
        <v>50</v>
      </c>
      <c r="C31" s="1303">
        <v>9.377318684542113E-3</v>
      </c>
      <c r="D31" s="1304">
        <v>0</v>
      </c>
      <c r="E31" s="1304">
        <v>0.28422654558289351</v>
      </c>
      <c r="F31" s="1304">
        <v>1.433781753965411</v>
      </c>
      <c r="G31" s="1305">
        <v>29.755346956459437</v>
      </c>
      <c r="H31" s="1306">
        <v>5.5080031261608129</v>
      </c>
      <c r="I31" s="1304">
        <v>15.099229105986012</v>
      </c>
      <c r="J31" s="1304">
        <v>24.788393374684372</v>
      </c>
      <c r="K31" s="1304">
        <v>45.658519683494006</v>
      </c>
      <c r="L31" s="1307">
        <v>75.653994959099265</v>
      </c>
      <c r="M31" s="1308">
        <v>0</v>
      </c>
      <c r="N31" s="1304">
        <v>0</v>
      </c>
      <c r="O31" s="1304">
        <v>7.0024076296295243E-2</v>
      </c>
      <c r="P31" s="1304">
        <v>0</v>
      </c>
      <c r="Q31" s="1305">
        <v>0.21088833951630487</v>
      </c>
      <c r="R31" s="1306">
        <v>1.1023870570679013</v>
      </c>
      <c r="S31" s="1304">
        <v>10.999751182550115</v>
      </c>
      <c r="T31" s="1304">
        <v>0.57008373625209074</v>
      </c>
      <c r="U31" s="1304">
        <v>1.7864359871203144</v>
      </c>
      <c r="V31" s="1304">
        <v>0.70641695874163679</v>
      </c>
      <c r="W31" s="1304">
        <v>2.0143060020558563</v>
      </c>
      <c r="X31" s="1304">
        <v>0.13297218707465336</v>
      </c>
      <c r="Y31" s="1304">
        <v>0.41564053558616648</v>
      </c>
      <c r="Z31" s="1304">
        <v>14.027204322825709</v>
      </c>
      <c r="AA31" s="1304">
        <v>1.8816041443562013</v>
      </c>
      <c r="AB31" s="1304">
        <v>35.94278623389453</v>
      </c>
      <c r="AC31" s="1304">
        <v>0</v>
      </c>
      <c r="AD31" s="1304">
        <v>0.30862268383184466</v>
      </c>
      <c r="AE31" s="2547">
        <v>0.81963088620609725</v>
      </c>
      <c r="AF31" s="1045"/>
      <c r="AG31" s="1045"/>
      <c r="AH31" s="1045"/>
      <c r="AI31" s="1045"/>
      <c r="AJ31" s="1045"/>
      <c r="AK31" s="1045"/>
      <c r="AL31" s="1045"/>
      <c r="AM31" s="1045"/>
      <c r="AN31" s="1045"/>
      <c r="AO31" s="1045"/>
      <c r="AP31" s="1045"/>
      <c r="AQ31" s="1045"/>
      <c r="AR31" s="1045"/>
      <c r="AS31" s="1045"/>
      <c r="AT31" s="1045"/>
      <c r="AU31" s="1045"/>
      <c r="AV31" s="1045"/>
      <c r="AW31" s="1045"/>
      <c r="AX31" s="1045"/>
      <c r="AY31" s="1045"/>
      <c r="AZ31" s="240"/>
      <c r="BA31" s="3048" t="s">
        <v>105</v>
      </c>
      <c r="BB31" s="165" t="s">
        <v>50</v>
      </c>
      <c r="BC31" s="1592" t="s">
        <v>36</v>
      </c>
      <c r="BD31" s="1611" t="s">
        <v>36</v>
      </c>
      <c r="BE31" s="1611" t="s">
        <v>36</v>
      </c>
      <c r="BF31" s="1611" t="s">
        <v>36</v>
      </c>
      <c r="BG31" s="1631" t="s">
        <v>36</v>
      </c>
      <c r="BH31" s="1651" t="s">
        <v>36</v>
      </c>
      <c r="BI31" s="1611" t="s">
        <v>36</v>
      </c>
      <c r="BJ31" s="1611" t="s">
        <v>36</v>
      </c>
      <c r="BK31" s="1611" t="s">
        <v>36</v>
      </c>
      <c r="BL31" s="1631" t="s">
        <v>36</v>
      </c>
      <c r="BM31" s="1651" t="s">
        <v>36</v>
      </c>
      <c r="BN31" s="1611" t="s">
        <v>36</v>
      </c>
      <c r="BO31" s="1611" t="s">
        <v>36</v>
      </c>
      <c r="BP31" s="1611" t="s">
        <v>36</v>
      </c>
      <c r="BQ31" s="1631" t="s">
        <v>36</v>
      </c>
      <c r="BR31" s="1651" t="s">
        <v>36</v>
      </c>
      <c r="BS31" s="1611" t="s">
        <v>36</v>
      </c>
      <c r="BT31" s="1611" t="s">
        <v>36</v>
      </c>
      <c r="BU31" s="1611" t="s">
        <v>36</v>
      </c>
      <c r="BV31" s="1611" t="s">
        <v>36</v>
      </c>
      <c r="BW31" s="1611" t="s">
        <v>36</v>
      </c>
      <c r="BX31" s="1611" t="s">
        <v>36</v>
      </c>
      <c r="BY31" s="1670" t="s">
        <v>36</v>
      </c>
      <c r="BZ31" s="1670" t="s">
        <v>36</v>
      </c>
      <c r="CA31" s="1670" t="s">
        <v>36</v>
      </c>
      <c r="CB31" s="1670" t="s">
        <v>36</v>
      </c>
      <c r="CC31" s="1670" t="s">
        <v>36</v>
      </c>
      <c r="CD31" s="1670" t="s">
        <v>36</v>
      </c>
      <c r="CE31" s="1670" t="s">
        <v>36</v>
      </c>
      <c r="CF31" s="2583"/>
      <c r="CG31" s="2583"/>
      <c r="CH31" s="2583"/>
      <c r="CI31" s="2583"/>
      <c r="CJ31" s="2583"/>
      <c r="CK31" s="2583"/>
      <c r="CL31" s="2583"/>
      <c r="CM31" s="2583"/>
      <c r="CN31" s="2583"/>
      <c r="CO31" s="2583"/>
      <c r="CP31" s="2583"/>
      <c r="CQ31" s="2583"/>
      <c r="CR31" s="2583"/>
      <c r="CS31" s="2583"/>
      <c r="CT31" s="2583"/>
      <c r="CU31" s="2583"/>
      <c r="CV31" s="2583"/>
      <c r="CW31" s="2583"/>
      <c r="CX31" s="2583"/>
      <c r="CY31" s="2583"/>
      <c r="CZ31" s="2583"/>
    </row>
    <row r="32" s="130" customFormat="true" ht="15" customHeight="true" x14ac:dyDescent="0.2">
      <c r="A32" s="3061"/>
      <c r="B32" s="290" t="s">
        <v>49</v>
      </c>
      <c r="C32" s="1295">
        <v>99.990622681315457</v>
      </c>
      <c r="D32" s="1296">
        <v>100</v>
      </c>
      <c r="E32" s="1296">
        <v>99.715773454417132</v>
      </c>
      <c r="F32" s="1296">
        <v>98.566218246034566</v>
      </c>
      <c r="G32" s="1297">
        <v>70.244653043540339</v>
      </c>
      <c r="H32" s="1298">
        <v>94.491996873839213</v>
      </c>
      <c r="I32" s="1296">
        <v>84.900770894014045</v>
      </c>
      <c r="J32" s="1296">
        <v>75.211606625315625</v>
      </c>
      <c r="K32" s="1296">
        <v>54.341480316505951</v>
      </c>
      <c r="L32" s="1299">
        <v>24.346005040900589</v>
      </c>
      <c r="M32" s="1300">
        <v>100</v>
      </c>
      <c r="N32" s="1296">
        <v>100</v>
      </c>
      <c r="O32" s="1296">
        <v>99.929975923703722</v>
      </c>
      <c r="P32" s="1296">
        <v>100</v>
      </c>
      <c r="Q32" s="1297">
        <v>99.789111660483712</v>
      </c>
      <c r="R32" s="1298">
        <v>98.897612942932099</v>
      </c>
      <c r="S32" s="1296">
        <v>89.000248817449872</v>
      </c>
      <c r="T32" s="1296">
        <v>99.429916263747913</v>
      </c>
      <c r="U32" s="1296">
        <v>98.213564012879687</v>
      </c>
      <c r="V32" s="1296">
        <v>99.293583041258387</v>
      </c>
      <c r="W32" s="1296">
        <v>97.985693997944097</v>
      </c>
      <c r="X32" s="1296">
        <v>99.867027812925329</v>
      </c>
      <c r="Y32" s="1296">
        <v>99.584359464413836</v>
      </c>
      <c r="Z32" s="1296">
        <v>85.972795677174247</v>
      </c>
      <c r="AA32" s="1296">
        <v>98.11839585564384</v>
      </c>
      <c r="AB32" s="1296">
        <v>64.057213766105463</v>
      </c>
      <c r="AC32" s="1296">
        <v>100</v>
      </c>
      <c r="AD32" s="1296">
        <v>99.691377316168158</v>
      </c>
      <c r="AE32" s="2546">
        <v>99.180369113793873</v>
      </c>
      <c r="AF32" s="1045"/>
      <c r="AG32" s="1045"/>
      <c r="AH32" s="1045"/>
      <c r="AI32" s="1045"/>
      <c r="AJ32" s="1045"/>
      <c r="AK32" s="1045"/>
      <c r="AL32" s="1045"/>
      <c r="AM32" s="1045"/>
      <c r="AN32" s="1045"/>
      <c r="AO32" s="1045"/>
      <c r="AP32" s="1045"/>
      <c r="AQ32" s="1045"/>
      <c r="AR32" s="1045"/>
      <c r="AS32" s="1045"/>
      <c r="AT32" s="1045"/>
      <c r="AU32" s="1045"/>
      <c r="AV32" s="1045"/>
      <c r="AW32" s="1045"/>
      <c r="AX32" s="1045"/>
      <c r="AY32" s="1045"/>
      <c r="AZ32" s="240"/>
      <c r="BA32" s="3048"/>
      <c r="BB32" s="165" t="s">
        <v>49</v>
      </c>
      <c r="BC32" s="1592" t="s">
        <v>36</v>
      </c>
      <c r="BD32" s="1611" t="s">
        <v>36</v>
      </c>
      <c r="BE32" s="1611" t="s">
        <v>36</v>
      </c>
      <c r="BF32" s="1611" t="s">
        <v>36</v>
      </c>
      <c r="BG32" s="1631" t="s">
        <v>36</v>
      </c>
      <c r="BH32" s="1651" t="s">
        <v>36</v>
      </c>
      <c r="BI32" s="1611" t="s">
        <v>36</v>
      </c>
      <c r="BJ32" s="1611" t="s">
        <v>36</v>
      </c>
      <c r="BK32" s="1611" t="s">
        <v>36</v>
      </c>
      <c r="BL32" s="1631" t="s">
        <v>36</v>
      </c>
      <c r="BM32" s="1651" t="s">
        <v>36</v>
      </c>
      <c r="BN32" s="1611" t="s">
        <v>36</v>
      </c>
      <c r="BO32" s="1611" t="s">
        <v>36</v>
      </c>
      <c r="BP32" s="1611" t="s">
        <v>36</v>
      </c>
      <c r="BQ32" s="1631" t="s">
        <v>36</v>
      </c>
      <c r="BR32" s="1651" t="s">
        <v>36</v>
      </c>
      <c r="BS32" s="1611" t="s">
        <v>36</v>
      </c>
      <c r="BT32" s="1611" t="s">
        <v>36</v>
      </c>
      <c r="BU32" s="1611" t="s">
        <v>36</v>
      </c>
      <c r="BV32" s="1611" t="s">
        <v>36</v>
      </c>
      <c r="BW32" s="1611" t="s">
        <v>36</v>
      </c>
      <c r="BX32" s="1611" t="s">
        <v>36</v>
      </c>
      <c r="BY32" s="1670" t="s">
        <v>36</v>
      </c>
      <c r="BZ32" s="1670" t="s">
        <v>36</v>
      </c>
      <c r="CA32" s="1670" t="s">
        <v>36</v>
      </c>
      <c r="CB32" s="1670" t="s">
        <v>36</v>
      </c>
      <c r="CC32" s="1670" t="s">
        <v>36</v>
      </c>
      <c r="CD32" s="1670" t="s">
        <v>36</v>
      </c>
      <c r="CE32" s="1670" t="s">
        <v>36</v>
      </c>
      <c r="CF32" s="2583"/>
      <c r="CG32" s="2583"/>
      <c r="CH32" s="2583"/>
      <c r="CI32" s="2583"/>
      <c r="CJ32" s="2583"/>
      <c r="CK32" s="2583"/>
      <c r="CL32" s="2583"/>
      <c r="CM32" s="2583"/>
      <c r="CN32" s="2583"/>
      <c r="CO32" s="2583"/>
      <c r="CP32" s="2583"/>
      <c r="CQ32" s="2583"/>
      <c r="CR32" s="2583"/>
      <c r="CS32" s="2583"/>
      <c r="CT32" s="2583"/>
      <c r="CU32" s="2583"/>
      <c r="CV32" s="2583"/>
      <c r="CW32" s="2583"/>
      <c r="CX32" s="2583"/>
      <c r="CY32" s="2583"/>
      <c r="CZ32" s="2583"/>
    </row>
    <row r="33" s="130" customFormat="true" ht="15" customHeight="true" x14ac:dyDescent="0.2">
      <c r="A33" s="3061" t="s">
        <v>106</v>
      </c>
      <c r="B33" s="290" t="s">
        <v>50</v>
      </c>
      <c r="C33" s="1526" t="s">
        <v>36</v>
      </c>
      <c r="D33" s="1537" t="s">
        <v>36</v>
      </c>
      <c r="E33" s="1537" t="s">
        <v>36</v>
      </c>
      <c r="F33" s="1537" t="s">
        <v>36</v>
      </c>
      <c r="G33" s="1548" t="s">
        <v>36</v>
      </c>
      <c r="H33" s="1559" t="s">
        <v>36</v>
      </c>
      <c r="I33" s="1537" t="s">
        <v>36</v>
      </c>
      <c r="J33" s="1537" t="s">
        <v>36</v>
      </c>
      <c r="K33" s="1537" t="s">
        <v>36</v>
      </c>
      <c r="L33" s="1570" t="s">
        <v>36</v>
      </c>
      <c r="M33" s="1579" t="s">
        <v>36</v>
      </c>
      <c r="N33" s="1537" t="s">
        <v>36</v>
      </c>
      <c r="O33" s="1537" t="s">
        <v>36</v>
      </c>
      <c r="P33" s="1537" t="s">
        <v>36</v>
      </c>
      <c r="Q33" s="1548" t="s">
        <v>36</v>
      </c>
      <c r="R33" s="1559" t="s">
        <v>36</v>
      </c>
      <c r="S33" s="1537" t="s">
        <v>36</v>
      </c>
      <c r="T33" s="1537" t="s">
        <v>36</v>
      </c>
      <c r="U33" s="1537" t="s">
        <v>36</v>
      </c>
      <c r="V33" s="1537" t="s">
        <v>36</v>
      </c>
      <c r="W33" s="1537" t="s">
        <v>36</v>
      </c>
      <c r="X33" s="1537" t="s">
        <v>36</v>
      </c>
      <c r="Y33" s="1585" t="s">
        <v>36</v>
      </c>
      <c r="Z33" s="1585" t="s">
        <v>36</v>
      </c>
      <c r="AA33" s="1585" t="s">
        <v>36</v>
      </c>
      <c r="AB33" s="1585" t="s">
        <v>36</v>
      </c>
      <c r="AC33" s="1585" t="s">
        <v>36</v>
      </c>
      <c r="AD33" s="1585" t="s">
        <v>36</v>
      </c>
      <c r="AE33" s="2548" t="s">
        <v>36</v>
      </c>
      <c r="AF33" s="2572"/>
      <c r="AG33" s="2572"/>
      <c r="AH33" s="2572"/>
      <c r="AI33" s="2572"/>
      <c r="AJ33" s="2572"/>
      <c r="AK33" s="2572"/>
      <c r="AL33" s="2572"/>
      <c r="AM33" s="2572"/>
      <c r="AN33" s="2572"/>
      <c r="AO33" s="2572"/>
      <c r="AP33" s="2572"/>
      <c r="AQ33" s="2572"/>
      <c r="AR33" s="2572"/>
      <c r="AS33" s="2572"/>
      <c r="AT33" s="2572"/>
      <c r="AU33" s="2572"/>
      <c r="AV33" s="2572"/>
      <c r="AW33" s="2572"/>
      <c r="AX33" s="2572"/>
      <c r="AY33" s="2572"/>
      <c r="AZ33" s="239"/>
      <c r="BA33" s="3048" t="s">
        <v>106</v>
      </c>
      <c r="BB33" s="165" t="s">
        <v>50</v>
      </c>
      <c r="BC33" s="1592" t="s">
        <v>36</v>
      </c>
      <c r="BD33" s="1611" t="s">
        <v>36</v>
      </c>
      <c r="BE33" s="1611" t="s">
        <v>36</v>
      </c>
      <c r="BF33" s="1611" t="s">
        <v>36</v>
      </c>
      <c r="BG33" s="1631" t="s">
        <v>36</v>
      </c>
      <c r="BH33" s="1651" t="s">
        <v>36</v>
      </c>
      <c r="BI33" s="1611" t="s">
        <v>36</v>
      </c>
      <c r="BJ33" s="1611" t="s">
        <v>36</v>
      </c>
      <c r="BK33" s="1611" t="s">
        <v>36</v>
      </c>
      <c r="BL33" s="1631" t="s">
        <v>36</v>
      </c>
      <c r="BM33" s="1651" t="s">
        <v>36</v>
      </c>
      <c r="BN33" s="1611" t="s">
        <v>36</v>
      </c>
      <c r="BO33" s="1611" t="s">
        <v>36</v>
      </c>
      <c r="BP33" s="1611" t="s">
        <v>36</v>
      </c>
      <c r="BQ33" s="1631" t="s">
        <v>36</v>
      </c>
      <c r="BR33" s="1651" t="s">
        <v>36</v>
      </c>
      <c r="BS33" s="1611" t="s">
        <v>36</v>
      </c>
      <c r="BT33" s="1611" t="s">
        <v>36</v>
      </c>
      <c r="BU33" s="1611" t="s">
        <v>36</v>
      </c>
      <c r="BV33" s="1611" t="s">
        <v>36</v>
      </c>
      <c r="BW33" s="1611" t="s">
        <v>36</v>
      </c>
      <c r="BX33" s="1611" t="s">
        <v>36</v>
      </c>
      <c r="BY33" s="1670" t="s">
        <v>36</v>
      </c>
      <c r="BZ33" s="1670" t="s">
        <v>36</v>
      </c>
      <c r="CA33" s="1670" t="s">
        <v>36</v>
      </c>
      <c r="CB33" s="1670" t="s">
        <v>36</v>
      </c>
      <c r="CC33" s="1670" t="s">
        <v>36</v>
      </c>
      <c r="CD33" s="1670" t="s">
        <v>36</v>
      </c>
      <c r="CE33" s="1670" t="s">
        <v>36</v>
      </c>
      <c r="CF33" s="2583"/>
      <c r="CG33" s="2583"/>
      <c r="CH33" s="2583"/>
      <c r="CI33" s="2583"/>
      <c r="CJ33" s="2583"/>
      <c r="CK33" s="2583"/>
      <c r="CL33" s="2583"/>
      <c r="CM33" s="2583"/>
      <c r="CN33" s="2583"/>
      <c r="CO33" s="2583"/>
      <c r="CP33" s="2583"/>
      <c r="CQ33" s="2583"/>
      <c r="CR33" s="2583"/>
      <c r="CS33" s="2583"/>
      <c r="CT33" s="2583"/>
      <c r="CU33" s="2583"/>
      <c r="CV33" s="2583"/>
      <c r="CW33" s="2583"/>
      <c r="CX33" s="2583"/>
      <c r="CY33" s="2583"/>
      <c r="CZ33" s="2583"/>
    </row>
    <row r="34" s="130" customFormat="true" ht="15" customHeight="true" x14ac:dyDescent="0.2">
      <c r="A34" s="3061"/>
      <c r="B34" s="290" t="s">
        <v>49</v>
      </c>
      <c r="C34" s="1526" t="s">
        <v>36</v>
      </c>
      <c r="D34" s="1537" t="s">
        <v>36</v>
      </c>
      <c r="E34" s="1537" t="s">
        <v>36</v>
      </c>
      <c r="F34" s="1537" t="s">
        <v>36</v>
      </c>
      <c r="G34" s="1548" t="s">
        <v>36</v>
      </c>
      <c r="H34" s="1559" t="s">
        <v>36</v>
      </c>
      <c r="I34" s="1537" t="s">
        <v>36</v>
      </c>
      <c r="J34" s="1537" t="s">
        <v>36</v>
      </c>
      <c r="K34" s="1537" t="s">
        <v>36</v>
      </c>
      <c r="L34" s="1570" t="s">
        <v>36</v>
      </c>
      <c r="M34" s="1579" t="s">
        <v>36</v>
      </c>
      <c r="N34" s="1537" t="s">
        <v>36</v>
      </c>
      <c r="O34" s="1537" t="s">
        <v>36</v>
      </c>
      <c r="P34" s="1537" t="s">
        <v>36</v>
      </c>
      <c r="Q34" s="1548" t="s">
        <v>36</v>
      </c>
      <c r="R34" s="1559" t="s">
        <v>36</v>
      </c>
      <c r="S34" s="1537" t="s">
        <v>36</v>
      </c>
      <c r="T34" s="1537" t="s">
        <v>36</v>
      </c>
      <c r="U34" s="1537" t="s">
        <v>36</v>
      </c>
      <c r="V34" s="1537" t="s">
        <v>36</v>
      </c>
      <c r="W34" s="1537" t="s">
        <v>36</v>
      </c>
      <c r="X34" s="1537" t="s">
        <v>36</v>
      </c>
      <c r="Y34" s="1585" t="s">
        <v>36</v>
      </c>
      <c r="Z34" s="1585" t="s">
        <v>36</v>
      </c>
      <c r="AA34" s="1585" t="s">
        <v>36</v>
      </c>
      <c r="AB34" s="1585" t="s">
        <v>36</v>
      </c>
      <c r="AC34" s="1585" t="s">
        <v>36</v>
      </c>
      <c r="AD34" s="1585" t="s">
        <v>36</v>
      </c>
      <c r="AE34" s="2548" t="s">
        <v>36</v>
      </c>
      <c r="AF34" s="2572"/>
      <c r="AG34" s="2572"/>
      <c r="AH34" s="2572"/>
      <c r="AI34" s="2572"/>
      <c r="AJ34" s="2572"/>
      <c r="AK34" s="2572"/>
      <c r="AL34" s="2572"/>
      <c r="AM34" s="2572"/>
      <c r="AN34" s="2572"/>
      <c r="AO34" s="2572"/>
      <c r="AP34" s="2572"/>
      <c r="AQ34" s="2572"/>
      <c r="AR34" s="2572"/>
      <c r="AS34" s="2572"/>
      <c r="AT34" s="2572"/>
      <c r="AU34" s="2572"/>
      <c r="AV34" s="2572"/>
      <c r="AW34" s="2572"/>
      <c r="AX34" s="2572"/>
      <c r="AY34" s="2572"/>
      <c r="AZ34" s="239"/>
      <c r="BA34" s="3048"/>
      <c r="BB34" s="165" t="s">
        <v>49</v>
      </c>
      <c r="BC34" s="1592" t="s">
        <v>36</v>
      </c>
      <c r="BD34" s="1611" t="s">
        <v>36</v>
      </c>
      <c r="BE34" s="1611" t="s">
        <v>36</v>
      </c>
      <c r="BF34" s="1611" t="s">
        <v>36</v>
      </c>
      <c r="BG34" s="1631" t="s">
        <v>36</v>
      </c>
      <c r="BH34" s="1651" t="s">
        <v>36</v>
      </c>
      <c r="BI34" s="1611" t="s">
        <v>36</v>
      </c>
      <c r="BJ34" s="1611" t="s">
        <v>36</v>
      </c>
      <c r="BK34" s="1611" t="s">
        <v>36</v>
      </c>
      <c r="BL34" s="1631" t="s">
        <v>36</v>
      </c>
      <c r="BM34" s="1651" t="s">
        <v>36</v>
      </c>
      <c r="BN34" s="1611" t="s">
        <v>36</v>
      </c>
      <c r="BO34" s="1611" t="s">
        <v>36</v>
      </c>
      <c r="BP34" s="1611" t="s">
        <v>36</v>
      </c>
      <c r="BQ34" s="1631" t="s">
        <v>36</v>
      </c>
      <c r="BR34" s="1651" t="s">
        <v>36</v>
      </c>
      <c r="BS34" s="1611" t="s">
        <v>36</v>
      </c>
      <c r="BT34" s="1611" t="s">
        <v>36</v>
      </c>
      <c r="BU34" s="1611" t="s">
        <v>36</v>
      </c>
      <c r="BV34" s="1611" t="s">
        <v>36</v>
      </c>
      <c r="BW34" s="1611" t="s">
        <v>36</v>
      </c>
      <c r="BX34" s="1611" t="s">
        <v>36</v>
      </c>
      <c r="BY34" s="1670" t="s">
        <v>36</v>
      </c>
      <c r="BZ34" s="1670" t="s">
        <v>36</v>
      </c>
      <c r="CA34" s="1670" t="s">
        <v>36</v>
      </c>
      <c r="CB34" s="1670" t="s">
        <v>36</v>
      </c>
      <c r="CC34" s="1670" t="s">
        <v>36</v>
      </c>
      <c r="CD34" s="1670" t="s">
        <v>36</v>
      </c>
      <c r="CE34" s="1670" t="s">
        <v>36</v>
      </c>
      <c r="CF34" s="2583"/>
      <c r="CG34" s="2583"/>
      <c r="CH34" s="2583"/>
      <c r="CI34" s="2583"/>
      <c r="CJ34" s="2583"/>
      <c r="CK34" s="2583"/>
      <c r="CL34" s="2583"/>
      <c r="CM34" s="2583"/>
      <c r="CN34" s="2583"/>
      <c r="CO34" s="2583"/>
      <c r="CP34" s="2583"/>
      <c r="CQ34" s="2583"/>
      <c r="CR34" s="2583"/>
      <c r="CS34" s="2583"/>
      <c r="CT34" s="2583"/>
      <c r="CU34" s="2583"/>
      <c r="CV34" s="2583"/>
      <c r="CW34" s="2583"/>
      <c r="CX34" s="2583"/>
      <c r="CY34" s="2583"/>
      <c r="CZ34" s="2583"/>
    </row>
    <row r="35" s="767" customFormat="true" ht="15" customHeight="true" x14ac:dyDescent="0.2">
      <c r="A35" s="3095" t="s">
        <v>56</v>
      </c>
      <c r="B35" s="1494" t="s">
        <v>50</v>
      </c>
      <c r="C35" s="1295">
        <v>0.33413482492479413</v>
      </c>
      <c r="D35" s="1296">
        <v>0.45931189112229837</v>
      </c>
      <c r="E35" s="1296">
        <v>0.45705169834116477</v>
      </c>
      <c r="F35" s="1296">
        <v>2.933959704755877</v>
      </c>
      <c r="G35" s="1297">
        <v>34.831516322504676</v>
      </c>
      <c r="H35" s="1298">
        <v>7.310988634225474</v>
      </c>
      <c r="I35" s="1296">
        <v>19.082356813181782</v>
      </c>
      <c r="J35" s="1296">
        <v>29.732572217093406</v>
      </c>
      <c r="K35" s="1296">
        <v>49.665559802962349</v>
      </c>
      <c r="L35" s="1299">
        <v>78.176536297452429</v>
      </c>
      <c r="M35" s="1300">
        <v>0.34041410382152137</v>
      </c>
      <c r="N35" s="1296">
        <v>0.26818465654359364</v>
      </c>
      <c r="O35" s="1296">
        <v>0.5018452696889405</v>
      </c>
      <c r="P35" s="1296">
        <v>0.81641259099927266</v>
      </c>
      <c r="Q35" s="1297">
        <v>0.45397190836698575</v>
      </c>
      <c r="R35" s="1298">
        <v>1.7436191646834749</v>
      </c>
      <c r="S35" s="1296">
        <v>11.987320218046724</v>
      </c>
      <c r="T35" s="1296">
        <v>3.0612202951656395</v>
      </c>
      <c r="U35" s="1296">
        <v>5.4267971968477546</v>
      </c>
      <c r="V35" s="1296">
        <v>1.1679788582563706</v>
      </c>
      <c r="W35" s="1296">
        <v>2.790201777380704</v>
      </c>
      <c r="X35" s="1296">
        <v>0.19654781168231633</v>
      </c>
      <c r="Y35" s="1296">
        <v>0.61657388221232101</v>
      </c>
      <c r="Z35" s="1296">
        <v>18.800823762358025</v>
      </c>
      <c r="AA35" s="1296">
        <v>2.1025888903333416</v>
      </c>
      <c r="AB35" s="1296">
        <v>39.03168011393101</v>
      </c>
      <c r="AC35" s="1296">
        <v>0.10166584483701988</v>
      </c>
      <c r="AD35" s="1296">
        <v>0.53661963656643341</v>
      </c>
      <c r="AE35" s="2546">
        <v>1.2882408685287023</v>
      </c>
      <c r="AF35" s="1045"/>
      <c r="AG35" s="1045"/>
      <c r="AH35" s="1045"/>
      <c r="AI35" s="1045"/>
      <c r="AJ35" s="1045"/>
      <c r="AK35" s="1045"/>
      <c r="AL35" s="1045"/>
      <c r="AM35" s="1045"/>
      <c r="AN35" s="1045"/>
      <c r="AO35" s="1045"/>
      <c r="AP35" s="1045"/>
      <c r="AQ35" s="1045"/>
      <c r="AR35" s="1045"/>
      <c r="AS35" s="1045"/>
      <c r="AT35" s="1045"/>
      <c r="AU35" s="1045"/>
      <c r="AV35" s="1045"/>
      <c r="AW35" s="1045"/>
      <c r="AX35" s="1045"/>
      <c r="AY35" s="1045"/>
      <c r="AZ35" s="240"/>
      <c r="BA35" s="3048" t="s">
        <v>56</v>
      </c>
      <c r="BB35" s="165" t="s">
        <v>50</v>
      </c>
      <c r="BC35" s="1592" t="s">
        <v>36</v>
      </c>
      <c r="BD35" s="1611" t="s">
        <v>36</v>
      </c>
      <c r="BE35" s="1611" t="s">
        <v>36</v>
      </c>
      <c r="BF35" s="1611" t="s">
        <v>36</v>
      </c>
      <c r="BG35" s="1631" t="s">
        <v>36</v>
      </c>
      <c r="BH35" s="1651" t="s">
        <v>36</v>
      </c>
      <c r="BI35" s="1611" t="s">
        <v>36</v>
      </c>
      <c r="BJ35" s="1611" t="s">
        <v>36</v>
      </c>
      <c r="BK35" s="1611" t="s">
        <v>36</v>
      </c>
      <c r="BL35" s="1631" t="s">
        <v>36</v>
      </c>
      <c r="BM35" s="1651" t="s">
        <v>36</v>
      </c>
      <c r="BN35" s="1611" t="s">
        <v>36</v>
      </c>
      <c r="BO35" s="1611" t="s">
        <v>36</v>
      </c>
      <c r="BP35" s="1611" t="s">
        <v>36</v>
      </c>
      <c r="BQ35" s="1631" t="s">
        <v>36</v>
      </c>
      <c r="BR35" s="1651" t="s">
        <v>36</v>
      </c>
      <c r="BS35" s="1611" t="s">
        <v>36</v>
      </c>
      <c r="BT35" s="1611" t="s">
        <v>36</v>
      </c>
      <c r="BU35" s="1611" t="s">
        <v>36</v>
      </c>
      <c r="BV35" s="1611" t="s">
        <v>36</v>
      </c>
      <c r="BW35" s="1611" t="s">
        <v>36</v>
      </c>
      <c r="BX35" s="1611" t="s">
        <v>36</v>
      </c>
      <c r="BY35" s="1670" t="s">
        <v>36</v>
      </c>
      <c r="BZ35" s="1670" t="s">
        <v>36</v>
      </c>
      <c r="CA35" s="1670" t="s">
        <v>36</v>
      </c>
      <c r="CB35" s="1670" t="s">
        <v>36</v>
      </c>
      <c r="CC35" s="1670" t="s">
        <v>36</v>
      </c>
      <c r="CD35" s="1670" t="s">
        <v>36</v>
      </c>
      <c r="CE35" s="1670" t="s">
        <v>36</v>
      </c>
      <c r="CF35" s="2583"/>
      <c r="CG35" s="2583"/>
      <c r="CH35" s="2583"/>
      <c r="CI35" s="2583"/>
      <c r="CJ35" s="2583"/>
      <c r="CK35" s="2583"/>
      <c r="CL35" s="2583"/>
      <c r="CM35" s="2583"/>
      <c r="CN35" s="2583"/>
      <c r="CO35" s="2583"/>
      <c r="CP35" s="2583"/>
      <c r="CQ35" s="2583"/>
      <c r="CR35" s="2583"/>
      <c r="CS35" s="2583"/>
      <c r="CT35" s="2583"/>
      <c r="CU35" s="2583"/>
      <c r="CV35" s="2583"/>
      <c r="CW35" s="2583"/>
      <c r="CX35" s="2583"/>
      <c r="CY35" s="2583"/>
      <c r="CZ35" s="2583"/>
    </row>
    <row r="36" s="767" customFormat="true" ht="15" customHeight="true" x14ac:dyDescent="0.2">
      <c r="A36" s="3095"/>
      <c r="B36" s="1494" t="s">
        <v>49</v>
      </c>
      <c r="C36" s="1295">
        <v>99.665865175075155</v>
      </c>
      <c r="D36" s="1296">
        <v>99.540688108877674</v>
      </c>
      <c r="E36" s="1296">
        <v>99.542948301658811</v>
      </c>
      <c r="F36" s="1296">
        <v>97.066040295244022</v>
      </c>
      <c r="G36" s="1297">
        <v>65.168483677495132</v>
      </c>
      <c r="H36" s="1298">
        <v>92.689011365774547</v>
      </c>
      <c r="I36" s="1296">
        <v>80.917643186818253</v>
      </c>
      <c r="J36" s="1296">
        <v>70.26742778290658</v>
      </c>
      <c r="K36" s="1296">
        <v>50.334440197037637</v>
      </c>
      <c r="L36" s="1299">
        <v>21.823463702547453</v>
      </c>
      <c r="M36" s="1300">
        <v>99.659585896178498</v>
      </c>
      <c r="N36" s="1296">
        <v>99.731815343456404</v>
      </c>
      <c r="O36" s="1296">
        <v>99.498154730311057</v>
      </c>
      <c r="P36" s="1296">
        <v>99.183587409000722</v>
      </c>
      <c r="Q36" s="1297">
        <v>99.546028091633019</v>
      </c>
      <c r="R36" s="1298">
        <v>98.25638083531652</v>
      </c>
      <c r="S36" s="1296">
        <v>88.012679781953267</v>
      </c>
      <c r="T36" s="1296">
        <v>96.93877970483436</v>
      </c>
      <c r="U36" s="1296">
        <v>94.573202803152242</v>
      </c>
      <c r="V36" s="1296">
        <v>98.832021141743638</v>
      </c>
      <c r="W36" s="1296">
        <v>97.20979822261927</v>
      </c>
      <c r="X36" s="1296">
        <v>99.803452188317664</v>
      </c>
      <c r="Y36" s="1296">
        <v>99.383426117787678</v>
      </c>
      <c r="Z36" s="1296">
        <v>81.19917623764195</v>
      </c>
      <c r="AA36" s="1296">
        <v>97.897411109666649</v>
      </c>
      <c r="AB36" s="1296">
        <v>60.968319886069075</v>
      </c>
      <c r="AC36" s="1296">
        <v>99.898334155162971</v>
      </c>
      <c r="AD36" s="1296">
        <v>99.463380363433586</v>
      </c>
      <c r="AE36" s="2546">
        <v>98.711759131471268</v>
      </c>
      <c r="AF36" s="1045"/>
      <c r="AG36" s="1045"/>
      <c r="AH36" s="1045"/>
      <c r="AI36" s="1045"/>
      <c r="AJ36" s="1045"/>
      <c r="AK36" s="1045"/>
      <c r="AL36" s="1045"/>
      <c r="AM36" s="1045"/>
      <c r="AN36" s="1045"/>
      <c r="AO36" s="1045"/>
      <c r="AP36" s="1045"/>
      <c r="AQ36" s="1045"/>
      <c r="AR36" s="1045"/>
      <c r="AS36" s="1045"/>
      <c r="AT36" s="1045"/>
      <c r="AU36" s="1045"/>
      <c r="AV36" s="1045"/>
      <c r="AW36" s="1045"/>
      <c r="AX36" s="1045"/>
      <c r="AY36" s="1045"/>
      <c r="AZ36" s="240"/>
      <c r="BA36" s="3048"/>
      <c r="BB36" s="165" t="s">
        <v>49</v>
      </c>
      <c r="BC36" s="1592" t="s">
        <v>36</v>
      </c>
      <c r="BD36" s="1611" t="s">
        <v>36</v>
      </c>
      <c r="BE36" s="1611" t="s">
        <v>36</v>
      </c>
      <c r="BF36" s="1611" t="s">
        <v>36</v>
      </c>
      <c r="BG36" s="1631" t="s">
        <v>36</v>
      </c>
      <c r="BH36" s="1651" t="s">
        <v>36</v>
      </c>
      <c r="BI36" s="1611" t="s">
        <v>36</v>
      </c>
      <c r="BJ36" s="1611" t="s">
        <v>36</v>
      </c>
      <c r="BK36" s="1611" t="s">
        <v>36</v>
      </c>
      <c r="BL36" s="1631" t="s">
        <v>36</v>
      </c>
      <c r="BM36" s="1651" t="s">
        <v>36</v>
      </c>
      <c r="BN36" s="1611" t="s">
        <v>36</v>
      </c>
      <c r="BO36" s="1611" t="s">
        <v>36</v>
      </c>
      <c r="BP36" s="1611" t="s">
        <v>36</v>
      </c>
      <c r="BQ36" s="1631" t="s">
        <v>36</v>
      </c>
      <c r="BR36" s="1651" t="s">
        <v>36</v>
      </c>
      <c r="BS36" s="1611" t="s">
        <v>36</v>
      </c>
      <c r="BT36" s="1611" t="s">
        <v>36</v>
      </c>
      <c r="BU36" s="1611" t="s">
        <v>36</v>
      </c>
      <c r="BV36" s="1611" t="s">
        <v>36</v>
      </c>
      <c r="BW36" s="1611" t="s">
        <v>36</v>
      </c>
      <c r="BX36" s="1611" t="s">
        <v>36</v>
      </c>
      <c r="BY36" s="1670" t="s">
        <v>36</v>
      </c>
      <c r="BZ36" s="1670" t="s">
        <v>36</v>
      </c>
      <c r="CA36" s="1670" t="s">
        <v>36</v>
      </c>
      <c r="CB36" s="1670" t="s">
        <v>36</v>
      </c>
      <c r="CC36" s="1670" t="s">
        <v>36</v>
      </c>
      <c r="CD36" s="1670" t="s">
        <v>36</v>
      </c>
      <c r="CE36" s="1670" t="s">
        <v>36</v>
      </c>
      <c r="CF36" s="2583"/>
      <c r="CG36" s="2583"/>
      <c r="CH36" s="2583"/>
      <c r="CI36" s="2583"/>
      <c r="CJ36" s="2583"/>
      <c r="CK36" s="2583"/>
      <c r="CL36" s="2583"/>
      <c r="CM36" s="2583"/>
      <c r="CN36" s="2583"/>
      <c r="CO36" s="2583"/>
      <c r="CP36" s="2583"/>
      <c r="CQ36" s="2583"/>
      <c r="CR36" s="2583"/>
      <c r="CS36" s="2583"/>
      <c r="CT36" s="2583"/>
      <c r="CU36" s="2583"/>
      <c r="CV36" s="2583"/>
      <c r="CW36" s="2583"/>
      <c r="CX36" s="2583"/>
      <c r="CY36" s="2583"/>
      <c r="CZ36" s="2583"/>
    </row>
    <row r="37" s="767" customFormat="true" ht="15" customHeight="true" x14ac:dyDescent="0.2">
      <c r="A37" s="3095" t="s">
        <v>173</v>
      </c>
      <c r="B37" s="1494" t="s">
        <v>50</v>
      </c>
      <c r="C37" s="1527" t="s">
        <v>36</v>
      </c>
      <c r="D37" s="1538" t="s">
        <v>36</v>
      </c>
      <c r="E37" s="1538" t="s">
        <v>36</v>
      </c>
      <c r="F37" s="1538" t="s">
        <v>36</v>
      </c>
      <c r="G37" s="1549" t="s">
        <v>36</v>
      </c>
      <c r="H37" s="1560" t="s">
        <v>36</v>
      </c>
      <c r="I37" s="1538" t="s">
        <v>36</v>
      </c>
      <c r="J37" s="1538" t="s">
        <v>36</v>
      </c>
      <c r="K37" s="1538" t="s">
        <v>36</v>
      </c>
      <c r="L37" s="1571" t="s">
        <v>36</v>
      </c>
      <c r="M37" s="1527" t="s">
        <v>36</v>
      </c>
      <c r="N37" s="1538" t="s">
        <v>36</v>
      </c>
      <c r="O37" s="1538" t="s">
        <v>36</v>
      </c>
      <c r="P37" s="1538" t="s">
        <v>36</v>
      </c>
      <c r="Q37" s="1549" t="s">
        <v>36</v>
      </c>
      <c r="R37" s="1560" t="s">
        <v>36</v>
      </c>
      <c r="S37" s="1538" t="s">
        <v>36</v>
      </c>
      <c r="T37" s="1538" t="s">
        <v>36</v>
      </c>
      <c r="U37" s="1538" t="s">
        <v>36</v>
      </c>
      <c r="V37" s="1538" t="s">
        <v>36</v>
      </c>
      <c r="W37" s="1538" t="s">
        <v>36</v>
      </c>
      <c r="X37" s="1538" t="s">
        <v>36</v>
      </c>
      <c r="Y37" s="1538" t="s">
        <v>36</v>
      </c>
      <c r="Z37" s="1538" t="s">
        <v>36</v>
      </c>
      <c r="AA37" s="1538" t="s">
        <v>36</v>
      </c>
      <c r="AB37" s="1538" t="s">
        <v>36</v>
      </c>
      <c r="AC37" s="1538" t="s">
        <v>36</v>
      </c>
      <c r="AD37" s="1538" t="s">
        <v>36</v>
      </c>
      <c r="AE37" s="1571" t="s">
        <v>36</v>
      </c>
      <c r="AF37" s="1045"/>
      <c r="AG37" s="1045"/>
      <c r="AH37" s="1045"/>
      <c r="AI37" s="1045"/>
      <c r="AJ37" s="1045"/>
      <c r="AK37" s="1045"/>
      <c r="AL37" s="1045"/>
      <c r="AM37" s="1045"/>
      <c r="AN37" s="1045"/>
      <c r="AO37" s="1045"/>
      <c r="AP37" s="1045"/>
      <c r="AQ37" s="1045"/>
      <c r="AR37" s="1045"/>
      <c r="AS37" s="1045"/>
      <c r="AT37" s="1045"/>
      <c r="AU37" s="1045"/>
      <c r="AV37" s="1045"/>
      <c r="AW37" s="1045"/>
      <c r="AX37" s="1045"/>
      <c r="AY37" s="1045"/>
      <c r="AZ37" s="240"/>
      <c r="BA37" s="3048" t="s">
        <v>127</v>
      </c>
      <c r="BB37" s="165" t="s">
        <v>50</v>
      </c>
      <c r="BC37" s="1592" t="s">
        <v>36</v>
      </c>
      <c r="BD37" s="1611" t="s">
        <v>36</v>
      </c>
      <c r="BE37" s="1611" t="s">
        <v>36</v>
      </c>
      <c r="BF37" s="1611" t="s">
        <v>36</v>
      </c>
      <c r="BG37" s="1631" t="s">
        <v>36</v>
      </c>
      <c r="BH37" s="1651" t="s">
        <v>36</v>
      </c>
      <c r="BI37" s="1611" t="s">
        <v>36</v>
      </c>
      <c r="BJ37" s="1611" t="s">
        <v>36</v>
      </c>
      <c r="BK37" s="1611" t="s">
        <v>36</v>
      </c>
      <c r="BL37" s="1631" t="s">
        <v>36</v>
      </c>
      <c r="BM37" s="1651" t="s">
        <v>36</v>
      </c>
      <c r="BN37" s="1611" t="s">
        <v>36</v>
      </c>
      <c r="BO37" s="1611" t="s">
        <v>36</v>
      </c>
      <c r="BP37" s="1611" t="s">
        <v>36</v>
      </c>
      <c r="BQ37" s="1631" t="s">
        <v>36</v>
      </c>
      <c r="BR37" s="1651" t="s">
        <v>36</v>
      </c>
      <c r="BS37" s="1611" t="s">
        <v>36</v>
      </c>
      <c r="BT37" s="1611" t="s">
        <v>36</v>
      </c>
      <c r="BU37" s="1611" t="s">
        <v>36</v>
      </c>
      <c r="BV37" s="1611" t="s">
        <v>36</v>
      </c>
      <c r="BW37" s="1611" t="s">
        <v>36</v>
      </c>
      <c r="BX37" s="1611" t="s">
        <v>36</v>
      </c>
      <c r="BY37" s="1670" t="s">
        <v>36</v>
      </c>
      <c r="BZ37" s="1670" t="s">
        <v>36</v>
      </c>
      <c r="CA37" s="1670" t="s">
        <v>36</v>
      </c>
      <c r="CB37" s="1670" t="s">
        <v>36</v>
      </c>
      <c r="CC37" s="1670" t="s">
        <v>36</v>
      </c>
      <c r="CD37" s="1670" t="s">
        <v>36</v>
      </c>
      <c r="CE37" s="1670" t="s">
        <v>36</v>
      </c>
      <c r="CF37" s="2583"/>
      <c r="CG37" s="2583"/>
      <c r="CH37" s="2583"/>
      <c r="CI37" s="2583"/>
      <c r="CJ37" s="2583"/>
      <c r="CK37" s="2583"/>
      <c r="CL37" s="2583"/>
      <c r="CM37" s="2583"/>
      <c r="CN37" s="2583"/>
      <c r="CO37" s="2583"/>
      <c r="CP37" s="2583"/>
      <c r="CQ37" s="2583"/>
      <c r="CR37" s="2583"/>
      <c r="CS37" s="2583"/>
      <c r="CT37" s="2583"/>
      <c r="CU37" s="2583"/>
      <c r="CV37" s="2583"/>
      <c r="CW37" s="2583"/>
      <c r="CX37" s="2583"/>
      <c r="CY37" s="2583"/>
      <c r="CZ37" s="2583"/>
    </row>
    <row r="38" s="767" customFormat="true" ht="15" customHeight="true" x14ac:dyDescent="0.2">
      <c r="A38" s="3095"/>
      <c r="B38" s="1494" t="s">
        <v>49</v>
      </c>
      <c r="C38" s="1527" t="s">
        <v>36</v>
      </c>
      <c r="D38" s="1538" t="s">
        <v>36</v>
      </c>
      <c r="E38" s="1538" t="s">
        <v>36</v>
      </c>
      <c r="F38" s="1538" t="s">
        <v>36</v>
      </c>
      <c r="G38" s="1549" t="s">
        <v>36</v>
      </c>
      <c r="H38" s="1560" t="s">
        <v>36</v>
      </c>
      <c r="I38" s="1538" t="s">
        <v>36</v>
      </c>
      <c r="J38" s="1538" t="s">
        <v>36</v>
      </c>
      <c r="K38" s="1538" t="s">
        <v>36</v>
      </c>
      <c r="L38" s="1571" t="s">
        <v>36</v>
      </c>
      <c r="M38" s="1527" t="s">
        <v>36</v>
      </c>
      <c r="N38" s="1538" t="s">
        <v>36</v>
      </c>
      <c r="O38" s="1538" t="s">
        <v>36</v>
      </c>
      <c r="P38" s="1538" t="s">
        <v>36</v>
      </c>
      <c r="Q38" s="1549" t="s">
        <v>36</v>
      </c>
      <c r="R38" s="1560" t="s">
        <v>36</v>
      </c>
      <c r="S38" s="1538" t="s">
        <v>36</v>
      </c>
      <c r="T38" s="1538" t="s">
        <v>36</v>
      </c>
      <c r="U38" s="1538" t="s">
        <v>36</v>
      </c>
      <c r="V38" s="1538" t="s">
        <v>36</v>
      </c>
      <c r="W38" s="1538" t="s">
        <v>36</v>
      </c>
      <c r="X38" s="1538" t="s">
        <v>36</v>
      </c>
      <c r="Y38" s="1538" t="s">
        <v>36</v>
      </c>
      <c r="Z38" s="1538" t="s">
        <v>36</v>
      </c>
      <c r="AA38" s="1538" t="s">
        <v>36</v>
      </c>
      <c r="AB38" s="1538" t="s">
        <v>36</v>
      </c>
      <c r="AC38" s="1538" t="s">
        <v>36</v>
      </c>
      <c r="AD38" s="1538" t="s">
        <v>36</v>
      </c>
      <c r="AE38" s="1571" t="s">
        <v>36</v>
      </c>
      <c r="AF38" s="1045"/>
      <c r="AG38" s="1045"/>
      <c r="AH38" s="1045"/>
      <c r="AI38" s="1045"/>
      <c r="AJ38" s="1045"/>
      <c r="AK38" s="1045"/>
      <c r="AL38" s="1045"/>
      <c r="AM38" s="1045"/>
      <c r="AN38" s="1045"/>
      <c r="AO38" s="1045"/>
      <c r="AP38" s="1045"/>
      <c r="AQ38" s="1045"/>
      <c r="AR38" s="1045"/>
      <c r="AS38" s="1045"/>
      <c r="AT38" s="1045"/>
      <c r="AU38" s="1045"/>
      <c r="AV38" s="1045"/>
      <c r="AW38" s="1045"/>
      <c r="AX38" s="1045"/>
      <c r="AY38" s="1045"/>
      <c r="AZ38" s="240"/>
      <c r="BA38" s="3048"/>
      <c r="BB38" s="165" t="s">
        <v>49</v>
      </c>
      <c r="BC38" s="1592" t="s">
        <v>36</v>
      </c>
      <c r="BD38" s="1611" t="s">
        <v>36</v>
      </c>
      <c r="BE38" s="1611" t="s">
        <v>36</v>
      </c>
      <c r="BF38" s="1611" t="s">
        <v>36</v>
      </c>
      <c r="BG38" s="1631" t="s">
        <v>36</v>
      </c>
      <c r="BH38" s="1651" t="s">
        <v>36</v>
      </c>
      <c r="BI38" s="1611" t="s">
        <v>36</v>
      </c>
      <c r="BJ38" s="1611" t="s">
        <v>36</v>
      </c>
      <c r="BK38" s="1611" t="s">
        <v>36</v>
      </c>
      <c r="BL38" s="1631" t="s">
        <v>36</v>
      </c>
      <c r="BM38" s="1651" t="s">
        <v>36</v>
      </c>
      <c r="BN38" s="1611" t="s">
        <v>36</v>
      </c>
      <c r="BO38" s="1611" t="s">
        <v>36</v>
      </c>
      <c r="BP38" s="1611" t="s">
        <v>36</v>
      </c>
      <c r="BQ38" s="1631" t="s">
        <v>36</v>
      </c>
      <c r="BR38" s="1651" t="s">
        <v>36</v>
      </c>
      <c r="BS38" s="1611" t="s">
        <v>36</v>
      </c>
      <c r="BT38" s="1611" t="s">
        <v>36</v>
      </c>
      <c r="BU38" s="1611" t="s">
        <v>36</v>
      </c>
      <c r="BV38" s="1611" t="s">
        <v>36</v>
      </c>
      <c r="BW38" s="1611" t="s">
        <v>36</v>
      </c>
      <c r="BX38" s="1611" t="s">
        <v>36</v>
      </c>
      <c r="BY38" s="1670" t="s">
        <v>36</v>
      </c>
      <c r="BZ38" s="1670" t="s">
        <v>36</v>
      </c>
      <c r="CA38" s="1670" t="s">
        <v>36</v>
      </c>
      <c r="CB38" s="1670" t="s">
        <v>36</v>
      </c>
      <c r="CC38" s="1670" t="s">
        <v>36</v>
      </c>
      <c r="CD38" s="1670" t="s">
        <v>36</v>
      </c>
      <c r="CE38" s="1670" t="s">
        <v>36</v>
      </c>
      <c r="CF38" s="2583"/>
      <c r="CG38" s="2583"/>
      <c r="CH38" s="2583"/>
      <c r="CI38" s="2583"/>
      <c r="CJ38" s="2583"/>
      <c r="CK38" s="2583"/>
      <c r="CL38" s="2583"/>
      <c r="CM38" s="2583"/>
      <c r="CN38" s="2583"/>
      <c r="CO38" s="2583"/>
      <c r="CP38" s="2583"/>
      <c r="CQ38" s="2583"/>
      <c r="CR38" s="2583"/>
      <c r="CS38" s="2583"/>
      <c r="CT38" s="2583"/>
      <c r="CU38" s="2583"/>
      <c r="CV38" s="2583"/>
      <c r="CW38" s="2583"/>
      <c r="CX38" s="2583"/>
      <c r="CY38" s="2583"/>
      <c r="CZ38" s="2583"/>
    </row>
    <row r="39" s="130" customFormat="true" ht="15" customHeight="true" x14ac:dyDescent="0.2">
      <c r="A39" s="3061" t="s">
        <v>124</v>
      </c>
      <c r="B39" s="290" t="s">
        <v>50</v>
      </c>
      <c r="C39" s="1526" t="s">
        <v>36</v>
      </c>
      <c r="D39" s="1537" t="s">
        <v>36</v>
      </c>
      <c r="E39" s="1537" t="s">
        <v>36</v>
      </c>
      <c r="F39" s="1537" t="s">
        <v>36</v>
      </c>
      <c r="G39" s="1548" t="s">
        <v>36</v>
      </c>
      <c r="H39" s="1559" t="s">
        <v>36</v>
      </c>
      <c r="I39" s="1537" t="s">
        <v>36</v>
      </c>
      <c r="J39" s="1537" t="s">
        <v>36</v>
      </c>
      <c r="K39" s="1537" t="s">
        <v>36</v>
      </c>
      <c r="L39" s="1570" t="s">
        <v>36</v>
      </c>
      <c r="M39" s="1579" t="s">
        <v>36</v>
      </c>
      <c r="N39" s="1537" t="s">
        <v>36</v>
      </c>
      <c r="O39" s="1537" t="s">
        <v>36</v>
      </c>
      <c r="P39" s="1537" t="s">
        <v>36</v>
      </c>
      <c r="Q39" s="1548" t="s">
        <v>36</v>
      </c>
      <c r="R39" s="1559" t="s">
        <v>36</v>
      </c>
      <c r="S39" s="1537" t="s">
        <v>36</v>
      </c>
      <c r="T39" s="1537" t="s">
        <v>36</v>
      </c>
      <c r="U39" s="1537" t="s">
        <v>36</v>
      </c>
      <c r="V39" s="1537" t="s">
        <v>36</v>
      </c>
      <c r="W39" s="1537" t="s">
        <v>36</v>
      </c>
      <c r="X39" s="1537" t="s">
        <v>36</v>
      </c>
      <c r="Y39" s="1585" t="s">
        <v>36</v>
      </c>
      <c r="Z39" s="1585" t="s">
        <v>36</v>
      </c>
      <c r="AA39" s="1585" t="s">
        <v>36</v>
      </c>
      <c r="AB39" s="1585" t="s">
        <v>36</v>
      </c>
      <c r="AC39" s="1585" t="s">
        <v>36</v>
      </c>
      <c r="AD39" s="1585" t="s">
        <v>36</v>
      </c>
      <c r="AE39" s="2548" t="s">
        <v>36</v>
      </c>
      <c r="AF39" s="2572"/>
      <c r="AG39" s="2572"/>
      <c r="AH39" s="2572"/>
      <c r="AI39" s="2572"/>
      <c r="AJ39" s="2572"/>
      <c r="AK39" s="2572"/>
      <c r="AL39" s="2572"/>
      <c r="AM39" s="2572"/>
      <c r="AN39" s="2572"/>
      <c r="AO39" s="2572"/>
      <c r="AP39" s="2572"/>
      <c r="AQ39" s="2572"/>
      <c r="AR39" s="2572"/>
      <c r="AS39" s="2572"/>
      <c r="AT39" s="2572"/>
      <c r="AU39" s="2572"/>
      <c r="AV39" s="2572"/>
      <c r="AW39" s="2572"/>
      <c r="AX39" s="2572"/>
      <c r="AY39" s="2572"/>
      <c r="AZ39" s="239"/>
      <c r="BA39" s="3048" t="s">
        <v>124</v>
      </c>
      <c r="BB39" s="165" t="s">
        <v>50</v>
      </c>
      <c r="BC39" s="1592" t="s">
        <v>36</v>
      </c>
      <c r="BD39" s="1611" t="s">
        <v>36</v>
      </c>
      <c r="BE39" s="1611" t="s">
        <v>36</v>
      </c>
      <c r="BF39" s="1611" t="s">
        <v>36</v>
      </c>
      <c r="BG39" s="1631" t="s">
        <v>36</v>
      </c>
      <c r="BH39" s="1651" t="s">
        <v>36</v>
      </c>
      <c r="BI39" s="1611" t="s">
        <v>36</v>
      </c>
      <c r="BJ39" s="1611" t="s">
        <v>36</v>
      </c>
      <c r="BK39" s="1611" t="s">
        <v>36</v>
      </c>
      <c r="BL39" s="1631" t="s">
        <v>36</v>
      </c>
      <c r="BM39" s="1651" t="s">
        <v>36</v>
      </c>
      <c r="BN39" s="1611" t="s">
        <v>36</v>
      </c>
      <c r="BO39" s="1611" t="s">
        <v>36</v>
      </c>
      <c r="BP39" s="1611" t="s">
        <v>36</v>
      </c>
      <c r="BQ39" s="1631" t="s">
        <v>36</v>
      </c>
      <c r="BR39" s="1651" t="s">
        <v>36</v>
      </c>
      <c r="BS39" s="1611" t="s">
        <v>36</v>
      </c>
      <c r="BT39" s="1611" t="s">
        <v>36</v>
      </c>
      <c r="BU39" s="1611" t="s">
        <v>36</v>
      </c>
      <c r="BV39" s="1611" t="s">
        <v>36</v>
      </c>
      <c r="BW39" s="1611" t="s">
        <v>36</v>
      </c>
      <c r="BX39" s="1611" t="s">
        <v>36</v>
      </c>
      <c r="BY39" s="1670" t="s">
        <v>36</v>
      </c>
      <c r="BZ39" s="1670" t="s">
        <v>36</v>
      </c>
      <c r="CA39" s="1670" t="s">
        <v>36</v>
      </c>
      <c r="CB39" s="1670" t="s">
        <v>36</v>
      </c>
      <c r="CC39" s="1670" t="s">
        <v>36</v>
      </c>
      <c r="CD39" s="1670" t="s">
        <v>36</v>
      </c>
      <c r="CE39" s="1670" t="s">
        <v>36</v>
      </c>
      <c r="CF39" s="2583"/>
      <c r="CG39" s="2583"/>
      <c r="CH39" s="2583"/>
      <c r="CI39" s="2583"/>
      <c r="CJ39" s="2583"/>
      <c r="CK39" s="2583"/>
      <c r="CL39" s="2583"/>
      <c r="CM39" s="2583"/>
      <c r="CN39" s="2583"/>
      <c r="CO39" s="2583"/>
      <c r="CP39" s="2583"/>
      <c r="CQ39" s="2583"/>
      <c r="CR39" s="2583"/>
      <c r="CS39" s="2583"/>
      <c r="CT39" s="2583"/>
      <c r="CU39" s="2583"/>
      <c r="CV39" s="2583"/>
      <c r="CW39" s="2583"/>
      <c r="CX39" s="2583"/>
      <c r="CY39" s="2583"/>
      <c r="CZ39" s="2583"/>
    </row>
    <row r="40" s="130" customFormat="true" ht="15" customHeight="true" x14ac:dyDescent="0.2">
      <c r="A40" s="3061"/>
      <c r="B40" s="290" t="s">
        <v>49</v>
      </c>
      <c r="C40" s="1526" t="s">
        <v>36</v>
      </c>
      <c r="D40" s="1537" t="s">
        <v>36</v>
      </c>
      <c r="E40" s="1537" t="s">
        <v>36</v>
      </c>
      <c r="F40" s="1537" t="s">
        <v>36</v>
      </c>
      <c r="G40" s="1548" t="s">
        <v>36</v>
      </c>
      <c r="H40" s="1559" t="s">
        <v>36</v>
      </c>
      <c r="I40" s="1537" t="s">
        <v>36</v>
      </c>
      <c r="J40" s="1537" t="s">
        <v>36</v>
      </c>
      <c r="K40" s="1537" t="s">
        <v>36</v>
      </c>
      <c r="L40" s="1570" t="s">
        <v>36</v>
      </c>
      <c r="M40" s="1579" t="s">
        <v>36</v>
      </c>
      <c r="N40" s="1537" t="s">
        <v>36</v>
      </c>
      <c r="O40" s="1537" t="s">
        <v>36</v>
      </c>
      <c r="P40" s="1537" t="s">
        <v>36</v>
      </c>
      <c r="Q40" s="1548" t="s">
        <v>36</v>
      </c>
      <c r="R40" s="1559" t="s">
        <v>36</v>
      </c>
      <c r="S40" s="1537" t="s">
        <v>36</v>
      </c>
      <c r="T40" s="1537" t="s">
        <v>36</v>
      </c>
      <c r="U40" s="1537" t="s">
        <v>36</v>
      </c>
      <c r="V40" s="1537" t="s">
        <v>36</v>
      </c>
      <c r="W40" s="1537" t="s">
        <v>36</v>
      </c>
      <c r="X40" s="1537" t="s">
        <v>36</v>
      </c>
      <c r="Y40" s="1585" t="s">
        <v>36</v>
      </c>
      <c r="Z40" s="1585" t="s">
        <v>36</v>
      </c>
      <c r="AA40" s="1585" t="s">
        <v>36</v>
      </c>
      <c r="AB40" s="1585" t="s">
        <v>36</v>
      </c>
      <c r="AC40" s="1585" t="s">
        <v>36</v>
      </c>
      <c r="AD40" s="1585" t="s">
        <v>36</v>
      </c>
      <c r="AE40" s="2548" t="s">
        <v>36</v>
      </c>
      <c r="AF40" s="2572"/>
      <c r="AG40" s="2572"/>
      <c r="AH40" s="2572"/>
      <c r="AI40" s="2572"/>
      <c r="AJ40" s="2572"/>
      <c r="AK40" s="2572"/>
      <c r="AL40" s="2572"/>
      <c r="AM40" s="2572"/>
      <c r="AN40" s="2572"/>
      <c r="AO40" s="2572"/>
      <c r="AP40" s="2572"/>
      <c r="AQ40" s="2572"/>
      <c r="AR40" s="2572"/>
      <c r="AS40" s="2572"/>
      <c r="AT40" s="2572"/>
      <c r="AU40" s="2572"/>
      <c r="AV40" s="2572"/>
      <c r="AW40" s="2572"/>
      <c r="AX40" s="2572"/>
      <c r="AY40" s="2572"/>
      <c r="AZ40" s="239"/>
      <c r="BA40" s="3048"/>
      <c r="BB40" s="165" t="s">
        <v>49</v>
      </c>
      <c r="BC40" s="1592" t="s">
        <v>36</v>
      </c>
      <c r="BD40" s="1611" t="s">
        <v>36</v>
      </c>
      <c r="BE40" s="1611" t="s">
        <v>36</v>
      </c>
      <c r="BF40" s="1611" t="s">
        <v>36</v>
      </c>
      <c r="BG40" s="1631" t="s">
        <v>36</v>
      </c>
      <c r="BH40" s="1651" t="s">
        <v>36</v>
      </c>
      <c r="BI40" s="1611" t="s">
        <v>36</v>
      </c>
      <c r="BJ40" s="1611" t="s">
        <v>36</v>
      </c>
      <c r="BK40" s="1611" t="s">
        <v>36</v>
      </c>
      <c r="BL40" s="1631" t="s">
        <v>36</v>
      </c>
      <c r="BM40" s="1651" t="s">
        <v>36</v>
      </c>
      <c r="BN40" s="1611" t="s">
        <v>36</v>
      </c>
      <c r="BO40" s="1611" t="s">
        <v>36</v>
      </c>
      <c r="BP40" s="1611" t="s">
        <v>36</v>
      </c>
      <c r="BQ40" s="1631" t="s">
        <v>36</v>
      </c>
      <c r="BR40" s="1651" t="s">
        <v>36</v>
      </c>
      <c r="BS40" s="1611" t="s">
        <v>36</v>
      </c>
      <c r="BT40" s="1611" t="s">
        <v>36</v>
      </c>
      <c r="BU40" s="1611" t="s">
        <v>36</v>
      </c>
      <c r="BV40" s="1611" t="s">
        <v>36</v>
      </c>
      <c r="BW40" s="1611" t="s">
        <v>36</v>
      </c>
      <c r="BX40" s="1611" t="s">
        <v>36</v>
      </c>
      <c r="BY40" s="1670" t="s">
        <v>36</v>
      </c>
      <c r="BZ40" s="1670" t="s">
        <v>36</v>
      </c>
      <c r="CA40" s="1670" t="s">
        <v>36</v>
      </c>
      <c r="CB40" s="1670" t="s">
        <v>36</v>
      </c>
      <c r="CC40" s="1670" t="s">
        <v>36</v>
      </c>
      <c r="CD40" s="1670" t="s">
        <v>36</v>
      </c>
      <c r="CE40" s="1670" t="s">
        <v>36</v>
      </c>
      <c r="CF40" s="2583"/>
      <c r="CG40" s="2583"/>
      <c r="CH40" s="2583"/>
      <c r="CI40" s="2583"/>
      <c r="CJ40" s="2583"/>
      <c r="CK40" s="2583"/>
      <c r="CL40" s="2583"/>
      <c r="CM40" s="2583"/>
      <c r="CN40" s="2583"/>
      <c r="CO40" s="2583"/>
      <c r="CP40" s="2583"/>
      <c r="CQ40" s="2583"/>
      <c r="CR40" s="2583"/>
      <c r="CS40" s="2583"/>
      <c r="CT40" s="2583"/>
      <c r="CU40" s="2583"/>
      <c r="CV40" s="2583"/>
      <c r="CW40" s="2583"/>
      <c r="CX40" s="2583"/>
      <c r="CY40" s="2583"/>
      <c r="CZ40" s="2583"/>
    </row>
    <row r="41" s="767" customFormat="true" ht="15" customHeight="true" x14ac:dyDescent="0.2">
      <c r="A41" s="3095" t="s">
        <v>57</v>
      </c>
      <c r="B41" s="1494" t="s">
        <v>50</v>
      </c>
      <c r="C41" s="1295">
        <v>19.585574211263491</v>
      </c>
      <c r="D41" s="1296">
        <v>20.469074987126582</v>
      </c>
      <c r="E41" s="1296">
        <v>20.549309684752394</v>
      </c>
      <c r="F41" s="1296">
        <v>18.054034459806328</v>
      </c>
      <c r="G41" s="1297">
        <v>10.445759336538726</v>
      </c>
      <c r="H41" s="1298">
        <v>10.713746622168371</v>
      </c>
      <c r="I41" s="1296">
        <v>8.3182616319636544</v>
      </c>
      <c r="J41" s="1296">
        <v>8.881490939226671</v>
      </c>
      <c r="K41" s="1296">
        <v>5.847449208855843</v>
      </c>
      <c r="L41" s="1299">
        <v>4.8872590818247144</v>
      </c>
      <c r="M41" s="1300">
        <v>19.287685541688859</v>
      </c>
      <c r="N41" s="1296">
        <v>21.99233522588769</v>
      </c>
      <c r="O41" s="1296">
        <v>19.542715478439543</v>
      </c>
      <c r="P41" s="1296">
        <v>22.155423095276987</v>
      </c>
      <c r="Q41" s="1297">
        <v>18.823004794625092</v>
      </c>
      <c r="R41" s="1298">
        <v>8.1405700109537289</v>
      </c>
      <c r="S41" s="1296">
        <v>12.407610329069241</v>
      </c>
      <c r="T41" s="1296">
        <v>21.087432318254962</v>
      </c>
      <c r="U41" s="1296">
        <v>25.521559799945926</v>
      </c>
      <c r="V41" s="1296">
        <v>27.614676910265313</v>
      </c>
      <c r="W41" s="1296">
        <v>11.468242279265608</v>
      </c>
      <c r="X41" s="1296">
        <v>22.188024716705495</v>
      </c>
      <c r="Y41" s="1296">
        <v>15.485757469970599</v>
      </c>
      <c r="Z41" s="1296">
        <v>8.1496520694524435</v>
      </c>
      <c r="AA41" s="1296">
        <v>21.506102805263097</v>
      </c>
      <c r="AB41" s="1296">
        <v>10.122343279378113</v>
      </c>
      <c r="AC41" s="1296">
        <v>32.8119273675918</v>
      </c>
      <c r="AD41" s="1296">
        <v>24.7277609493242</v>
      </c>
      <c r="AE41" s="2546">
        <v>22.140016960582681</v>
      </c>
      <c r="AF41" s="1045"/>
      <c r="AG41" s="1045"/>
      <c r="AH41" s="1045"/>
      <c r="AI41" s="1045"/>
      <c r="AJ41" s="1045"/>
      <c r="AK41" s="1045"/>
      <c r="AL41" s="1045"/>
      <c r="AM41" s="1045"/>
      <c r="AN41" s="1045"/>
      <c r="AO41" s="1045"/>
      <c r="AP41" s="1045"/>
      <c r="AQ41" s="1045"/>
      <c r="AR41" s="1045"/>
      <c r="AS41" s="1045"/>
      <c r="AT41" s="1045"/>
      <c r="AU41" s="1045"/>
      <c r="AV41" s="1045"/>
      <c r="AW41" s="1045"/>
      <c r="AX41" s="1045"/>
      <c r="AY41" s="1045"/>
      <c r="AZ41" s="240"/>
      <c r="BA41" s="3048" t="s">
        <v>57</v>
      </c>
      <c r="BB41" s="165" t="s">
        <v>50</v>
      </c>
      <c r="BC41" s="1592" t="s">
        <v>36</v>
      </c>
      <c r="BD41" s="1611" t="s">
        <v>36</v>
      </c>
      <c r="BE41" s="1611" t="s">
        <v>36</v>
      </c>
      <c r="BF41" s="1611" t="s">
        <v>36</v>
      </c>
      <c r="BG41" s="1631" t="s">
        <v>36</v>
      </c>
      <c r="BH41" s="1651" t="s">
        <v>36</v>
      </c>
      <c r="BI41" s="1611" t="s">
        <v>36</v>
      </c>
      <c r="BJ41" s="1611" t="s">
        <v>36</v>
      </c>
      <c r="BK41" s="1611" t="s">
        <v>36</v>
      </c>
      <c r="BL41" s="1631" t="s">
        <v>36</v>
      </c>
      <c r="BM41" s="1651" t="s">
        <v>36</v>
      </c>
      <c r="BN41" s="1611" t="s">
        <v>36</v>
      </c>
      <c r="BO41" s="1611" t="s">
        <v>36</v>
      </c>
      <c r="BP41" s="1611" t="s">
        <v>36</v>
      </c>
      <c r="BQ41" s="1631" t="s">
        <v>36</v>
      </c>
      <c r="BR41" s="1651" t="s">
        <v>36</v>
      </c>
      <c r="BS41" s="1611" t="s">
        <v>36</v>
      </c>
      <c r="BT41" s="1611" t="s">
        <v>36</v>
      </c>
      <c r="BU41" s="1611" t="s">
        <v>36</v>
      </c>
      <c r="BV41" s="1611" t="s">
        <v>36</v>
      </c>
      <c r="BW41" s="1611" t="s">
        <v>36</v>
      </c>
      <c r="BX41" s="1611" t="s">
        <v>36</v>
      </c>
      <c r="BY41" s="1670" t="s">
        <v>36</v>
      </c>
      <c r="BZ41" s="1670" t="s">
        <v>36</v>
      </c>
      <c r="CA41" s="1670" t="s">
        <v>36</v>
      </c>
      <c r="CB41" s="1670" t="s">
        <v>36</v>
      </c>
      <c r="CC41" s="1670" t="s">
        <v>36</v>
      </c>
      <c r="CD41" s="1670" t="s">
        <v>36</v>
      </c>
      <c r="CE41" s="1670" t="s">
        <v>36</v>
      </c>
      <c r="CF41" s="2583"/>
      <c r="CG41" s="2583"/>
      <c r="CH41" s="2583"/>
      <c r="CI41" s="2583"/>
      <c r="CJ41" s="2583"/>
      <c r="CK41" s="2583"/>
      <c r="CL41" s="2583"/>
      <c r="CM41" s="2583"/>
      <c r="CN41" s="2583"/>
      <c r="CO41" s="2583"/>
      <c r="CP41" s="2583"/>
      <c r="CQ41" s="2583"/>
      <c r="CR41" s="2583"/>
      <c r="CS41" s="2583"/>
      <c r="CT41" s="2583"/>
      <c r="CU41" s="2583"/>
      <c r="CV41" s="2583"/>
      <c r="CW41" s="2583"/>
      <c r="CX41" s="2583"/>
      <c r="CY41" s="2583"/>
      <c r="CZ41" s="2583"/>
    </row>
    <row r="42" s="767" customFormat="true" ht="15" customHeight="true" x14ac:dyDescent="0.2">
      <c r="A42" s="3095"/>
      <c r="B42" s="1494" t="s">
        <v>49</v>
      </c>
      <c r="C42" s="1295">
        <v>80.414425788736466</v>
      </c>
      <c r="D42" s="1296">
        <v>79.53092501287334</v>
      </c>
      <c r="E42" s="1296">
        <v>79.450690315247556</v>
      </c>
      <c r="F42" s="1296">
        <v>81.945965540193583</v>
      </c>
      <c r="G42" s="1297">
        <v>89.554240663461101</v>
      </c>
      <c r="H42" s="1298">
        <v>89.286253377831628</v>
      </c>
      <c r="I42" s="1296">
        <v>91.681738368036378</v>
      </c>
      <c r="J42" s="1296">
        <v>91.118509060773292</v>
      </c>
      <c r="K42" s="1296">
        <v>94.152550791144151</v>
      </c>
      <c r="L42" s="1299">
        <v>95.112740918175248</v>
      </c>
      <c r="M42" s="1300">
        <v>80.712314458311269</v>
      </c>
      <c r="N42" s="1296">
        <v>78.007664774112328</v>
      </c>
      <c r="O42" s="1296">
        <v>80.457284521560368</v>
      </c>
      <c r="P42" s="1296">
        <v>77.844576904723169</v>
      </c>
      <c r="Q42" s="1297">
        <v>81.17699520537488</v>
      </c>
      <c r="R42" s="1298">
        <v>91.859429989046262</v>
      </c>
      <c r="S42" s="1296">
        <v>87.592389670930729</v>
      </c>
      <c r="T42" s="1296">
        <v>78.912567681745017</v>
      </c>
      <c r="U42" s="1296">
        <v>74.47844020005428</v>
      </c>
      <c r="V42" s="1296">
        <v>72.38532308973474</v>
      </c>
      <c r="W42" s="1296">
        <v>88.531757720734348</v>
      </c>
      <c r="X42" s="1296">
        <v>77.81197528329453</v>
      </c>
      <c r="Y42" s="1296">
        <v>84.514242530029392</v>
      </c>
      <c r="Z42" s="1296">
        <v>91.850347930547542</v>
      </c>
      <c r="AA42" s="1296">
        <v>78.493897194736675</v>
      </c>
      <c r="AB42" s="1296">
        <v>89.877656720621985</v>
      </c>
      <c r="AC42" s="1296">
        <v>67.188072632408208</v>
      </c>
      <c r="AD42" s="1296">
        <v>75.272239050675793</v>
      </c>
      <c r="AE42" s="2546">
        <v>77.859983039417344</v>
      </c>
      <c r="AF42" s="1045"/>
      <c r="AG42" s="1045"/>
      <c r="AH42" s="1045"/>
      <c r="AI42" s="1045"/>
      <c r="AJ42" s="1045"/>
      <c r="AK42" s="1045"/>
      <c r="AL42" s="1045"/>
      <c r="AM42" s="1045"/>
      <c r="AN42" s="1045"/>
      <c r="AO42" s="1045"/>
      <c r="AP42" s="1045"/>
      <c r="AQ42" s="1045"/>
      <c r="AR42" s="1045"/>
      <c r="AS42" s="1045"/>
      <c r="AT42" s="1045"/>
      <c r="AU42" s="1045"/>
      <c r="AV42" s="1045"/>
      <c r="AW42" s="1045"/>
      <c r="AX42" s="1045"/>
      <c r="AY42" s="1045"/>
      <c r="AZ42" s="240"/>
      <c r="BA42" s="3048"/>
      <c r="BB42" s="165" t="s">
        <v>49</v>
      </c>
      <c r="BC42" s="1592" t="s">
        <v>36</v>
      </c>
      <c r="BD42" s="1611" t="s">
        <v>36</v>
      </c>
      <c r="BE42" s="1611" t="s">
        <v>36</v>
      </c>
      <c r="BF42" s="1611" t="s">
        <v>36</v>
      </c>
      <c r="BG42" s="1631" t="s">
        <v>36</v>
      </c>
      <c r="BH42" s="1651" t="s">
        <v>36</v>
      </c>
      <c r="BI42" s="1611" t="s">
        <v>36</v>
      </c>
      <c r="BJ42" s="1611" t="s">
        <v>36</v>
      </c>
      <c r="BK42" s="1611" t="s">
        <v>36</v>
      </c>
      <c r="BL42" s="1631" t="s">
        <v>36</v>
      </c>
      <c r="BM42" s="1651" t="s">
        <v>36</v>
      </c>
      <c r="BN42" s="1611" t="s">
        <v>36</v>
      </c>
      <c r="BO42" s="1611" t="s">
        <v>36</v>
      </c>
      <c r="BP42" s="1611" t="s">
        <v>36</v>
      </c>
      <c r="BQ42" s="1631" t="s">
        <v>36</v>
      </c>
      <c r="BR42" s="1651" t="s">
        <v>36</v>
      </c>
      <c r="BS42" s="1611" t="s">
        <v>36</v>
      </c>
      <c r="BT42" s="1611" t="s">
        <v>36</v>
      </c>
      <c r="BU42" s="1611" t="s">
        <v>36</v>
      </c>
      <c r="BV42" s="1611" t="s">
        <v>36</v>
      </c>
      <c r="BW42" s="1611" t="s">
        <v>36</v>
      </c>
      <c r="BX42" s="1611" t="s">
        <v>36</v>
      </c>
      <c r="BY42" s="1670" t="s">
        <v>36</v>
      </c>
      <c r="BZ42" s="1670" t="s">
        <v>36</v>
      </c>
      <c r="CA42" s="1670" t="s">
        <v>36</v>
      </c>
      <c r="CB42" s="1670" t="s">
        <v>36</v>
      </c>
      <c r="CC42" s="1670" t="s">
        <v>36</v>
      </c>
      <c r="CD42" s="1670" t="s">
        <v>36</v>
      </c>
      <c r="CE42" s="1670" t="s">
        <v>36</v>
      </c>
      <c r="CF42" s="2583"/>
      <c r="CG42" s="2583"/>
      <c r="CH42" s="2583"/>
      <c r="CI42" s="2583"/>
      <c r="CJ42" s="2583"/>
      <c r="CK42" s="2583"/>
      <c r="CL42" s="2583"/>
      <c r="CM42" s="2583"/>
      <c r="CN42" s="2583"/>
      <c r="CO42" s="2583"/>
      <c r="CP42" s="2583"/>
      <c r="CQ42" s="2583"/>
      <c r="CR42" s="2583"/>
      <c r="CS42" s="2583"/>
      <c r="CT42" s="2583"/>
      <c r="CU42" s="2583"/>
      <c r="CV42" s="2583"/>
      <c r="CW42" s="2583"/>
      <c r="CX42" s="2583"/>
      <c r="CY42" s="2583"/>
      <c r="CZ42" s="2583"/>
    </row>
    <row r="43" s="767" customFormat="true" ht="15" customHeight="true" x14ac:dyDescent="0.2">
      <c r="A43" s="3095" t="s">
        <v>54</v>
      </c>
      <c r="B43" s="1494" t="s">
        <v>50</v>
      </c>
      <c r="C43" s="1528" t="s">
        <v>36</v>
      </c>
      <c r="D43" s="1539" t="s">
        <v>36</v>
      </c>
      <c r="E43" s="1539" t="s">
        <v>36</v>
      </c>
      <c r="F43" s="1539" t="s">
        <v>36</v>
      </c>
      <c r="G43" s="1550" t="s">
        <v>36</v>
      </c>
      <c r="H43" s="1561" t="s">
        <v>36</v>
      </c>
      <c r="I43" s="1539" t="s">
        <v>36</v>
      </c>
      <c r="J43" s="1539" t="s">
        <v>36</v>
      </c>
      <c r="K43" s="1539" t="s">
        <v>36</v>
      </c>
      <c r="L43" s="1572" t="s">
        <v>36</v>
      </c>
      <c r="M43" s="1580" t="s">
        <v>36</v>
      </c>
      <c r="N43" s="1539" t="s">
        <v>36</v>
      </c>
      <c r="O43" s="1539" t="s">
        <v>36</v>
      </c>
      <c r="P43" s="1539" t="s">
        <v>36</v>
      </c>
      <c r="Q43" s="1550" t="s">
        <v>36</v>
      </c>
      <c r="R43" s="1561" t="s">
        <v>36</v>
      </c>
      <c r="S43" s="1539" t="s">
        <v>36</v>
      </c>
      <c r="T43" s="1539" t="s">
        <v>36</v>
      </c>
      <c r="U43" s="1539" t="s">
        <v>36</v>
      </c>
      <c r="V43" s="1539" t="s">
        <v>36</v>
      </c>
      <c r="W43" s="1539" t="s">
        <v>36</v>
      </c>
      <c r="X43" s="1539" t="s">
        <v>36</v>
      </c>
      <c r="Y43" s="1539" t="s">
        <v>36</v>
      </c>
      <c r="Z43" s="1539" t="s">
        <v>36</v>
      </c>
      <c r="AA43" s="1539" t="s">
        <v>36</v>
      </c>
      <c r="AB43" s="1587" t="s">
        <v>36</v>
      </c>
      <c r="AC43" s="1587" t="s">
        <v>36</v>
      </c>
      <c r="AD43" s="1587" t="s">
        <v>36</v>
      </c>
      <c r="AE43" s="2549" t="s">
        <v>36</v>
      </c>
      <c r="AF43" s="1045"/>
      <c r="AG43" s="1045"/>
      <c r="AH43" s="1045"/>
      <c r="AI43" s="1045"/>
      <c r="AJ43" s="1045"/>
      <c r="AK43" s="1045"/>
      <c r="AL43" s="1045"/>
      <c r="AM43" s="1045"/>
      <c r="AN43" s="1045"/>
      <c r="AO43" s="1045"/>
      <c r="AP43" s="1045"/>
      <c r="AQ43" s="1045"/>
      <c r="AR43" s="1045"/>
      <c r="AS43" s="1045"/>
      <c r="AT43" s="1045"/>
      <c r="AU43" s="1045"/>
      <c r="AV43" s="1045"/>
      <c r="AW43" s="1045"/>
      <c r="AX43" s="1045"/>
      <c r="AY43" s="1045"/>
      <c r="AZ43" s="240"/>
      <c r="BA43" s="3048" t="s">
        <v>54</v>
      </c>
      <c r="BB43" s="165" t="s">
        <v>50</v>
      </c>
      <c r="BC43" s="1592" t="s">
        <v>36</v>
      </c>
      <c r="BD43" s="1611" t="s">
        <v>36</v>
      </c>
      <c r="BE43" s="1611" t="s">
        <v>36</v>
      </c>
      <c r="BF43" s="1611" t="s">
        <v>36</v>
      </c>
      <c r="BG43" s="1631" t="s">
        <v>36</v>
      </c>
      <c r="BH43" s="1651" t="s">
        <v>36</v>
      </c>
      <c r="BI43" s="1611" t="s">
        <v>36</v>
      </c>
      <c r="BJ43" s="1611" t="s">
        <v>36</v>
      </c>
      <c r="BK43" s="1611" t="s">
        <v>36</v>
      </c>
      <c r="BL43" s="1631" t="s">
        <v>36</v>
      </c>
      <c r="BM43" s="1651" t="s">
        <v>36</v>
      </c>
      <c r="BN43" s="1611" t="s">
        <v>36</v>
      </c>
      <c r="BO43" s="1611" t="s">
        <v>36</v>
      </c>
      <c r="BP43" s="1611" t="s">
        <v>36</v>
      </c>
      <c r="BQ43" s="1631" t="s">
        <v>36</v>
      </c>
      <c r="BR43" s="1651" t="s">
        <v>36</v>
      </c>
      <c r="BS43" s="1611" t="s">
        <v>36</v>
      </c>
      <c r="BT43" s="1611" t="s">
        <v>36</v>
      </c>
      <c r="BU43" s="1611" t="s">
        <v>36</v>
      </c>
      <c r="BV43" s="1611" t="s">
        <v>36</v>
      </c>
      <c r="BW43" s="1611" t="s">
        <v>36</v>
      </c>
      <c r="BX43" s="1611" t="s">
        <v>36</v>
      </c>
      <c r="BY43" s="1670" t="s">
        <v>36</v>
      </c>
      <c r="BZ43" s="1670" t="s">
        <v>36</v>
      </c>
      <c r="CA43" s="1670" t="s">
        <v>36</v>
      </c>
      <c r="CB43" s="1670" t="s">
        <v>36</v>
      </c>
      <c r="CC43" s="1670" t="s">
        <v>36</v>
      </c>
      <c r="CD43" s="1670" t="s">
        <v>36</v>
      </c>
      <c r="CE43" s="1670" t="s">
        <v>36</v>
      </c>
      <c r="CF43" s="2583"/>
      <c r="CG43" s="2583"/>
      <c r="CH43" s="2583"/>
      <c r="CI43" s="2583"/>
      <c r="CJ43" s="2583"/>
      <c r="CK43" s="2583"/>
      <c r="CL43" s="2583"/>
      <c r="CM43" s="2583"/>
      <c r="CN43" s="2583"/>
      <c r="CO43" s="2583"/>
      <c r="CP43" s="2583"/>
      <c r="CQ43" s="2583"/>
      <c r="CR43" s="2583"/>
      <c r="CS43" s="2583"/>
      <c r="CT43" s="2583"/>
      <c r="CU43" s="2583"/>
      <c r="CV43" s="2583"/>
      <c r="CW43" s="2583"/>
      <c r="CX43" s="2583"/>
      <c r="CY43" s="2583"/>
      <c r="CZ43" s="2583"/>
    </row>
    <row r="44" s="767" customFormat="true" ht="15" customHeight="true" x14ac:dyDescent="0.2">
      <c r="A44" s="3095"/>
      <c r="B44" s="1494" t="s">
        <v>49</v>
      </c>
      <c r="C44" s="1528" t="s">
        <v>36</v>
      </c>
      <c r="D44" s="1539" t="s">
        <v>36</v>
      </c>
      <c r="E44" s="1539" t="s">
        <v>36</v>
      </c>
      <c r="F44" s="1539" t="s">
        <v>36</v>
      </c>
      <c r="G44" s="1550" t="s">
        <v>36</v>
      </c>
      <c r="H44" s="1561" t="s">
        <v>36</v>
      </c>
      <c r="I44" s="1539" t="s">
        <v>36</v>
      </c>
      <c r="J44" s="1539" t="s">
        <v>36</v>
      </c>
      <c r="K44" s="1539" t="s">
        <v>36</v>
      </c>
      <c r="L44" s="1572" t="s">
        <v>36</v>
      </c>
      <c r="M44" s="1580" t="s">
        <v>36</v>
      </c>
      <c r="N44" s="1539" t="s">
        <v>36</v>
      </c>
      <c r="O44" s="1539" t="s">
        <v>36</v>
      </c>
      <c r="P44" s="1539" t="s">
        <v>36</v>
      </c>
      <c r="Q44" s="1550" t="s">
        <v>36</v>
      </c>
      <c r="R44" s="1561" t="s">
        <v>36</v>
      </c>
      <c r="S44" s="1539" t="s">
        <v>36</v>
      </c>
      <c r="T44" s="1539" t="s">
        <v>36</v>
      </c>
      <c r="U44" s="1539" t="s">
        <v>36</v>
      </c>
      <c r="V44" s="1539" t="s">
        <v>36</v>
      </c>
      <c r="W44" s="1539" t="s">
        <v>36</v>
      </c>
      <c r="X44" s="1539" t="s">
        <v>36</v>
      </c>
      <c r="Y44" s="1539" t="s">
        <v>36</v>
      </c>
      <c r="Z44" s="1539" t="s">
        <v>36</v>
      </c>
      <c r="AA44" s="1539" t="s">
        <v>36</v>
      </c>
      <c r="AB44" s="1587" t="s">
        <v>36</v>
      </c>
      <c r="AC44" s="1587" t="s">
        <v>36</v>
      </c>
      <c r="AD44" s="1587" t="s">
        <v>36</v>
      </c>
      <c r="AE44" s="2549" t="s">
        <v>36</v>
      </c>
      <c r="AF44" s="1045"/>
      <c r="AG44" s="1045"/>
      <c r="AH44" s="1045"/>
      <c r="AI44" s="1045"/>
      <c r="AJ44" s="1045"/>
      <c r="AK44" s="1045"/>
      <c r="AL44" s="1045"/>
      <c r="AM44" s="1045"/>
      <c r="AN44" s="1045"/>
      <c r="AO44" s="1045"/>
      <c r="AP44" s="1045"/>
      <c r="AQ44" s="1045"/>
      <c r="AR44" s="1045"/>
      <c r="AS44" s="1045"/>
      <c r="AT44" s="1045"/>
      <c r="AU44" s="1045"/>
      <c r="AV44" s="1045"/>
      <c r="AW44" s="1045"/>
      <c r="AX44" s="1045"/>
      <c r="AY44" s="1045"/>
      <c r="AZ44" s="240"/>
      <c r="BA44" s="3048"/>
      <c r="BB44" s="165" t="s">
        <v>49</v>
      </c>
      <c r="BC44" s="1592" t="s">
        <v>36</v>
      </c>
      <c r="BD44" s="1611" t="s">
        <v>36</v>
      </c>
      <c r="BE44" s="1611" t="s">
        <v>36</v>
      </c>
      <c r="BF44" s="1611" t="s">
        <v>36</v>
      </c>
      <c r="BG44" s="1631" t="s">
        <v>36</v>
      </c>
      <c r="BH44" s="1651" t="s">
        <v>36</v>
      </c>
      <c r="BI44" s="1611" t="s">
        <v>36</v>
      </c>
      <c r="BJ44" s="1611" t="s">
        <v>36</v>
      </c>
      <c r="BK44" s="1611" t="s">
        <v>36</v>
      </c>
      <c r="BL44" s="1631" t="s">
        <v>36</v>
      </c>
      <c r="BM44" s="1651" t="s">
        <v>36</v>
      </c>
      <c r="BN44" s="1611" t="s">
        <v>36</v>
      </c>
      <c r="BO44" s="1611" t="s">
        <v>36</v>
      </c>
      <c r="BP44" s="1611" t="s">
        <v>36</v>
      </c>
      <c r="BQ44" s="1631" t="s">
        <v>36</v>
      </c>
      <c r="BR44" s="1651" t="s">
        <v>36</v>
      </c>
      <c r="BS44" s="1611" t="s">
        <v>36</v>
      </c>
      <c r="BT44" s="1611" t="s">
        <v>36</v>
      </c>
      <c r="BU44" s="1611" t="s">
        <v>36</v>
      </c>
      <c r="BV44" s="1611" t="s">
        <v>36</v>
      </c>
      <c r="BW44" s="1611" t="s">
        <v>36</v>
      </c>
      <c r="BX44" s="1611" t="s">
        <v>36</v>
      </c>
      <c r="BY44" s="1670" t="s">
        <v>36</v>
      </c>
      <c r="BZ44" s="1670" t="s">
        <v>36</v>
      </c>
      <c r="CA44" s="1670" t="s">
        <v>36</v>
      </c>
      <c r="CB44" s="1670" t="s">
        <v>36</v>
      </c>
      <c r="CC44" s="1670" t="s">
        <v>36</v>
      </c>
      <c r="CD44" s="1670" t="s">
        <v>36</v>
      </c>
      <c r="CE44" s="1670" t="s">
        <v>36</v>
      </c>
      <c r="CF44" s="2583"/>
      <c r="CG44" s="2583"/>
      <c r="CH44" s="2583"/>
      <c r="CI44" s="2583"/>
      <c r="CJ44" s="2583"/>
      <c r="CK44" s="2583"/>
      <c r="CL44" s="2583"/>
      <c r="CM44" s="2583"/>
      <c r="CN44" s="2583"/>
      <c r="CO44" s="2583"/>
      <c r="CP44" s="2583"/>
      <c r="CQ44" s="2583"/>
      <c r="CR44" s="2583"/>
      <c r="CS44" s="2583"/>
      <c r="CT44" s="2583"/>
      <c r="CU44" s="2583"/>
      <c r="CV44" s="2583"/>
      <c r="CW44" s="2583"/>
      <c r="CX44" s="2583"/>
      <c r="CY44" s="2583"/>
      <c r="CZ44" s="2583"/>
    </row>
    <row r="45" s="767" customFormat="true" ht="15" customHeight="true" x14ac:dyDescent="0.2">
      <c r="A45" s="3095" t="s">
        <v>53</v>
      </c>
      <c r="B45" s="1494" t="s">
        <v>50</v>
      </c>
      <c r="C45" s="1528" t="s">
        <v>36</v>
      </c>
      <c r="D45" s="1539" t="s">
        <v>36</v>
      </c>
      <c r="E45" s="1539" t="s">
        <v>36</v>
      </c>
      <c r="F45" s="1539" t="s">
        <v>36</v>
      </c>
      <c r="G45" s="1550" t="s">
        <v>36</v>
      </c>
      <c r="H45" s="1561" t="s">
        <v>36</v>
      </c>
      <c r="I45" s="1539" t="s">
        <v>36</v>
      </c>
      <c r="J45" s="1539" t="s">
        <v>36</v>
      </c>
      <c r="K45" s="1539" t="s">
        <v>36</v>
      </c>
      <c r="L45" s="1572" t="s">
        <v>36</v>
      </c>
      <c r="M45" s="1580" t="s">
        <v>36</v>
      </c>
      <c r="N45" s="1539" t="s">
        <v>36</v>
      </c>
      <c r="O45" s="1539" t="s">
        <v>36</v>
      </c>
      <c r="P45" s="1539" t="s">
        <v>36</v>
      </c>
      <c r="Q45" s="1550" t="s">
        <v>36</v>
      </c>
      <c r="R45" s="1561" t="s">
        <v>36</v>
      </c>
      <c r="S45" s="1539" t="s">
        <v>36</v>
      </c>
      <c r="T45" s="1539" t="s">
        <v>36</v>
      </c>
      <c r="U45" s="1539" t="s">
        <v>36</v>
      </c>
      <c r="V45" s="1539" t="s">
        <v>36</v>
      </c>
      <c r="W45" s="1539" t="s">
        <v>36</v>
      </c>
      <c r="X45" s="1539" t="s">
        <v>36</v>
      </c>
      <c r="Y45" s="1539" t="s">
        <v>36</v>
      </c>
      <c r="Z45" s="1539" t="s">
        <v>36</v>
      </c>
      <c r="AA45" s="1539" t="s">
        <v>36</v>
      </c>
      <c r="AB45" s="1587" t="s">
        <v>36</v>
      </c>
      <c r="AC45" s="1587" t="s">
        <v>36</v>
      </c>
      <c r="AD45" s="1587" t="s">
        <v>36</v>
      </c>
      <c r="AE45" s="2549" t="s">
        <v>36</v>
      </c>
      <c r="AF45" s="1045"/>
      <c r="AG45" s="1045"/>
      <c r="AH45" s="1045"/>
      <c r="AI45" s="1045"/>
      <c r="AJ45" s="1045"/>
      <c r="AK45" s="1045"/>
      <c r="AL45" s="1045"/>
      <c r="AM45" s="1045"/>
      <c r="AN45" s="1045"/>
      <c r="AO45" s="1045"/>
      <c r="AP45" s="1045"/>
      <c r="AQ45" s="1045"/>
      <c r="AR45" s="1045"/>
      <c r="AS45" s="1045"/>
      <c r="AT45" s="1045"/>
      <c r="AU45" s="1045"/>
      <c r="AV45" s="1045"/>
      <c r="AW45" s="1045"/>
      <c r="AX45" s="1045"/>
      <c r="AY45" s="1045"/>
      <c r="AZ45" s="240"/>
      <c r="BA45" s="3048" t="s">
        <v>53</v>
      </c>
      <c r="BB45" s="165" t="s">
        <v>50</v>
      </c>
      <c r="BC45" s="1592" t="s">
        <v>36</v>
      </c>
      <c r="BD45" s="1611" t="s">
        <v>36</v>
      </c>
      <c r="BE45" s="1611" t="s">
        <v>36</v>
      </c>
      <c r="BF45" s="1611" t="s">
        <v>36</v>
      </c>
      <c r="BG45" s="1631" t="s">
        <v>36</v>
      </c>
      <c r="BH45" s="1651" t="s">
        <v>36</v>
      </c>
      <c r="BI45" s="1611" t="s">
        <v>36</v>
      </c>
      <c r="BJ45" s="1611" t="s">
        <v>36</v>
      </c>
      <c r="BK45" s="1611" t="s">
        <v>36</v>
      </c>
      <c r="BL45" s="1631" t="s">
        <v>36</v>
      </c>
      <c r="BM45" s="1651" t="s">
        <v>36</v>
      </c>
      <c r="BN45" s="1611" t="s">
        <v>36</v>
      </c>
      <c r="BO45" s="1611" t="s">
        <v>36</v>
      </c>
      <c r="BP45" s="1611" t="s">
        <v>36</v>
      </c>
      <c r="BQ45" s="1631" t="s">
        <v>36</v>
      </c>
      <c r="BR45" s="1651" t="s">
        <v>36</v>
      </c>
      <c r="BS45" s="1611" t="s">
        <v>36</v>
      </c>
      <c r="BT45" s="1611" t="s">
        <v>36</v>
      </c>
      <c r="BU45" s="1611" t="s">
        <v>36</v>
      </c>
      <c r="BV45" s="1611" t="s">
        <v>36</v>
      </c>
      <c r="BW45" s="1611" t="s">
        <v>36</v>
      </c>
      <c r="BX45" s="1611" t="s">
        <v>36</v>
      </c>
      <c r="BY45" s="1670" t="s">
        <v>36</v>
      </c>
      <c r="BZ45" s="1670" t="s">
        <v>36</v>
      </c>
      <c r="CA45" s="1670" t="s">
        <v>36</v>
      </c>
      <c r="CB45" s="1670" t="s">
        <v>36</v>
      </c>
      <c r="CC45" s="1670" t="s">
        <v>36</v>
      </c>
      <c r="CD45" s="1670" t="s">
        <v>36</v>
      </c>
      <c r="CE45" s="1670" t="s">
        <v>36</v>
      </c>
      <c r="CF45" s="2583"/>
      <c r="CG45" s="2583"/>
      <c r="CH45" s="2583"/>
      <c r="CI45" s="2583"/>
      <c r="CJ45" s="2583"/>
      <c r="CK45" s="2583"/>
      <c r="CL45" s="2583"/>
      <c r="CM45" s="2583"/>
      <c r="CN45" s="2583"/>
      <c r="CO45" s="2583"/>
      <c r="CP45" s="2583"/>
      <c r="CQ45" s="2583"/>
      <c r="CR45" s="2583"/>
      <c r="CS45" s="2583"/>
      <c r="CT45" s="2583"/>
      <c r="CU45" s="2583"/>
      <c r="CV45" s="2583"/>
      <c r="CW45" s="2583"/>
      <c r="CX45" s="2583"/>
      <c r="CY45" s="2583"/>
      <c r="CZ45" s="2583"/>
    </row>
    <row r="46" s="767" customFormat="true" ht="15" customHeight="true" x14ac:dyDescent="0.2">
      <c r="A46" s="3095"/>
      <c r="B46" s="1494" t="s">
        <v>49</v>
      </c>
      <c r="C46" s="1528" t="s">
        <v>36</v>
      </c>
      <c r="D46" s="1539" t="s">
        <v>36</v>
      </c>
      <c r="E46" s="1539" t="s">
        <v>36</v>
      </c>
      <c r="F46" s="1539" t="s">
        <v>36</v>
      </c>
      <c r="G46" s="1550" t="s">
        <v>36</v>
      </c>
      <c r="H46" s="1561" t="s">
        <v>36</v>
      </c>
      <c r="I46" s="1539" t="s">
        <v>36</v>
      </c>
      <c r="J46" s="1539" t="s">
        <v>36</v>
      </c>
      <c r="K46" s="1539" t="s">
        <v>36</v>
      </c>
      <c r="L46" s="1572" t="s">
        <v>36</v>
      </c>
      <c r="M46" s="1580" t="s">
        <v>36</v>
      </c>
      <c r="N46" s="1539" t="s">
        <v>36</v>
      </c>
      <c r="O46" s="1539" t="s">
        <v>36</v>
      </c>
      <c r="P46" s="1539" t="s">
        <v>36</v>
      </c>
      <c r="Q46" s="1550" t="s">
        <v>36</v>
      </c>
      <c r="R46" s="1561" t="s">
        <v>36</v>
      </c>
      <c r="S46" s="1539" t="s">
        <v>36</v>
      </c>
      <c r="T46" s="1539" t="s">
        <v>36</v>
      </c>
      <c r="U46" s="1539" t="s">
        <v>36</v>
      </c>
      <c r="V46" s="1539" t="s">
        <v>36</v>
      </c>
      <c r="W46" s="1539" t="s">
        <v>36</v>
      </c>
      <c r="X46" s="1539" t="s">
        <v>36</v>
      </c>
      <c r="Y46" s="1539" t="s">
        <v>36</v>
      </c>
      <c r="Z46" s="1539" t="s">
        <v>36</v>
      </c>
      <c r="AA46" s="1539" t="s">
        <v>36</v>
      </c>
      <c r="AB46" s="1587" t="s">
        <v>36</v>
      </c>
      <c r="AC46" s="1587" t="s">
        <v>36</v>
      </c>
      <c r="AD46" s="1587" t="s">
        <v>36</v>
      </c>
      <c r="AE46" s="2549" t="s">
        <v>36</v>
      </c>
      <c r="AF46" s="1045"/>
      <c r="AG46" s="1045"/>
      <c r="AH46" s="1045"/>
      <c r="AI46" s="1045"/>
      <c r="AJ46" s="1045"/>
      <c r="AK46" s="1045"/>
      <c r="AL46" s="1045"/>
      <c r="AM46" s="1045"/>
      <c r="AN46" s="1045"/>
      <c r="AO46" s="1045"/>
      <c r="AP46" s="1045"/>
      <c r="AQ46" s="1045"/>
      <c r="AR46" s="1045"/>
      <c r="AS46" s="1045"/>
      <c r="AT46" s="1045"/>
      <c r="AU46" s="1045"/>
      <c r="AV46" s="1045"/>
      <c r="AW46" s="1045"/>
      <c r="AX46" s="1045"/>
      <c r="AY46" s="1045"/>
      <c r="AZ46" s="240"/>
      <c r="BA46" s="3048"/>
      <c r="BB46" s="165" t="s">
        <v>49</v>
      </c>
      <c r="BC46" s="1592" t="s">
        <v>36</v>
      </c>
      <c r="BD46" s="1611" t="s">
        <v>36</v>
      </c>
      <c r="BE46" s="1611" t="s">
        <v>36</v>
      </c>
      <c r="BF46" s="1611" t="s">
        <v>36</v>
      </c>
      <c r="BG46" s="1631" t="s">
        <v>36</v>
      </c>
      <c r="BH46" s="1651" t="s">
        <v>36</v>
      </c>
      <c r="BI46" s="1611" t="s">
        <v>36</v>
      </c>
      <c r="BJ46" s="1611" t="s">
        <v>36</v>
      </c>
      <c r="BK46" s="1611" t="s">
        <v>36</v>
      </c>
      <c r="BL46" s="1631" t="s">
        <v>36</v>
      </c>
      <c r="BM46" s="1651" t="s">
        <v>36</v>
      </c>
      <c r="BN46" s="1611" t="s">
        <v>36</v>
      </c>
      <c r="BO46" s="1611" t="s">
        <v>36</v>
      </c>
      <c r="BP46" s="1611" t="s">
        <v>36</v>
      </c>
      <c r="BQ46" s="1631" t="s">
        <v>36</v>
      </c>
      <c r="BR46" s="1651" t="s">
        <v>36</v>
      </c>
      <c r="BS46" s="1611" t="s">
        <v>36</v>
      </c>
      <c r="BT46" s="1611" t="s">
        <v>36</v>
      </c>
      <c r="BU46" s="1611" t="s">
        <v>36</v>
      </c>
      <c r="BV46" s="1611" t="s">
        <v>36</v>
      </c>
      <c r="BW46" s="1611" t="s">
        <v>36</v>
      </c>
      <c r="BX46" s="1611" t="s">
        <v>36</v>
      </c>
      <c r="BY46" s="1670" t="s">
        <v>36</v>
      </c>
      <c r="BZ46" s="1670" t="s">
        <v>36</v>
      </c>
      <c r="CA46" s="1670" t="s">
        <v>36</v>
      </c>
      <c r="CB46" s="1670" t="s">
        <v>36</v>
      </c>
      <c r="CC46" s="1670" t="s">
        <v>36</v>
      </c>
      <c r="CD46" s="1670" t="s">
        <v>36</v>
      </c>
      <c r="CE46" s="1670" t="s">
        <v>36</v>
      </c>
      <c r="CF46" s="2583"/>
      <c r="CG46" s="2583"/>
      <c r="CH46" s="2583"/>
      <c r="CI46" s="2583"/>
      <c r="CJ46" s="2583"/>
      <c r="CK46" s="2583"/>
      <c r="CL46" s="2583"/>
      <c r="CM46" s="2583"/>
      <c r="CN46" s="2583"/>
      <c r="CO46" s="2583"/>
      <c r="CP46" s="2583"/>
      <c r="CQ46" s="2583"/>
      <c r="CR46" s="2583"/>
      <c r="CS46" s="2583"/>
      <c r="CT46" s="2583"/>
      <c r="CU46" s="2583"/>
      <c r="CV46" s="2583"/>
      <c r="CW46" s="2583"/>
      <c r="CX46" s="2583"/>
      <c r="CY46" s="2583"/>
      <c r="CZ46" s="2583"/>
    </row>
    <row r="47" s="130" customFormat="true" ht="15" customHeight="true" x14ac:dyDescent="0.2">
      <c r="A47" s="3061" t="s">
        <v>103</v>
      </c>
      <c r="B47" s="291" t="s">
        <v>102</v>
      </c>
      <c r="C47" s="1526" t="s">
        <v>36</v>
      </c>
      <c r="D47" s="1537" t="s">
        <v>36</v>
      </c>
      <c r="E47" s="1537" t="s">
        <v>36</v>
      </c>
      <c r="F47" s="1537" t="s">
        <v>36</v>
      </c>
      <c r="G47" s="1548" t="s">
        <v>36</v>
      </c>
      <c r="H47" s="1559" t="s">
        <v>36</v>
      </c>
      <c r="I47" s="1537" t="s">
        <v>36</v>
      </c>
      <c r="J47" s="1537" t="s">
        <v>36</v>
      </c>
      <c r="K47" s="1537" t="s">
        <v>36</v>
      </c>
      <c r="L47" s="1570" t="s">
        <v>36</v>
      </c>
      <c r="M47" s="1579" t="s">
        <v>36</v>
      </c>
      <c r="N47" s="1537" t="s">
        <v>36</v>
      </c>
      <c r="O47" s="1537" t="s">
        <v>36</v>
      </c>
      <c r="P47" s="1537" t="s">
        <v>36</v>
      </c>
      <c r="Q47" s="1548" t="s">
        <v>36</v>
      </c>
      <c r="R47" s="1559" t="s">
        <v>36</v>
      </c>
      <c r="S47" s="1537" t="s">
        <v>36</v>
      </c>
      <c r="T47" s="1537" t="s">
        <v>36</v>
      </c>
      <c r="U47" s="1537" t="s">
        <v>36</v>
      </c>
      <c r="V47" s="1537" t="s">
        <v>36</v>
      </c>
      <c r="W47" s="1537" t="s">
        <v>36</v>
      </c>
      <c r="X47" s="1537" t="s">
        <v>36</v>
      </c>
      <c r="Y47" s="1585" t="s">
        <v>36</v>
      </c>
      <c r="Z47" s="1585" t="s">
        <v>36</v>
      </c>
      <c r="AA47" s="1585" t="s">
        <v>36</v>
      </c>
      <c r="AB47" s="1585" t="s">
        <v>36</v>
      </c>
      <c r="AC47" s="1585" t="s">
        <v>36</v>
      </c>
      <c r="AD47" s="1585" t="s">
        <v>36</v>
      </c>
      <c r="AE47" s="2548" t="s">
        <v>36</v>
      </c>
      <c r="AF47" s="2572"/>
      <c r="AG47" s="2572"/>
      <c r="AH47" s="2572"/>
      <c r="AI47" s="2572"/>
      <c r="AJ47" s="2572"/>
      <c r="AK47" s="2572"/>
      <c r="AL47" s="2572"/>
      <c r="AM47" s="2572"/>
      <c r="AN47" s="2572"/>
      <c r="AO47" s="2572"/>
      <c r="AP47" s="2572"/>
      <c r="AQ47" s="2572"/>
      <c r="AR47" s="2572"/>
      <c r="AS47" s="2572"/>
      <c r="AT47" s="2572"/>
      <c r="AU47" s="2572"/>
      <c r="AV47" s="2572"/>
      <c r="AW47" s="2572"/>
      <c r="AX47" s="2572"/>
      <c r="AY47" s="2572"/>
      <c r="AZ47" s="239"/>
      <c r="BA47" s="3048" t="s">
        <v>103</v>
      </c>
      <c r="BB47" s="165" t="s">
        <v>102</v>
      </c>
      <c r="BC47" s="1592" t="s">
        <v>36</v>
      </c>
      <c r="BD47" s="1611" t="s">
        <v>36</v>
      </c>
      <c r="BE47" s="1611" t="s">
        <v>36</v>
      </c>
      <c r="BF47" s="1611" t="s">
        <v>36</v>
      </c>
      <c r="BG47" s="1631" t="s">
        <v>36</v>
      </c>
      <c r="BH47" s="1651" t="s">
        <v>36</v>
      </c>
      <c r="BI47" s="1611" t="s">
        <v>36</v>
      </c>
      <c r="BJ47" s="1611" t="s">
        <v>36</v>
      </c>
      <c r="BK47" s="1611" t="s">
        <v>36</v>
      </c>
      <c r="BL47" s="1631" t="s">
        <v>36</v>
      </c>
      <c r="BM47" s="1651" t="s">
        <v>36</v>
      </c>
      <c r="BN47" s="1611" t="s">
        <v>36</v>
      </c>
      <c r="BO47" s="1611" t="s">
        <v>36</v>
      </c>
      <c r="BP47" s="1611" t="s">
        <v>36</v>
      </c>
      <c r="BQ47" s="1631" t="s">
        <v>36</v>
      </c>
      <c r="BR47" s="1651" t="s">
        <v>36</v>
      </c>
      <c r="BS47" s="1611" t="s">
        <v>36</v>
      </c>
      <c r="BT47" s="1611" t="s">
        <v>36</v>
      </c>
      <c r="BU47" s="1611" t="s">
        <v>36</v>
      </c>
      <c r="BV47" s="1611" t="s">
        <v>36</v>
      </c>
      <c r="BW47" s="1611" t="s">
        <v>36</v>
      </c>
      <c r="BX47" s="1611" t="s">
        <v>36</v>
      </c>
      <c r="BY47" s="1670" t="s">
        <v>36</v>
      </c>
      <c r="BZ47" s="1670" t="s">
        <v>36</v>
      </c>
      <c r="CA47" s="1670" t="s">
        <v>36</v>
      </c>
      <c r="CB47" s="1670" t="s">
        <v>36</v>
      </c>
      <c r="CC47" s="1670" t="s">
        <v>36</v>
      </c>
      <c r="CD47" s="1670" t="s">
        <v>36</v>
      </c>
      <c r="CE47" s="1670" t="s">
        <v>36</v>
      </c>
      <c r="CF47" s="2583"/>
      <c r="CG47" s="2583"/>
      <c r="CH47" s="2583"/>
      <c r="CI47" s="2583"/>
      <c r="CJ47" s="2583"/>
      <c r="CK47" s="2583"/>
      <c r="CL47" s="2583"/>
      <c r="CM47" s="2583"/>
      <c r="CN47" s="2583"/>
      <c r="CO47" s="2583"/>
      <c r="CP47" s="2583"/>
      <c r="CQ47" s="2583"/>
      <c r="CR47" s="2583"/>
      <c r="CS47" s="2583"/>
      <c r="CT47" s="2583"/>
      <c r="CU47" s="2583"/>
      <c r="CV47" s="2583"/>
      <c r="CW47" s="2583"/>
      <c r="CX47" s="2583"/>
      <c r="CY47" s="2583"/>
      <c r="CZ47" s="2583"/>
    </row>
    <row r="48" s="130" customFormat="true" ht="15" customHeight="true" x14ac:dyDescent="0.2">
      <c r="A48" s="3061"/>
      <c r="B48" s="291" t="s">
        <v>101</v>
      </c>
      <c r="C48" s="1526" t="s">
        <v>36</v>
      </c>
      <c r="D48" s="1537" t="s">
        <v>36</v>
      </c>
      <c r="E48" s="1537" t="s">
        <v>36</v>
      </c>
      <c r="F48" s="1537" t="s">
        <v>36</v>
      </c>
      <c r="G48" s="1548" t="s">
        <v>36</v>
      </c>
      <c r="H48" s="1559" t="s">
        <v>36</v>
      </c>
      <c r="I48" s="1537" t="s">
        <v>36</v>
      </c>
      <c r="J48" s="1537" t="s">
        <v>36</v>
      </c>
      <c r="K48" s="1537" t="s">
        <v>36</v>
      </c>
      <c r="L48" s="1570" t="s">
        <v>36</v>
      </c>
      <c r="M48" s="1579" t="s">
        <v>36</v>
      </c>
      <c r="N48" s="1537" t="s">
        <v>36</v>
      </c>
      <c r="O48" s="1537" t="s">
        <v>36</v>
      </c>
      <c r="P48" s="1537" t="s">
        <v>36</v>
      </c>
      <c r="Q48" s="1548" t="s">
        <v>36</v>
      </c>
      <c r="R48" s="1559" t="s">
        <v>36</v>
      </c>
      <c r="S48" s="1537" t="s">
        <v>36</v>
      </c>
      <c r="T48" s="1537" t="s">
        <v>36</v>
      </c>
      <c r="U48" s="1537" t="s">
        <v>36</v>
      </c>
      <c r="V48" s="1537" t="s">
        <v>36</v>
      </c>
      <c r="W48" s="1537" t="s">
        <v>36</v>
      </c>
      <c r="X48" s="1537" t="s">
        <v>36</v>
      </c>
      <c r="Y48" s="1585" t="s">
        <v>36</v>
      </c>
      <c r="Z48" s="1585" t="s">
        <v>36</v>
      </c>
      <c r="AA48" s="1585" t="s">
        <v>36</v>
      </c>
      <c r="AB48" s="1585" t="s">
        <v>36</v>
      </c>
      <c r="AC48" s="1585" t="s">
        <v>36</v>
      </c>
      <c r="AD48" s="1585" t="s">
        <v>36</v>
      </c>
      <c r="AE48" s="2548" t="s">
        <v>36</v>
      </c>
      <c r="AF48" s="2572"/>
      <c r="AG48" s="2572"/>
      <c r="AH48" s="2572"/>
      <c r="AI48" s="2572"/>
      <c r="AJ48" s="2572"/>
      <c r="AK48" s="2572"/>
      <c r="AL48" s="2572"/>
      <c r="AM48" s="2572"/>
      <c r="AN48" s="2572"/>
      <c r="AO48" s="2572"/>
      <c r="AP48" s="2572"/>
      <c r="AQ48" s="2572"/>
      <c r="AR48" s="2572"/>
      <c r="AS48" s="2572"/>
      <c r="AT48" s="2572"/>
      <c r="AU48" s="2572"/>
      <c r="AV48" s="2572"/>
      <c r="AW48" s="2572"/>
      <c r="AX48" s="2572"/>
      <c r="AY48" s="2572"/>
      <c r="AZ48" s="239"/>
      <c r="BA48" s="3048"/>
      <c r="BB48" s="165" t="s">
        <v>101</v>
      </c>
      <c r="BC48" s="1592" t="s">
        <v>36</v>
      </c>
      <c r="BD48" s="1611" t="s">
        <v>36</v>
      </c>
      <c r="BE48" s="1611" t="s">
        <v>36</v>
      </c>
      <c r="BF48" s="1611" t="s">
        <v>36</v>
      </c>
      <c r="BG48" s="1631" t="s">
        <v>36</v>
      </c>
      <c r="BH48" s="1651" t="s">
        <v>36</v>
      </c>
      <c r="BI48" s="1611" t="s">
        <v>36</v>
      </c>
      <c r="BJ48" s="1611" t="s">
        <v>36</v>
      </c>
      <c r="BK48" s="1611" t="s">
        <v>36</v>
      </c>
      <c r="BL48" s="1631" t="s">
        <v>36</v>
      </c>
      <c r="BM48" s="1651" t="s">
        <v>36</v>
      </c>
      <c r="BN48" s="1611" t="s">
        <v>36</v>
      </c>
      <c r="BO48" s="1611" t="s">
        <v>36</v>
      </c>
      <c r="BP48" s="1611" t="s">
        <v>36</v>
      </c>
      <c r="BQ48" s="1631" t="s">
        <v>36</v>
      </c>
      <c r="BR48" s="1651" t="s">
        <v>36</v>
      </c>
      <c r="BS48" s="1611" t="s">
        <v>36</v>
      </c>
      <c r="BT48" s="1611" t="s">
        <v>36</v>
      </c>
      <c r="BU48" s="1611" t="s">
        <v>36</v>
      </c>
      <c r="BV48" s="1611" t="s">
        <v>36</v>
      </c>
      <c r="BW48" s="1611" t="s">
        <v>36</v>
      </c>
      <c r="BX48" s="1611" t="s">
        <v>36</v>
      </c>
      <c r="BY48" s="1670" t="s">
        <v>36</v>
      </c>
      <c r="BZ48" s="1670" t="s">
        <v>36</v>
      </c>
      <c r="CA48" s="1670" t="s">
        <v>36</v>
      </c>
      <c r="CB48" s="1670" t="s">
        <v>36</v>
      </c>
      <c r="CC48" s="1670" t="s">
        <v>36</v>
      </c>
      <c r="CD48" s="1670" t="s">
        <v>36</v>
      </c>
      <c r="CE48" s="1670" t="s">
        <v>36</v>
      </c>
      <c r="CF48" s="2583"/>
      <c r="CG48" s="2583"/>
      <c r="CH48" s="2583"/>
      <c r="CI48" s="2583"/>
      <c r="CJ48" s="2583"/>
      <c r="CK48" s="2583"/>
      <c r="CL48" s="2583"/>
      <c r="CM48" s="2583"/>
      <c r="CN48" s="2583"/>
      <c r="CO48" s="2583"/>
      <c r="CP48" s="2583"/>
      <c r="CQ48" s="2583"/>
      <c r="CR48" s="2583"/>
      <c r="CS48" s="2583"/>
      <c r="CT48" s="2583"/>
      <c r="CU48" s="2583"/>
      <c r="CV48" s="2583"/>
      <c r="CW48" s="2583"/>
      <c r="CX48" s="2583"/>
      <c r="CY48" s="2583"/>
      <c r="CZ48" s="2583"/>
    </row>
    <row r="49" s="130" customFormat="true" ht="15" customHeight="true" x14ac:dyDescent="0.2">
      <c r="A49" s="3061"/>
      <c r="B49" s="291" t="s">
        <v>69</v>
      </c>
      <c r="C49" s="1526" t="s">
        <v>36</v>
      </c>
      <c r="D49" s="1537" t="s">
        <v>36</v>
      </c>
      <c r="E49" s="1537" t="s">
        <v>36</v>
      </c>
      <c r="F49" s="1537" t="s">
        <v>36</v>
      </c>
      <c r="G49" s="1548" t="s">
        <v>36</v>
      </c>
      <c r="H49" s="1559" t="s">
        <v>36</v>
      </c>
      <c r="I49" s="1537" t="s">
        <v>36</v>
      </c>
      <c r="J49" s="1537" t="s">
        <v>36</v>
      </c>
      <c r="K49" s="1537" t="s">
        <v>36</v>
      </c>
      <c r="L49" s="1570" t="s">
        <v>36</v>
      </c>
      <c r="M49" s="1579" t="s">
        <v>36</v>
      </c>
      <c r="N49" s="1537" t="s">
        <v>36</v>
      </c>
      <c r="O49" s="1537" t="s">
        <v>36</v>
      </c>
      <c r="P49" s="1537" t="s">
        <v>36</v>
      </c>
      <c r="Q49" s="1548" t="s">
        <v>36</v>
      </c>
      <c r="R49" s="1559" t="s">
        <v>36</v>
      </c>
      <c r="S49" s="1537" t="s">
        <v>36</v>
      </c>
      <c r="T49" s="1537" t="s">
        <v>36</v>
      </c>
      <c r="U49" s="1537" t="s">
        <v>36</v>
      </c>
      <c r="V49" s="1537" t="s">
        <v>36</v>
      </c>
      <c r="W49" s="1537" t="s">
        <v>36</v>
      </c>
      <c r="X49" s="1537" t="s">
        <v>36</v>
      </c>
      <c r="Y49" s="1585" t="s">
        <v>36</v>
      </c>
      <c r="Z49" s="1585" t="s">
        <v>36</v>
      </c>
      <c r="AA49" s="1585" t="s">
        <v>36</v>
      </c>
      <c r="AB49" s="1585" t="s">
        <v>36</v>
      </c>
      <c r="AC49" s="1585" t="s">
        <v>36</v>
      </c>
      <c r="AD49" s="1585" t="s">
        <v>36</v>
      </c>
      <c r="AE49" s="2548" t="s">
        <v>36</v>
      </c>
      <c r="AF49" s="2572"/>
      <c r="AG49" s="2572"/>
      <c r="AH49" s="2572"/>
      <c r="AI49" s="2572"/>
      <c r="AJ49" s="2572"/>
      <c r="AK49" s="2572"/>
      <c r="AL49" s="2572"/>
      <c r="AM49" s="2572"/>
      <c r="AN49" s="2572"/>
      <c r="AO49" s="2572"/>
      <c r="AP49" s="2572"/>
      <c r="AQ49" s="2572"/>
      <c r="AR49" s="2572"/>
      <c r="AS49" s="2572"/>
      <c r="AT49" s="2572"/>
      <c r="AU49" s="2572"/>
      <c r="AV49" s="2572"/>
      <c r="AW49" s="2572"/>
      <c r="AX49" s="2572"/>
      <c r="AY49" s="2572"/>
      <c r="AZ49" s="239"/>
      <c r="BA49" s="3048"/>
      <c r="BB49" s="165" t="s">
        <v>69</v>
      </c>
      <c r="BC49" s="1592" t="s">
        <v>36</v>
      </c>
      <c r="BD49" s="1611" t="s">
        <v>36</v>
      </c>
      <c r="BE49" s="1611" t="s">
        <v>36</v>
      </c>
      <c r="BF49" s="1611" t="s">
        <v>36</v>
      </c>
      <c r="BG49" s="1631" t="s">
        <v>36</v>
      </c>
      <c r="BH49" s="1651" t="s">
        <v>36</v>
      </c>
      <c r="BI49" s="1611" t="s">
        <v>36</v>
      </c>
      <c r="BJ49" s="1611" t="s">
        <v>36</v>
      </c>
      <c r="BK49" s="1611" t="s">
        <v>36</v>
      </c>
      <c r="BL49" s="1631" t="s">
        <v>36</v>
      </c>
      <c r="BM49" s="1651" t="s">
        <v>36</v>
      </c>
      <c r="BN49" s="1611" t="s">
        <v>36</v>
      </c>
      <c r="BO49" s="1611" t="s">
        <v>36</v>
      </c>
      <c r="BP49" s="1611" t="s">
        <v>36</v>
      </c>
      <c r="BQ49" s="1631" t="s">
        <v>36</v>
      </c>
      <c r="BR49" s="1651" t="s">
        <v>36</v>
      </c>
      <c r="BS49" s="1611" t="s">
        <v>36</v>
      </c>
      <c r="BT49" s="1611" t="s">
        <v>36</v>
      </c>
      <c r="BU49" s="1611" t="s">
        <v>36</v>
      </c>
      <c r="BV49" s="1611" t="s">
        <v>36</v>
      </c>
      <c r="BW49" s="1611" t="s">
        <v>36</v>
      </c>
      <c r="BX49" s="1611" t="s">
        <v>36</v>
      </c>
      <c r="BY49" s="1670" t="s">
        <v>36</v>
      </c>
      <c r="BZ49" s="1670" t="s">
        <v>36</v>
      </c>
      <c r="CA49" s="1670" t="s">
        <v>36</v>
      </c>
      <c r="CB49" s="1670" t="s">
        <v>36</v>
      </c>
      <c r="CC49" s="1670" t="s">
        <v>36</v>
      </c>
      <c r="CD49" s="1670" t="s">
        <v>36</v>
      </c>
      <c r="CE49" s="1670" t="s">
        <v>36</v>
      </c>
      <c r="CF49" s="2583"/>
      <c r="CG49" s="2583"/>
      <c r="CH49" s="2583"/>
      <c r="CI49" s="2583"/>
      <c r="CJ49" s="2583"/>
      <c r="CK49" s="2583"/>
      <c r="CL49" s="2583"/>
      <c r="CM49" s="2583"/>
      <c r="CN49" s="2583"/>
      <c r="CO49" s="2583"/>
      <c r="CP49" s="2583"/>
      <c r="CQ49" s="2583"/>
      <c r="CR49" s="2583"/>
      <c r="CS49" s="2583"/>
      <c r="CT49" s="2583"/>
      <c r="CU49" s="2583"/>
      <c r="CV49" s="2583"/>
      <c r="CW49" s="2583"/>
      <c r="CX49" s="2583"/>
      <c r="CY49" s="2583"/>
      <c r="CZ49" s="2583"/>
    </row>
    <row r="50" s="130" customFormat="true" ht="15" customHeight="true" x14ac:dyDescent="0.2">
      <c r="A50" s="3061" t="s">
        <v>104</v>
      </c>
      <c r="B50" s="291" t="s">
        <v>102</v>
      </c>
      <c r="C50" s="1526" t="s">
        <v>36</v>
      </c>
      <c r="D50" s="1537" t="s">
        <v>36</v>
      </c>
      <c r="E50" s="1537" t="s">
        <v>36</v>
      </c>
      <c r="F50" s="1537" t="s">
        <v>36</v>
      </c>
      <c r="G50" s="1548" t="s">
        <v>36</v>
      </c>
      <c r="H50" s="1559" t="s">
        <v>36</v>
      </c>
      <c r="I50" s="1537" t="s">
        <v>36</v>
      </c>
      <c r="J50" s="1537" t="s">
        <v>36</v>
      </c>
      <c r="K50" s="1537" t="s">
        <v>36</v>
      </c>
      <c r="L50" s="1570" t="s">
        <v>36</v>
      </c>
      <c r="M50" s="1579" t="s">
        <v>36</v>
      </c>
      <c r="N50" s="1537" t="s">
        <v>36</v>
      </c>
      <c r="O50" s="1537" t="s">
        <v>36</v>
      </c>
      <c r="P50" s="1537" t="s">
        <v>36</v>
      </c>
      <c r="Q50" s="1548" t="s">
        <v>36</v>
      </c>
      <c r="R50" s="1559" t="s">
        <v>36</v>
      </c>
      <c r="S50" s="1537" t="s">
        <v>36</v>
      </c>
      <c r="T50" s="1537" t="s">
        <v>36</v>
      </c>
      <c r="U50" s="1537" t="s">
        <v>36</v>
      </c>
      <c r="V50" s="1537" t="s">
        <v>36</v>
      </c>
      <c r="W50" s="1537" t="s">
        <v>36</v>
      </c>
      <c r="X50" s="1537" t="s">
        <v>36</v>
      </c>
      <c r="Y50" s="1585" t="s">
        <v>36</v>
      </c>
      <c r="Z50" s="1585" t="s">
        <v>36</v>
      </c>
      <c r="AA50" s="1585" t="s">
        <v>36</v>
      </c>
      <c r="AB50" s="1585" t="s">
        <v>36</v>
      </c>
      <c r="AC50" s="1585" t="s">
        <v>36</v>
      </c>
      <c r="AD50" s="1585" t="s">
        <v>36</v>
      </c>
      <c r="AE50" s="2548" t="s">
        <v>36</v>
      </c>
      <c r="AF50" s="2572"/>
      <c r="AG50" s="2572"/>
      <c r="AH50" s="2572"/>
      <c r="AI50" s="2572"/>
      <c r="AJ50" s="2572"/>
      <c r="AK50" s="2572"/>
      <c r="AL50" s="2572"/>
      <c r="AM50" s="2572"/>
      <c r="AN50" s="2572"/>
      <c r="AO50" s="2572"/>
      <c r="AP50" s="2572"/>
      <c r="AQ50" s="2572"/>
      <c r="AR50" s="2572"/>
      <c r="AS50" s="2572"/>
      <c r="AT50" s="2572"/>
      <c r="AU50" s="2572"/>
      <c r="AV50" s="2572"/>
      <c r="AW50" s="2572"/>
      <c r="AX50" s="2572"/>
      <c r="AY50" s="2572"/>
      <c r="AZ50" s="239"/>
      <c r="BA50" s="3048" t="s">
        <v>104</v>
      </c>
      <c r="BB50" s="165" t="s">
        <v>102</v>
      </c>
      <c r="BC50" s="1592" t="s">
        <v>36</v>
      </c>
      <c r="BD50" s="1611" t="s">
        <v>36</v>
      </c>
      <c r="BE50" s="1611" t="s">
        <v>36</v>
      </c>
      <c r="BF50" s="1611" t="s">
        <v>36</v>
      </c>
      <c r="BG50" s="1631" t="s">
        <v>36</v>
      </c>
      <c r="BH50" s="1651" t="s">
        <v>36</v>
      </c>
      <c r="BI50" s="1611" t="s">
        <v>36</v>
      </c>
      <c r="BJ50" s="1611" t="s">
        <v>36</v>
      </c>
      <c r="BK50" s="1611" t="s">
        <v>36</v>
      </c>
      <c r="BL50" s="1631" t="s">
        <v>36</v>
      </c>
      <c r="BM50" s="1651" t="s">
        <v>36</v>
      </c>
      <c r="BN50" s="1611" t="s">
        <v>36</v>
      </c>
      <c r="BO50" s="1611" t="s">
        <v>36</v>
      </c>
      <c r="BP50" s="1611" t="s">
        <v>36</v>
      </c>
      <c r="BQ50" s="1631" t="s">
        <v>36</v>
      </c>
      <c r="BR50" s="1651" t="s">
        <v>36</v>
      </c>
      <c r="BS50" s="1611" t="s">
        <v>36</v>
      </c>
      <c r="BT50" s="1611" t="s">
        <v>36</v>
      </c>
      <c r="BU50" s="1611" t="s">
        <v>36</v>
      </c>
      <c r="BV50" s="1611" t="s">
        <v>36</v>
      </c>
      <c r="BW50" s="1611" t="s">
        <v>36</v>
      </c>
      <c r="BX50" s="1611" t="s">
        <v>36</v>
      </c>
      <c r="BY50" s="1670" t="s">
        <v>36</v>
      </c>
      <c r="BZ50" s="1670" t="s">
        <v>36</v>
      </c>
      <c r="CA50" s="1670" t="s">
        <v>36</v>
      </c>
      <c r="CB50" s="1670" t="s">
        <v>36</v>
      </c>
      <c r="CC50" s="1670" t="s">
        <v>36</v>
      </c>
      <c r="CD50" s="1670" t="s">
        <v>36</v>
      </c>
      <c r="CE50" s="1670" t="s">
        <v>36</v>
      </c>
      <c r="CF50" s="2583"/>
      <c r="CG50" s="2583"/>
      <c r="CH50" s="2583"/>
      <c r="CI50" s="2583"/>
      <c r="CJ50" s="2583"/>
      <c r="CK50" s="2583"/>
      <c r="CL50" s="2583"/>
      <c r="CM50" s="2583"/>
      <c r="CN50" s="2583"/>
      <c r="CO50" s="2583"/>
      <c r="CP50" s="2583"/>
      <c r="CQ50" s="2583"/>
      <c r="CR50" s="2583"/>
      <c r="CS50" s="2583"/>
      <c r="CT50" s="2583"/>
      <c r="CU50" s="2583"/>
      <c r="CV50" s="2583"/>
      <c r="CW50" s="2583"/>
      <c r="CX50" s="2583"/>
      <c r="CY50" s="2583"/>
      <c r="CZ50" s="2583"/>
    </row>
    <row r="51" s="130" customFormat="true" ht="15" customHeight="true" x14ac:dyDescent="0.2">
      <c r="A51" s="3061"/>
      <c r="B51" s="291" t="s">
        <v>101</v>
      </c>
      <c r="C51" s="1526" t="s">
        <v>36</v>
      </c>
      <c r="D51" s="1537" t="s">
        <v>36</v>
      </c>
      <c r="E51" s="1537" t="s">
        <v>36</v>
      </c>
      <c r="F51" s="1537" t="s">
        <v>36</v>
      </c>
      <c r="G51" s="1548" t="s">
        <v>36</v>
      </c>
      <c r="H51" s="1559" t="s">
        <v>36</v>
      </c>
      <c r="I51" s="1537" t="s">
        <v>36</v>
      </c>
      <c r="J51" s="1537" t="s">
        <v>36</v>
      </c>
      <c r="K51" s="1537" t="s">
        <v>36</v>
      </c>
      <c r="L51" s="1570" t="s">
        <v>36</v>
      </c>
      <c r="M51" s="1579" t="s">
        <v>36</v>
      </c>
      <c r="N51" s="1537" t="s">
        <v>36</v>
      </c>
      <c r="O51" s="1537" t="s">
        <v>36</v>
      </c>
      <c r="P51" s="1537" t="s">
        <v>36</v>
      </c>
      <c r="Q51" s="1548" t="s">
        <v>36</v>
      </c>
      <c r="R51" s="1559" t="s">
        <v>36</v>
      </c>
      <c r="S51" s="1537" t="s">
        <v>36</v>
      </c>
      <c r="T51" s="1537" t="s">
        <v>36</v>
      </c>
      <c r="U51" s="1537" t="s">
        <v>36</v>
      </c>
      <c r="V51" s="1537" t="s">
        <v>36</v>
      </c>
      <c r="W51" s="1537" t="s">
        <v>36</v>
      </c>
      <c r="X51" s="1537" t="s">
        <v>36</v>
      </c>
      <c r="Y51" s="1585" t="s">
        <v>36</v>
      </c>
      <c r="Z51" s="1585" t="s">
        <v>36</v>
      </c>
      <c r="AA51" s="1585" t="s">
        <v>36</v>
      </c>
      <c r="AB51" s="1585" t="s">
        <v>36</v>
      </c>
      <c r="AC51" s="1585" t="s">
        <v>36</v>
      </c>
      <c r="AD51" s="1585" t="s">
        <v>36</v>
      </c>
      <c r="AE51" s="2548" t="s">
        <v>36</v>
      </c>
      <c r="AF51" s="2572"/>
      <c r="AG51" s="2572"/>
      <c r="AH51" s="2572"/>
      <c r="AI51" s="2572"/>
      <c r="AJ51" s="2572"/>
      <c r="AK51" s="2572"/>
      <c r="AL51" s="2572"/>
      <c r="AM51" s="2572"/>
      <c r="AN51" s="2572"/>
      <c r="AO51" s="2572"/>
      <c r="AP51" s="2572"/>
      <c r="AQ51" s="2572"/>
      <c r="AR51" s="2572"/>
      <c r="AS51" s="2572"/>
      <c r="AT51" s="2572"/>
      <c r="AU51" s="2572"/>
      <c r="AV51" s="2572"/>
      <c r="AW51" s="2572"/>
      <c r="AX51" s="2572"/>
      <c r="AY51" s="2572"/>
      <c r="AZ51" s="239"/>
      <c r="BA51" s="3048"/>
      <c r="BB51" s="165" t="s">
        <v>101</v>
      </c>
      <c r="BC51" s="1592" t="s">
        <v>36</v>
      </c>
      <c r="BD51" s="1611" t="s">
        <v>36</v>
      </c>
      <c r="BE51" s="1611" t="s">
        <v>36</v>
      </c>
      <c r="BF51" s="1611" t="s">
        <v>36</v>
      </c>
      <c r="BG51" s="1631" t="s">
        <v>36</v>
      </c>
      <c r="BH51" s="1651" t="s">
        <v>36</v>
      </c>
      <c r="BI51" s="1611" t="s">
        <v>36</v>
      </c>
      <c r="BJ51" s="1611" t="s">
        <v>36</v>
      </c>
      <c r="BK51" s="1611" t="s">
        <v>36</v>
      </c>
      <c r="BL51" s="1631" t="s">
        <v>36</v>
      </c>
      <c r="BM51" s="1651" t="s">
        <v>36</v>
      </c>
      <c r="BN51" s="1611" t="s">
        <v>36</v>
      </c>
      <c r="BO51" s="1611" t="s">
        <v>36</v>
      </c>
      <c r="BP51" s="1611" t="s">
        <v>36</v>
      </c>
      <c r="BQ51" s="1631" t="s">
        <v>36</v>
      </c>
      <c r="BR51" s="1651" t="s">
        <v>36</v>
      </c>
      <c r="BS51" s="1611" t="s">
        <v>36</v>
      </c>
      <c r="BT51" s="1611" t="s">
        <v>36</v>
      </c>
      <c r="BU51" s="1611" t="s">
        <v>36</v>
      </c>
      <c r="BV51" s="1611" t="s">
        <v>36</v>
      </c>
      <c r="BW51" s="1611" t="s">
        <v>36</v>
      </c>
      <c r="BX51" s="1611" t="s">
        <v>36</v>
      </c>
      <c r="BY51" s="1670" t="s">
        <v>36</v>
      </c>
      <c r="BZ51" s="1670" t="s">
        <v>36</v>
      </c>
      <c r="CA51" s="1670" t="s">
        <v>36</v>
      </c>
      <c r="CB51" s="1670" t="s">
        <v>36</v>
      </c>
      <c r="CC51" s="1670" t="s">
        <v>36</v>
      </c>
      <c r="CD51" s="1670" t="s">
        <v>36</v>
      </c>
      <c r="CE51" s="1670" t="s">
        <v>36</v>
      </c>
      <c r="CF51" s="2583"/>
      <c r="CG51" s="2583"/>
      <c r="CH51" s="2583"/>
      <c r="CI51" s="2583"/>
      <c r="CJ51" s="2583"/>
      <c r="CK51" s="2583"/>
      <c r="CL51" s="2583"/>
      <c r="CM51" s="2583"/>
      <c r="CN51" s="2583"/>
      <c r="CO51" s="2583"/>
      <c r="CP51" s="2583"/>
      <c r="CQ51" s="2583"/>
      <c r="CR51" s="2583"/>
      <c r="CS51" s="2583"/>
      <c r="CT51" s="2583"/>
      <c r="CU51" s="2583"/>
      <c r="CV51" s="2583"/>
      <c r="CW51" s="2583"/>
      <c r="CX51" s="2583"/>
      <c r="CY51" s="2583"/>
      <c r="CZ51" s="2583"/>
    </row>
    <row r="52" s="130" customFormat="true" ht="15" customHeight="true" x14ac:dyDescent="0.2">
      <c r="A52" s="3061"/>
      <c r="B52" s="291" t="s">
        <v>69</v>
      </c>
      <c r="C52" s="1526" t="s">
        <v>36</v>
      </c>
      <c r="D52" s="1537" t="s">
        <v>36</v>
      </c>
      <c r="E52" s="1537" t="s">
        <v>36</v>
      </c>
      <c r="F52" s="1537" t="s">
        <v>36</v>
      </c>
      <c r="G52" s="1548" t="s">
        <v>36</v>
      </c>
      <c r="H52" s="1559" t="s">
        <v>36</v>
      </c>
      <c r="I52" s="1537" t="s">
        <v>36</v>
      </c>
      <c r="J52" s="1537" t="s">
        <v>36</v>
      </c>
      <c r="K52" s="1537" t="s">
        <v>36</v>
      </c>
      <c r="L52" s="1570" t="s">
        <v>36</v>
      </c>
      <c r="M52" s="1579" t="s">
        <v>36</v>
      </c>
      <c r="N52" s="1537" t="s">
        <v>36</v>
      </c>
      <c r="O52" s="1537" t="s">
        <v>36</v>
      </c>
      <c r="P52" s="1537" t="s">
        <v>36</v>
      </c>
      <c r="Q52" s="1548" t="s">
        <v>36</v>
      </c>
      <c r="R52" s="1559" t="s">
        <v>36</v>
      </c>
      <c r="S52" s="1537" t="s">
        <v>36</v>
      </c>
      <c r="T52" s="1537" t="s">
        <v>36</v>
      </c>
      <c r="U52" s="1537" t="s">
        <v>36</v>
      </c>
      <c r="V52" s="1537" t="s">
        <v>36</v>
      </c>
      <c r="W52" s="1537" t="s">
        <v>36</v>
      </c>
      <c r="X52" s="1537" t="s">
        <v>36</v>
      </c>
      <c r="Y52" s="1585" t="s">
        <v>36</v>
      </c>
      <c r="Z52" s="1585" t="s">
        <v>36</v>
      </c>
      <c r="AA52" s="1585" t="s">
        <v>36</v>
      </c>
      <c r="AB52" s="1585" t="s">
        <v>36</v>
      </c>
      <c r="AC52" s="1585" t="s">
        <v>36</v>
      </c>
      <c r="AD52" s="1585" t="s">
        <v>36</v>
      </c>
      <c r="AE52" s="2548" t="s">
        <v>36</v>
      </c>
      <c r="AF52" s="2572"/>
      <c r="AG52" s="2572"/>
      <c r="AH52" s="2572"/>
      <c r="AI52" s="2572"/>
      <c r="AJ52" s="2572"/>
      <c r="AK52" s="2572"/>
      <c r="AL52" s="2572"/>
      <c r="AM52" s="2572"/>
      <c r="AN52" s="2572"/>
      <c r="AO52" s="2572"/>
      <c r="AP52" s="2572"/>
      <c r="AQ52" s="2572"/>
      <c r="AR52" s="2572"/>
      <c r="AS52" s="2572"/>
      <c r="AT52" s="2572"/>
      <c r="AU52" s="2572"/>
      <c r="AV52" s="2572"/>
      <c r="AW52" s="2572"/>
      <c r="AX52" s="2572"/>
      <c r="AY52" s="2572"/>
      <c r="AZ52" s="239"/>
      <c r="BA52" s="3048"/>
      <c r="BB52" s="165" t="s">
        <v>69</v>
      </c>
      <c r="BC52" s="1592" t="s">
        <v>36</v>
      </c>
      <c r="BD52" s="1611" t="s">
        <v>36</v>
      </c>
      <c r="BE52" s="1611" t="s">
        <v>36</v>
      </c>
      <c r="BF52" s="1611" t="s">
        <v>36</v>
      </c>
      <c r="BG52" s="1631" t="s">
        <v>36</v>
      </c>
      <c r="BH52" s="1651" t="s">
        <v>36</v>
      </c>
      <c r="BI52" s="1611" t="s">
        <v>36</v>
      </c>
      <c r="BJ52" s="1611" t="s">
        <v>36</v>
      </c>
      <c r="BK52" s="1611" t="s">
        <v>36</v>
      </c>
      <c r="BL52" s="1631" t="s">
        <v>36</v>
      </c>
      <c r="BM52" s="1651" t="s">
        <v>36</v>
      </c>
      <c r="BN52" s="1611" t="s">
        <v>36</v>
      </c>
      <c r="BO52" s="1611" t="s">
        <v>36</v>
      </c>
      <c r="BP52" s="1611" t="s">
        <v>36</v>
      </c>
      <c r="BQ52" s="1631" t="s">
        <v>36</v>
      </c>
      <c r="BR52" s="1651" t="s">
        <v>36</v>
      </c>
      <c r="BS52" s="1611" t="s">
        <v>36</v>
      </c>
      <c r="BT52" s="1611" t="s">
        <v>36</v>
      </c>
      <c r="BU52" s="1611" t="s">
        <v>36</v>
      </c>
      <c r="BV52" s="1611" t="s">
        <v>36</v>
      </c>
      <c r="BW52" s="1611" t="s">
        <v>36</v>
      </c>
      <c r="BX52" s="1611" t="s">
        <v>36</v>
      </c>
      <c r="BY52" s="1670" t="s">
        <v>36</v>
      </c>
      <c r="BZ52" s="1670" t="s">
        <v>36</v>
      </c>
      <c r="CA52" s="1670" t="s">
        <v>36</v>
      </c>
      <c r="CB52" s="1670" t="s">
        <v>36</v>
      </c>
      <c r="CC52" s="1670" t="s">
        <v>36</v>
      </c>
      <c r="CD52" s="1670" t="s">
        <v>36</v>
      </c>
      <c r="CE52" s="1670" t="s">
        <v>36</v>
      </c>
      <c r="CF52" s="2583"/>
      <c r="CG52" s="2583"/>
      <c r="CH52" s="2583"/>
      <c r="CI52" s="2583"/>
      <c r="CJ52" s="2583"/>
      <c r="CK52" s="2583"/>
      <c r="CL52" s="2583"/>
      <c r="CM52" s="2583"/>
      <c r="CN52" s="2583"/>
      <c r="CO52" s="2583"/>
      <c r="CP52" s="2583"/>
      <c r="CQ52" s="2583"/>
      <c r="CR52" s="2583"/>
      <c r="CS52" s="2583"/>
      <c r="CT52" s="2583"/>
      <c r="CU52" s="2583"/>
      <c r="CV52" s="2583"/>
      <c r="CW52" s="2583"/>
      <c r="CX52" s="2583"/>
      <c r="CY52" s="2583"/>
      <c r="CZ52" s="2583"/>
    </row>
    <row r="53" s="130" customFormat="true" ht="15" customHeight="true" x14ac:dyDescent="0.2">
      <c r="A53" s="3061" t="s">
        <v>107</v>
      </c>
      <c r="B53" s="291" t="s">
        <v>102</v>
      </c>
      <c r="C53" s="1526" t="s">
        <v>36</v>
      </c>
      <c r="D53" s="1537" t="s">
        <v>36</v>
      </c>
      <c r="E53" s="1537" t="s">
        <v>36</v>
      </c>
      <c r="F53" s="1537" t="s">
        <v>36</v>
      </c>
      <c r="G53" s="1548" t="s">
        <v>36</v>
      </c>
      <c r="H53" s="1559" t="s">
        <v>36</v>
      </c>
      <c r="I53" s="1537" t="s">
        <v>36</v>
      </c>
      <c r="J53" s="1537" t="s">
        <v>36</v>
      </c>
      <c r="K53" s="1537" t="s">
        <v>36</v>
      </c>
      <c r="L53" s="1570" t="s">
        <v>36</v>
      </c>
      <c r="M53" s="1579" t="s">
        <v>36</v>
      </c>
      <c r="N53" s="1537" t="s">
        <v>36</v>
      </c>
      <c r="O53" s="1537" t="s">
        <v>36</v>
      </c>
      <c r="P53" s="1537" t="s">
        <v>36</v>
      </c>
      <c r="Q53" s="1548" t="s">
        <v>36</v>
      </c>
      <c r="R53" s="1559" t="s">
        <v>36</v>
      </c>
      <c r="S53" s="1537" t="s">
        <v>36</v>
      </c>
      <c r="T53" s="1537" t="s">
        <v>36</v>
      </c>
      <c r="U53" s="1537" t="s">
        <v>36</v>
      </c>
      <c r="V53" s="1537" t="s">
        <v>36</v>
      </c>
      <c r="W53" s="1537" t="s">
        <v>36</v>
      </c>
      <c r="X53" s="1537" t="s">
        <v>36</v>
      </c>
      <c r="Y53" s="1585" t="s">
        <v>36</v>
      </c>
      <c r="Z53" s="1585" t="s">
        <v>36</v>
      </c>
      <c r="AA53" s="1585" t="s">
        <v>36</v>
      </c>
      <c r="AB53" s="1585" t="s">
        <v>36</v>
      </c>
      <c r="AC53" s="1585" t="s">
        <v>36</v>
      </c>
      <c r="AD53" s="1585" t="s">
        <v>36</v>
      </c>
      <c r="AE53" s="2548" t="s">
        <v>36</v>
      </c>
      <c r="AF53" s="2572"/>
      <c r="AG53" s="2572"/>
      <c r="AH53" s="2572"/>
      <c r="AI53" s="2572"/>
      <c r="AJ53" s="2572"/>
      <c r="AK53" s="2572"/>
      <c r="AL53" s="2572"/>
      <c r="AM53" s="2572"/>
      <c r="AN53" s="2572"/>
      <c r="AO53" s="2572"/>
      <c r="AP53" s="2572"/>
      <c r="AQ53" s="2572"/>
      <c r="AR53" s="2572"/>
      <c r="AS53" s="2572"/>
      <c r="AT53" s="2572"/>
      <c r="AU53" s="2572"/>
      <c r="AV53" s="2572"/>
      <c r="AW53" s="2572"/>
      <c r="AX53" s="2572"/>
      <c r="AY53" s="2572"/>
      <c r="AZ53" s="239"/>
      <c r="BA53" s="3048" t="s">
        <v>107</v>
      </c>
      <c r="BB53" s="165" t="s">
        <v>102</v>
      </c>
      <c r="BC53" s="1592" t="s">
        <v>36</v>
      </c>
      <c r="BD53" s="1611" t="s">
        <v>36</v>
      </c>
      <c r="BE53" s="1611" t="s">
        <v>36</v>
      </c>
      <c r="BF53" s="1611" t="s">
        <v>36</v>
      </c>
      <c r="BG53" s="1631" t="s">
        <v>36</v>
      </c>
      <c r="BH53" s="1651" t="s">
        <v>36</v>
      </c>
      <c r="BI53" s="1611" t="s">
        <v>36</v>
      </c>
      <c r="BJ53" s="1611" t="s">
        <v>36</v>
      </c>
      <c r="BK53" s="1611" t="s">
        <v>36</v>
      </c>
      <c r="BL53" s="1631" t="s">
        <v>36</v>
      </c>
      <c r="BM53" s="1651" t="s">
        <v>36</v>
      </c>
      <c r="BN53" s="1611" t="s">
        <v>36</v>
      </c>
      <c r="BO53" s="1611" t="s">
        <v>36</v>
      </c>
      <c r="BP53" s="1611" t="s">
        <v>36</v>
      </c>
      <c r="BQ53" s="1631" t="s">
        <v>36</v>
      </c>
      <c r="BR53" s="1651" t="s">
        <v>36</v>
      </c>
      <c r="BS53" s="1611" t="s">
        <v>36</v>
      </c>
      <c r="BT53" s="1611" t="s">
        <v>36</v>
      </c>
      <c r="BU53" s="1611" t="s">
        <v>36</v>
      </c>
      <c r="BV53" s="1611" t="s">
        <v>36</v>
      </c>
      <c r="BW53" s="1611" t="s">
        <v>36</v>
      </c>
      <c r="BX53" s="1611" t="s">
        <v>36</v>
      </c>
      <c r="BY53" s="1670" t="s">
        <v>36</v>
      </c>
      <c r="BZ53" s="1670" t="s">
        <v>36</v>
      </c>
      <c r="CA53" s="1670" t="s">
        <v>36</v>
      </c>
      <c r="CB53" s="1670" t="s">
        <v>36</v>
      </c>
      <c r="CC53" s="1670" t="s">
        <v>36</v>
      </c>
      <c r="CD53" s="1670" t="s">
        <v>36</v>
      </c>
      <c r="CE53" s="1670" t="s">
        <v>36</v>
      </c>
      <c r="CF53" s="2583"/>
      <c r="CG53" s="2583"/>
      <c r="CH53" s="2583"/>
      <c r="CI53" s="2583"/>
      <c r="CJ53" s="2583"/>
      <c r="CK53" s="2583"/>
      <c r="CL53" s="2583"/>
      <c r="CM53" s="2583"/>
      <c r="CN53" s="2583"/>
      <c r="CO53" s="2583"/>
      <c r="CP53" s="2583"/>
      <c r="CQ53" s="2583"/>
      <c r="CR53" s="2583"/>
      <c r="CS53" s="2583"/>
      <c r="CT53" s="2583"/>
      <c r="CU53" s="2583"/>
      <c r="CV53" s="2583"/>
      <c r="CW53" s="2583"/>
      <c r="CX53" s="2583"/>
      <c r="CY53" s="2583"/>
      <c r="CZ53" s="2583"/>
    </row>
    <row r="54" s="130" customFormat="true" ht="15" customHeight="true" x14ac:dyDescent="0.2">
      <c r="A54" s="3061"/>
      <c r="B54" s="291" t="s">
        <v>101</v>
      </c>
      <c r="C54" s="1526" t="s">
        <v>36</v>
      </c>
      <c r="D54" s="1537" t="s">
        <v>36</v>
      </c>
      <c r="E54" s="1537" t="s">
        <v>36</v>
      </c>
      <c r="F54" s="1537" t="s">
        <v>36</v>
      </c>
      <c r="G54" s="1548" t="s">
        <v>36</v>
      </c>
      <c r="H54" s="1559" t="s">
        <v>36</v>
      </c>
      <c r="I54" s="1537" t="s">
        <v>36</v>
      </c>
      <c r="J54" s="1537" t="s">
        <v>36</v>
      </c>
      <c r="K54" s="1537" t="s">
        <v>36</v>
      </c>
      <c r="L54" s="1570" t="s">
        <v>36</v>
      </c>
      <c r="M54" s="1579" t="s">
        <v>36</v>
      </c>
      <c r="N54" s="1537" t="s">
        <v>36</v>
      </c>
      <c r="O54" s="1537" t="s">
        <v>36</v>
      </c>
      <c r="P54" s="1537" t="s">
        <v>36</v>
      </c>
      <c r="Q54" s="1548" t="s">
        <v>36</v>
      </c>
      <c r="R54" s="1559" t="s">
        <v>36</v>
      </c>
      <c r="S54" s="1537" t="s">
        <v>36</v>
      </c>
      <c r="T54" s="1537" t="s">
        <v>36</v>
      </c>
      <c r="U54" s="1537" t="s">
        <v>36</v>
      </c>
      <c r="V54" s="1537" t="s">
        <v>36</v>
      </c>
      <c r="W54" s="1537" t="s">
        <v>36</v>
      </c>
      <c r="X54" s="1537" t="s">
        <v>36</v>
      </c>
      <c r="Y54" s="1585" t="s">
        <v>36</v>
      </c>
      <c r="Z54" s="1585" t="s">
        <v>36</v>
      </c>
      <c r="AA54" s="1585" t="s">
        <v>36</v>
      </c>
      <c r="AB54" s="1585" t="s">
        <v>36</v>
      </c>
      <c r="AC54" s="1585" t="s">
        <v>36</v>
      </c>
      <c r="AD54" s="1585" t="s">
        <v>36</v>
      </c>
      <c r="AE54" s="2548" t="s">
        <v>36</v>
      </c>
      <c r="AF54" s="2572"/>
      <c r="AG54" s="2572"/>
      <c r="AH54" s="2572"/>
      <c r="AI54" s="2572"/>
      <c r="AJ54" s="2572"/>
      <c r="AK54" s="2572"/>
      <c r="AL54" s="2572"/>
      <c r="AM54" s="2572"/>
      <c r="AN54" s="2572"/>
      <c r="AO54" s="2572"/>
      <c r="AP54" s="2572"/>
      <c r="AQ54" s="2572"/>
      <c r="AR54" s="2572"/>
      <c r="AS54" s="2572"/>
      <c r="AT54" s="2572"/>
      <c r="AU54" s="2572"/>
      <c r="AV54" s="2572"/>
      <c r="AW54" s="2572"/>
      <c r="AX54" s="2572"/>
      <c r="AY54" s="2572"/>
      <c r="AZ54" s="239"/>
      <c r="BA54" s="3048"/>
      <c r="BB54" s="165" t="s">
        <v>101</v>
      </c>
      <c r="BC54" s="1592" t="s">
        <v>36</v>
      </c>
      <c r="BD54" s="1611" t="s">
        <v>36</v>
      </c>
      <c r="BE54" s="1611" t="s">
        <v>36</v>
      </c>
      <c r="BF54" s="1611" t="s">
        <v>36</v>
      </c>
      <c r="BG54" s="1631" t="s">
        <v>36</v>
      </c>
      <c r="BH54" s="1651" t="s">
        <v>36</v>
      </c>
      <c r="BI54" s="1611" t="s">
        <v>36</v>
      </c>
      <c r="BJ54" s="1611" t="s">
        <v>36</v>
      </c>
      <c r="BK54" s="1611" t="s">
        <v>36</v>
      </c>
      <c r="BL54" s="1631" t="s">
        <v>36</v>
      </c>
      <c r="BM54" s="1651" t="s">
        <v>36</v>
      </c>
      <c r="BN54" s="1611" t="s">
        <v>36</v>
      </c>
      <c r="BO54" s="1611" t="s">
        <v>36</v>
      </c>
      <c r="BP54" s="1611" t="s">
        <v>36</v>
      </c>
      <c r="BQ54" s="1631" t="s">
        <v>36</v>
      </c>
      <c r="BR54" s="1651" t="s">
        <v>36</v>
      </c>
      <c r="BS54" s="1611" t="s">
        <v>36</v>
      </c>
      <c r="BT54" s="1611" t="s">
        <v>36</v>
      </c>
      <c r="BU54" s="1611" t="s">
        <v>36</v>
      </c>
      <c r="BV54" s="1611" t="s">
        <v>36</v>
      </c>
      <c r="BW54" s="1611" t="s">
        <v>36</v>
      </c>
      <c r="BX54" s="1611" t="s">
        <v>36</v>
      </c>
      <c r="BY54" s="1670" t="s">
        <v>36</v>
      </c>
      <c r="BZ54" s="1670" t="s">
        <v>36</v>
      </c>
      <c r="CA54" s="1670" t="s">
        <v>36</v>
      </c>
      <c r="CB54" s="1670" t="s">
        <v>36</v>
      </c>
      <c r="CC54" s="1670" t="s">
        <v>36</v>
      </c>
      <c r="CD54" s="1670" t="s">
        <v>36</v>
      </c>
      <c r="CE54" s="1670" t="s">
        <v>36</v>
      </c>
      <c r="CF54" s="2583"/>
      <c r="CG54" s="2583"/>
      <c r="CH54" s="2583"/>
      <c r="CI54" s="2583"/>
      <c r="CJ54" s="2583"/>
      <c r="CK54" s="2583"/>
      <c r="CL54" s="2583"/>
      <c r="CM54" s="2583"/>
      <c r="CN54" s="2583"/>
      <c r="CO54" s="2583"/>
      <c r="CP54" s="2583"/>
      <c r="CQ54" s="2583"/>
      <c r="CR54" s="2583"/>
      <c r="CS54" s="2583"/>
      <c r="CT54" s="2583"/>
      <c r="CU54" s="2583"/>
      <c r="CV54" s="2583"/>
      <c r="CW54" s="2583"/>
      <c r="CX54" s="2583"/>
      <c r="CY54" s="2583"/>
      <c r="CZ54" s="2583"/>
    </row>
    <row r="55" s="130" customFormat="true" ht="15" customHeight="true" x14ac:dyDescent="0.2">
      <c r="A55" s="3062"/>
      <c r="B55" s="292" t="s">
        <v>69</v>
      </c>
      <c r="C55" s="1529" t="s">
        <v>36</v>
      </c>
      <c r="D55" s="1540" t="s">
        <v>36</v>
      </c>
      <c r="E55" s="1540" t="s">
        <v>36</v>
      </c>
      <c r="F55" s="1540" t="s">
        <v>36</v>
      </c>
      <c r="G55" s="1551" t="s">
        <v>36</v>
      </c>
      <c r="H55" s="1562" t="s">
        <v>36</v>
      </c>
      <c r="I55" s="1540" t="s">
        <v>36</v>
      </c>
      <c r="J55" s="1540" t="s">
        <v>36</v>
      </c>
      <c r="K55" s="1540" t="s">
        <v>36</v>
      </c>
      <c r="L55" s="1573" t="s">
        <v>36</v>
      </c>
      <c r="M55" s="1581" t="s">
        <v>36</v>
      </c>
      <c r="N55" s="1540" t="s">
        <v>36</v>
      </c>
      <c r="O55" s="1540" t="s">
        <v>36</v>
      </c>
      <c r="P55" s="1540" t="s">
        <v>36</v>
      </c>
      <c r="Q55" s="1551" t="s">
        <v>36</v>
      </c>
      <c r="R55" s="2508" t="s">
        <v>36</v>
      </c>
      <c r="S55" s="2509" t="s">
        <v>36</v>
      </c>
      <c r="T55" s="2509" t="s">
        <v>36</v>
      </c>
      <c r="U55" s="2509" t="s">
        <v>36</v>
      </c>
      <c r="V55" s="2509" t="s">
        <v>36</v>
      </c>
      <c r="W55" s="2509" t="s">
        <v>36</v>
      </c>
      <c r="X55" s="2509" t="s">
        <v>36</v>
      </c>
      <c r="Y55" s="2509" t="s">
        <v>36</v>
      </c>
      <c r="Z55" s="2509" t="s">
        <v>36</v>
      </c>
      <c r="AA55" s="2509" t="s">
        <v>36</v>
      </c>
      <c r="AB55" s="2509" t="s">
        <v>36</v>
      </c>
      <c r="AC55" s="2509" t="s">
        <v>36</v>
      </c>
      <c r="AD55" s="2509" t="s">
        <v>36</v>
      </c>
      <c r="AE55" s="2550" t="s">
        <v>36</v>
      </c>
      <c r="AF55" s="2573"/>
      <c r="AG55" s="2573"/>
      <c r="AH55" s="2573"/>
      <c r="AI55" s="2573"/>
      <c r="AJ55" s="2573"/>
      <c r="AK55" s="2573"/>
      <c r="AL55" s="2573"/>
      <c r="AM55" s="2573"/>
      <c r="AN55" s="2573"/>
      <c r="AO55" s="2573"/>
      <c r="AP55" s="2573"/>
      <c r="AQ55" s="2573"/>
      <c r="AR55" s="2573"/>
      <c r="AS55" s="2573"/>
      <c r="AT55" s="2573"/>
      <c r="AU55" s="2573"/>
      <c r="AV55" s="2573"/>
      <c r="AW55" s="2573"/>
      <c r="AX55" s="2573"/>
      <c r="AY55" s="2573"/>
      <c r="AZ55" s="239"/>
      <c r="BA55" s="3063"/>
      <c r="BB55" s="166" t="s">
        <v>69</v>
      </c>
      <c r="BC55" s="1593" t="s">
        <v>36</v>
      </c>
      <c r="BD55" s="1612" t="s">
        <v>36</v>
      </c>
      <c r="BE55" s="1612" t="s">
        <v>36</v>
      </c>
      <c r="BF55" s="1612" t="s">
        <v>36</v>
      </c>
      <c r="BG55" s="1632" t="s">
        <v>36</v>
      </c>
      <c r="BH55" s="1652" t="s">
        <v>36</v>
      </c>
      <c r="BI55" s="1612" t="s">
        <v>36</v>
      </c>
      <c r="BJ55" s="1612" t="s">
        <v>36</v>
      </c>
      <c r="BK55" s="1612" t="s">
        <v>36</v>
      </c>
      <c r="BL55" s="1632" t="s">
        <v>36</v>
      </c>
      <c r="BM55" s="1652" t="s">
        <v>36</v>
      </c>
      <c r="BN55" s="1612" t="s">
        <v>36</v>
      </c>
      <c r="BO55" s="1612" t="s">
        <v>36</v>
      </c>
      <c r="BP55" s="1612" t="s">
        <v>36</v>
      </c>
      <c r="BQ55" s="1632" t="s">
        <v>36</v>
      </c>
      <c r="BR55" s="2510" t="s">
        <v>36</v>
      </c>
      <c r="BS55" s="2511" t="s">
        <v>36</v>
      </c>
      <c r="BT55" s="2511" t="s">
        <v>36</v>
      </c>
      <c r="BU55" s="2511" t="s">
        <v>36</v>
      </c>
      <c r="BV55" s="2511" t="s">
        <v>36</v>
      </c>
      <c r="BW55" s="2511" t="s">
        <v>36</v>
      </c>
      <c r="BX55" s="2511" t="s">
        <v>36</v>
      </c>
      <c r="BY55" s="2511" t="s">
        <v>36</v>
      </c>
      <c r="BZ55" s="1685" t="s">
        <v>36</v>
      </c>
      <c r="CA55" s="1685" t="s">
        <v>36</v>
      </c>
      <c r="CB55" s="1685" t="s">
        <v>36</v>
      </c>
      <c r="CC55" s="1685" t="s">
        <v>36</v>
      </c>
      <c r="CD55" s="1685" t="s">
        <v>36</v>
      </c>
      <c r="CE55" s="1685" t="s">
        <v>36</v>
      </c>
      <c r="CF55" s="2584"/>
      <c r="CG55" s="2584"/>
      <c r="CH55" s="2584"/>
      <c r="CI55" s="2584"/>
      <c r="CJ55" s="2584"/>
      <c r="CK55" s="2584"/>
      <c r="CL55" s="2584"/>
      <c r="CM55" s="2584"/>
      <c r="CN55" s="2584"/>
      <c r="CO55" s="2584"/>
      <c r="CP55" s="2584"/>
      <c r="CQ55" s="2584"/>
      <c r="CR55" s="2584"/>
      <c r="CS55" s="2584"/>
      <c r="CT55" s="2584"/>
      <c r="CU55" s="2584"/>
      <c r="CV55" s="2584"/>
      <c r="CW55" s="2584"/>
      <c r="CX55" s="2584"/>
      <c r="CY55" s="2584"/>
      <c r="CZ55" s="2584"/>
    </row>
    <row r="56" s="767" customFormat="true" ht="15" customHeight="true" x14ac:dyDescent="0.2">
      <c r="A56" s="132"/>
      <c r="B56" s="204"/>
      <c r="C56" s="3087" t="s">
        <v>116</v>
      </c>
      <c r="D56" s="3088"/>
      <c r="E56" s="3088"/>
      <c r="F56" s="3088"/>
      <c r="G56" s="3089"/>
      <c r="H56" s="3090" t="s">
        <v>39</v>
      </c>
      <c r="I56" s="3091"/>
      <c r="J56" s="3091"/>
      <c r="K56" s="3091"/>
      <c r="L56" s="3092"/>
      <c r="M56" s="3093" t="s">
        <v>38</v>
      </c>
      <c r="N56" s="3091"/>
      <c r="O56" s="3091"/>
      <c r="P56" s="3091"/>
      <c r="Q56" s="3092"/>
      <c r="R56" s="2500" t="s">
        <v>143</v>
      </c>
      <c r="S56" s="2537"/>
      <c r="T56" s="2537"/>
      <c r="U56" s="2537"/>
      <c r="V56" s="2537"/>
      <c r="W56" s="2537"/>
      <c r="X56" s="2537"/>
      <c r="Y56" s="2537"/>
      <c r="Z56" s="2537"/>
      <c r="AA56" s="2537"/>
      <c r="AB56" s="2537"/>
      <c r="AC56" s="2537"/>
      <c r="AD56" s="2537"/>
      <c r="AE56" s="2538"/>
      <c r="AF56" s="1045"/>
      <c r="AG56" s="1045"/>
      <c r="AH56" s="1045"/>
      <c r="AI56" s="1045"/>
      <c r="AJ56" s="1045"/>
      <c r="AK56" s="1045"/>
      <c r="AL56" s="1045"/>
      <c r="AM56" s="1045"/>
      <c r="AN56" s="1045"/>
      <c r="AO56" s="1045"/>
      <c r="AP56" s="1045"/>
      <c r="AQ56" s="1045"/>
      <c r="AR56" s="1045"/>
      <c r="AS56" s="1045"/>
      <c r="AT56" s="1045"/>
      <c r="AU56" s="1045"/>
      <c r="AV56" s="1045"/>
      <c r="AW56" s="1045"/>
      <c r="AX56" s="1045"/>
      <c r="AY56" s="1045"/>
      <c r="AZ56" s="240"/>
      <c r="BA56" s="241" t="s">
        <v>132</v>
      </c>
      <c r="BB56" s="115" t="s">
        <v>97</v>
      </c>
      <c r="BC56" s="3049" t="s">
        <v>116</v>
      </c>
      <c r="BD56" s="3050"/>
      <c r="BE56" s="3050"/>
      <c r="BF56" s="3050"/>
      <c r="BG56" s="3051"/>
      <c r="BH56" s="3052" t="s">
        <v>39</v>
      </c>
      <c r="BI56" s="3050"/>
      <c r="BJ56" s="3050"/>
      <c r="BK56" s="3050"/>
      <c r="BL56" s="3051"/>
      <c r="BM56" s="3052" t="s">
        <v>38</v>
      </c>
      <c r="BN56" s="3050"/>
      <c r="BO56" s="3050"/>
      <c r="BP56" s="3050"/>
      <c r="BQ56" s="3053"/>
      <c r="BR56" s="2504" t="s">
        <v>143</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767" customFormat="true" ht="24" x14ac:dyDescent="0.2">
      <c r="A57" s="205" t="s">
        <v>70</v>
      </c>
      <c r="B57" s="278"/>
      <c r="C57" s="407" t="s">
        <v>0</v>
      </c>
      <c r="D57" s="408" t="s">
        <v>1</v>
      </c>
      <c r="E57" s="408" t="s">
        <v>2</v>
      </c>
      <c r="F57" s="408" t="s">
        <v>3</v>
      </c>
      <c r="G57" s="409" t="s">
        <v>4</v>
      </c>
      <c r="H57" s="1206" t="s">
        <v>0</v>
      </c>
      <c r="I57" s="1140" t="s">
        <v>1</v>
      </c>
      <c r="J57" s="1140" t="s">
        <v>2</v>
      </c>
      <c r="K57" s="1140" t="s">
        <v>3</v>
      </c>
      <c r="L57" s="1141" t="s">
        <v>4</v>
      </c>
      <c r="M57" s="1192" t="s">
        <v>0</v>
      </c>
      <c r="N57" s="1140" t="s">
        <v>1</v>
      </c>
      <c r="O57" s="1140" t="s">
        <v>2</v>
      </c>
      <c r="P57" s="1140" t="s">
        <v>3</v>
      </c>
      <c r="Q57" s="1223" t="s">
        <v>4</v>
      </c>
      <c r="R57" s="1206" t="s">
        <v>159</v>
      </c>
      <c r="S57" s="1140" t="s">
        <v>160</v>
      </c>
      <c r="T57" s="1140" t="s">
        <v>161</v>
      </c>
      <c r="U57" s="1140" t="s">
        <v>162</v>
      </c>
      <c r="V57" s="1140" t="s">
        <v>163</v>
      </c>
      <c r="W57" s="1140" t="s">
        <v>164</v>
      </c>
      <c r="X57" s="1140" t="s">
        <v>165</v>
      </c>
      <c r="Y57" s="1140" t="s">
        <v>166</v>
      </c>
      <c r="Z57" s="1140" t="s">
        <v>167</v>
      </c>
      <c r="AA57" s="1140" t="s">
        <v>168</v>
      </c>
      <c r="AB57" s="1140" t="s">
        <v>169</v>
      </c>
      <c r="AC57" s="1140" t="s">
        <v>170</v>
      </c>
      <c r="AD57" s="1140" t="s">
        <v>171</v>
      </c>
      <c r="AE57" s="1142" t="s">
        <v>172</v>
      </c>
      <c r="AF57" s="1045"/>
      <c r="AG57" s="1045"/>
      <c r="AH57" s="1045"/>
      <c r="AI57" s="1045"/>
      <c r="AJ57" s="1045"/>
      <c r="AK57" s="1045"/>
      <c r="AL57" s="1045"/>
      <c r="AM57" s="1045"/>
      <c r="AN57" s="1045"/>
      <c r="AO57" s="1045"/>
      <c r="AP57" s="1045"/>
      <c r="AQ57" s="1045"/>
      <c r="AR57" s="1045"/>
      <c r="AS57" s="1045"/>
      <c r="AT57" s="1045"/>
      <c r="AU57" s="1045"/>
      <c r="AV57" s="1045"/>
      <c r="AW57" s="1045"/>
      <c r="AX57" s="1045"/>
      <c r="AY57" s="1045"/>
      <c r="AZ57" s="240"/>
      <c r="BA57" s="218" t="s">
        <v>121</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159</v>
      </c>
      <c r="BS57" s="184" t="s">
        <v>160</v>
      </c>
      <c r="BT57" s="184" t="s">
        <v>161</v>
      </c>
      <c r="BU57" s="184" t="s">
        <v>162</v>
      </c>
      <c r="BV57" s="184" t="s">
        <v>163</v>
      </c>
      <c r="BW57" s="184" t="s">
        <v>164</v>
      </c>
      <c r="BX57" s="184" t="s">
        <v>165</v>
      </c>
      <c r="BY57" s="185" t="s">
        <v>166</v>
      </c>
      <c r="BZ57" s="185" t="s">
        <v>167</v>
      </c>
      <c r="CA57" s="185" t="s">
        <v>168</v>
      </c>
      <c r="CB57" s="185" t="s">
        <v>169</v>
      </c>
      <c r="CC57" s="185" t="s">
        <v>170</v>
      </c>
      <c r="CD57" s="185" t="s">
        <v>171</v>
      </c>
      <c r="CE57" s="185" t="s">
        <v>172</v>
      </c>
      <c r="CF57" s="2585"/>
      <c r="CG57" s="2585"/>
      <c r="CH57" s="2585"/>
      <c r="CI57" s="2585"/>
      <c r="CJ57" s="2585"/>
      <c r="CK57" s="2585"/>
      <c r="CL57" s="2585"/>
      <c r="CM57" s="2585"/>
      <c r="CN57" s="2585"/>
      <c r="CO57" s="2585"/>
      <c r="CP57" s="2585"/>
      <c r="CQ57" s="2585"/>
      <c r="CR57" s="2585"/>
      <c r="CS57" s="2585"/>
      <c r="CT57" s="2585"/>
      <c r="CU57" s="2585"/>
      <c r="CV57" s="2585"/>
      <c r="CW57" s="2585"/>
      <c r="CX57" s="2585"/>
      <c r="CY57" s="2585"/>
      <c r="CZ57" s="2585"/>
    </row>
    <row r="58" s="767" customFormat="true" ht="15" customHeight="true" x14ac:dyDescent="0.2">
      <c r="A58" s="3102" t="s">
        <v>174</v>
      </c>
      <c r="B58" s="1495" t="s">
        <v>175</v>
      </c>
      <c r="C58" s="1309">
        <v>0</v>
      </c>
      <c r="D58" s="1310">
        <v>0</v>
      </c>
      <c r="E58" s="1310">
        <v>0.10370430294977814</v>
      </c>
      <c r="F58" s="1310">
        <v>0.7398081690660433</v>
      </c>
      <c r="G58" s="1311">
        <v>14.502000558311851</v>
      </c>
      <c r="H58" s="1312">
        <v>1.5930725688028951</v>
      </c>
      <c r="I58" s="1310">
        <v>4.3888227720201982</v>
      </c>
      <c r="J58" s="1310">
        <v>10.906611935185532</v>
      </c>
      <c r="K58" s="1310">
        <v>20.531984187406152</v>
      </c>
      <c r="L58" s="1313">
        <v>43.294157348346303</v>
      </c>
      <c r="M58" s="1314">
        <v>0</v>
      </c>
      <c r="N58" s="1310">
        <v>0</v>
      </c>
      <c r="O58" s="1310">
        <v>7.0068054278107139E-2</v>
      </c>
      <c r="P58" s="1310">
        <v>0</v>
      </c>
      <c r="Q58" s="1311">
        <v>0.18761060738133145</v>
      </c>
      <c r="R58" s="1312">
        <v>0.88864181488740623</v>
      </c>
      <c r="S58" s="1310">
        <v>1.0986050782761581</v>
      </c>
      <c r="T58" s="1310">
        <v>0.57008373625209074</v>
      </c>
      <c r="U58" s="1310">
        <v>1.7864359871203144</v>
      </c>
      <c r="V58" s="1310">
        <v>0.43369774555400342</v>
      </c>
      <c r="W58" s="1310">
        <v>1.1042801073171906</v>
      </c>
      <c r="X58" s="1310">
        <v>0.11952995435025809</v>
      </c>
      <c r="Y58" s="1310">
        <v>0.37476232605966697</v>
      </c>
      <c r="Z58" s="1310">
        <v>4.1686116176425969</v>
      </c>
      <c r="AA58" s="1310">
        <v>1.3524797952596586</v>
      </c>
      <c r="AB58" s="1310">
        <v>20.984394931299835</v>
      </c>
      <c r="AC58" s="1310">
        <v>0</v>
      </c>
      <c r="AD58" s="1310">
        <v>6.8582818629298811E-2</v>
      </c>
      <c r="AE58" s="2551">
        <v>0.37686231909189527</v>
      </c>
      <c r="AF58" s="1045"/>
      <c r="AG58" s="1045"/>
      <c r="AH58" s="1045"/>
      <c r="AI58" s="1045"/>
      <c r="AJ58" s="1045"/>
      <c r="AK58" s="1045"/>
      <c r="AL58" s="1045"/>
      <c r="AM58" s="1045"/>
      <c r="AN58" s="1045"/>
      <c r="AO58" s="1045"/>
      <c r="AP58" s="1045"/>
      <c r="AQ58" s="1045"/>
      <c r="AR58" s="1045"/>
      <c r="AS58" s="1045"/>
      <c r="AT58" s="1045"/>
      <c r="AU58" s="1045"/>
      <c r="AV58" s="1045"/>
      <c r="AW58" s="1045"/>
      <c r="AX58" s="1045"/>
      <c r="AY58" s="1045"/>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440"/>
      <c r="CC58" s="440"/>
      <c r="CD58" s="440"/>
      <c r="CE58" s="440"/>
      <c r="CF58" s="2586"/>
      <c r="CG58" s="2586"/>
      <c r="CH58" s="2586"/>
      <c r="CI58" s="2586"/>
      <c r="CJ58" s="2586"/>
      <c r="CK58" s="2586"/>
      <c r="CL58" s="2586"/>
      <c r="CM58" s="2586"/>
      <c r="CN58" s="2586"/>
      <c r="CO58" s="2586"/>
      <c r="CP58" s="2586"/>
      <c r="CQ58" s="2586"/>
      <c r="CR58" s="2586"/>
      <c r="CS58" s="2586"/>
      <c r="CT58" s="2586"/>
      <c r="CU58" s="2586"/>
      <c r="CV58" s="2586"/>
      <c r="CW58" s="2586"/>
      <c r="CX58" s="2586"/>
      <c r="CY58" s="2586"/>
      <c r="CZ58" s="2586"/>
    </row>
    <row r="59" s="767" customFormat="true" ht="15" customHeight="true" x14ac:dyDescent="0.2">
      <c r="A59" s="3103"/>
      <c r="B59" s="1496" t="s">
        <v>176</v>
      </c>
      <c r="C59" s="1315">
        <v>9.3807041981583475E-3</v>
      </c>
      <c r="D59" s="1316">
        <v>0</v>
      </c>
      <c r="E59" s="1316">
        <v>0.18056986883710027</v>
      </c>
      <c r="F59" s="1316">
        <v>0.69719924772055142</v>
      </c>
      <c r="G59" s="1317">
        <v>15.26598060220036</v>
      </c>
      <c r="H59" s="1318">
        <v>3.9510871648224324</v>
      </c>
      <c r="I59" s="1316">
        <v>10.710406333965814</v>
      </c>
      <c r="J59" s="1316">
        <v>13.881781439498834</v>
      </c>
      <c r="K59" s="1316">
        <v>25.126535496087843</v>
      </c>
      <c r="L59" s="1319">
        <v>32.359837610752948</v>
      </c>
      <c r="M59" s="1320">
        <v>0</v>
      </c>
      <c r="N59" s="1316">
        <v>0</v>
      </c>
      <c r="O59" s="1316">
        <v>0</v>
      </c>
      <c r="P59" s="1316">
        <v>0</v>
      </c>
      <c r="Q59" s="1317">
        <v>2.362132937396318E-2</v>
      </c>
      <c r="R59" s="1318">
        <v>0.2162674037850339</v>
      </c>
      <c r="S59" s="1316">
        <v>9.911514740851521</v>
      </c>
      <c r="T59" s="1316">
        <v>0</v>
      </c>
      <c r="U59" s="1316">
        <v>0</v>
      </c>
      <c r="V59" s="1316">
        <v>0.27271921318763337</v>
      </c>
      <c r="W59" s="1316">
        <v>0.91106729780692752</v>
      </c>
      <c r="X59" s="1316">
        <v>1.3442232724395244E-2</v>
      </c>
      <c r="Y59" s="1316">
        <v>4.0878209526499482E-2</v>
      </c>
      <c r="Z59" s="1316">
        <v>9.8585927051831188</v>
      </c>
      <c r="AA59" s="1316">
        <v>0.5291243490965426</v>
      </c>
      <c r="AB59" s="1316">
        <v>15.038272219906801</v>
      </c>
      <c r="AC59" s="1316">
        <v>0</v>
      </c>
      <c r="AD59" s="1316">
        <v>0.24003986520254589</v>
      </c>
      <c r="AE59" s="2552">
        <v>0.44876515171752235</v>
      </c>
      <c r="AF59" s="1045"/>
      <c r="AG59" s="1045"/>
      <c r="AH59" s="1045"/>
      <c r="AI59" s="1045"/>
      <c r="AJ59" s="1045"/>
      <c r="AK59" s="1045"/>
      <c r="AL59" s="1045"/>
      <c r="AM59" s="1045"/>
      <c r="AN59" s="1045"/>
      <c r="AO59" s="1045"/>
      <c r="AP59" s="1045"/>
      <c r="AQ59" s="1045"/>
      <c r="AR59" s="1045"/>
      <c r="AS59" s="1045"/>
      <c r="AT59" s="1045"/>
      <c r="AU59" s="1045"/>
      <c r="AV59" s="1045"/>
      <c r="AW59" s="1045"/>
      <c r="AX59" s="1045"/>
      <c r="AY59" s="1045"/>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442"/>
      <c r="CC59" s="442"/>
      <c r="CD59" s="442"/>
      <c r="CE59" s="442"/>
      <c r="CF59" s="2587"/>
      <c r="CG59" s="2587"/>
      <c r="CH59" s="2587"/>
      <c r="CI59" s="2587"/>
      <c r="CJ59" s="2587"/>
      <c r="CK59" s="2587"/>
      <c r="CL59" s="2587"/>
      <c r="CM59" s="2587"/>
      <c r="CN59" s="2587"/>
      <c r="CO59" s="2587"/>
      <c r="CP59" s="2587"/>
      <c r="CQ59" s="2587"/>
      <c r="CR59" s="2587"/>
      <c r="CS59" s="2587"/>
      <c r="CT59" s="2587"/>
      <c r="CU59" s="2587"/>
      <c r="CV59" s="2587"/>
      <c r="CW59" s="2587"/>
      <c r="CX59" s="2587"/>
      <c r="CY59" s="2587"/>
      <c r="CZ59" s="2587"/>
    </row>
    <row r="60" s="767" customFormat="true" ht="15" customHeight="true" x14ac:dyDescent="0.2">
      <c r="A60" s="3103"/>
      <c r="B60" s="1496" t="s">
        <v>177</v>
      </c>
      <c r="C60" s="1315">
        <v>2.8199811295201189</v>
      </c>
      <c r="D60" s="1316">
        <v>2.8759758655273973</v>
      </c>
      <c r="E60" s="1316">
        <v>7.1837766041653204</v>
      </c>
      <c r="F60" s="1316">
        <v>14.560845329149139</v>
      </c>
      <c r="G60" s="1317">
        <v>37.675090038064887</v>
      </c>
      <c r="H60" s="1318">
        <v>66.351182672373866</v>
      </c>
      <c r="I60" s="1316">
        <v>66.552775511531877</v>
      </c>
      <c r="J60" s="1316">
        <v>62.036686790234072</v>
      </c>
      <c r="K60" s="1316">
        <v>48.34776769847808</v>
      </c>
      <c r="L60" s="1319">
        <v>22.494053170467769</v>
      </c>
      <c r="M60" s="1320">
        <v>1.8145879013075479</v>
      </c>
      <c r="N60" s="1316">
        <v>3.0542948530513949</v>
      </c>
      <c r="O60" s="1316">
        <v>3.2245960324688689</v>
      </c>
      <c r="P60" s="1316">
        <v>5.5746355660512883</v>
      </c>
      <c r="Q60" s="1317">
        <v>6.6137564490890393</v>
      </c>
      <c r="R60" s="1318">
        <v>9.0370770467872035</v>
      </c>
      <c r="S60" s="1316">
        <v>11.861058455809975</v>
      </c>
      <c r="T60" s="1316">
        <v>12.221627196965985</v>
      </c>
      <c r="U60" s="1316">
        <v>13.394936847424621</v>
      </c>
      <c r="V60" s="1316">
        <v>2.5894952792498369</v>
      </c>
      <c r="W60" s="1316">
        <v>12.370286659206052</v>
      </c>
      <c r="X60" s="1316">
        <v>3.3453084477816244</v>
      </c>
      <c r="Y60" s="1316">
        <v>2.8169100227047221</v>
      </c>
      <c r="Z60" s="1316">
        <v>14.555943568663951</v>
      </c>
      <c r="AA60" s="1316">
        <v>6.3181342064342196</v>
      </c>
      <c r="AB60" s="1316">
        <v>60.143908992719567</v>
      </c>
      <c r="AC60" s="1316">
        <v>5.7997413062356182</v>
      </c>
      <c r="AD60" s="1316">
        <v>7.2829556205264696</v>
      </c>
      <c r="AE60" s="2552">
        <v>4.675015879187856</v>
      </c>
      <c r="AF60" s="1045"/>
      <c r="AG60" s="1045"/>
      <c r="AH60" s="1045"/>
      <c r="AI60" s="1045"/>
      <c r="AJ60" s="1045"/>
      <c r="AK60" s="1045"/>
      <c r="AL60" s="1045"/>
      <c r="AM60" s="1045"/>
      <c r="AN60" s="1045"/>
      <c r="AO60" s="1045"/>
      <c r="AP60" s="1045"/>
      <c r="AQ60" s="1045"/>
      <c r="AR60" s="1045"/>
      <c r="AS60" s="1045"/>
      <c r="AT60" s="1045"/>
      <c r="AU60" s="1045"/>
      <c r="AV60" s="1045"/>
      <c r="AW60" s="1045"/>
      <c r="AX60" s="1045"/>
      <c r="AY60" s="1045"/>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442"/>
      <c r="CC60" s="442"/>
      <c r="CD60" s="442"/>
      <c r="CE60" s="442"/>
      <c r="CF60" s="2587"/>
      <c r="CG60" s="2587"/>
      <c r="CH60" s="2587"/>
      <c r="CI60" s="2587"/>
      <c r="CJ60" s="2587"/>
      <c r="CK60" s="2587"/>
      <c r="CL60" s="2587"/>
      <c r="CM60" s="2587"/>
      <c r="CN60" s="2587"/>
      <c r="CO60" s="2587"/>
      <c r="CP60" s="2587"/>
      <c r="CQ60" s="2587"/>
      <c r="CR60" s="2587"/>
      <c r="CS60" s="2587"/>
      <c r="CT60" s="2587"/>
      <c r="CU60" s="2587"/>
      <c r="CV60" s="2587"/>
      <c r="CW60" s="2587"/>
      <c r="CX60" s="2587"/>
      <c r="CY60" s="2587"/>
      <c r="CZ60" s="2587"/>
    </row>
    <row r="61" s="767" customFormat="true" ht="15" customHeight="true" x14ac:dyDescent="0.2">
      <c r="A61" s="3103"/>
      <c r="B61" s="1496" t="s">
        <v>178</v>
      </c>
      <c r="C61" s="1315">
        <v>0.31525817421023938</v>
      </c>
      <c r="D61" s="1316">
        <v>1.4764488649768375</v>
      </c>
      <c r="E61" s="1316">
        <v>3.8120131623441389</v>
      </c>
      <c r="F61" s="1316">
        <v>2.6820973482556409</v>
      </c>
      <c r="G61" s="1317">
        <v>2.1080331026148729</v>
      </c>
      <c r="H61" s="1318">
        <v>4.3634300059509616</v>
      </c>
      <c r="I61" s="1316">
        <v>1.3652487964695146</v>
      </c>
      <c r="J61" s="1316">
        <v>2.4386685206254555</v>
      </c>
      <c r="K61" s="1316">
        <v>0.91127863853539048</v>
      </c>
      <c r="L61" s="1319">
        <v>0</v>
      </c>
      <c r="M61" s="1320">
        <v>0.33016051769535842</v>
      </c>
      <c r="N61" s="1316">
        <v>1.3519513570508346</v>
      </c>
      <c r="O61" s="1316">
        <v>2.615397771377507</v>
      </c>
      <c r="P61" s="1316">
        <v>3.1122024994926756</v>
      </c>
      <c r="Q61" s="1317">
        <v>3.4591223697578228</v>
      </c>
      <c r="R61" s="1318">
        <v>5.9563101632147557</v>
      </c>
      <c r="S61" s="1316">
        <v>1.3966845065430387</v>
      </c>
      <c r="T61" s="1316">
        <v>1.6384669120575703</v>
      </c>
      <c r="U61" s="1316">
        <v>0.51025587410408813</v>
      </c>
      <c r="V61" s="1316">
        <v>0.65502002063103126</v>
      </c>
      <c r="W61" s="1316">
        <v>1.2318340603814084</v>
      </c>
      <c r="X61" s="1316">
        <v>0</v>
      </c>
      <c r="Y61" s="1316">
        <v>0</v>
      </c>
      <c r="Z61" s="1316">
        <v>9.2421842288893732</v>
      </c>
      <c r="AA61" s="1316">
        <v>0.57090088562291486</v>
      </c>
      <c r="AB61" s="1316">
        <v>0.30014358613753123</v>
      </c>
      <c r="AC61" s="1316">
        <v>0.31895559644147137</v>
      </c>
      <c r="AD61" s="1316">
        <v>0</v>
      </c>
      <c r="AE61" s="2552">
        <v>1.1280573048504496</v>
      </c>
      <c r="AF61" s="1045"/>
      <c r="AG61" s="1045"/>
      <c r="AH61" s="1045"/>
      <c r="AI61" s="1045"/>
      <c r="AJ61" s="1045"/>
      <c r="AK61" s="1045"/>
      <c r="AL61" s="1045"/>
      <c r="AM61" s="1045"/>
      <c r="AN61" s="1045"/>
      <c r="AO61" s="1045"/>
      <c r="AP61" s="1045"/>
      <c r="AQ61" s="1045"/>
      <c r="AR61" s="1045"/>
      <c r="AS61" s="1045"/>
      <c r="AT61" s="1045"/>
      <c r="AU61" s="1045"/>
      <c r="AV61" s="1045"/>
      <c r="AW61" s="1045"/>
      <c r="AX61" s="1045"/>
      <c r="AY61" s="1045"/>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442"/>
      <c r="CC61" s="442"/>
      <c r="CD61" s="442"/>
      <c r="CE61" s="442"/>
      <c r="CF61" s="2587"/>
      <c r="CG61" s="2587"/>
      <c r="CH61" s="2587"/>
      <c r="CI61" s="2587"/>
      <c r="CJ61" s="2587"/>
      <c r="CK61" s="2587"/>
      <c r="CL61" s="2587"/>
      <c r="CM61" s="2587"/>
      <c r="CN61" s="2587"/>
      <c r="CO61" s="2587"/>
      <c r="CP61" s="2587"/>
      <c r="CQ61" s="2587"/>
      <c r="CR61" s="2587"/>
      <c r="CS61" s="2587"/>
      <c r="CT61" s="2587"/>
      <c r="CU61" s="2587"/>
      <c r="CV61" s="2587"/>
      <c r="CW61" s="2587"/>
      <c r="CX61" s="2587"/>
      <c r="CY61" s="2587"/>
      <c r="CZ61" s="2587"/>
    </row>
    <row r="62" s="767" customFormat="true" ht="15" customHeight="true" x14ac:dyDescent="0.2">
      <c r="A62" s="3103"/>
      <c r="B62" s="1496" t="s">
        <v>179</v>
      </c>
      <c r="C62" s="1315">
        <v>1.1589534418682479</v>
      </c>
      <c r="D62" s="1316">
        <v>1.5466176823755085</v>
      </c>
      <c r="E62" s="1316">
        <v>2.1479149495995471</v>
      </c>
      <c r="F62" s="1316">
        <v>2.1823036591730149</v>
      </c>
      <c r="G62" s="1317">
        <v>2.4323813706272288</v>
      </c>
      <c r="H62" s="1318">
        <v>2.9691163297234819</v>
      </c>
      <c r="I62" s="1316">
        <v>3.208103066922928</v>
      </c>
      <c r="J62" s="1316">
        <v>1.8915674184439952</v>
      </c>
      <c r="K62" s="1316">
        <v>0.23657013399981222</v>
      </c>
      <c r="L62" s="1319">
        <v>0.69159098500683713</v>
      </c>
      <c r="M62" s="1320">
        <v>1.1756057955282613</v>
      </c>
      <c r="N62" s="1316">
        <v>1.5528314266407943</v>
      </c>
      <c r="O62" s="1316">
        <v>1.9071529376300906</v>
      </c>
      <c r="P62" s="1316">
        <v>2.187269159774647</v>
      </c>
      <c r="Q62" s="1317">
        <v>2.8095172895425651</v>
      </c>
      <c r="R62" s="1318">
        <v>12.717014523099262</v>
      </c>
      <c r="S62" s="1316">
        <v>0.34770743576552721</v>
      </c>
      <c r="T62" s="1316">
        <v>0.26860723009801346</v>
      </c>
      <c r="U62" s="1316">
        <v>0.36390805370716156</v>
      </c>
      <c r="V62" s="1316">
        <v>0.21559025218424233</v>
      </c>
      <c r="W62" s="1316">
        <v>3.2681712963531435</v>
      </c>
      <c r="X62" s="1316">
        <v>0.39496323556207835</v>
      </c>
      <c r="Y62" s="1316">
        <v>0.12332720133765157</v>
      </c>
      <c r="Z62" s="1316">
        <v>3.0313641881031925</v>
      </c>
      <c r="AA62" s="1316">
        <v>0.39819103783559284</v>
      </c>
      <c r="AB62" s="1316">
        <v>0.6200001176355614</v>
      </c>
      <c r="AC62" s="1316">
        <v>0.20516238080303734</v>
      </c>
      <c r="AD62" s="1316">
        <v>0</v>
      </c>
      <c r="AE62" s="2552">
        <v>0.51233272028237209</v>
      </c>
      <c r="AF62" s="1045"/>
      <c r="AG62" s="1045"/>
      <c r="AH62" s="1045"/>
      <c r="AI62" s="1045"/>
      <c r="AJ62" s="1045"/>
      <c r="AK62" s="1045"/>
      <c r="AL62" s="1045"/>
      <c r="AM62" s="1045"/>
      <c r="AN62" s="1045"/>
      <c r="AO62" s="1045"/>
      <c r="AP62" s="1045"/>
      <c r="AQ62" s="1045"/>
      <c r="AR62" s="1045"/>
      <c r="AS62" s="1045"/>
      <c r="AT62" s="1045"/>
      <c r="AU62" s="1045"/>
      <c r="AV62" s="1045"/>
      <c r="AW62" s="1045"/>
      <c r="AX62" s="1045"/>
      <c r="AY62" s="1045"/>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442"/>
      <c r="CC62" s="442"/>
      <c r="CD62" s="442"/>
      <c r="CE62" s="442"/>
      <c r="CF62" s="2587"/>
      <c r="CG62" s="2587"/>
      <c r="CH62" s="2587"/>
      <c r="CI62" s="2587"/>
      <c r="CJ62" s="2587"/>
      <c r="CK62" s="2587"/>
      <c r="CL62" s="2587"/>
      <c r="CM62" s="2587"/>
      <c r="CN62" s="2587"/>
      <c r="CO62" s="2587"/>
      <c r="CP62" s="2587"/>
      <c r="CQ62" s="2587"/>
      <c r="CR62" s="2587"/>
      <c r="CS62" s="2587"/>
      <c r="CT62" s="2587"/>
      <c r="CU62" s="2587"/>
      <c r="CV62" s="2587"/>
      <c r="CW62" s="2587"/>
      <c r="CX62" s="2587"/>
      <c r="CY62" s="2587"/>
      <c r="CZ62" s="2587"/>
    </row>
    <row r="63" s="767" customFormat="true" ht="15" customHeight="true" x14ac:dyDescent="0.2">
      <c r="A63" s="3103"/>
      <c r="B63" s="1496" t="s">
        <v>180</v>
      </c>
      <c r="C63" s="1315">
        <v>26.412287477640472</v>
      </c>
      <c r="D63" s="1316">
        <v>28.084224212958052</v>
      </c>
      <c r="E63" s="1316">
        <v>30.770749137492615</v>
      </c>
      <c r="F63" s="1316">
        <v>26.261816111031383</v>
      </c>
      <c r="G63" s="1317">
        <v>10.07982046304932</v>
      </c>
      <c r="H63" s="1318">
        <v>8.3617499406827687</v>
      </c>
      <c r="I63" s="1316">
        <v>4.0953140765120706</v>
      </c>
      <c r="J63" s="1316">
        <v>1.8355290856814865</v>
      </c>
      <c r="K63" s="1316">
        <v>1.2837285229067164</v>
      </c>
      <c r="L63" s="1319">
        <v>0</v>
      </c>
      <c r="M63" s="1320">
        <v>26.725604412242138</v>
      </c>
      <c r="N63" s="1316">
        <v>30.350474766344192</v>
      </c>
      <c r="O63" s="1316">
        <v>28.766358333420001</v>
      </c>
      <c r="P63" s="1316">
        <v>25.912476238801396</v>
      </c>
      <c r="Q63" s="1317">
        <v>34.255051651835302</v>
      </c>
      <c r="R63" s="1318">
        <v>44.882504701228157</v>
      </c>
      <c r="S63" s="1316">
        <v>5.523935558162786</v>
      </c>
      <c r="T63" s="1316">
        <v>19.145839433633487</v>
      </c>
      <c r="U63" s="1316">
        <v>9.3772208087983042</v>
      </c>
      <c r="V63" s="1316">
        <v>12.182711636340578</v>
      </c>
      <c r="W63" s="1316">
        <v>43.700401949376761</v>
      </c>
      <c r="X63" s="1316">
        <v>26.712646906306485</v>
      </c>
      <c r="Y63" s="1316">
        <v>13.318881508759764</v>
      </c>
      <c r="Z63" s="1316">
        <v>40.045150211468595</v>
      </c>
      <c r="AA63" s="1316">
        <v>40.492276122998568</v>
      </c>
      <c r="AB63" s="1316">
        <v>0.27195074677610781</v>
      </c>
      <c r="AC63" s="1316">
        <v>26.495255167126135</v>
      </c>
      <c r="AD63" s="1316">
        <v>9.4445045865136894</v>
      </c>
      <c r="AE63" s="2552">
        <v>28.100694222638957</v>
      </c>
      <c r="AF63" s="1045"/>
      <c r="AG63" s="1045"/>
      <c r="AH63" s="1045"/>
      <c r="AI63" s="1045"/>
      <c r="AJ63" s="1045"/>
      <c r="AK63" s="1045"/>
      <c r="AL63" s="1045"/>
      <c r="AM63" s="1045"/>
      <c r="AN63" s="1045"/>
      <c r="AO63" s="1045"/>
      <c r="AP63" s="1045"/>
      <c r="AQ63" s="1045"/>
      <c r="AR63" s="1045"/>
      <c r="AS63" s="1045"/>
      <c r="AT63" s="1045"/>
      <c r="AU63" s="1045"/>
      <c r="AV63" s="1045"/>
      <c r="AW63" s="1045"/>
      <c r="AX63" s="1045"/>
      <c r="AY63" s="1045"/>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442"/>
      <c r="CC63" s="442"/>
      <c r="CD63" s="442"/>
      <c r="CE63" s="442"/>
      <c r="CF63" s="2587"/>
      <c r="CG63" s="2587"/>
      <c r="CH63" s="2587"/>
      <c r="CI63" s="2587"/>
      <c r="CJ63" s="2587"/>
      <c r="CK63" s="2587"/>
      <c r="CL63" s="2587"/>
      <c r="CM63" s="2587"/>
      <c r="CN63" s="2587"/>
      <c r="CO63" s="2587"/>
      <c r="CP63" s="2587"/>
      <c r="CQ63" s="2587"/>
      <c r="CR63" s="2587"/>
      <c r="CS63" s="2587"/>
      <c r="CT63" s="2587"/>
      <c r="CU63" s="2587"/>
      <c r="CV63" s="2587"/>
      <c r="CW63" s="2587"/>
      <c r="CX63" s="2587"/>
      <c r="CY63" s="2587"/>
      <c r="CZ63" s="2587"/>
    </row>
    <row r="64" s="767" customFormat="true" ht="15" customHeight="true" x14ac:dyDescent="0.2">
      <c r="A64" s="3103"/>
      <c r="B64" s="1496" t="s">
        <v>181</v>
      </c>
      <c r="C64" s="1315">
        <v>13.983877484749584</v>
      </c>
      <c r="D64" s="1316">
        <v>13.468210872402572</v>
      </c>
      <c r="E64" s="1316">
        <v>13.616675165504549</v>
      </c>
      <c r="F64" s="1316">
        <v>16.636859415603446</v>
      </c>
      <c r="G64" s="1317">
        <v>6.4573636268689771</v>
      </c>
      <c r="H64" s="1318">
        <v>4.9653895913529924</v>
      </c>
      <c r="I64" s="1316">
        <v>3.3276028396537587</v>
      </c>
      <c r="J64" s="1316">
        <v>5.385111457448537</v>
      </c>
      <c r="K64" s="1316">
        <v>2.6448607661591819</v>
      </c>
      <c r="L64" s="1319">
        <v>0.58175349062479598</v>
      </c>
      <c r="M64" s="1320">
        <v>14.511142843002952</v>
      </c>
      <c r="N64" s="1316">
        <v>13.047082392251916</v>
      </c>
      <c r="O64" s="1316">
        <v>12.952998549582412</v>
      </c>
      <c r="P64" s="1316">
        <v>17.475819917933912</v>
      </c>
      <c r="Q64" s="1317">
        <v>17.025921069955235</v>
      </c>
      <c r="R64" s="1318">
        <v>4.0676625516016349</v>
      </c>
      <c r="S64" s="1316">
        <v>0.22734945803627812</v>
      </c>
      <c r="T64" s="1316">
        <v>23.240408309845346</v>
      </c>
      <c r="U64" s="1316">
        <v>40.926295045508965</v>
      </c>
      <c r="V64" s="1316">
        <v>26.99727011446662</v>
      </c>
      <c r="W64" s="1316">
        <v>10.362854155311927</v>
      </c>
      <c r="X64" s="1316">
        <v>0.98086084527754214</v>
      </c>
      <c r="Y64" s="1316">
        <v>23.667831525861153</v>
      </c>
      <c r="Z64" s="1316">
        <v>8.4353588035470821</v>
      </c>
      <c r="AA64" s="1316">
        <v>8.5683172887462327</v>
      </c>
      <c r="AB64" s="1316">
        <v>2.3162087937217066</v>
      </c>
      <c r="AC64" s="1316">
        <v>16.71969442421609</v>
      </c>
      <c r="AD64" s="1316">
        <v>2.5120057121785822</v>
      </c>
      <c r="AE64" s="2552">
        <v>10.994858858454874</v>
      </c>
      <c r="AF64" s="1045"/>
      <c r="AG64" s="1045"/>
      <c r="AH64" s="1045"/>
      <c r="AI64" s="1045"/>
      <c r="AJ64" s="1045"/>
      <c r="AK64" s="1045"/>
      <c r="AL64" s="1045"/>
      <c r="AM64" s="1045"/>
      <c r="AN64" s="1045"/>
      <c r="AO64" s="1045"/>
      <c r="AP64" s="1045"/>
      <c r="AQ64" s="1045"/>
      <c r="AR64" s="1045"/>
      <c r="AS64" s="1045"/>
      <c r="AT64" s="1045"/>
      <c r="AU64" s="1045"/>
      <c r="AV64" s="1045"/>
      <c r="AW64" s="1045"/>
      <c r="AX64" s="1045"/>
      <c r="AY64" s="1045"/>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442"/>
      <c r="CC64" s="442"/>
      <c r="CD64" s="442"/>
      <c r="CE64" s="442"/>
      <c r="CF64" s="2587"/>
      <c r="CG64" s="2587"/>
      <c r="CH64" s="2587"/>
      <c r="CI64" s="2587"/>
      <c r="CJ64" s="2587"/>
      <c r="CK64" s="2587"/>
      <c r="CL64" s="2587"/>
      <c r="CM64" s="2587"/>
      <c r="CN64" s="2587"/>
      <c r="CO64" s="2587"/>
      <c r="CP64" s="2587"/>
      <c r="CQ64" s="2587"/>
      <c r="CR64" s="2587"/>
      <c r="CS64" s="2587"/>
      <c r="CT64" s="2587"/>
      <c r="CU64" s="2587"/>
      <c r="CV64" s="2587"/>
      <c r="CW64" s="2587"/>
      <c r="CX64" s="2587"/>
      <c r="CY64" s="2587"/>
      <c r="CZ64" s="2587"/>
    </row>
    <row r="65" s="767" customFormat="true" ht="15" customHeight="true" x14ac:dyDescent="0.2">
      <c r="A65" s="3103"/>
      <c r="B65" s="1496" t="s">
        <v>182</v>
      </c>
      <c r="C65" s="1315">
        <v>0.2865570455478883</v>
      </c>
      <c r="D65" s="1316">
        <v>0.24897123510713384</v>
      </c>
      <c r="E65" s="1316">
        <v>3.7886094256317886E-2</v>
      </c>
      <c r="F65" s="1316">
        <v>0.48643896174593876</v>
      </c>
      <c r="G65" s="1317">
        <v>0.69232503631962417</v>
      </c>
      <c r="H65" s="1318">
        <v>0.84102030596686106</v>
      </c>
      <c r="I65" s="1316">
        <v>1.9937256923567335</v>
      </c>
      <c r="J65" s="1316">
        <v>0.66949518656672191</v>
      </c>
      <c r="K65" s="1316">
        <v>0.63258698361097832</v>
      </c>
      <c r="L65" s="1319">
        <v>0.37925949166186829</v>
      </c>
      <c r="M65" s="1320">
        <v>0.28352474352962298</v>
      </c>
      <c r="N65" s="1316">
        <v>0.22430984917634775</v>
      </c>
      <c r="O65" s="1316">
        <v>2.8123809506549621E-2</v>
      </c>
      <c r="P65" s="1316">
        <v>0.29390664902625457</v>
      </c>
      <c r="Q65" s="1317">
        <v>0.30894256306767232</v>
      </c>
      <c r="R65" s="1318">
        <v>0.40342912102386319</v>
      </c>
      <c r="S65" s="1316">
        <v>0</v>
      </c>
      <c r="T65" s="1316">
        <v>1.5508520893998508</v>
      </c>
      <c r="U65" s="1316">
        <v>1.482140255000721</v>
      </c>
      <c r="V65" s="1316">
        <v>0.20855359214661384</v>
      </c>
      <c r="W65" s="1316">
        <v>0.40148612861989585</v>
      </c>
      <c r="X65" s="1316">
        <v>0.1466163615503403</v>
      </c>
      <c r="Y65" s="1316">
        <v>0</v>
      </c>
      <c r="Z65" s="1316">
        <v>0.64943633047594951</v>
      </c>
      <c r="AA65" s="1316">
        <v>0.18677658607663009</v>
      </c>
      <c r="AB65" s="1316">
        <v>0</v>
      </c>
      <c r="AC65" s="1316">
        <v>4.6258677508436721E-2</v>
      </c>
      <c r="AD65" s="1316">
        <v>0</v>
      </c>
      <c r="AE65" s="2552">
        <v>3.6422084576716869E-2</v>
      </c>
      <c r="AF65" s="1045"/>
      <c r="AG65" s="1045"/>
      <c r="AH65" s="1045"/>
      <c r="AI65" s="1045"/>
      <c r="AJ65" s="1045"/>
      <c r="AK65" s="1045"/>
      <c r="AL65" s="1045"/>
      <c r="AM65" s="1045"/>
      <c r="AN65" s="1045"/>
      <c r="AO65" s="1045"/>
      <c r="AP65" s="1045"/>
      <c r="AQ65" s="1045"/>
      <c r="AR65" s="1045"/>
      <c r="AS65" s="1045"/>
      <c r="AT65" s="1045"/>
      <c r="AU65" s="1045"/>
      <c r="AV65" s="1045"/>
      <c r="AW65" s="1045"/>
      <c r="AX65" s="1045"/>
      <c r="AY65" s="1045"/>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442"/>
      <c r="CC65" s="442"/>
      <c r="CD65" s="442"/>
      <c r="CE65" s="442"/>
      <c r="CF65" s="2587"/>
      <c r="CG65" s="2587"/>
      <c r="CH65" s="2587"/>
      <c r="CI65" s="2587"/>
      <c r="CJ65" s="2587"/>
      <c r="CK65" s="2587"/>
      <c r="CL65" s="2587"/>
      <c r="CM65" s="2587"/>
      <c r="CN65" s="2587"/>
      <c r="CO65" s="2587"/>
      <c r="CP65" s="2587"/>
      <c r="CQ65" s="2587"/>
      <c r="CR65" s="2587"/>
      <c r="CS65" s="2587"/>
      <c r="CT65" s="2587"/>
      <c r="CU65" s="2587"/>
      <c r="CV65" s="2587"/>
      <c r="CW65" s="2587"/>
      <c r="CX65" s="2587"/>
      <c r="CY65" s="2587"/>
      <c r="CZ65" s="2587"/>
    </row>
    <row r="66" s="767" customFormat="true" ht="15" customHeight="true" x14ac:dyDescent="0.2">
      <c r="A66" s="3103"/>
      <c r="B66" s="1496" t="s">
        <v>183</v>
      </c>
      <c r="C66" s="1315">
        <v>28.597468583251974</v>
      </c>
      <c r="D66" s="1316">
        <v>32.676955038920873</v>
      </c>
      <c r="E66" s="1316">
        <v>29.636270713710029</v>
      </c>
      <c r="F66" s="1316">
        <v>27.771356650942437</v>
      </c>
      <c r="G66" s="1317">
        <v>9.2694124446991779</v>
      </c>
      <c r="H66" s="1318">
        <v>5.3415898910511626</v>
      </c>
      <c r="I66" s="1316">
        <v>1.9920653722785526</v>
      </c>
      <c r="J66" s="1316">
        <v>0.64423474013331972</v>
      </c>
      <c r="K66" s="1316">
        <v>0.23337496921338594</v>
      </c>
      <c r="L66" s="1319">
        <v>0.19934790313932677</v>
      </c>
      <c r="M66" s="1320">
        <v>28.736670307511915</v>
      </c>
      <c r="N66" s="1316">
        <v>31.991198047532976</v>
      </c>
      <c r="O66" s="1316">
        <v>32.424313572127652</v>
      </c>
      <c r="P66" s="1316">
        <v>33.887858893040985</v>
      </c>
      <c r="Q66" s="1317">
        <v>28.698635979495741</v>
      </c>
      <c r="R66" s="1318">
        <v>20.769317440547923</v>
      </c>
      <c r="S66" s="1316">
        <v>40.800290914167888</v>
      </c>
      <c r="T66" s="1316">
        <v>37.65840696604549</v>
      </c>
      <c r="U66" s="1316">
        <v>20.493848462741063</v>
      </c>
      <c r="V66" s="1316">
        <v>35.17212724859732</v>
      </c>
      <c r="W66" s="1316">
        <v>20.57108383094041</v>
      </c>
      <c r="X66" s="1316">
        <v>60.745041420048821</v>
      </c>
      <c r="Y66" s="1316">
        <v>35.448739162718155</v>
      </c>
      <c r="Z66" s="1316">
        <v>5.1998766848164841</v>
      </c>
      <c r="AA66" s="1316">
        <v>35.053845400369994</v>
      </c>
      <c r="AB66" s="1316">
        <v>0.15007179306876561</v>
      </c>
      <c r="AC66" s="1316">
        <v>45.132047913723881</v>
      </c>
      <c r="AD66" s="1316">
        <v>25.022551639262048</v>
      </c>
      <c r="AE66" s="2552">
        <v>21.744047997253393</v>
      </c>
      <c r="AF66" s="1045"/>
      <c r="AG66" s="1045"/>
      <c r="AH66" s="1045"/>
      <c r="AI66" s="1045"/>
      <c r="AJ66" s="1045"/>
      <c r="AK66" s="1045"/>
      <c r="AL66" s="1045"/>
      <c r="AM66" s="1045"/>
      <c r="AN66" s="1045"/>
      <c r="AO66" s="1045"/>
      <c r="AP66" s="1045"/>
      <c r="AQ66" s="1045"/>
      <c r="AR66" s="1045"/>
      <c r="AS66" s="1045"/>
      <c r="AT66" s="1045"/>
      <c r="AU66" s="1045"/>
      <c r="AV66" s="1045"/>
      <c r="AW66" s="1045"/>
      <c r="AX66" s="1045"/>
      <c r="AY66" s="1045"/>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442"/>
      <c r="CC66" s="442"/>
      <c r="CD66" s="442"/>
      <c r="CE66" s="442"/>
      <c r="CF66" s="2587"/>
      <c r="CG66" s="2587"/>
      <c r="CH66" s="2587"/>
      <c r="CI66" s="2587"/>
      <c r="CJ66" s="2587"/>
      <c r="CK66" s="2587"/>
      <c r="CL66" s="2587"/>
      <c r="CM66" s="2587"/>
      <c r="CN66" s="2587"/>
      <c r="CO66" s="2587"/>
      <c r="CP66" s="2587"/>
      <c r="CQ66" s="2587"/>
      <c r="CR66" s="2587"/>
      <c r="CS66" s="2587"/>
      <c r="CT66" s="2587"/>
      <c r="CU66" s="2587"/>
      <c r="CV66" s="2587"/>
      <c r="CW66" s="2587"/>
      <c r="CX66" s="2587"/>
      <c r="CY66" s="2587"/>
      <c r="CZ66" s="2587"/>
    </row>
    <row r="67" s="767" customFormat="true" ht="15" customHeight="true" x14ac:dyDescent="0.2">
      <c r="A67" s="3103"/>
      <c r="B67" s="1496" t="s">
        <v>184</v>
      </c>
      <c r="C67" s="1315">
        <v>1.030625453645148</v>
      </c>
      <c r="D67" s="1316">
        <v>1.2601406489351881</v>
      </c>
      <c r="E67" s="1316">
        <v>1.1067760133417335</v>
      </c>
      <c r="F67" s="1316">
        <v>2.2534999922351657</v>
      </c>
      <c r="G67" s="1317">
        <v>2.0673394453624021E-2</v>
      </c>
      <c r="H67" s="1318">
        <v>0</v>
      </c>
      <c r="I67" s="1316">
        <v>0.10931006853370226</v>
      </c>
      <c r="J67" s="1316">
        <v>0</v>
      </c>
      <c r="K67" s="1316">
        <v>0</v>
      </c>
      <c r="L67" s="1319">
        <v>0</v>
      </c>
      <c r="M67" s="1320">
        <v>1.0793434117225305</v>
      </c>
      <c r="N67" s="1316">
        <v>1.1870225519787372</v>
      </c>
      <c r="O67" s="1316">
        <v>1.2525747717203943</v>
      </c>
      <c r="P67" s="1316">
        <v>2.3037224410340946</v>
      </c>
      <c r="Q67" s="1317">
        <v>1.2664495352217178</v>
      </c>
      <c r="R67" s="1318">
        <v>0</v>
      </c>
      <c r="S67" s="1316">
        <v>3.1870290805043515</v>
      </c>
      <c r="T67" s="1316">
        <v>0</v>
      </c>
      <c r="U67" s="1316">
        <v>6.8899612696926171</v>
      </c>
      <c r="V67" s="1316">
        <v>6.4443088277255062E-2</v>
      </c>
      <c r="W67" s="1316">
        <v>0.82270576025260689</v>
      </c>
      <c r="X67" s="1316">
        <v>1.0449344580866733</v>
      </c>
      <c r="Y67" s="1316">
        <v>1.1552139527250171</v>
      </c>
      <c r="Z67" s="1316">
        <v>0.24507832760625467</v>
      </c>
      <c r="AA67" s="1316">
        <v>0</v>
      </c>
      <c r="AB67" s="1316">
        <v>0</v>
      </c>
      <c r="AC67" s="1316">
        <v>2.9172180911879537</v>
      </c>
      <c r="AD67" s="1316">
        <v>0.91460655514929934</v>
      </c>
      <c r="AE67" s="2552">
        <v>9.6566548307516445E-2</v>
      </c>
      <c r="AF67" s="1045"/>
      <c r="AG67" s="1045"/>
      <c r="AH67" s="1045"/>
      <c r="AI67" s="1045"/>
      <c r="AJ67" s="1045"/>
      <c r="AK67" s="1045"/>
      <c r="AL67" s="1045"/>
      <c r="AM67" s="1045"/>
      <c r="AN67" s="1045"/>
      <c r="AO67" s="1045"/>
      <c r="AP67" s="1045"/>
      <c r="AQ67" s="1045"/>
      <c r="AR67" s="1045"/>
      <c r="AS67" s="1045"/>
      <c r="AT67" s="1045"/>
      <c r="AU67" s="1045"/>
      <c r="AV67" s="1045"/>
      <c r="AW67" s="1045"/>
      <c r="AX67" s="1045"/>
      <c r="AY67" s="1045"/>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442"/>
      <c r="CC67" s="442"/>
      <c r="CD67" s="442"/>
      <c r="CE67" s="442"/>
      <c r="CF67" s="2587"/>
      <c r="CG67" s="2587"/>
      <c r="CH67" s="2587"/>
      <c r="CI67" s="2587"/>
      <c r="CJ67" s="2587"/>
      <c r="CK67" s="2587"/>
      <c r="CL67" s="2587"/>
      <c r="CM67" s="2587"/>
      <c r="CN67" s="2587"/>
      <c r="CO67" s="2587"/>
      <c r="CP67" s="2587"/>
      <c r="CQ67" s="2587"/>
      <c r="CR67" s="2587"/>
      <c r="CS67" s="2587"/>
      <c r="CT67" s="2587"/>
      <c r="CU67" s="2587"/>
      <c r="CV67" s="2587"/>
      <c r="CW67" s="2587"/>
      <c r="CX67" s="2587"/>
      <c r="CY67" s="2587"/>
      <c r="CZ67" s="2587"/>
    </row>
    <row r="68" s="767" customFormat="true" ht="15" customHeight="true" x14ac:dyDescent="0.2">
      <c r="A68" s="3103"/>
      <c r="B68" s="1496" t="s">
        <v>185</v>
      </c>
      <c r="C68" s="1315">
        <v>5.176621660639551</v>
      </c>
      <c r="D68" s="1316">
        <v>5.8791201636555472</v>
      </c>
      <c r="E68" s="1316">
        <v>1.8106513395954209</v>
      </c>
      <c r="F68" s="1316">
        <v>2.9469503273274542</v>
      </c>
      <c r="G68" s="1317">
        <v>0.24061479282489248</v>
      </c>
      <c r="H68" s="1318">
        <v>6.50966829343744E-2</v>
      </c>
      <c r="I68" s="1316">
        <v>0.86381581305855804</v>
      </c>
      <c r="J68" s="1316">
        <v>0</v>
      </c>
      <c r="K68" s="1316">
        <v>0</v>
      </c>
      <c r="L68" s="1319">
        <v>0</v>
      </c>
      <c r="M68" s="1320">
        <v>5.3635667947470358</v>
      </c>
      <c r="N68" s="1316">
        <v>6.6814622449316561</v>
      </c>
      <c r="O68" s="1316">
        <v>2.1378148145371925</v>
      </c>
      <c r="P68" s="1316">
        <v>3.6014624959952295</v>
      </c>
      <c r="Q68" s="1317">
        <v>1.8617976944385828</v>
      </c>
      <c r="R68" s="1318">
        <v>0</v>
      </c>
      <c r="S68" s="1316">
        <v>7.8425678682868236</v>
      </c>
      <c r="T68" s="1316">
        <v>0.22272222503671957</v>
      </c>
      <c r="U68" s="1316">
        <v>4.7507921422728234</v>
      </c>
      <c r="V68" s="1316">
        <v>0.1226984942426011</v>
      </c>
      <c r="W68" s="1316">
        <v>3.1096369732526172</v>
      </c>
      <c r="X68" s="1316">
        <v>3.4107513464748926</v>
      </c>
      <c r="Y68" s="1316">
        <v>0.60480154925748109</v>
      </c>
      <c r="Z68" s="1316">
        <v>4.288870733109456</v>
      </c>
      <c r="AA68" s="1316">
        <v>0.36758110667105398</v>
      </c>
      <c r="AB68" s="1316">
        <v>0</v>
      </c>
      <c r="AC68" s="1316">
        <v>0.58129211542855241</v>
      </c>
      <c r="AD68" s="1316">
        <v>1.0145155938359343</v>
      </c>
      <c r="AE68" s="2552">
        <v>27.562706687573119</v>
      </c>
      <c r="AF68" s="1045"/>
      <c r="AG68" s="1045"/>
      <c r="AH68" s="1045"/>
      <c r="AI68" s="1045"/>
      <c r="AJ68" s="1045"/>
      <c r="AK68" s="1045"/>
      <c r="AL68" s="1045"/>
      <c r="AM68" s="1045"/>
      <c r="AN68" s="1045"/>
      <c r="AO68" s="1045"/>
      <c r="AP68" s="1045"/>
      <c r="AQ68" s="1045"/>
      <c r="AR68" s="1045"/>
      <c r="AS68" s="1045"/>
      <c r="AT68" s="1045"/>
      <c r="AU68" s="1045"/>
      <c r="AV68" s="1045"/>
      <c r="AW68" s="1045"/>
      <c r="AX68" s="1045"/>
      <c r="AY68" s="1045"/>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442"/>
      <c r="CC68" s="442"/>
      <c r="CD68" s="442"/>
      <c r="CE68" s="442"/>
      <c r="CF68" s="2587"/>
      <c r="CG68" s="2587"/>
      <c r="CH68" s="2587"/>
      <c r="CI68" s="2587"/>
      <c r="CJ68" s="2587"/>
      <c r="CK68" s="2587"/>
      <c r="CL68" s="2587"/>
      <c r="CM68" s="2587"/>
      <c r="CN68" s="2587"/>
      <c r="CO68" s="2587"/>
      <c r="CP68" s="2587"/>
      <c r="CQ68" s="2587"/>
      <c r="CR68" s="2587"/>
      <c r="CS68" s="2587"/>
      <c r="CT68" s="2587"/>
      <c r="CU68" s="2587"/>
      <c r="CV68" s="2587"/>
      <c r="CW68" s="2587"/>
      <c r="CX68" s="2587"/>
      <c r="CY68" s="2587"/>
      <c r="CZ68" s="2587"/>
    </row>
    <row r="69" s="767" customFormat="true" ht="15" customHeight="true" x14ac:dyDescent="0.2">
      <c r="A69" s="3103"/>
      <c r="B69" s="1496" t="s">
        <v>186</v>
      </c>
      <c r="C69" s="1315">
        <v>19.735135527144987</v>
      </c>
      <c r="D69" s="1316">
        <v>11.667330557278904</v>
      </c>
      <c r="E69" s="1316">
        <v>8.7652425923852046</v>
      </c>
      <c r="F69" s="1316">
        <v>2.296005550966421</v>
      </c>
      <c r="G69" s="1317">
        <v>0.67619582865588557</v>
      </c>
      <c r="H69" s="1318">
        <v>1.1729583465090452</v>
      </c>
      <c r="I69" s="1316">
        <v>0.17235294848162783</v>
      </c>
      <c r="J69" s="1316">
        <v>0</v>
      </c>
      <c r="K69" s="1316">
        <v>0</v>
      </c>
      <c r="L69" s="1319">
        <v>0</v>
      </c>
      <c r="M69" s="1320">
        <v>19.530275852877306</v>
      </c>
      <c r="N69" s="1316">
        <v>9.6464990859456403</v>
      </c>
      <c r="O69" s="1316">
        <v>13.519648648807401</v>
      </c>
      <c r="P69" s="1316">
        <v>5.0183629411472959</v>
      </c>
      <c r="Q69" s="1317">
        <v>2.9984675773835732</v>
      </c>
      <c r="R69" s="1318">
        <v>0.57521169786347282</v>
      </c>
      <c r="S69" s="1316">
        <v>17.082088071120882</v>
      </c>
      <c r="T69" s="1316">
        <v>2.8993133805101996</v>
      </c>
      <c r="U69" s="1316">
        <v>0</v>
      </c>
      <c r="V69" s="1316">
        <v>18.704694855010697</v>
      </c>
      <c r="W69" s="1316">
        <v>2.1042679433250173</v>
      </c>
      <c r="X69" s="1316">
        <v>2.5289875967952713</v>
      </c>
      <c r="Y69" s="1316">
        <v>21.695009554082453</v>
      </c>
      <c r="Z69" s="1316">
        <v>0</v>
      </c>
      <c r="AA69" s="1316">
        <v>5.0921260825879324</v>
      </c>
      <c r="AB69" s="1316">
        <v>0</v>
      </c>
      <c r="AC69" s="1316">
        <v>1.6678035450188409</v>
      </c>
      <c r="AD69" s="1316">
        <v>52.505966910093115</v>
      </c>
      <c r="AE69" s="2552">
        <v>3.5879441835263806</v>
      </c>
      <c r="AF69" s="1045"/>
      <c r="AG69" s="1045"/>
      <c r="AH69" s="1045"/>
      <c r="AI69" s="1045"/>
      <c r="AJ69" s="1045"/>
      <c r="AK69" s="1045"/>
      <c r="AL69" s="1045"/>
      <c r="AM69" s="1045"/>
      <c r="AN69" s="1045"/>
      <c r="AO69" s="1045"/>
      <c r="AP69" s="1045"/>
      <c r="AQ69" s="1045"/>
      <c r="AR69" s="1045"/>
      <c r="AS69" s="1045"/>
      <c r="AT69" s="1045"/>
      <c r="AU69" s="1045"/>
      <c r="AV69" s="1045"/>
      <c r="AW69" s="1045"/>
      <c r="AX69" s="1045"/>
      <c r="AY69" s="1045"/>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442"/>
      <c r="CC69" s="442"/>
      <c r="CD69" s="442"/>
      <c r="CE69" s="442"/>
      <c r="CF69" s="2587"/>
      <c r="CG69" s="2587"/>
      <c r="CH69" s="2587"/>
      <c r="CI69" s="2587"/>
      <c r="CJ69" s="2587"/>
      <c r="CK69" s="2587"/>
      <c r="CL69" s="2587"/>
      <c r="CM69" s="2587"/>
      <c r="CN69" s="2587"/>
      <c r="CO69" s="2587"/>
      <c r="CP69" s="2587"/>
      <c r="CQ69" s="2587"/>
      <c r="CR69" s="2587"/>
      <c r="CS69" s="2587"/>
      <c r="CT69" s="2587"/>
      <c r="CU69" s="2587"/>
      <c r="CV69" s="2587"/>
      <c r="CW69" s="2587"/>
      <c r="CX69" s="2587"/>
      <c r="CY69" s="2587"/>
      <c r="CZ69" s="2587"/>
    </row>
    <row r="70" s="767" customFormat="true" ht="15" customHeight="true" x14ac:dyDescent="0.2">
      <c r="A70" s="3103"/>
      <c r="B70" s="1496" t="s">
        <v>187</v>
      </c>
      <c r="C70" s="1315">
        <v>0.27187635106510266</v>
      </c>
      <c r="D70" s="1316">
        <v>0.54750133106208787</v>
      </c>
      <c r="E70" s="1316">
        <v>0.59480228729636997</v>
      </c>
      <c r="F70" s="1316">
        <v>0.30648429369491742</v>
      </c>
      <c r="G70" s="1317">
        <v>0.24058663833710989</v>
      </c>
      <c r="H70" s="1318">
        <v>0</v>
      </c>
      <c r="I70" s="1316">
        <v>5.6200214224331871E-2</v>
      </c>
      <c r="J70" s="1316">
        <v>0</v>
      </c>
      <c r="K70" s="1316">
        <v>0</v>
      </c>
      <c r="L70" s="1319">
        <v>0</v>
      </c>
      <c r="M70" s="1320">
        <v>0.23799294471174079</v>
      </c>
      <c r="N70" s="1316">
        <v>0.53761135271125615</v>
      </c>
      <c r="O70" s="1316">
        <v>0.97151109127256252</v>
      </c>
      <c r="P70" s="1316">
        <v>0.33859147119271199</v>
      </c>
      <c r="Q70" s="1317">
        <v>0.34852263369478537</v>
      </c>
      <c r="R70" s="1318">
        <v>0</v>
      </c>
      <c r="S70" s="1316">
        <v>0</v>
      </c>
      <c r="T70" s="1316">
        <v>0.58367252015529125</v>
      </c>
      <c r="U70" s="1316">
        <v>2.4205253629415391E-2</v>
      </c>
      <c r="V70" s="1316">
        <v>2.1909615421360202</v>
      </c>
      <c r="W70" s="1316">
        <v>0</v>
      </c>
      <c r="X70" s="1316">
        <v>0.55691719504175441</v>
      </c>
      <c r="Y70" s="1316">
        <v>0.75364498696742321</v>
      </c>
      <c r="Z70" s="1316">
        <v>0</v>
      </c>
      <c r="AA70" s="1316">
        <v>0.80762907761423464</v>
      </c>
      <c r="AB70" s="1316">
        <v>0</v>
      </c>
      <c r="AC70" s="1316">
        <v>0.11657078231006043</v>
      </c>
      <c r="AD70" s="1316">
        <v>0</v>
      </c>
      <c r="AE70" s="2552">
        <v>0.39316071543666803</v>
      </c>
      <c r="AF70" s="1045"/>
      <c r="AG70" s="1045"/>
      <c r="AH70" s="1045"/>
      <c r="AI70" s="1045"/>
      <c r="AJ70" s="1045"/>
      <c r="AK70" s="1045"/>
      <c r="AL70" s="1045"/>
      <c r="AM70" s="1045"/>
      <c r="AN70" s="1045"/>
      <c r="AO70" s="1045"/>
      <c r="AP70" s="1045"/>
      <c r="AQ70" s="1045"/>
      <c r="AR70" s="1045"/>
      <c r="AS70" s="1045"/>
      <c r="AT70" s="1045"/>
      <c r="AU70" s="1045"/>
      <c r="AV70" s="1045"/>
      <c r="AW70" s="1045"/>
      <c r="AX70" s="1045"/>
      <c r="AY70" s="1045"/>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442"/>
      <c r="CC70" s="442"/>
      <c r="CD70" s="442"/>
      <c r="CE70" s="442"/>
      <c r="CF70" s="2587"/>
      <c r="CG70" s="2587"/>
      <c r="CH70" s="2587"/>
      <c r="CI70" s="2587"/>
      <c r="CJ70" s="2587"/>
      <c r="CK70" s="2587"/>
      <c r="CL70" s="2587"/>
      <c r="CM70" s="2587"/>
      <c r="CN70" s="2587"/>
      <c r="CO70" s="2587"/>
      <c r="CP70" s="2587"/>
      <c r="CQ70" s="2587"/>
      <c r="CR70" s="2587"/>
      <c r="CS70" s="2587"/>
      <c r="CT70" s="2587"/>
      <c r="CU70" s="2587"/>
      <c r="CV70" s="2587"/>
      <c r="CW70" s="2587"/>
      <c r="CX70" s="2587"/>
      <c r="CY70" s="2587"/>
      <c r="CZ70" s="2587"/>
    </row>
    <row r="71" s="767" customFormat="true" ht="15" customHeight="true" x14ac:dyDescent="0.2">
      <c r="A71" s="3103"/>
      <c r="B71" s="1496" t="s">
        <v>188</v>
      </c>
      <c r="C71" s="1315">
        <v>8.2756491272549942E-2</v>
      </c>
      <c r="D71" s="1316">
        <v>0</v>
      </c>
      <c r="E71" s="1316">
        <v>0.12140774812240383</v>
      </c>
      <c r="F71" s="1316">
        <v>0</v>
      </c>
      <c r="G71" s="1317">
        <v>6.7858523533113214E-3</v>
      </c>
      <c r="H71" s="1318">
        <v>0</v>
      </c>
      <c r="I71" s="1316">
        <v>0</v>
      </c>
      <c r="J71" s="1316">
        <v>3.6145080917188245E-2</v>
      </c>
      <c r="K71" s="1316">
        <v>0</v>
      </c>
      <c r="L71" s="1319">
        <v>0</v>
      </c>
      <c r="M71" s="1320">
        <v>8.6668414132777996E-2</v>
      </c>
      <c r="N71" s="1316">
        <v>0</v>
      </c>
      <c r="O71" s="1316">
        <v>0</v>
      </c>
      <c r="P71" s="1316">
        <v>0.14168230154637879</v>
      </c>
      <c r="Q71" s="1317">
        <v>0</v>
      </c>
      <c r="R71" s="1318">
        <v>0</v>
      </c>
      <c r="S71" s="1316">
        <v>0.72116883247481878</v>
      </c>
      <c r="T71" s="1316">
        <v>0</v>
      </c>
      <c r="U71" s="1316">
        <v>0</v>
      </c>
      <c r="V71" s="1316">
        <v>0.19001691797581863</v>
      </c>
      <c r="W71" s="1316">
        <v>0</v>
      </c>
      <c r="X71" s="1316">
        <v>0</v>
      </c>
      <c r="Y71" s="1316">
        <v>0</v>
      </c>
      <c r="Z71" s="1316">
        <v>0</v>
      </c>
      <c r="AA71" s="1316">
        <v>0</v>
      </c>
      <c r="AB71" s="1316">
        <v>0</v>
      </c>
      <c r="AC71" s="1316">
        <v>0</v>
      </c>
      <c r="AD71" s="1316">
        <v>0</v>
      </c>
      <c r="AE71" s="2552">
        <v>0</v>
      </c>
      <c r="AF71" s="1045"/>
      <c r="AG71" s="1045"/>
      <c r="AH71" s="1045"/>
      <c r="AI71" s="1045"/>
      <c r="AJ71" s="1045"/>
      <c r="AK71" s="1045"/>
      <c r="AL71" s="1045"/>
      <c r="AM71" s="1045"/>
      <c r="AN71" s="1045"/>
      <c r="AO71" s="1045"/>
      <c r="AP71" s="1045"/>
      <c r="AQ71" s="1045"/>
      <c r="AR71" s="1045"/>
      <c r="AS71" s="1045"/>
      <c r="AT71" s="1045"/>
      <c r="AU71" s="1045"/>
      <c r="AV71" s="1045"/>
      <c r="AW71" s="1045"/>
      <c r="AX71" s="1045"/>
      <c r="AY71" s="1045"/>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442"/>
      <c r="CC71" s="442"/>
      <c r="CD71" s="442"/>
      <c r="CE71" s="442"/>
      <c r="CF71" s="2587"/>
      <c r="CG71" s="2587"/>
      <c r="CH71" s="2587"/>
      <c r="CI71" s="2587"/>
      <c r="CJ71" s="2587"/>
      <c r="CK71" s="2587"/>
      <c r="CL71" s="2587"/>
      <c r="CM71" s="2587"/>
      <c r="CN71" s="2587"/>
      <c r="CO71" s="2587"/>
      <c r="CP71" s="2587"/>
      <c r="CQ71" s="2587"/>
      <c r="CR71" s="2587"/>
      <c r="CS71" s="2587"/>
      <c r="CT71" s="2587"/>
      <c r="CU71" s="2587"/>
      <c r="CV71" s="2587"/>
      <c r="CW71" s="2587"/>
      <c r="CX71" s="2587"/>
      <c r="CY71" s="2587"/>
      <c r="CZ71" s="2587"/>
    </row>
    <row r="72" s="767" customFormat="true" ht="15" customHeight="true" x14ac:dyDescent="0.2">
      <c r="A72" s="3103"/>
      <c r="B72" s="1496" t="s">
        <v>189</v>
      </c>
      <c r="C72" s="1315">
        <v>0.11922047524564978</v>
      </c>
      <c r="D72" s="1316">
        <v>0.26850352679969497</v>
      </c>
      <c r="E72" s="1316">
        <v>0.11156002039933852</v>
      </c>
      <c r="F72" s="1316">
        <v>0.17833494308838999</v>
      </c>
      <c r="G72" s="1317">
        <v>0.33273625061857198</v>
      </c>
      <c r="H72" s="1318">
        <v>2.4306499829144099E-2</v>
      </c>
      <c r="I72" s="1316">
        <v>1.1642564939904176</v>
      </c>
      <c r="J72" s="1316">
        <v>0.27416834526482348</v>
      </c>
      <c r="K72" s="1316">
        <v>5.1312603602390233E-2</v>
      </c>
      <c r="L72" s="1319">
        <v>0</v>
      </c>
      <c r="M72" s="1320">
        <v>0.12485606099063659</v>
      </c>
      <c r="N72" s="1316">
        <v>0.37526207238411025</v>
      </c>
      <c r="O72" s="1316">
        <v>0.12944161327130552</v>
      </c>
      <c r="P72" s="1316">
        <v>0.15200942496300165</v>
      </c>
      <c r="Q72" s="1317">
        <v>0.14258324976257666</v>
      </c>
      <c r="R72" s="1318">
        <v>0.48656353596134755</v>
      </c>
      <c r="S72" s="1316">
        <v>0</v>
      </c>
      <c r="T72" s="1316">
        <v>0</v>
      </c>
      <c r="U72" s="1316">
        <v>0</v>
      </c>
      <c r="V72" s="1316">
        <v>0</v>
      </c>
      <c r="W72" s="1316">
        <v>4.1923837855899343E-2</v>
      </c>
      <c r="X72" s="1316">
        <v>0</v>
      </c>
      <c r="Y72" s="1316">
        <v>0</v>
      </c>
      <c r="Z72" s="1316">
        <v>0.2795326004938436</v>
      </c>
      <c r="AA72" s="1316">
        <v>0.26261806068621202</v>
      </c>
      <c r="AB72" s="1316">
        <v>0.17504881873413974</v>
      </c>
      <c r="AC72" s="1316">
        <v>0</v>
      </c>
      <c r="AD72" s="1316">
        <v>0.99427069860891482</v>
      </c>
      <c r="AE72" s="2552">
        <v>0.34256532710231918</v>
      </c>
      <c r="AF72" s="1045"/>
      <c r="AG72" s="1045"/>
      <c r="AH72" s="1045"/>
      <c r="AI72" s="1045"/>
      <c r="AJ72" s="1045"/>
      <c r="AK72" s="1045"/>
      <c r="AL72" s="1045"/>
      <c r="AM72" s="1045"/>
      <c r="AN72" s="1045"/>
      <c r="AO72" s="1045"/>
      <c r="AP72" s="1045"/>
      <c r="AQ72" s="1045"/>
      <c r="AR72" s="1045"/>
      <c r="AS72" s="1045"/>
      <c r="AT72" s="1045"/>
      <c r="AU72" s="1045"/>
      <c r="AV72" s="1045"/>
      <c r="AW72" s="1045"/>
      <c r="AX72" s="1045"/>
      <c r="AY72" s="1045"/>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442"/>
      <c r="CC72" s="442"/>
      <c r="CD72" s="442"/>
      <c r="CE72" s="442"/>
      <c r="CF72" s="2587"/>
      <c r="CG72" s="2587"/>
      <c r="CH72" s="2587"/>
      <c r="CI72" s="2587"/>
      <c r="CJ72" s="2587"/>
      <c r="CK72" s="2587"/>
      <c r="CL72" s="2587"/>
      <c r="CM72" s="2587"/>
      <c r="CN72" s="2587"/>
      <c r="CO72" s="2587"/>
      <c r="CP72" s="2587"/>
      <c r="CQ72" s="2587"/>
      <c r="CR72" s="2587"/>
      <c r="CS72" s="2587"/>
      <c r="CT72" s="2587"/>
      <c r="CU72" s="2587"/>
      <c r="CV72" s="2587"/>
      <c r="CW72" s="2587"/>
      <c r="CX72" s="2587"/>
      <c r="CY72" s="2587"/>
      <c r="CZ72" s="2587"/>
    </row>
    <row r="73" s="767" customFormat="true" ht="15" customHeight="true" x14ac:dyDescent="0.2">
      <c r="A73" s="1235"/>
      <c r="B73" s="1497"/>
      <c r="C73" s="1315"/>
      <c r="D73" s="1316"/>
      <c r="E73" s="1316"/>
      <c r="F73" s="1316"/>
      <c r="G73" s="1317"/>
      <c r="H73" s="1318"/>
      <c r="I73" s="1316"/>
      <c r="J73" s="1316"/>
      <c r="K73" s="1316"/>
      <c r="L73" s="1319"/>
      <c r="M73" s="1320"/>
      <c r="N73" s="1316"/>
      <c r="O73" s="1316"/>
      <c r="P73" s="1316"/>
      <c r="Q73" s="1317"/>
      <c r="R73" s="1318"/>
      <c r="S73" s="1316"/>
      <c r="T73" s="1316"/>
      <c r="U73" s="1316"/>
      <c r="V73" s="1316"/>
      <c r="W73" s="1316"/>
      <c r="X73" s="1316"/>
      <c r="Y73" s="1316"/>
      <c r="Z73" s="1316"/>
      <c r="AA73" s="1316"/>
      <c r="AB73" s="1316"/>
      <c r="AC73" s="1316"/>
      <c r="AD73" s="1316"/>
      <c r="AE73" s="2552"/>
      <c r="AF73" s="1045"/>
      <c r="AG73" s="1045"/>
      <c r="AH73" s="1045"/>
      <c r="AI73" s="1045"/>
      <c r="AJ73" s="1045"/>
      <c r="AK73" s="1045"/>
      <c r="AL73" s="1045"/>
      <c r="AM73" s="1045"/>
      <c r="AN73" s="1045"/>
      <c r="AO73" s="1045"/>
      <c r="AP73" s="1045"/>
      <c r="AQ73" s="1045"/>
      <c r="AR73" s="1045"/>
      <c r="AS73" s="1045"/>
      <c r="AT73" s="1045"/>
      <c r="AU73" s="1045"/>
      <c r="AV73" s="1045"/>
      <c r="AW73" s="1045"/>
      <c r="AX73" s="1045"/>
      <c r="AY73" s="1045"/>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442"/>
      <c r="CC73" s="442"/>
      <c r="CD73" s="442"/>
      <c r="CE73" s="442"/>
      <c r="CF73" s="2587"/>
      <c r="CG73" s="2587"/>
      <c r="CH73" s="2587"/>
      <c r="CI73" s="2587"/>
      <c r="CJ73" s="2587"/>
      <c r="CK73" s="2587"/>
      <c r="CL73" s="2587"/>
      <c r="CM73" s="2587"/>
      <c r="CN73" s="2587"/>
      <c r="CO73" s="2587"/>
      <c r="CP73" s="2587"/>
      <c r="CQ73" s="2587"/>
      <c r="CR73" s="2587"/>
      <c r="CS73" s="2587"/>
      <c r="CT73" s="2587"/>
      <c r="CU73" s="2587"/>
      <c r="CV73" s="2587"/>
      <c r="CW73" s="2587"/>
      <c r="CX73" s="2587"/>
      <c r="CY73" s="2587"/>
      <c r="CZ73" s="2587"/>
    </row>
    <row r="74" s="767" customFormat="true" ht="15" customHeight="true" x14ac:dyDescent="0.2">
      <c r="A74" s="1235"/>
      <c r="B74" s="1497"/>
      <c r="C74" s="1315"/>
      <c r="D74" s="1316"/>
      <c r="E74" s="1316"/>
      <c r="F74" s="1316"/>
      <c r="G74" s="1317"/>
      <c r="H74" s="1318"/>
      <c r="I74" s="1316"/>
      <c r="J74" s="1316"/>
      <c r="K74" s="1316"/>
      <c r="L74" s="1319"/>
      <c r="M74" s="1320"/>
      <c r="N74" s="1316"/>
      <c r="O74" s="1316"/>
      <c r="P74" s="1316"/>
      <c r="Q74" s="1317"/>
      <c r="R74" s="1318"/>
      <c r="S74" s="1316"/>
      <c r="T74" s="1316"/>
      <c r="U74" s="1316"/>
      <c r="V74" s="1316"/>
      <c r="W74" s="1316"/>
      <c r="X74" s="1316"/>
      <c r="Y74" s="1316"/>
      <c r="Z74" s="1316"/>
      <c r="AA74" s="1316"/>
      <c r="AB74" s="1316"/>
      <c r="AC74" s="1316"/>
      <c r="AD74" s="1316"/>
      <c r="AE74" s="2552"/>
      <c r="AF74" s="1045"/>
      <c r="AG74" s="1045"/>
      <c r="AH74" s="1045"/>
      <c r="AI74" s="1045"/>
      <c r="AJ74" s="1045"/>
      <c r="AK74" s="1045"/>
      <c r="AL74" s="1045"/>
      <c r="AM74" s="1045"/>
      <c r="AN74" s="1045"/>
      <c r="AO74" s="1045"/>
      <c r="AP74" s="1045"/>
      <c r="AQ74" s="1045"/>
      <c r="AR74" s="1045"/>
      <c r="AS74" s="1045"/>
      <c r="AT74" s="1045"/>
      <c r="AU74" s="1045"/>
      <c r="AV74" s="1045"/>
      <c r="AW74" s="1045"/>
      <c r="AX74" s="1045"/>
      <c r="AY74" s="1045"/>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442"/>
      <c r="CC74" s="442"/>
      <c r="CD74" s="442"/>
      <c r="CE74" s="442"/>
      <c r="CF74" s="2587"/>
      <c r="CG74" s="2587"/>
      <c r="CH74" s="2587"/>
      <c r="CI74" s="2587"/>
      <c r="CJ74" s="2587"/>
      <c r="CK74" s="2587"/>
      <c r="CL74" s="2587"/>
      <c r="CM74" s="2587"/>
      <c r="CN74" s="2587"/>
      <c r="CO74" s="2587"/>
      <c r="CP74" s="2587"/>
      <c r="CQ74" s="2587"/>
      <c r="CR74" s="2587"/>
      <c r="CS74" s="2587"/>
      <c r="CT74" s="2587"/>
      <c r="CU74" s="2587"/>
      <c r="CV74" s="2587"/>
      <c r="CW74" s="2587"/>
      <c r="CX74" s="2587"/>
      <c r="CY74" s="2587"/>
      <c r="CZ74" s="2587"/>
    </row>
    <row r="75" s="767" customFormat="true" ht="15" customHeight="true" x14ac:dyDescent="0.2">
      <c r="A75" s="1235"/>
      <c r="B75" s="1497"/>
      <c r="C75" s="1315"/>
      <c r="D75" s="1316"/>
      <c r="E75" s="1316"/>
      <c r="F75" s="1316"/>
      <c r="G75" s="1317"/>
      <c r="H75" s="1318"/>
      <c r="I75" s="1316"/>
      <c r="J75" s="1316"/>
      <c r="K75" s="1316"/>
      <c r="L75" s="1319"/>
      <c r="M75" s="1320"/>
      <c r="N75" s="1316"/>
      <c r="O75" s="1316"/>
      <c r="P75" s="1316"/>
      <c r="Q75" s="1317"/>
      <c r="R75" s="1318"/>
      <c r="S75" s="1316"/>
      <c r="T75" s="1316"/>
      <c r="U75" s="1316"/>
      <c r="V75" s="1316"/>
      <c r="W75" s="1316"/>
      <c r="X75" s="1316"/>
      <c r="Y75" s="1316"/>
      <c r="Z75" s="1316"/>
      <c r="AA75" s="1316"/>
      <c r="AB75" s="1316"/>
      <c r="AC75" s="1316"/>
      <c r="AD75" s="1316"/>
      <c r="AE75" s="2552"/>
      <c r="AF75" s="1045"/>
      <c r="AG75" s="1045"/>
      <c r="AH75" s="1045"/>
      <c r="AI75" s="1045"/>
      <c r="AJ75" s="1045"/>
      <c r="AK75" s="1045"/>
      <c r="AL75" s="1045"/>
      <c r="AM75" s="1045"/>
      <c r="AN75" s="1045"/>
      <c r="AO75" s="1045"/>
      <c r="AP75" s="1045"/>
      <c r="AQ75" s="1045"/>
      <c r="AR75" s="1045"/>
      <c r="AS75" s="1045"/>
      <c r="AT75" s="1045"/>
      <c r="AU75" s="1045"/>
      <c r="AV75" s="1045"/>
      <c r="AW75" s="1045"/>
      <c r="AX75" s="1045"/>
      <c r="AY75" s="1045"/>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442"/>
      <c r="CC75" s="442"/>
      <c r="CD75" s="442"/>
      <c r="CE75" s="442"/>
      <c r="CF75" s="2587"/>
      <c r="CG75" s="2587"/>
      <c r="CH75" s="2587"/>
      <c r="CI75" s="2587"/>
      <c r="CJ75" s="2587"/>
      <c r="CK75" s="2587"/>
      <c r="CL75" s="2587"/>
      <c r="CM75" s="2587"/>
      <c r="CN75" s="2587"/>
      <c r="CO75" s="2587"/>
      <c r="CP75" s="2587"/>
      <c r="CQ75" s="2587"/>
      <c r="CR75" s="2587"/>
      <c r="CS75" s="2587"/>
      <c r="CT75" s="2587"/>
      <c r="CU75" s="2587"/>
      <c r="CV75" s="2587"/>
      <c r="CW75" s="2587"/>
      <c r="CX75" s="2587"/>
      <c r="CY75" s="2587"/>
      <c r="CZ75" s="2587"/>
    </row>
    <row r="76" s="767" customFormat="true" ht="15" customHeight="true" x14ac:dyDescent="0.2">
      <c r="A76" s="1235"/>
      <c r="B76" s="1497"/>
      <c r="C76" s="1315"/>
      <c r="D76" s="1316"/>
      <c r="E76" s="1316"/>
      <c r="F76" s="1316"/>
      <c r="G76" s="1317"/>
      <c r="H76" s="1318"/>
      <c r="I76" s="1316"/>
      <c r="J76" s="1316"/>
      <c r="K76" s="1316"/>
      <c r="L76" s="1319"/>
      <c r="M76" s="1320"/>
      <c r="N76" s="1316"/>
      <c r="O76" s="1316"/>
      <c r="P76" s="1316"/>
      <c r="Q76" s="1317"/>
      <c r="R76" s="1318"/>
      <c r="S76" s="1316"/>
      <c r="T76" s="1316"/>
      <c r="U76" s="1316"/>
      <c r="V76" s="1316"/>
      <c r="W76" s="1316"/>
      <c r="X76" s="1316"/>
      <c r="Y76" s="1316"/>
      <c r="Z76" s="1316"/>
      <c r="AA76" s="1316"/>
      <c r="AB76" s="1316"/>
      <c r="AC76" s="1316"/>
      <c r="AD76" s="1316"/>
      <c r="AE76" s="2552"/>
      <c r="AF76" s="1045"/>
      <c r="AG76" s="1045"/>
      <c r="AH76" s="1045"/>
      <c r="AI76" s="1045"/>
      <c r="AJ76" s="1045"/>
      <c r="AK76" s="1045"/>
      <c r="AL76" s="1045"/>
      <c r="AM76" s="1045"/>
      <c r="AN76" s="1045"/>
      <c r="AO76" s="1045"/>
      <c r="AP76" s="1045"/>
      <c r="AQ76" s="1045"/>
      <c r="AR76" s="1045"/>
      <c r="AS76" s="1045"/>
      <c r="AT76" s="1045"/>
      <c r="AU76" s="1045"/>
      <c r="AV76" s="1045"/>
      <c r="AW76" s="1045"/>
      <c r="AX76" s="1045"/>
      <c r="AY76" s="1045"/>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442"/>
      <c r="CC76" s="442"/>
      <c r="CD76" s="442"/>
      <c r="CE76" s="442"/>
      <c r="CF76" s="2587"/>
      <c r="CG76" s="2587"/>
      <c r="CH76" s="2587"/>
      <c r="CI76" s="2587"/>
      <c r="CJ76" s="2587"/>
      <c r="CK76" s="2587"/>
      <c r="CL76" s="2587"/>
      <c r="CM76" s="2587"/>
      <c r="CN76" s="2587"/>
      <c r="CO76" s="2587"/>
      <c r="CP76" s="2587"/>
      <c r="CQ76" s="2587"/>
      <c r="CR76" s="2587"/>
      <c r="CS76" s="2587"/>
      <c r="CT76" s="2587"/>
      <c r="CU76" s="2587"/>
      <c r="CV76" s="2587"/>
      <c r="CW76" s="2587"/>
      <c r="CX76" s="2587"/>
      <c r="CY76" s="2587"/>
      <c r="CZ76" s="2587"/>
    </row>
    <row r="77" s="767" customFormat="true" ht="15" customHeight="true" x14ac:dyDescent="0.2">
      <c r="A77" s="1235"/>
      <c r="B77" s="1497"/>
      <c r="C77" s="1315"/>
      <c r="D77" s="1316"/>
      <c r="E77" s="1316"/>
      <c r="F77" s="1316"/>
      <c r="G77" s="1317"/>
      <c r="H77" s="1318"/>
      <c r="I77" s="1316"/>
      <c r="J77" s="1316"/>
      <c r="K77" s="1316"/>
      <c r="L77" s="1319"/>
      <c r="M77" s="1320"/>
      <c r="N77" s="1316"/>
      <c r="O77" s="1316"/>
      <c r="P77" s="1316"/>
      <c r="Q77" s="1317"/>
      <c r="R77" s="1318"/>
      <c r="S77" s="1316"/>
      <c r="T77" s="1316"/>
      <c r="U77" s="1316"/>
      <c r="V77" s="1316"/>
      <c r="W77" s="1316"/>
      <c r="X77" s="1316"/>
      <c r="Y77" s="1316"/>
      <c r="Z77" s="1316"/>
      <c r="AA77" s="1316"/>
      <c r="AB77" s="1316"/>
      <c r="AC77" s="1316"/>
      <c r="AD77" s="1316"/>
      <c r="AE77" s="2552"/>
      <c r="AF77" s="1045"/>
      <c r="AG77" s="1045"/>
      <c r="AH77" s="1045"/>
      <c r="AI77" s="1045"/>
      <c r="AJ77" s="1045"/>
      <c r="AK77" s="1045"/>
      <c r="AL77" s="1045"/>
      <c r="AM77" s="1045"/>
      <c r="AN77" s="1045"/>
      <c r="AO77" s="1045"/>
      <c r="AP77" s="1045"/>
      <c r="AQ77" s="1045"/>
      <c r="AR77" s="1045"/>
      <c r="AS77" s="1045"/>
      <c r="AT77" s="1045"/>
      <c r="AU77" s="1045"/>
      <c r="AV77" s="1045"/>
      <c r="AW77" s="1045"/>
      <c r="AX77" s="1045"/>
      <c r="AY77" s="1045"/>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442"/>
      <c r="CC77" s="442"/>
      <c r="CD77" s="442"/>
      <c r="CE77" s="442"/>
      <c r="CF77" s="2587"/>
      <c r="CG77" s="2587"/>
      <c r="CH77" s="2587"/>
      <c r="CI77" s="2587"/>
      <c r="CJ77" s="2587"/>
      <c r="CK77" s="2587"/>
      <c r="CL77" s="2587"/>
      <c r="CM77" s="2587"/>
      <c r="CN77" s="2587"/>
      <c r="CO77" s="2587"/>
      <c r="CP77" s="2587"/>
      <c r="CQ77" s="2587"/>
      <c r="CR77" s="2587"/>
      <c r="CS77" s="2587"/>
      <c r="CT77" s="2587"/>
      <c r="CU77" s="2587"/>
      <c r="CV77" s="2587"/>
      <c r="CW77" s="2587"/>
      <c r="CX77" s="2587"/>
      <c r="CY77" s="2587"/>
      <c r="CZ77" s="2587"/>
    </row>
    <row r="78" s="767" customFormat="true" ht="15" customHeight="true" x14ac:dyDescent="0.2">
      <c r="A78" s="1235"/>
      <c r="B78" s="1497"/>
      <c r="C78" s="1315"/>
      <c r="D78" s="1316"/>
      <c r="E78" s="1316"/>
      <c r="F78" s="1316"/>
      <c r="G78" s="1317"/>
      <c r="H78" s="1318"/>
      <c r="I78" s="1316"/>
      <c r="J78" s="1316"/>
      <c r="K78" s="1316"/>
      <c r="L78" s="1319"/>
      <c r="M78" s="1320"/>
      <c r="N78" s="1316"/>
      <c r="O78" s="1316"/>
      <c r="P78" s="1316"/>
      <c r="Q78" s="1317"/>
      <c r="R78" s="1318"/>
      <c r="S78" s="1316"/>
      <c r="T78" s="1316"/>
      <c r="U78" s="1316"/>
      <c r="V78" s="1316"/>
      <c r="W78" s="1316"/>
      <c r="X78" s="1316"/>
      <c r="Y78" s="1316"/>
      <c r="Z78" s="1316"/>
      <c r="AA78" s="1316"/>
      <c r="AB78" s="1316"/>
      <c r="AC78" s="1316"/>
      <c r="AD78" s="1316"/>
      <c r="AE78" s="2552"/>
      <c r="AF78" s="1045"/>
      <c r="AG78" s="1045"/>
      <c r="AH78" s="1045"/>
      <c r="AI78" s="1045"/>
      <c r="AJ78" s="1045"/>
      <c r="AK78" s="1045"/>
      <c r="AL78" s="1045"/>
      <c r="AM78" s="1045"/>
      <c r="AN78" s="1045"/>
      <c r="AO78" s="1045"/>
      <c r="AP78" s="1045"/>
      <c r="AQ78" s="1045"/>
      <c r="AR78" s="1045"/>
      <c r="AS78" s="1045"/>
      <c r="AT78" s="1045"/>
      <c r="AU78" s="1045"/>
      <c r="AV78" s="1045"/>
      <c r="AW78" s="1045"/>
      <c r="AX78" s="1045"/>
      <c r="AY78" s="1045"/>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442"/>
      <c r="CC78" s="442"/>
      <c r="CD78" s="442"/>
      <c r="CE78" s="442"/>
      <c r="CF78" s="2587"/>
      <c r="CG78" s="2587"/>
      <c r="CH78" s="2587"/>
      <c r="CI78" s="2587"/>
      <c r="CJ78" s="2587"/>
      <c r="CK78" s="2587"/>
      <c r="CL78" s="2587"/>
      <c r="CM78" s="2587"/>
      <c r="CN78" s="2587"/>
      <c r="CO78" s="2587"/>
      <c r="CP78" s="2587"/>
      <c r="CQ78" s="2587"/>
      <c r="CR78" s="2587"/>
      <c r="CS78" s="2587"/>
      <c r="CT78" s="2587"/>
      <c r="CU78" s="2587"/>
      <c r="CV78" s="2587"/>
      <c r="CW78" s="2587"/>
      <c r="CX78" s="2587"/>
      <c r="CY78" s="2587"/>
      <c r="CZ78" s="2587"/>
    </row>
    <row r="79" s="767" customFormat="true" ht="15" customHeight="true" x14ac:dyDescent="0.2">
      <c r="A79" s="1235"/>
      <c r="B79" s="1497"/>
      <c r="C79" s="1315"/>
      <c r="D79" s="1316"/>
      <c r="E79" s="1316"/>
      <c r="F79" s="1316"/>
      <c r="G79" s="1317"/>
      <c r="H79" s="1318"/>
      <c r="I79" s="1316"/>
      <c r="J79" s="1316"/>
      <c r="K79" s="1316"/>
      <c r="L79" s="1319"/>
      <c r="M79" s="1320"/>
      <c r="N79" s="1316"/>
      <c r="O79" s="1316"/>
      <c r="P79" s="1316"/>
      <c r="Q79" s="1317"/>
      <c r="R79" s="1318"/>
      <c r="S79" s="1316"/>
      <c r="T79" s="1316"/>
      <c r="U79" s="1316"/>
      <c r="V79" s="1316"/>
      <c r="W79" s="1316"/>
      <c r="X79" s="1316"/>
      <c r="Y79" s="1316"/>
      <c r="Z79" s="1316"/>
      <c r="AA79" s="1316"/>
      <c r="AB79" s="1316"/>
      <c r="AC79" s="1316"/>
      <c r="AD79" s="1316"/>
      <c r="AE79" s="2552"/>
      <c r="AF79" s="1045"/>
      <c r="AG79" s="1045"/>
      <c r="AH79" s="1045"/>
      <c r="AI79" s="1045"/>
      <c r="AJ79" s="1045"/>
      <c r="AK79" s="1045"/>
      <c r="AL79" s="1045"/>
      <c r="AM79" s="1045"/>
      <c r="AN79" s="1045"/>
      <c r="AO79" s="1045"/>
      <c r="AP79" s="1045"/>
      <c r="AQ79" s="1045"/>
      <c r="AR79" s="1045"/>
      <c r="AS79" s="1045"/>
      <c r="AT79" s="1045"/>
      <c r="AU79" s="1045"/>
      <c r="AV79" s="1045"/>
      <c r="AW79" s="1045"/>
      <c r="AX79" s="1045"/>
      <c r="AY79" s="1045"/>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442"/>
      <c r="CC79" s="442"/>
      <c r="CD79" s="442"/>
      <c r="CE79" s="442"/>
      <c r="CF79" s="2587"/>
      <c r="CG79" s="2587"/>
      <c r="CH79" s="2587"/>
      <c r="CI79" s="2587"/>
      <c r="CJ79" s="2587"/>
      <c r="CK79" s="2587"/>
      <c r="CL79" s="2587"/>
      <c r="CM79" s="2587"/>
      <c r="CN79" s="2587"/>
      <c r="CO79" s="2587"/>
      <c r="CP79" s="2587"/>
      <c r="CQ79" s="2587"/>
      <c r="CR79" s="2587"/>
      <c r="CS79" s="2587"/>
      <c r="CT79" s="2587"/>
      <c r="CU79" s="2587"/>
      <c r="CV79" s="2587"/>
      <c r="CW79" s="2587"/>
      <c r="CX79" s="2587"/>
      <c r="CY79" s="2587"/>
      <c r="CZ79" s="2587"/>
    </row>
    <row r="80" s="767" customFormat="true" ht="15" customHeight="true" x14ac:dyDescent="0.2">
      <c r="A80" s="1235"/>
      <c r="B80" s="1497"/>
      <c r="C80" s="1315"/>
      <c r="D80" s="1316"/>
      <c r="E80" s="1316"/>
      <c r="F80" s="1316"/>
      <c r="G80" s="1317"/>
      <c r="H80" s="1318"/>
      <c r="I80" s="1316"/>
      <c r="J80" s="1316"/>
      <c r="K80" s="1316"/>
      <c r="L80" s="1319"/>
      <c r="M80" s="1320"/>
      <c r="N80" s="1316"/>
      <c r="O80" s="1316"/>
      <c r="P80" s="1316"/>
      <c r="Q80" s="1317"/>
      <c r="R80" s="1318"/>
      <c r="S80" s="1316"/>
      <c r="T80" s="1316"/>
      <c r="U80" s="1316"/>
      <c r="V80" s="1316"/>
      <c r="W80" s="1316"/>
      <c r="X80" s="1316"/>
      <c r="Y80" s="1316"/>
      <c r="Z80" s="1316"/>
      <c r="AA80" s="1316"/>
      <c r="AB80" s="1316"/>
      <c r="AC80" s="1316"/>
      <c r="AD80" s="1316"/>
      <c r="AE80" s="2552"/>
      <c r="AF80" s="1045"/>
      <c r="AG80" s="1045"/>
      <c r="AH80" s="1045"/>
      <c r="AI80" s="1045"/>
      <c r="AJ80" s="1045"/>
      <c r="AK80" s="1045"/>
      <c r="AL80" s="1045"/>
      <c r="AM80" s="1045"/>
      <c r="AN80" s="1045"/>
      <c r="AO80" s="1045"/>
      <c r="AP80" s="1045"/>
      <c r="AQ80" s="1045"/>
      <c r="AR80" s="1045"/>
      <c r="AS80" s="1045"/>
      <c r="AT80" s="1045"/>
      <c r="AU80" s="1045"/>
      <c r="AV80" s="1045"/>
      <c r="AW80" s="1045"/>
      <c r="AX80" s="1045"/>
      <c r="AY80" s="1045"/>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442"/>
      <c r="CC80" s="442"/>
      <c r="CD80" s="442"/>
      <c r="CE80" s="442"/>
      <c r="CF80" s="2587"/>
      <c r="CG80" s="2587"/>
      <c r="CH80" s="2587"/>
      <c r="CI80" s="2587"/>
      <c r="CJ80" s="2587"/>
      <c r="CK80" s="2587"/>
      <c r="CL80" s="2587"/>
      <c r="CM80" s="2587"/>
      <c r="CN80" s="2587"/>
      <c r="CO80" s="2587"/>
      <c r="CP80" s="2587"/>
      <c r="CQ80" s="2587"/>
      <c r="CR80" s="2587"/>
      <c r="CS80" s="2587"/>
      <c r="CT80" s="2587"/>
      <c r="CU80" s="2587"/>
      <c r="CV80" s="2587"/>
      <c r="CW80" s="2587"/>
      <c r="CX80" s="2587"/>
      <c r="CY80" s="2587"/>
      <c r="CZ80" s="2587"/>
    </row>
    <row r="81" s="767" customFormat="true" ht="15" customHeight="true" x14ac:dyDescent="0.2">
      <c r="A81" s="1235"/>
      <c r="B81" s="1497"/>
      <c r="C81" s="1315"/>
      <c r="D81" s="1316"/>
      <c r="E81" s="1316"/>
      <c r="F81" s="1316"/>
      <c r="G81" s="1317"/>
      <c r="H81" s="1318"/>
      <c r="I81" s="1316"/>
      <c r="J81" s="1316"/>
      <c r="K81" s="1316"/>
      <c r="L81" s="1319"/>
      <c r="M81" s="1320"/>
      <c r="N81" s="1316"/>
      <c r="O81" s="1316"/>
      <c r="P81" s="1316"/>
      <c r="Q81" s="1317"/>
      <c r="R81" s="1318"/>
      <c r="S81" s="1316"/>
      <c r="T81" s="1316"/>
      <c r="U81" s="1316"/>
      <c r="V81" s="1316"/>
      <c r="W81" s="1316"/>
      <c r="X81" s="1316"/>
      <c r="Y81" s="1316"/>
      <c r="Z81" s="1316"/>
      <c r="AA81" s="1316"/>
      <c r="AB81" s="1316"/>
      <c r="AC81" s="1316"/>
      <c r="AD81" s="1316"/>
      <c r="AE81" s="2552"/>
      <c r="AF81" s="1045"/>
      <c r="AG81" s="1045"/>
      <c r="AH81" s="1045"/>
      <c r="AI81" s="1045"/>
      <c r="AJ81" s="1045"/>
      <c r="AK81" s="1045"/>
      <c r="AL81" s="1045"/>
      <c r="AM81" s="1045"/>
      <c r="AN81" s="1045"/>
      <c r="AO81" s="1045"/>
      <c r="AP81" s="1045"/>
      <c r="AQ81" s="1045"/>
      <c r="AR81" s="1045"/>
      <c r="AS81" s="1045"/>
      <c r="AT81" s="1045"/>
      <c r="AU81" s="1045"/>
      <c r="AV81" s="1045"/>
      <c r="AW81" s="1045"/>
      <c r="AX81" s="1045"/>
      <c r="AY81" s="1045"/>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442"/>
      <c r="CC81" s="442"/>
      <c r="CD81" s="442"/>
      <c r="CE81" s="442"/>
      <c r="CF81" s="2587"/>
      <c r="CG81" s="2587"/>
      <c r="CH81" s="2587"/>
      <c r="CI81" s="2587"/>
      <c r="CJ81" s="2587"/>
      <c r="CK81" s="2587"/>
      <c r="CL81" s="2587"/>
      <c r="CM81" s="2587"/>
      <c r="CN81" s="2587"/>
      <c r="CO81" s="2587"/>
      <c r="CP81" s="2587"/>
      <c r="CQ81" s="2587"/>
      <c r="CR81" s="2587"/>
      <c r="CS81" s="2587"/>
      <c r="CT81" s="2587"/>
      <c r="CU81" s="2587"/>
      <c r="CV81" s="2587"/>
      <c r="CW81" s="2587"/>
      <c r="CX81" s="2587"/>
      <c r="CY81" s="2587"/>
      <c r="CZ81" s="2587"/>
    </row>
    <row r="82" s="767" customFormat="true" ht="15" customHeight="true" x14ac:dyDescent="0.2">
      <c r="A82" s="1235"/>
      <c r="B82" s="1497"/>
      <c r="C82" s="1315"/>
      <c r="D82" s="1316"/>
      <c r="E82" s="1316"/>
      <c r="F82" s="1316"/>
      <c r="G82" s="1317"/>
      <c r="H82" s="1318"/>
      <c r="I82" s="1316"/>
      <c r="J82" s="1316"/>
      <c r="K82" s="1316"/>
      <c r="L82" s="1319"/>
      <c r="M82" s="1320"/>
      <c r="N82" s="1316"/>
      <c r="O82" s="1316"/>
      <c r="P82" s="1316"/>
      <c r="Q82" s="1317"/>
      <c r="R82" s="1318"/>
      <c r="S82" s="1316"/>
      <c r="T82" s="1316"/>
      <c r="U82" s="1316"/>
      <c r="V82" s="1316"/>
      <c r="W82" s="1316"/>
      <c r="X82" s="1316"/>
      <c r="Y82" s="1316"/>
      <c r="Z82" s="1316"/>
      <c r="AA82" s="1316"/>
      <c r="AB82" s="1316"/>
      <c r="AC82" s="1316"/>
      <c r="AD82" s="1316"/>
      <c r="AE82" s="2552"/>
      <c r="AF82" s="1045"/>
      <c r="AG82" s="1045"/>
      <c r="AH82" s="1045"/>
      <c r="AI82" s="1045"/>
      <c r="AJ82" s="1045"/>
      <c r="AK82" s="1045"/>
      <c r="AL82" s="1045"/>
      <c r="AM82" s="1045"/>
      <c r="AN82" s="1045"/>
      <c r="AO82" s="1045"/>
      <c r="AP82" s="1045"/>
      <c r="AQ82" s="1045"/>
      <c r="AR82" s="1045"/>
      <c r="AS82" s="1045"/>
      <c r="AT82" s="1045"/>
      <c r="AU82" s="1045"/>
      <c r="AV82" s="1045"/>
      <c r="AW82" s="1045"/>
      <c r="AX82" s="1045"/>
      <c r="AY82" s="1045"/>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442"/>
      <c r="CC82" s="442"/>
      <c r="CD82" s="442"/>
      <c r="CE82" s="442"/>
      <c r="CF82" s="2587"/>
      <c r="CG82" s="2587"/>
      <c r="CH82" s="2587"/>
      <c r="CI82" s="2587"/>
      <c r="CJ82" s="2587"/>
      <c r="CK82" s="2587"/>
      <c r="CL82" s="2587"/>
      <c r="CM82" s="2587"/>
      <c r="CN82" s="2587"/>
      <c r="CO82" s="2587"/>
      <c r="CP82" s="2587"/>
      <c r="CQ82" s="2587"/>
      <c r="CR82" s="2587"/>
      <c r="CS82" s="2587"/>
      <c r="CT82" s="2587"/>
      <c r="CU82" s="2587"/>
      <c r="CV82" s="2587"/>
      <c r="CW82" s="2587"/>
      <c r="CX82" s="2587"/>
      <c r="CY82" s="2587"/>
      <c r="CZ82" s="2587"/>
    </row>
    <row r="83" s="767" customFormat="true" ht="15" customHeight="true" x14ac:dyDescent="0.2">
      <c r="A83" s="1235"/>
      <c r="B83" s="1497"/>
      <c r="C83" s="1315"/>
      <c r="D83" s="1316"/>
      <c r="E83" s="1316"/>
      <c r="F83" s="1316"/>
      <c r="G83" s="1317"/>
      <c r="H83" s="1318"/>
      <c r="I83" s="1316"/>
      <c r="J83" s="1316"/>
      <c r="K83" s="1316"/>
      <c r="L83" s="1319"/>
      <c r="M83" s="1320"/>
      <c r="N83" s="1316"/>
      <c r="O83" s="1316"/>
      <c r="P83" s="1316"/>
      <c r="Q83" s="1317"/>
      <c r="R83" s="1318"/>
      <c r="S83" s="1316"/>
      <c r="T83" s="1316"/>
      <c r="U83" s="1316"/>
      <c r="V83" s="1316"/>
      <c r="W83" s="1316"/>
      <c r="X83" s="1316"/>
      <c r="Y83" s="1316"/>
      <c r="Z83" s="1316"/>
      <c r="AA83" s="1316"/>
      <c r="AB83" s="1316"/>
      <c r="AC83" s="1316"/>
      <c r="AD83" s="1316"/>
      <c r="AE83" s="2552"/>
      <c r="AF83" s="1045"/>
      <c r="AG83" s="1045"/>
      <c r="AH83" s="1045"/>
      <c r="AI83" s="1045"/>
      <c r="AJ83" s="1045"/>
      <c r="AK83" s="1045"/>
      <c r="AL83" s="1045"/>
      <c r="AM83" s="1045"/>
      <c r="AN83" s="1045"/>
      <c r="AO83" s="1045"/>
      <c r="AP83" s="1045"/>
      <c r="AQ83" s="1045"/>
      <c r="AR83" s="1045"/>
      <c r="AS83" s="1045"/>
      <c r="AT83" s="1045"/>
      <c r="AU83" s="1045"/>
      <c r="AV83" s="1045"/>
      <c r="AW83" s="1045"/>
      <c r="AX83" s="1045"/>
      <c r="AY83" s="1045"/>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442"/>
      <c r="CC83" s="442"/>
      <c r="CD83" s="442"/>
      <c r="CE83" s="442"/>
      <c r="CF83" s="2587"/>
      <c r="CG83" s="2587"/>
      <c r="CH83" s="2587"/>
      <c r="CI83" s="2587"/>
      <c r="CJ83" s="2587"/>
      <c r="CK83" s="2587"/>
      <c r="CL83" s="2587"/>
      <c r="CM83" s="2587"/>
      <c r="CN83" s="2587"/>
      <c r="CO83" s="2587"/>
      <c r="CP83" s="2587"/>
      <c r="CQ83" s="2587"/>
      <c r="CR83" s="2587"/>
      <c r="CS83" s="2587"/>
      <c r="CT83" s="2587"/>
      <c r="CU83" s="2587"/>
      <c r="CV83" s="2587"/>
      <c r="CW83" s="2587"/>
      <c r="CX83" s="2587"/>
      <c r="CY83" s="2587"/>
      <c r="CZ83" s="2587"/>
    </row>
    <row r="84" s="767" customFormat="true" ht="15" customHeight="true" x14ac:dyDescent="0.2">
      <c r="A84" s="1236"/>
      <c r="B84" s="1498"/>
      <c r="C84" s="1321"/>
      <c r="D84" s="1322"/>
      <c r="E84" s="1322"/>
      <c r="F84" s="1322"/>
      <c r="G84" s="1323"/>
      <c r="H84" s="1324"/>
      <c r="I84" s="1322"/>
      <c r="J84" s="1322"/>
      <c r="K84" s="1322"/>
      <c r="L84" s="1325"/>
      <c r="M84" s="1326"/>
      <c r="N84" s="1322"/>
      <c r="O84" s="1322"/>
      <c r="P84" s="1322"/>
      <c r="Q84" s="1323"/>
      <c r="R84" s="1324"/>
      <c r="S84" s="1322"/>
      <c r="T84" s="1322"/>
      <c r="U84" s="1322"/>
      <c r="V84" s="1322"/>
      <c r="W84" s="1322"/>
      <c r="X84" s="1322"/>
      <c r="Y84" s="1322"/>
      <c r="Z84" s="1322"/>
      <c r="AA84" s="1322"/>
      <c r="AB84" s="1322"/>
      <c r="AC84" s="1322"/>
      <c r="AD84" s="1322"/>
      <c r="AE84" s="2553"/>
      <c r="AF84" s="1045"/>
      <c r="AG84" s="1045"/>
      <c r="AH84" s="1045"/>
      <c r="AI84" s="1045"/>
      <c r="AJ84" s="1045"/>
      <c r="AK84" s="1045"/>
      <c r="AL84" s="1045"/>
      <c r="AM84" s="1045"/>
      <c r="AN84" s="1045"/>
      <c r="AO84" s="1045"/>
      <c r="AP84" s="1045"/>
      <c r="AQ84" s="1045"/>
      <c r="AR84" s="1045"/>
      <c r="AS84" s="1045"/>
      <c r="AT84" s="1045"/>
      <c r="AU84" s="1045"/>
      <c r="AV84" s="1045"/>
      <c r="AW84" s="1045"/>
      <c r="AX84" s="1045"/>
      <c r="AY84" s="1045"/>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442"/>
      <c r="CC84" s="442"/>
      <c r="CD84" s="442"/>
      <c r="CE84" s="442"/>
      <c r="CF84" s="2587"/>
      <c r="CG84" s="2587"/>
      <c r="CH84" s="2587"/>
      <c r="CI84" s="2587"/>
      <c r="CJ84" s="2587"/>
      <c r="CK84" s="2587"/>
      <c r="CL84" s="2587"/>
      <c r="CM84" s="2587"/>
      <c r="CN84" s="2587"/>
      <c r="CO84" s="2587"/>
      <c r="CP84" s="2587"/>
      <c r="CQ84" s="2587"/>
      <c r="CR84" s="2587"/>
      <c r="CS84" s="2587"/>
      <c r="CT84" s="2587"/>
      <c r="CU84" s="2587"/>
      <c r="CV84" s="2587"/>
      <c r="CW84" s="2587"/>
      <c r="CX84" s="2587"/>
      <c r="CY84" s="2587"/>
      <c r="CZ84" s="2587"/>
    </row>
    <row r="85" s="767" customFormat="true" ht="15" customHeight="true" x14ac:dyDescent="0.2">
      <c r="A85" s="1237"/>
      <c r="B85" s="1259"/>
      <c r="C85" s="1327"/>
      <c r="D85" s="1328"/>
      <c r="E85" s="1328"/>
      <c r="F85" s="1328"/>
      <c r="G85" s="1329"/>
      <c r="H85" s="1330"/>
      <c r="I85" s="1328"/>
      <c r="J85" s="1328"/>
      <c r="K85" s="1328"/>
      <c r="L85" s="1331"/>
      <c r="M85" s="1332"/>
      <c r="N85" s="1328"/>
      <c r="O85" s="1328"/>
      <c r="P85" s="1328"/>
      <c r="Q85" s="1329"/>
      <c r="R85" s="1330"/>
      <c r="S85" s="1328"/>
      <c r="T85" s="1328"/>
      <c r="U85" s="1328"/>
      <c r="V85" s="1328"/>
      <c r="W85" s="1328"/>
      <c r="X85" s="1328"/>
      <c r="Y85" s="1328"/>
      <c r="Z85" s="1328"/>
      <c r="AA85" s="1328"/>
      <c r="AB85" s="1333"/>
      <c r="AC85" s="1301"/>
      <c r="AD85" s="1301"/>
      <c r="AE85" s="1343"/>
      <c r="AF85" s="1045"/>
      <c r="AG85" s="1045"/>
      <c r="AH85" s="1045"/>
      <c r="AI85" s="1045"/>
      <c r="AJ85" s="1045"/>
      <c r="AK85" s="1045"/>
      <c r="AL85" s="1045"/>
      <c r="AM85" s="1045"/>
      <c r="AN85" s="1045"/>
      <c r="AO85" s="1045"/>
      <c r="AP85" s="1045"/>
      <c r="AQ85" s="1045"/>
      <c r="AR85" s="1045"/>
      <c r="AS85" s="1045"/>
      <c r="AT85" s="1045"/>
      <c r="AU85" s="1045"/>
      <c r="AV85" s="1045"/>
      <c r="AW85" s="1045"/>
      <c r="AX85" s="1045"/>
      <c r="AY85" s="1045"/>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442"/>
      <c r="CC85" s="442"/>
      <c r="CD85" s="442"/>
      <c r="CE85" s="442"/>
      <c r="CF85" s="2587"/>
      <c r="CG85" s="2587"/>
      <c r="CH85" s="2587"/>
      <c r="CI85" s="2587"/>
      <c r="CJ85" s="2587"/>
      <c r="CK85" s="2587"/>
      <c r="CL85" s="2587"/>
      <c r="CM85" s="2587"/>
      <c r="CN85" s="2587"/>
      <c r="CO85" s="2587"/>
      <c r="CP85" s="2587"/>
      <c r="CQ85" s="2587"/>
      <c r="CR85" s="2587"/>
      <c r="CS85" s="2587"/>
      <c r="CT85" s="2587"/>
      <c r="CU85" s="2587"/>
      <c r="CV85" s="2587"/>
      <c r="CW85" s="2587"/>
      <c r="CX85" s="2587"/>
      <c r="CY85" s="2587"/>
      <c r="CZ85" s="2587"/>
    </row>
    <row r="86" s="767" customFormat="true" ht="15" customHeight="true" x14ac:dyDescent="0.2">
      <c r="A86" s="1237"/>
      <c r="B86" s="1259"/>
      <c r="C86" s="1327"/>
      <c r="D86" s="1328"/>
      <c r="E86" s="1328"/>
      <c r="F86" s="1328"/>
      <c r="G86" s="1329"/>
      <c r="H86" s="1330"/>
      <c r="I86" s="1328"/>
      <c r="J86" s="1328"/>
      <c r="K86" s="1328"/>
      <c r="L86" s="1331"/>
      <c r="M86" s="1332"/>
      <c r="N86" s="1328"/>
      <c r="O86" s="1328"/>
      <c r="P86" s="1328"/>
      <c r="Q86" s="1329"/>
      <c r="R86" s="1330"/>
      <c r="S86" s="1328"/>
      <c r="T86" s="1328"/>
      <c r="U86" s="1328"/>
      <c r="V86" s="1328"/>
      <c r="W86" s="1328"/>
      <c r="X86" s="1328"/>
      <c r="Y86" s="1328"/>
      <c r="Z86" s="1328"/>
      <c r="AA86" s="1328"/>
      <c r="AB86" s="1333"/>
      <c r="AC86" s="1301"/>
      <c r="AD86" s="1301"/>
      <c r="AE86" s="1343"/>
      <c r="AF86" s="1045"/>
      <c r="AG86" s="1045"/>
      <c r="AH86" s="1045"/>
      <c r="AI86" s="1045"/>
      <c r="AJ86" s="1045"/>
      <c r="AK86" s="1045"/>
      <c r="AL86" s="1045"/>
      <c r="AM86" s="1045"/>
      <c r="AN86" s="1045"/>
      <c r="AO86" s="1045"/>
      <c r="AP86" s="1045"/>
      <c r="AQ86" s="1045"/>
      <c r="AR86" s="1045"/>
      <c r="AS86" s="1045"/>
      <c r="AT86" s="1045"/>
      <c r="AU86" s="1045"/>
      <c r="AV86" s="1045"/>
      <c r="AW86" s="1045"/>
      <c r="AX86" s="1045"/>
      <c r="AY86" s="1045"/>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442"/>
      <c r="CC86" s="442"/>
      <c r="CD86" s="442"/>
      <c r="CE86" s="442"/>
      <c r="CF86" s="2587"/>
      <c r="CG86" s="2587"/>
      <c r="CH86" s="2587"/>
      <c r="CI86" s="2587"/>
      <c r="CJ86" s="2587"/>
      <c r="CK86" s="2587"/>
      <c r="CL86" s="2587"/>
      <c r="CM86" s="2587"/>
      <c r="CN86" s="2587"/>
      <c r="CO86" s="2587"/>
      <c r="CP86" s="2587"/>
      <c r="CQ86" s="2587"/>
      <c r="CR86" s="2587"/>
      <c r="CS86" s="2587"/>
      <c r="CT86" s="2587"/>
      <c r="CU86" s="2587"/>
      <c r="CV86" s="2587"/>
      <c r="CW86" s="2587"/>
      <c r="CX86" s="2587"/>
      <c r="CY86" s="2587"/>
      <c r="CZ86" s="2587"/>
    </row>
    <row r="87" s="767" customFormat="true" ht="15" customHeight="true" x14ac:dyDescent="0.2">
      <c r="A87" s="1237"/>
      <c r="B87" s="1259"/>
      <c r="C87" s="1327"/>
      <c r="D87" s="1328"/>
      <c r="E87" s="1328"/>
      <c r="F87" s="1328"/>
      <c r="G87" s="1329"/>
      <c r="H87" s="1330"/>
      <c r="I87" s="1328"/>
      <c r="J87" s="1328"/>
      <c r="K87" s="1328"/>
      <c r="L87" s="1331"/>
      <c r="M87" s="1332"/>
      <c r="N87" s="1328"/>
      <c r="O87" s="1328"/>
      <c r="P87" s="1328"/>
      <c r="Q87" s="1329"/>
      <c r="R87" s="1330"/>
      <c r="S87" s="1328"/>
      <c r="T87" s="1328"/>
      <c r="U87" s="1328"/>
      <c r="V87" s="1328"/>
      <c r="W87" s="1328"/>
      <c r="X87" s="1328"/>
      <c r="Y87" s="1328"/>
      <c r="Z87" s="1328"/>
      <c r="AA87" s="1328"/>
      <c r="AB87" s="1333"/>
      <c r="AC87" s="1301"/>
      <c r="AD87" s="1301"/>
      <c r="AE87" s="1343"/>
      <c r="AF87" s="1045"/>
      <c r="AG87" s="1045"/>
      <c r="AH87" s="1045"/>
      <c r="AI87" s="1045"/>
      <c r="AJ87" s="1045"/>
      <c r="AK87" s="1045"/>
      <c r="AL87" s="1045"/>
      <c r="AM87" s="1045"/>
      <c r="AN87" s="1045"/>
      <c r="AO87" s="1045"/>
      <c r="AP87" s="1045"/>
      <c r="AQ87" s="1045"/>
      <c r="AR87" s="1045"/>
      <c r="AS87" s="1045"/>
      <c r="AT87" s="1045"/>
      <c r="AU87" s="1045"/>
      <c r="AV87" s="1045"/>
      <c r="AW87" s="1045"/>
      <c r="AX87" s="1045"/>
      <c r="AY87" s="1045"/>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442"/>
      <c r="CC87" s="442"/>
      <c r="CD87" s="442"/>
      <c r="CE87" s="442"/>
      <c r="CF87" s="2587"/>
      <c r="CG87" s="2587"/>
      <c r="CH87" s="2587"/>
      <c r="CI87" s="2587"/>
      <c r="CJ87" s="2587"/>
      <c r="CK87" s="2587"/>
      <c r="CL87" s="2587"/>
      <c r="CM87" s="2587"/>
      <c r="CN87" s="2587"/>
      <c r="CO87" s="2587"/>
      <c r="CP87" s="2587"/>
      <c r="CQ87" s="2587"/>
      <c r="CR87" s="2587"/>
      <c r="CS87" s="2587"/>
      <c r="CT87" s="2587"/>
      <c r="CU87" s="2587"/>
      <c r="CV87" s="2587"/>
      <c r="CW87" s="2587"/>
      <c r="CX87" s="2587"/>
      <c r="CY87" s="2587"/>
      <c r="CZ87" s="2587"/>
    </row>
    <row r="88" s="767" customFormat="true" ht="15" customHeight="true" x14ac:dyDescent="0.2">
      <c r="A88" s="1237"/>
      <c r="B88" s="1259"/>
      <c r="C88" s="1327"/>
      <c r="D88" s="1328"/>
      <c r="E88" s="1328"/>
      <c r="F88" s="1328"/>
      <c r="G88" s="1329"/>
      <c r="H88" s="1330"/>
      <c r="I88" s="1328"/>
      <c r="J88" s="1328"/>
      <c r="K88" s="1328"/>
      <c r="L88" s="1331"/>
      <c r="M88" s="1332"/>
      <c r="N88" s="1328"/>
      <c r="O88" s="1328"/>
      <c r="P88" s="1328"/>
      <c r="Q88" s="1329"/>
      <c r="R88" s="1330"/>
      <c r="S88" s="1328"/>
      <c r="T88" s="1328"/>
      <c r="U88" s="1328"/>
      <c r="V88" s="1328"/>
      <c r="W88" s="1328"/>
      <c r="X88" s="1328"/>
      <c r="Y88" s="1328"/>
      <c r="Z88" s="1328"/>
      <c r="AA88" s="1328"/>
      <c r="AB88" s="1333"/>
      <c r="AC88" s="1301"/>
      <c r="AD88" s="1301"/>
      <c r="AE88" s="1343"/>
      <c r="AF88" s="1045"/>
      <c r="AG88" s="1045"/>
      <c r="AH88" s="1045"/>
      <c r="AI88" s="1045"/>
      <c r="AJ88" s="1045"/>
      <c r="AK88" s="1045"/>
      <c r="AL88" s="1045"/>
      <c r="AM88" s="1045"/>
      <c r="AN88" s="1045"/>
      <c r="AO88" s="1045"/>
      <c r="AP88" s="1045"/>
      <c r="AQ88" s="1045"/>
      <c r="AR88" s="1045"/>
      <c r="AS88" s="1045"/>
      <c r="AT88" s="1045"/>
      <c r="AU88" s="1045"/>
      <c r="AV88" s="1045"/>
      <c r="AW88" s="1045"/>
      <c r="AX88" s="1045"/>
      <c r="AY88" s="1045"/>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442"/>
      <c r="CC88" s="442"/>
      <c r="CD88" s="442"/>
      <c r="CE88" s="442"/>
      <c r="CF88" s="2587"/>
      <c r="CG88" s="2587"/>
      <c r="CH88" s="2587"/>
      <c r="CI88" s="2587"/>
      <c r="CJ88" s="2587"/>
      <c r="CK88" s="2587"/>
      <c r="CL88" s="2587"/>
      <c r="CM88" s="2587"/>
      <c r="CN88" s="2587"/>
      <c r="CO88" s="2587"/>
      <c r="CP88" s="2587"/>
      <c r="CQ88" s="2587"/>
      <c r="CR88" s="2587"/>
      <c r="CS88" s="2587"/>
      <c r="CT88" s="2587"/>
      <c r="CU88" s="2587"/>
      <c r="CV88" s="2587"/>
      <c r="CW88" s="2587"/>
      <c r="CX88" s="2587"/>
      <c r="CY88" s="2587"/>
      <c r="CZ88" s="2587"/>
    </row>
    <row r="89" s="767" customFormat="true" ht="15" customHeight="true" x14ac:dyDescent="0.2">
      <c r="A89" s="1237"/>
      <c r="B89" s="1259"/>
      <c r="C89" s="1327"/>
      <c r="D89" s="1328"/>
      <c r="E89" s="1328"/>
      <c r="F89" s="1328"/>
      <c r="G89" s="1329"/>
      <c r="H89" s="1330"/>
      <c r="I89" s="1328"/>
      <c r="J89" s="1328"/>
      <c r="K89" s="1328"/>
      <c r="L89" s="1331"/>
      <c r="M89" s="1332"/>
      <c r="N89" s="1328"/>
      <c r="O89" s="1328"/>
      <c r="P89" s="1328"/>
      <c r="Q89" s="1329"/>
      <c r="R89" s="1330"/>
      <c r="S89" s="1328"/>
      <c r="T89" s="1328"/>
      <c r="U89" s="1328"/>
      <c r="V89" s="1328"/>
      <c r="W89" s="1328"/>
      <c r="X89" s="1328"/>
      <c r="Y89" s="1328"/>
      <c r="Z89" s="1328"/>
      <c r="AA89" s="1328"/>
      <c r="AB89" s="1333"/>
      <c r="AC89" s="1301"/>
      <c r="AD89" s="1301"/>
      <c r="AE89" s="1343"/>
      <c r="AF89" s="1045"/>
      <c r="AG89" s="1045"/>
      <c r="AH89" s="1045"/>
      <c r="AI89" s="1045"/>
      <c r="AJ89" s="1045"/>
      <c r="AK89" s="1045"/>
      <c r="AL89" s="1045"/>
      <c r="AM89" s="1045"/>
      <c r="AN89" s="1045"/>
      <c r="AO89" s="1045"/>
      <c r="AP89" s="1045"/>
      <c r="AQ89" s="1045"/>
      <c r="AR89" s="1045"/>
      <c r="AS89" s="1045"/>
      <c r="AT89" s="1045"/>
      <c r="AU89" s="1045"/>
      <c r="AV89" s="1045"/>
      <c r="AW89" s="1045"/>
      <c r="AX89" s="1045"/>
      <c r="AY89" s="1045"/>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442"/>
      <c r="CC89" s="442"/>
      <c r="CD89" s="442"/>
      <c r="CE89" s="442"/>
      <c r="CF89" s="2587"/>
      <c r="CG89" s="2587"/>
      <c r="CH89" s="2587"/>
      <c r="CI89" s="2587"/>
      <c r="CJ89" s="2587"/>
      <c r="CK89" s="2587"/>
      <c r="CL89" s="2587"/>
      <c r="CM89" s="2587"/>
      <c r="CN89" s="2587"/>
      <c r="CO89" s="2587"/>
      <c r="CP89" s="2587"/>
      <c r="CQ89" s="2587"/>
      <c r="CR89" s="2587"/>
      <c r="CS89" s="2587"/>
      <c r="CT89" s="2587"/>
      <c r="CU89" s="2587"/>
      <c r="CV89" s="2587"/>
      <c r="CW89" s="2587"/>
      <c r="CX89" s="2587"/>
      <c r="CY89" s="2587"/>
      <c r="CZ89" s="2587"/>
    </row>
    <row r="90" s="767" customFormat="true" ht="15" customHeight="true" x14ac:dyDescent="0.2">
      <c r="A90" s="1238"/>
      <c r="B90" s="1260"/>
      <c r="C90" s="1334"/>
      <c r="D90" s="1335"/>
      <c r="E90" s="1335"/>
      <c r="F90" s="1335"/>
      <c r="G90" s="1336"/>
      <c r="H90" s="1337"/>
      <c r="I90" s="1335"/>
      <c r="J90" s="1335"/>
      <c r="K90" s="1335"/>
      <c r="L90" s="1338"/>
      <c r="M90" s="1339"/>
      <c r="N90" s="1335"/>
      <c r="O90" s="1335"/>
      <c r="P90" s="1335"/>
      <c r="Q90" s="1336"/>
      <c r="R90" s="1337"/>
      <c r="S90" s="1335"/>
      <c r="T90" s="1335"/>
      <c r="U90" s="1335"/>
      <c r="V90" s="1335"/>
      <c r="W90" s="1335"/>
      <c r="X90" s="1335"/>
      <c r="Y90" s="1335"/>
      <c r="Z90" s="1335"/>
      <c r="AA90" s="1335"/>
      <c r="AB90" s="1340"/>
      <c r="AC90" s="1301"/>
      <c r="AD90" s="1301"/>
      <c r="AE90" s="1343"/>
      <c r="AF90" s="1045"/>
      <c r="AG90" s="1045"/>
      <c r="AH90" s="1045"/>
      <c r="AI90" s="1045"/>
      <c r="AJ90" s="1045"/>
      <c r="AK90" s="1045"/>
      <c r="AL90" s="1045"/>
      <c r="AM90" s="1045"/>
      <c r="AN90" s="1045"/>
      <c r="AO90" s="1045"/>
      <c r="AP90" s="1045"/>
      <c r="AQ90" s="1045"/>
      <c r="AR90" s="1045"/>
      <c r="AS90" s="1045"/>
      <c r="AT90" s="1045"/>
      <c r="AU90" s="1045"/>
      <c r="AV90" s="1045"/>
      <c r="AW90" s="1045"/>
      <c r="AX90" s="1045"/>
      <c r="AY90" s="1045"/>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442"/>
      <c r="CC90" s="442"/>
      <c r="CD90" s="442"/>
      <c r="CE90" s="442"/>
      <c r="CF90" s="2587"/>
      <c r="CG90" s="2587"/>
      <c r="CH90" s="2587"/>
      <c r="CI90" s="2587"/>
      <c r="CJ90" s="2587"/>
      <c r="CK90" s="2587"/>
      <c r="CL90" s="2587"/>
      <c r="CM90" s="2587"/>
      <c r="CN90" s="2587"/>
      <c r="CO90" s="2587"/>
      <c r="CP90" s="2587"/>
      <c r="CQ90" s="2587"/>
      <c r="CR90" s="2587"/>
      <c r="CS90" s="2587"/>
      <c r="CT90" s="2587"/>
      <c r="CU90" s="2587"/>
      <c r="CV90" s="2587"/>
      <c r="CW90" s="2587"/>
      <c r="CX90" s="2587"/>
      <c r="CY90" s="2587"/>
      <c r="CZ90" s="2587"/>
    </row>
    <row r="91" s="767" customFormat="true" ht="15" customHeight="true" x14ac:dyDescent="0.2">
      <c r="A91" s="1152"/>
      <c r="B91" s="1261"/>
      <c r="C91" s="1341"/>
      <c r="D91" s="1301"/>
      <c r="E91" s="1301"/>
      <c r="F91" s="1301"/>
      <c r="G91" s="1302"/>
      <c r="H91" s="1342"/>
      <c r="I91" s="1301"/>
      <c r="J91" s="1301"/>
      <c r="K91" s="1301"/>
      <c r="L91" s="1343"/>
      <c r="M91" s="1341"/>
      <c r="N91" s="1301"/>
      <c r="O91" s="1301"/>
      <c r="P91" s="1301"/>
      <c r="Q91" s="1302"/>
      <c r="R91" s="1342"/>
      <c r="S91" s="1301"/>
      <c r="T91" s="1301"/>
      <c r="U91" s="1301"/>
      <c r="V91" s="1301"/>
      <c r="W91" s="1301"/>
      <c r="X91" s="1301"/>
      <c r="Y91" s="1301"/>
      <c r="Z91" s="1301"/>
      <c r="AA91" s="1301"/>
      <c r="AB91" s="1301"/>
      <c r="AC91" s="1301"/>
      <c r="AD91" s="1301"/>
      <c r="AE91" s="1343"/>
      <c r="AF91" s="1045"/>
      <c r="AG91" s="1045"/>
      <c r="AH91" s="1045"/>
      <c r="AI91" s="1045"/>
      <c r="AJ91" s="1045"/>
      <c r="AK91" s="1045"/>
      <c r="AL91" s="1045"/>
      <c r="AM91" s="1045"/>
      <c r="AN91" s="1045"/>
      <c r="AO91" s="1045"/>
      <c r="AP91" s="1045"/>
      <c r="AQ91" s="1045"/>
      <c r="AR91" s="1045"/>
      <c r="AS91" s="1045"/>
      <c r="AT91" s="1045"/>
      <c r="AU91" s="1045"/>
      <c r="AV91" s="1045"/>
      <c r="AW91" s="1045"/>
      <c r="AX91" s="1045"/>
      <c r="AY91" s="1045"/>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442"/>
      <c r="CC91" s="442"/>
      <c r="CD91" s="442"/>
      <c r="CE91" s="442"/>
      <c r="CF91" s="2587"/>
      <c r="CG91" s="2587"/>
      <c r="CH91" s="2587"/>
      <c r="CI91" s="2587"/>
      <c r="CJ91" s="2587"/>
      <c r="CK91" s="2587"/>
      <c r="CL91" s="2587"/>
      <c r="CM91" s="2587"/>
      <c r="CN91" s="2587"/>
      <c r="CO91" s="2587"/>
      <c r="CP91" s="2587"/>
      <c r="CQ91" s="2587"/>
      <c r="CR91" s="2587"/>
      <c r="CS91" s="2587"/>
      <c r="CT91" s="2587"/>
      <c r="CU91" s="2587"/>
      <c r="CV91" s="2587"/>
      <c r="CW91" s="2587"/>
      <c r="CX91" s="2587"/>
      <c r="CY91" s="2587"/>
      <c r="CZ91" s="2587"/>
    </row>
    <row r="92" s="767" customFormat="true" ht="15" customHeight="true" x14ac:dyDescent="0.2">
      <c r="A92" s="1152"/>
      <c r="B92" s="1261"/>
      <c r="C92" s="1341"/>
      <c r="D92" s="1301"/>
      <c r="E92" s="1301"/>
      <c r="F92" s="1301"/>
      <c r="G92" s="1302"/>
      <c r="H92" s="1342"/>
      <c r="I92" s="1301"/>
      <c r="J92" s="1301"/>
      <c r="K92" s="1301"/>
      <c r="L92" s="1343"/>
      <c r="M92" s="1341"/>
      <c r="N92" s="1301"/>
      <c r="O92" s="1301"/>
      <c r="P92" s="1301"/>
      <c r="Q92" s="1302"/>
      <c r="R92" s="1342"/>
      <c r="S92" s="1301"/>
      <c r="T92" s="1301"/>
      <c r="U92" s="1301"/>
      <c r="V92" s="1301"/>
      <c r="W92" s="1301"/>
      <c r="X92" s="1301"/>
      <c r="Y92" s="1301"/>
      <c r="Z92" s="1301"/>
      <c r="AA92" s="1301"/>
      <c r="AB92" s="1301"/>
      <c r="AC92" s="1301"/>
      <c r="AD92" s="1301"/>
      <c r="AE92" s="1343"/>
      <c r="AF92" s="1045"/>
      <c r="AG92" s="1045"/>
      <c r="AH92" s="1045"/>
      <c r="AI92" s="1045"/>
      <c r="AJ92" s="1045"/>
      <c r="AK92" s="1045"/>
      <c r="AL92" s="1045"/>
      <c r="AM92" s="1045"/>
      <c r="AN92" s="1045"/>
      <c r="AO92" s="1045"/>
      <c r="AP92" s="1045"/>
      <c r="AQ92" s="1045"/>
      <c r="AR92" s="1045"/>
      <c r="AS92" s="1045"/>
      <c r="AT92" s="1045"/>
      <c r="AU92" s="1045"/>
      <c r="AV92" s="1045"/>
      <c r="AW92" s="1045"/>
      <c r="AX92" s="1045"/>
      <c r="AY92" s="1045"/>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442"/>
      <c r="CC92" s="442"/>
      <c r="CD92" s="442"/>
      <c r="CE92" s="442"/>
      <c r="CF92" s="2587"/>
      <c r="CG92" s="2587"/>
      <c r="CH92" s="2587"/>
      <c r="CI92" s="2587"/>
      <c r="CJ92" s="2587"/>
      <c r="CK92" s="2587"/>
      <c r="CL92" s="2587"/>
      <c r="CM92" s="2587"/>
      <c r="CN92" s="2587"/>
      <c r="CO92" s="2587"/>
      <c r="CP92" s="2587"/>
      <c r="CQ92" s="2587"/>
      <c r="CR92" s="2587"/>
      <c r="CS92" s="2587"/>
      <c r="CT92" s="2587"/>
      <c r="CU92" s="2587"/>
      <c r="CV92" s="2587"/>
      <c r="CW92" s="2587"/>
      <c r="CX92" s="2587"/>
      <c r="CY92" s="2587"/>
      <c r="CZ92" s="2587"/>
    </row>
    <row r="93" s="767" customFormat="true" ht="15" customHeight="true" x14ac:dyDescent="0.2">
      <c r="A93" s="1239"/>
      <c r="B93" s="1262"/>
      <c r="C93" s="1157"/>
      <c r="D93" s="1158"/>
      <c r="E93" s="1158"/>
      <c r="F93" s="1158"/>
      <c r="G93" s="1219"/>
      <c r="H93" s="1207"/>
      <c r="I93" s="1158"/>
      <c r="J93" s="1158"/>
      <c r="K93" s="1158"/>
      <c r="L93" s="1180"/>
      <c r="M93" s="1157"/>
      <c r="N93" s="1158"/>
      <c r="O93" s="1158"/>
      <c r="P93" s="1158"/>
      <c r="Q93" s="1219"/>
      <c r="R93" s="1207"/>
      <c r="S93" s="1158"/>
      <c r="T93" s="1158"/>
      <c r="U93" s="1158"/>
      <c r="V93" s="1158"/>
      <c r="W93" s="1158"/>
      <c r="X93" s="1158"/>
      <c r="Y93" s="1158"/>
      <c r="Z93" s="1158"/>
      <c r="AA93" s="1158"/>
      <c r="AB93" s="1158"/>
      <c r="AC93" s="1301"/>
      <c r="AD93" s="1301"/>
      <c r="AE93" s="1343"/>
      <c r="AF93" s="1045"/>
      <c r="AG93" s="1045"/>
      <c r="AH93" s="1045"/>
      <c r="AI93" s="1045"/>
      <c r="AJ93" s="1045"/>
      <c r="AK93" s="1045"/>
      <c r="AL93" s="1045"/>
      <c r="AM93" s="1045"/>
      <c r="AN93" s="1045"/>
      <c r="AO93" s="1045"/>
      <c r="AP93" s="1045"/>
      <c r="AQ93" s="1045"/>
      <c r="AR93" s="1045"/>
      <c r="AS93" s="1045"/>
      <c r="AT93" s="1045"/>
      <c r="AU93" s="1045"/>
      <c r="AV93" s="1045"/>
      <c r="AW93" s="1045"/>
      <c r="AX93" s="1045"/>
      <c r="AY93" s="1045"/>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442"/>
      <c r="CC93" s="442"/>
      <c r="CD93" s="442"/>
      <c r="CE93" s="442"/>
      <c r="CF93" s="2587"/>
      <c r="CG93" s="2587"/>
      <c r="CH93" s="2587"/>
      <c r="CI93" s="2587"/>
      <c r="CJ93" s="2587"/>
      <c r="CK93" s="2587"/>
      <c r="CL93" s="2587"/>
      <c r="CM93" s="2587"/>
      <c r="CN93" s="2587"/>
      <c r="CO93" s="2587"/>
      <c r="CP93" s="2587"/>
      <c r="CQ93" s="2587"/>
      <c r="CR93" s="2587"/>
      <c r="CS93" s="2587"/>
      <c r="CT93" s="2587"/>
      <c r="CU93" s="2587"/>
      <c r="CV93" s="2587"/>
      <c r="CW93" s="2587"/>
      <c r="CX93" s="2587"/>
      <c r="CY93" s="2587"/>
      <c r="CZ93" s="2587"/>
    </row>
    <row r="94" s="767" customFormat="true" ht="15" customHeight="true" x14ac:dyDescent="0.2">
      <c r="A94" s="1489"/>
      <c r="B94" s="1262"/>
      <c r="C94" s="1157"/>
      <c r="D94" s="1159"/>
      <c r="E94" s="1159"/>
      <c r="F94" s="1159"/>
      <c r="G94" s="1220"/>
      <c r="H94" s="1207"/>
      <c r="I94" s="1159"/>
      <c r="J94" s="1159"/>
      <c r="K94" s="1159"/>
      <c r="L94" s="1181"/>
      <c r="M94" s="1157"/>
      <c r="N94" s="1159"/>
      <c r="O94" s="1159"/>
      <c r="P94" s="1159"/>
      <c r="Q94" s="1220"/>
      <c r="R94" s="1207"/>
      <c r="S94" s="1159"/>
      <c r="T94" s="1159"/>
      <c r="U94" s="1159"/>
      <c r="V94" s="1159"/>
      <c r="W94" s="1159"/>
      <c r="X94" s="1159"/>
      <c r="Y94" s="1159"/>
      <c r="Z94" s="1159"/>
      <c r="AA94" s="1159"/>
      <c r="AB94" s="1159"/>
      <c r="AC94" s="1301"/>
      <c r="AD94" s="1301"/>
      <c r="AE94" s="1343"/>
      <c r="AF94" s="1045"/>
      <c r="AG94" s="1045"/>
      <c r="AH94" s="1045"/>
      <c r="AI94" s="1045"/>
      <c r="AJ94" s="1045"/>
      <c r="AK94" s="1045"/>
      <c r="AL94" s="1045"/>
      <c r="AM94" s="1045"/>
      <c r="AN94" s="1045"/>
      <c r="AO94" s="1045"/>
      <c r="AP94" s="1045"/>
      <c r="AQ94" s="1045"/>
      <c r="AR94" s="1045"/>
      <c r="AS94" s="1045"/>
      <c r="AT94" s="1045"/>
      <c r="AU94" s="1045"/>
      <c r="AV94" s="1045"/>
      <c r="AW94" s="1045"/>
      <c r="AX94" s="1045"/>
      <c r="AY94" s="1045"/>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442"/>
      <c r="CC94" s="442"/>
      <c r="CD94" s="442"/>
      <c r="CE94" s="442"/>
      <c r="CF94" s="2587"/>
      <c r="CG94" s="2587"/>
      <c r="CH94" s="2587"/>
      <c r="CI94" s="2587"/>
      <c r="CJ94" s="2587"/>
      <c r="CK94" s="2587"/>
      <c r="CL94" s="2587"/>
      <c r="CM94" s="2587"/>
      <c r="CN94" s="2587"/>
      <c r="CO94" s="2587"/>
      <c r="CP94" s="2587"/>
      <c r="CQ94" s="2587"/>
      <c r="CR94" s="2587"/>
      <c r="CS94" s="2587"/>
      <c r="CT94" s="2587"/>
      <c r="CU94" s="2587"/>
      <c r="CV94" s="2587"/>
      <c r="CW94" s="2587"/>
      <c r="CX94" s="2587"/>
      <c r="CY94" s="2587"/>
      <c r="CZ94" s="2587"/>
    </row>
    <row r="95" s="767" customFormat="true" ht="15" customHeight="true" x14ac:dyDescent="0.2">
      <c r="A95" s="1239"/>
      <c r="B95" s="1263"/>
      <c r="C95" s="1344"/>
      <c r="D95" s="1345"/>
      <c r="E95" s="1345"/>
      <c r="F95" s="1345"/>
      <c r="G95" s="1346"/>
      <c r="H95" s="1347"/>
      <c r="I95" s="1345"/>
      <c r="J95" s="1345"/>
      <c r="K95" s="1345"/>
      <c r="L95" s="1348"/>
      <c r="M95" s="1344"/>
      <c r="N95" s="1345"/>
      <c r="O95" s="1345"/>
      <c r="P95" s="1345"/>
      <c r="Q95" s="1346"/>
      <c r="R95" s="1347"/>
      <c r="S95" s="1345"/>
      <c r="T95" s="1345"/>
      <c r="U95" s="1345"/>
      <c r="V95" s="1345"/>
      <c r="W95" s="1345"/>
      <c r="X95" s="1345"/>
      <c r="Y95" s="1345"/>
      <c r="Z95" s="1345"/>
      <c r="AA95" s="1345"/>
      <c r="AB95" s="1345"/>
      <c r="AC95" s="1301"/>
      <c r="AD95" s="1301"/>
      <c r="AE95" s="1343"/>
      <c r="AF95" s="1045"/>
      <c r="AG95" s="1045"/>
      <c r="AH95" s="1045"/>
      <c r="AI95" s="1045"/>
      <c r="AJ95" s="1045"/>
      <c r="AK95" s="1045"/>
      <c r="AL95" s="1045"/>
      <c r="AM95" s="1045"/>
      <c r="AN95" s="1045"/>
      <c r="AO95" s="1045"/>
      <c r="AP95" s="1045"/>
      <c r="AQ95" s="1045"/>
      <c r="AR95" s="1045"/>
      <c r="AS95" s="1045"/>
      <c r="AT95" s="1045"/>
      <c r="AU95" s="1045"/>
      <c r="AV95" s="1045"/>
      <c r="AW95" s="1045"/>
      <c r="AX95" s="1045"/>
      <c r="AY95" s="1045"/>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442"/>
      <c r="CC95" s="442"/>
      <c r="CD95" s="442"/>
      <c r="CE95" s="442"/>
      <c r="CF95" s="2587"/>
      <c r="CG95" s="2587"/>
      <c r="CH95" s="2587"/>
      <c r="CI95" s="2587"/>
      <c r="CJ95" s="2587"/>
      <c r="CK95" s="2587"/>
      <c r="CL95" s="2587"/>
      <c r="CM95" s="2587"/>
      <c r="CN95" s="2587"/>
      <c r="CO95" s="2587"/>
      <c r="CP95" s="2587"/>
      <c r="CQ95" s="2587"/>
      <c r="CR95" s="2587"/>
      <c r="CS95" s="2587"/>
      <c r="CT95" s="2587"/>
      <c r="CU95" s="2587"/>
      <c r="CV95" s="2587"/>
      <c r="CW95" s="2587"/>
      <c r="CX95" s="2587"/>
      <c r="CY95" s="2587"/>
      <c r="CZ95" s="2587"/>
    </row>
    <row r="96" s="131" customFormat="true" ht="15" customHeight="true" x14ac:dyDescent="0.2">
      <c r="A96" s="1489"/>
      <c r="B96" s="1263"/>
      <c r="C96" s="1344"/>
      <c r="D96" s="1345"/>
      <c r="E96" s="1345"/>
      <c r="F96" s="1345"/>
      <c r="G96" s="1346"/>
      <c r="H96" s="1347"/>
      <c r="I96" s="1345"/>
      <c r="J96" s="1345"/>
      <c r="K96" s="1345"/>
      <c r="L96" s="1348"/>
      <c r="M96" s="1344"/>
      <c r="N96" s="1345"/>
      <c r="O96" s="1345"/>
      <c r="P96" s="1345"/>
      <c r="Q96" s="1346"/>
      <c r="R96" s="1347"/>
      <c r="S96" s="1345"/>
      <c r="T96" s="1345"/>
      <c r="U96" s="1345"/>
      <c r="V96" s="1345"/>
      <c r="W96" s="1345"/>
      <c r="X96" s="1345"/>
      <c r="Y96" s="1345"/>
      <c r="Z96" s="1345"/>
      <c r="AA96" s="1345"/>
      <c r="AB96" s="1345"/>
      <c r="AC96" s="1301"/>
      <c r="AD96" s="1301"/>
      <c r="AE96" s="1343"/>
      <c r="AF96" s="1045"/>
      <c r="AG96" s="1045"/>
      <c r="AH96" s="1045"/>
      <c r="AI96" s="1045"/>
      <c r="AJ96" s="1045"/>
      <c r="AK96" s="1045"/>
      <c r="AL96" s="1045"/>
      <c r="AM96" s="1045"/>
      <c r="AN96" s="1045"/>
      <c r="AO96" s="1045"/>
      <c r="AP96" s="1045"/>
      <c r="AQ96" s="1045"/>
      <c r="AR96" s="1045"/>
      <c r="AS96" s="1045"/>
      <c r="AT96" s="1045"/>
      <c r="AU96" s="1045"/>
      <c r="AV96" s="1045"/>
      <c r="AW96" s="1045"/>
      <c r="AX96" s="1045"/>
      <c r="AY96" s="1045"/>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442"/>
      <c r="CC96" s="442"/>
      <c r="CD96" s="442"/>
      <c r="CE96" s="442"/>
      <c r="CF96" s="2587"/>
      <c r="CG96" s="2587"/>
      <c r="CH96" s="2587"/>
      <c r="CI96" s="2587"/>
      <c r="CJ96" s="2587"/>
      <c r="CK96" s="2587"/>
      <c r="CL96" s="2587"/>
      <c r="CM96" s="2587"/>
      <c r="CN96" s="2587"/>
      <c r="CO96" s="2587"/>
      <c r="CP96" s="2587"/>
      <c r="CQ96" s="2587"/>
      <c r="CR96" s="2587"/>
      <c r="CS96" s="2587"/>
      <c r="CT96" s="2587"/>
      <c r="CU96" s="2587"/>
      <c r="CV96" s="2587"/>
      <c r="CW96" s="2587"/>
      <c r="CX96" s="2587"/>
      <c r="CY96" s="2587"/>
      <c r="CZ96" s="2587"/>
    </row>
    <row r="97" s="131" customFormat="true" ht="15" customHeight="true" x14ac:dyDescent="0.2">
      <c r="A97" s="1239"/>
      <c r="B97" s="1263"/>
      <c r="C97" s="1344"/>
      <c r="D97" s="1345"/>
      <c r="E97" s="1345"/>
      <c r="F97" s="1345"/>
      <c r="G97" s="1346"/>
      <c r="H97" s="1347"/>
      <c r="I97" s="1345"/>
      <c r="J97" s="1345"/>
      <c r="K97" s="1345"/>
      <c r="L97" s="1348"/>
      <c r="M97" s="1344"/>
      <c r="N97" s="1345"/>
      <c r="O97" s="1345"/>
      <c r="P97" s="1345"/>
      <c r="Q97" s="1346"/>
      <c r="R97" s="1347"/>
      <c r="S97" s="1345"/>
      <c r="T97" s="1345"/>
      <c r="U97" s="1345"/>
      <c r="V97" s="1345"/>
      <c r="W97" s="1345"/>
      <c r="X97" s="1345"/>
      <c r="Y97" s="1345"/>
      <c r="Z97" s="1345"/>
      <c r="AA97" s="1345"/>
      <c r="AB97" s="1345"/>
      <c r="AC97" s="1301"/>
      <c r="AD97" s="1301"/>
      <c r="AE97" s="1343"/>
      <c r="AF97" s="1045"/>
      <c r="AG97" s="1045"/>
      <c r="AH97" s="1045"/>
      <c r="AI97" s="1045"/>
      <c r="AJ97" s="1045"/>
      <c r="AK97" s="1045"/>
      <c r="AL97" s="1045"/>
      <c r="AM97" s="1045"/>
      <c r="AN97" s="1045"/>
      <c r="AO97" s="1045"/>
      <c r="AP97" s="1045"/>
      <c r="AQ97" s="1045"/>
      <c r="AR97" s="1045"/>
      <c r="AS97" s="1045"/>
      <c r="AT97" s="1045"/>
      <c r="AU97" s="1045"/>
      <c r="AV97" s="1045"/>
      <c r="AW97" s="1045"/>
      <c r="AX97" s="1045"/>
      <c r="AY97" s="1045"/>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442"/>
      <c r="CC97" s="442"/>
      <c r="CD97" s="442"/>
      <c r="CE97" s="442"/>
      <c r="CF97" s="2587"/>
      <c r="CG97" s="2587"/>
      <c r="CH97" s="2587"/>
      <c r="CI97" s="2587"/>
      <c r="CJ97" s="2587"/>
      <c r="CK97" s="2587"/>
      <c r="CL97" s="2587"/>
      <c r="CM97" s="2587"/>
      <c r="CN97" s="2587"/>
      <c r="CO97" s="2587"/>
      <c r="CP97" s="2587"/>
      <c r="CQ97" s="2587"/>
      <c r="CR97" s="2587"/>
      <c r="CS97" s="2587"/>
      <c r="CT97" s="2587"/>
      <c r="CU97" s="2587"/>
      <c r="CV97" s="2587"/>
      <c r="CW97" s="2587"/>
      <c r="CX97" s="2587"/>
      <c r="CY97" s="2587"/>
      <c r="CZ97" s="2587"/>
    </row>
    <row r="98" s="131" customFormat="true" ht="15" customHeight="true" x14ac:dyDescent="0.2">
      <c r="A98" s="1489"/>
      <c r="B98" s="1263"/>
      <c r="C98" s="1344"/>
      <c r="D98" s="1345"/>
      <c r="E98" s="1345"/>
      <c r="F98" s="1345"/>
      <c r="G98" s="1346"/>
      <c r="H98" s="1347"/>
      <c r="I98" s="1345"/>
      <c r="J98" s="1345"/>
      <c r="K98" s="1345"/>
      <c r="L98" s="1348"/>
      <c r="M98" s="1344"/>
      <c r="N98" s="1345"/>
      <c r="O98" s="1345"/>
      <c r="P98" s="1345"/>
      <c r="Q98" s="1346"/>
      <c r="R98" s="1347"/>
      <c r="S98" s="1345"/>
      <c r="T98" s="1345"/>
      <c r="U98" s="1345"/>
      <c r="V98" s="1345"/>
      <c r="W98" s="1345"/>
      <c r="X98" s="1345"/>
      <c r="Y98" s="1345"/>
      <c r="Z98" s="1345"/>
      <c r="AA98" s="1345"/>
      <c r="AB98" s="1345"/>
      <c r="AC98" s="1301"/>
      <c r="AD98" s="1301"/>
      <c r="AE98" s="1343"/>
      <c r="AF98" s="1045"/>
      <c r="AG98" s="1045"/>
      <c r="AH98" s="1045"/>
      <c r="AI98" s="1045"/>
      <c r="AJ98" s="1045"/>
      <c r="AK98" s="1045"/>
      <c r="AL98" s="1045"/>
      <c r="AM98" s="1045"/>
      <c r="AN98" s="1045"/>
      <c r="AO98" s="1045"/>
      <c r="AP98" s="1045"/>
      <c r="AQ98" s="1045"/>
      <c r="AR98" s="1045"/>
      <c r="AS98" s="1045"/>
      <c r="AT98" s="1045"/>
      <c r="AU98" s="1045"/>
      <c r="AV98" s="1045"/>
      <c r="AW98" s="1045"/>
      <c r="AX98" s="1045"/>
      <c r="AY98" s="1045"/>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442"/>
      <c r="CC98" s="442"/>
      <c r="CD98" s="442"/>
      <c r="CE98" s="442"/>
      <c r="CF98" s="2587"/>
      <c r="CG98" s="2587"/>
      <c r="CH98" s="2587"/>
      <c r="CI98" s="2587"/>
      <c r="CJ98" s="2587"/>
      <c r="CK98" s="2587"/>
      <c r="CL98" s="2587"/>
      <c r="CM98" s="2587"/>
      <c r="CN98" s="2587"/>
      <c r="CO98" s="2587"/>
      <c r="CP98" s="2587"/>
      <c r="CQ98" s="2587"/>
      <c r="CR98" s="2587"/>
      <c r="CS98" s="2587"/>
      <c r="CT98" s="2587"/>
      <c r="CU98" s="2587"/>
      <c r="CV98" s="2587"/>
      <c r="CW98" s="2587"/>
      <c r="CX98" s="2587"/>
      <c r="CY98" s="2587"/>
      <c r="CZ98" s="2587"/>
    </row>
    <row r="99" s="131" customFormat="true" ht="15" customHeight="true" x14ac:dyDescent="0.2">
      <c r="A99" s="1489"/>
      <c r="B99" s="1263"/>
      <c r="C99" s="1344"/>
      <c r="D99" s="1345"/>
      <c r="E99" s="1345"/>
      <c r="F99" s="1345"/>
      <c r="G99" s="1346"/>
      <c r="H99" s="1347"/>
      <c r="I99" s="1345"/>
      <c r="J99" s="1345"/>
      <c r="K99" s="1345"/>
      <c r="L99" s="1348"/>
      <c r="M99" s="1344"/>
      <c r="N99" s="1345"/>
      <c r="O99" s="1345"/>
      <c r="P99" s="1345"/>
      <c r="Q99" s="1346"/>
      <c r="R99" s="1347"/>
      <c r="S99" s="1345"/>
      <c r="T99" s="1345"/>
      <c r="U99" s="1345"/>
      <c r="V99" s="1345"/>
      <c r="W99" s="1345"/>
      <c r="X99" s="1345"/>
      <c r="Y99" s="1345"/>
      <c r="Z99" s="1345"/>
      <c r="AA99" s="1345"/>
      <c r="AB99" s="1345"/>
      <c r="AC99" s="1301"/>
      <c r="AD99" s="1301"/>
      <c r="AE99" s="1343"/>
      <c r="AF99" s="1045"/>
      <c r="AG99" s="1045"/>
      <c r="AH99" s="1045"/>
      <c r="AI99" s="1045"/>
      <c r="AJ99" s="1045"/>
      <c r="AK99" s="1045"/>
      <c r="AL99" s="1045"/>
      <c r="AM99" s="1045"/>
      <c r="AN99" s="1045"/>
      <c r="AO99" s="1045"/>
      <c r="AP99" s="1045"/>
      <c r="AQ99" s="1045"/>
      <c r="AR99" s="1045"/>
      <c r="AS99" s="1045"/>
      <c r="AT99" s="1045"/>
      <c r="AU99" s="1045"/>
      <c r="AV99" s="1045"/>
      <c r="AW99" s="1045"/>
      <c r="AX99" s="1045"/>
      <c r="AY99" s="1045"/>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442"/>
      <c r="CC99" s="442"/>
      <c r="CD99" s="442"/>
      <c r="CE99" s="442"/>
      <c r="CF99" s="2587"/>
      <c r="CG99" s="2587"/>
      <c r="CH99" s="2587"/>
      <c r="CI99" s="2587"/>
      <c r="CJ99" s="2587"/>
      <c r="CK99" s="2587"/>
      <c r="CL99" s="2587"/>
      <c r="CM99" s="2587"/>
      <c r="CN99" s="2587"/>
      <c r="CO99" s="2587"/>
      <c r="CP99" s="2587"/>
      <c r="CQ99" s="2587"/>
      <c r="CR99" s="2587"/>
      <c r="CS99" s="2587"/>
      <c r="CT99" s="2587"/>
      <c r="CU99" s="2587"/>
      <c r="CV99" s="2587"/>
      <c r="CW99" s="2587"/>
      <c r="CX99" s="2587"/>
      <c r="CY99" s="2587"/>
      <c r="CZ99" s="2587"/>
    </row>
    <row r="100" s="131" customFormat="true" ht="15" customHeight="true" x14ac:dyDescent="0.2">
      <c r="A100" s="1489"/>
      <c r="B100" s="1263"/>
      <c r="C100" s="1344"/>
      <c r="D100" s="1345"/>
      <c r="E100" s="1345"/>
      <c r="F100" s="1345"/>
      <c r="G100" s="1346"/>
      <c r="H100" s="1347"/>
      <c r="I100" s="1345"/>
      <c r="J100" s="1345"/>
      <c r="K100" s="1345"/>
      <c r="L100" s="1348"/>
      <c r="M100" s="1344"/>
      <c r="N100" s="1345"/>
      <c r="O100" s="1345"/>
      <c r="P100" s="1345"/>
      <c r="Q100" s="1346"/>
      <c r="R100" s="1347"/>
      <c r="S100" s="1345"/>
      <c r="T100" s="1345"/>
      <c r="U100" s="1345"/>
      <c r="V100" s="1345"/>
      <c r="W100" s="1345"/>
      <c r="X100" s="1345"/>
      <c r="Y100" s="1345"/>
      <c r="Z100" s="1345"/>
      <c r="AA100" s="1345"/>
      <c r="AB100" s="1345"/>
      <c r="AC100" s="1301"/>
      <c r="AD100" s="1301"/>
      <c r="AE100" s="1343"/>
      <c r="AF100" s="1045"/>
      <c r="AG100" s="1045"/>
      <c r="AH100" s="1045"/>
      <c r="AI100" s="1045"/>
      <c r="AJ100" s="1045"/>
      <c r="AK100" s="1045"/>
      <c r="AL100" s="1045"/>
      <c r="AM100" s="1045"/>
      <c r="AN100" s="1045"/>
      <c r="AO100" s="1045"/>
      <c r="AP100" s="1045"/>
      <c r="AQ100" s="1045"/>
      <c r="AR100" s="1045"/>
      <c r="AS100" s="1045"/>
      <c r="AT100" s="1045"/>
      <c r="AU100" s="1045"/>
      <c r="AV100" s="1045"/>
      <c r="AW100" s="1045"/>
      <c r="AX100" s="1045"/>
      <c r="AY100" s="1045"/>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442"/>
      <c r="CC100" s="442"/>
      <c r="CD100" s="442"/>
      <c r="CE100" s="442"/>
      <c r="CF100" s="2587"/>
      <c r="CG100" s="2587"/>
      <c r="CH100" s="2587"/>
      <c r="CI100" s="2587"/>
      <c r="CJ100" s="2587"/>
      <c r="CK100" s="2587"/>
      <c r="CL100" s="2587"/>
      <c r="CM100" s="2587"/>
      <c r="CN100" s="2587"/>
      <c r="CO100" s="2587"/>
      <c r="CP100" s="2587"/>
      <c r="CQ100" s="2587"/>
      <c r="CR100" s="2587"/>
      <c r="CS100" s="2587"/>
      <c r="CT100" s="2587"/>
      <c r="CU100" s="2587"/>
      <c r="CV100" s="2587"/>
      <c r="CW100" s="2587"/>
      <c r="CX100" s="2587"/>
      <c r="CY100" s="2587"/>
      <c r="CZ100" s="2587"/>
    </row>
    <row r="101" s="131" customFormat="true" ht="15" customHeight="true" x14ac:dyDescent="0.2">
      <c r="A101" s="1239"/>
      <c r="B101" s="1263"/>
      <c r="C101" s="1344"/>
      <c r="D101" s="1345"/>
      <c r="E101" s="1345"/>
      <c r="F101" s="1345"/>
      <c r="G101" s="1346"/>
      <c r="H101" s="1347"/>
      <c r="I101" s="1345"/>
      <c r="J101" s="1345"/>
      <c r="K101" s="1345"/>
      <c r="L101" s="1348"/>
      <c r="M101" s="1344"/>
      <c r="N101" s="1345"/>
      <c r="O101" s="1345"/>
      <c r="P101" s="1345"/>
      <c r="Q101" s="1346"/>
      <c r="R101" s="1347"/>
      <c r="S101" s="1345"/>
      <c r="T101" s="1345"/>
      <c r="U101" s="1345"/>
      <c r="V101" s="1345"/>
      <c r="W101" s="1345"/>
      <c r="X101" s="1345"/>
      <c r="Y101" s="1345"/>
      <c r="Z101" s="1345"/>
      <c r="AA101" s="1345"/>
      <c r="AB101" s="1345"/>
      <c r="AC101" s="1301"/>
      <c r="AD101" s="1301"/>
      <c r="AE101" s="1343"/>
      <c r="AF101" s="1045"/>
      <c r="AG101" s="1045"/>
      <c r="AH101" s="1045"/>
      <c r="AI101" s="1045"/>
      <c r="AJ101" s="1045"/>
      <c r="AK101" s="1045"/>
      <c r="AL101" s="1045"/>
      <c r="AM101" s="1045"/>
      <c r="AN101" s="1045"/>
      <c r="AO101" s="1045"/>
      <c r="AP101" s="1045"/>
      <c r="AQ101" s="1045"/>
      <c r="AR101" s="1045"/>
      <c r="AS101" s="1045"/>
      <c r="AT101" s="1045"/>
      <c r="AU101" s="1045"/>
      <c r="AV101" s="1045"/>
      <c r="AW101" s="1045"/>
      <c r="AX101" s="1045"/>
      <c r="AY101" s="1045"/>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442"/>
      <c r="CC101" s="442"/>
      <c r="CD101" s="442"/>
      <c r="CE101" s="442"/>
      <c r="CF101" s="2587"/>
      <c r="CG101" s="2587"/>
      <c r="CH101" s="2587"/>
      <c r="CI101" s="2587"/>
      <c r="CJ101" s="2587"/>
      <c r="CK101" s="2587"/>
      <c r="CL101" s="2587"/>
      <c r="CM101" s="2587"/>
      <c r="CN101" s="2587"/>
      <c r="CO101" s="2587"/>
      <c r="CP101" s="2587"/>
      <c r="CQ101" s="2587"/>
      <c r="CR101" s="2587"/>
      <c r="CS101" s="2587"/>
      <c r="CT101" s="2587"/>
      <c r="CU101" s="2587"/>
      <c r="CV101" s="2587"/>
      <c r="CW101" s="2587"/>
      <c r="CX101" s="2587"/>
      <c r="CY101" s="2587"/>
      <c r="CZ101" s="2587"/>
    </row>
    <row r="102" s="131" customFormat="true" ht="15" customHeight="true" x14ac:dyDescent="0.2">
      <c r="A102" s="1489"/>
      <c r="B102" s="1263"/>
      <c r="C102" s="1344"/>
      <c r="D102" s="1345"/>
      <c r="E102" s="1345"/>
      <c r="F102" s="1345"/>
      <c r="G102" s="1346"/>
      <c r="H102" s="1347"/>
      <c r="I102" s="1345"/>
      <c r="J102" s="1345"/>
      <c r="K102" s="1345"/>
      <c r="L102" s="1348"/>
      <c r="M102" s="1344"/>
      <c r="N102" s="1345"/>
      <c r="O102" s="1345"/>
      <c r="P102" s="1345"/>
      <c r="Q102" s="1346"/>
      <c r="R102" s="1347"/>
      <c r="S102" s="1345"/>
      <c r="T102" s="1345"/>
      <c r="U102" s="1345"/>
      <c r="V102" s="1345"/>
      <c r="W102" s="1345"/>
      <c r="X102" s="1345"/>
      <c r="Y102" s="1345"/>
      <c r="Z102" s="1345"/>
      <c r="AA102" s="1345"/>
      <c r="AB102" s="1345"/>
      <c r="AC102" s="1301"/>
      <c r="AD102" s="1301"/>
      <c r="AE102" s="1343"/>
      <c r="AF102" s="1045"/>
      <c r="AG102" s="1045"/>
      <c r="AH102" s="1045"/>
      <c r="AI102" s="1045"/>
      <c r="AJ102" s="1045"/>
      <c r="AK102" s="1045"/>
      <c r="AL102" s="1045"/>
      <c r="AM102" s="1045"/>
      <c r="AN102" s="1045"/>
      <c r="AO102" s="1045"/>
      <c r="AP102" s="1045"/>
      <c r="AQ102" s="1045"/>
      <c r="AR102" s="1045"/>
      <c r="AS102" s="1045"/>
      <c r="AT102" s="1045"/>
      <c r="AU102" s="1045"/>
      <c r="AV102" s="1045"/>
      <c r="AW102" s="1045"/>
      <c r="AX102" s="1045"/>
      <c r="AY102" s="1045"/>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442"/>
      <c r="CC102" s="442"/>
      <c r="CD102" s="442"/>
      <c r="CE102" s="442"/>
      <c r="CF102" s="2587"/>
      <c r="CG102" s="2587"/>
      <c r="CH102" s="2587"/>
      <c r="CI102" s="2587"/>
      <c r="CJ102" s="2587"/>
      <c r="CK102" s="2587"/>
      <c r="CL102" s="2587"/>
      <c r="CM102" s="2587"/>
      <c r="CN102" s="2587"/>
      <c r="CO102" s="2587"/>
      <c r="CP102" s="2587"/>
      <c r="CQ102" s="2587"/>
      <c r="CR102" s="2587"/>
      <c r="CS102" s="2587"/>
      <c r="CT102" s="2587"/>
      <c r="CU102" s="2587"/>
      <c r="CV102" s="2587"/>
      <c r="CW102" s="2587"/>
      <c r="CX102" s="2587"/>
      <c r="CY102" s="2587"/>
      <c r="CZ102" s="2587"/>
    </row>
    <row r="103" s="131" customFormat="true" ht="15" customHeight="true" x14ac:dyDescent="0.2">
      <c r="A103" s="1489"/>
      <c r="B103" s="1263"/>
      <c r="C103" s="1344"/>
      <c r="D103" s="1345"/>
      <c r="E103" s="1345"/>
      <c r="F103" s="1345"/>
      <c r="G103" s="1346"/>
      <c r="H103" s="1347"/>
      <c r="I103" s="1345"/>
      <c r="J103" s="1345"/>
      <c r="K103" s="1345"/>
      <c r="L103" s="1348"/>
      <c r="M103" s="1344"/>
      <c r="N103" s="1345"/>
      <c r="O103" s="1345"/>
      <c r="P103" s="1345"/>
      <c r="Q103" s="1346"/>
      <c r="R103" s="1347"/>
      <c r="S103" s="1345"/>
      <c r="T103" s="1345"/>
      <c r="U103" s="1345"/>
      <c r="V103" s="1345"/>
      <c r="W103" s="1345"/>
      <c r="X103" s="1345"/>
      <c r="Y103" s="1345"/>
      <c r="Z103" s="1345"/>
      <c r="AA103" s="1345"/>
      <c r="AB103" s="1345"/>
      <c r="AC103" s="1301"/>
      <c r="AD103" s="1301"/>
      <c r="AE103" s="1343"/>
      <c r="AF103" s="1045"/>
      <c r="AG103" s="1045"/>
      <c r="AH103" s="1045"/>
      <c r="AI103" s="1045"/>
      <c r="AJ103" s="1045"/>
      <c r="AK103" s="1045"/>
      <c r="AL103" s="1045"/>
      <c r="AM103" s="1045"/>
      <c r="AN103" s="1045"/>
      <c r="AO103" s="1045"/>
      <c r="AP103" s="1045"/>
      <c r="AQ103" s="1045"/>
      <c r="AR103" s="1045"/>
      <c r="AS103" s="1045"/>
      <c r="AT103" s="1045"/>
      <c r="AU103" s="1045"/>
      <c r="AV103" s="1045"/>
      <c r="AW103" s="1045"/>
      <c r="AX103" s="1045"/>
      <c r="AY103" s="1045"/>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442"/>
      <c r="CC103" s="442"/>
      <c r="CD103" s="442"/>
      <c r="CE103" s="442"/>
      <c r="CF103" s="2587"/>
      <c r="CG103" s="2587"/>
      <c r="CH103" s="2587"/>
      <c r="CI103" s="2587"/>
      <c r="CJ103" s="2587"/>
      <c r="CK103" s="2587"/>
      <c r="CL103" s="2587"/>
      <c r="CM103" s="2587"/>
      <c r="CN103" s="2587"/>
      <c r="CO103" s="2587"/>
      <c r="CP103" s="2587"/>
      <c r="CQ103" s="2587"/>
      <c r="CR103" s="2587"/>
      <c r="CS103" s="2587"/>
      <c r="CT103" s="2587"/>
      <c r="CU103" s="2587"/>
      <c r="CV103" s="2587"/>
      <c r="CW103" s="2587"/>
      <c r="CX103" s="2587"/>
      <c r="CY103" s="2587"/>
      <c r="CZ103" s="2587"/>
    </row>
    <row r="104" s="131" customFormat="true" ht="15" customHeight="true" x14ac:dyDescent="0.2">
      <c r="A104" s="1489"/>
      <c r="B104" s="1263"/>
      <c r="C104" s="1344"/>
      <c r="D104" s="1345"/>
      <c r="E104" s="1345"/>
      <c r="F104" s="1345"/>
      <c r="G104" s="1346"/>
      <c r="H104" s="1347"/>
      <c r="I104" s="1345"/>
      <c r="J104" s="1345"/>
      <c r="K104" s="1345"/>
      <c r="L104" s="1348"/>
      <c r="M104" s="1344"/>
      <c r="N104" s="1345"/>
      <c r="O104" s="1345"/>
      <c r="P104" s="1345"/>
      <c r="Q104" s="1346"/>
      <c r="R104" s="1347"/>
      <c r="S104" s="1345"/>
      <c r="T104" s="1345"/>
      <c r="U104" s="1345"/>
      <c r="V104" s="1345"/>
      <c r="W104" s="1345"/>
      <c r="X104" s="1345"/>
      <c r="Y104" s="1345"/>
      <c r="Z104" s="1345"/>
      <c r="AA104" s="1345"/>
      <c r="AB104" s="1345"/>
      <c r="AC104" s="1301"/>
      <c r="AD104" s="1301"/>
      <c r="AE104" s="1343"/>
      <c r="AF104" s="1045"/>
      <c r="AG104" s="1045"/>
      <c r="AH104" s="1045"/>
      <c r="AI104" s="1045"/>
      <c r="AJ104" s="1045"/>
      <c r="AK104" s="1045"/>
      <c r="AL104" s="1045"/>
      <c r="AM104" s="1045"/>
      <c r="AN104" s="1045"/>
      <c r="AO104" s="1045"/>
      <c r="AP104" s="1045"/>
      <c r="AQ104" s="1045"/>
      <c r="AR104" s="1045"/>
      <c r="AS104" s="1045"/>
      <c r="AT104" s="1045"/>
      <c r="AU104" s="1045"/>
      <c r="AV104" s="1045"/>
      <c r="AW104" s="1045"/>
      <c r="AX104" s="1045"/>
      <c r="AY104" s="1045"/>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442"/>
      <c r="CC104" s="442"/>
      <c r="CD104" s="442"/>
      <c r="CE104" s="442"/>
      <c r="CF104" s="2587"/>
      <c r="CG104" s="2587"/>
      <c r="CH104" s="2587"/>
      <c r="CI104" s="2587"/>
      <c r="CJ104" s="2587"/>
      <c r="CK104" s="2587"/>
      <c r="CL104" s="2587"/>
      <c r="CM104" s="2587"/>
      <c r="CN104" s="2587"/>
      <c r="CO104" s="2587"/>
      <c r="CP104" s="2587"/>
      <c r="CQ104" s="2587"/>
      <c r="CR104" s="2587"/>
      <c r="CS104" s="2587"/>
      <c r="CT104" s="2587"/>
      <c r="CU104" s="2587"/>
      <c r="CV104" s="2587"/>
      <c r="CW104" s="2587"/>
      <c r="CX104" s="2587"/>
      <c r="CY104" s="2587"/>
      <c r="CZ104" s="2587"/>
    </row>
    <row r="105" s="131" customFormat="true" ht="15" customHeight="true" x14ac:dyDescent="0.2">
      <c r="A105" s="1258"/>
      <c r="B105" s="1264"/>
      <c r="C105" s="1349"/>
      <c r="D105" s="1350"/>
      <c r="E105" s="1350"/>
      <c r="F105" s="1350"/>
      <c r="G105" s="1351"/>
      <c r="H105" s="1352"/>
      <c r="I105" s="1350"/>
      <c r="J105" s="1350"/>
      <c r="K105" s="1350"/>
      <c r="L105" s="1353"/>
      <c r="M105" s="1349"/>
      <c r="N105" s="1350"/>
      <c r="O105" s="1350"/>
      <c r="P105" s="1350"/>
      <c r="Q105" s="1351"/>
      <c r="R105" s="1352"/>
      <c r="S105" s="1350"/>
      <c r="T105" s="1350"/>
      <c r="U105" s="1350"/>
      <c r="V105" s="1350"/>
      <c r="W105" s="1350"/>
      <c r="X105" s="1350"/>
      <c r="Y105" s="1350"/>
      <c r="Z105" s="1350"/>
      <c r="AA105" s="1350"/>
      <c r="AB105" s="1350"/>
      <c r="AC105" s="1354"/>
      <c r="AD105" s="1354"/>
      <c r="AE105" s="1431"/>
      <c r="AF105" s="1045"/>
      <c r="AG105" s="1045"/>
      <c r="AH105" s="1045"/>
      <c r="AI105" s="1045"/>
      <c r="AJ105" s="1045"/>
      <c r="AK105" s="1045"/>
      <c r="AL105" s="1045"/>
      <c r="AM105" s="1045"/>
      <c r="AN105" s="1045"/>
      <c r="AO105" s="1045"/>
      <c r="AP105" s="1045"/>
      <c r="AQ105" s="1045"/>
      <c r="AR105" s="1045"/>
      <c r="AS105" s="1045"/>
      <c r="AT105" s="1045"/>
      <c r="AU105" s="1045"/>
      <c r="AV105" s="1045"/>
      <c r="AW105" s="1045"/>
      <c r="AX105" s="1045"/>
      <c r="AY105" s="1045"/>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503"/>
      <c r="CC105" s="503"/>
      <c r="CD105" s="503"/>
      <c r="CE105" s="503"/>
      <c r="CF105" s="2587"/>
      <c r="CG105" s="2587"/>
      <c r="CH105" s="2587"/>
      <c r="CI105" s="2587"/>
      <c r="CJ105" s="2587"/>
      <c r="CK105" s="2587"/>
      <c r="CL105" s="2587"/>
      <c r="CM105" s="2587"/>
      <c r="CN105" s="2587"/>
      <c r="CO105" s="2587"/>
      <c r="CP105" s="2587"/>
      <c r="CQ105" s="2587"/>
      <c r="CR105" s="2587"/>
      <c r="CS105" s="2587"/>
      <c r="CT105" s="2587"/>
      <c r="CU105" s="2587"/>
      <c r="CV105" s="2587"/>
      <c r="CW105" s="2587"/>
      <c r="CX105" s="2587"/>
      <c r="CY105" s="2587"/>
      <c r="CZ105" s="2587"/>
    </row>
    <row r="106" s="131" customFormat="true" ht="250.15" customHeight="true" x14ac:dyDescent="0.2">
      <c r="A106" s="768"/>
      <c r="B106" s="1087"/>
      <c r="C106" s="1088"/>
      <c r="D106" s="1088"/>
      <c r="E106" s="1088"/>
      <c r="F106" s="1088"/>
      <c r="G106" s="1088"/>
      <c r="H106" s="1088"/>
      <c r="I106" s="1088"/>
      <c r="J106" s="1088"/>
      <c r="K106" s="1088"/>
      <c r="L106" s="1088"/>
      <c r="M106" s="1088"/>
      <c r="N106" s="1088"/>
      <c r="O106" s="1088"/>
      <c r="P106" s="1088"/>
      <c r="Q106" s="1088"/>
      <c r="R106" s="1088"/>
      <c r="S106" s="1088"/>
      <c r="T106" s="1088"/>
      <c r="U106" s="1088"/>
      <c r="V106" s="1088"/>
      <c r="W106" s="1088"/>
      <c r="X106" s="1088"/>
      <c r="Y106" s="1088"/>
      <c r="Z106" s="1088"/>
      <c r="AA106" s="1088"/>
      <c r="AB106" s="1088"/>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436"/>
      <c r="CC106" s="436"/>
      <c r="CD106" s="436"/>
      <c r="CE106" s="436"/>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8"/>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410"/>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104" t="str">
        <f>A1026</f>
        <v>Burkina Faso</v>
      </c>
      <c r="B108" s="3105"/>
      <c r="C108" s="113"/>
      <c r="D108" s="113"/>
      <c r="E108" s="113"/>
      <c r="F108" s="113"/>
      <c r="G108" s="113"/>
      <c r="H108" s="113"/>
      <c r="I108" s="113"/>
      <c r="J108" s="113"/>
      <c r="K108" s="113"/>
      <c r="L108" s="113"/>
      <c r="M108" s="113"/>
      <c r="N108" s="113"/>
      <c r="O108" s="113"/>
      <c r="P108" s="113"/>
      <c r="Q108" s="113"/>
      <c r="R108" s="113"/>
      <c r="S108" s="113"/>
      <c r="T108" s="113"/>
      <c r="U108" s="113"/>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113"/>
      <c r="S109" s="113"/>
      <c r="T109" s="113"/>
      <c r="U109" s="113"/>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100</v>
      </c>
      <c r="B110" s="141"/>
      <c r="C110" s="113"/>
      <c r="D110" s="113"/>
      <c r="E110" s="113"/>
      <c r="F110" s="113"/>
      <c r="G110" s="113"/>
      <c r="H110" s="113"/>
      <c r="I110" s="113"/>
      <c r="J110" s="113"/>
      <c r="K110" s="113"/>
      <c r="L110" s="113"/>
      <c r="M110" s="113"/>
      <c r="N110" s="113"/>
      <c r="O110" s="113"/>
      <c r="P110" s="113"/>
      <c r="Q110" s="113"/>
      <c r="R110" s="113"/>
      <c r="S110" s="113"/>
      <c r="T110" s="113"/>
      <c r="U110" s="113"/>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98</v>
      </c>
      <c r="B111" s="139"/>
      <c r="C111" s="113"/>
      <c r="D111" s="113"/>
      <c r="E111" s="113"/>
      <c r="F111" s="113"/>
      <c r="G111" s="113"/>
      <c r="H111" s="113"/>
      <c r="I111" s="113"/>
      <c r="J111" s="113"/>
      <c r="K111" s="113"/>
      <c r="L111" s="113"/>
      <c r="M111" s="113"/>
      <c r="N111" s="113"/>
      <c r="O111" s="113"/>
      <c r="P111" s="113"/>
      <c r="Q111" s="113"/>
      <c r="R111" s="113"/>
      <c r="S111" s="113"/>
      <c r="T111" s="113"/>
      <c r="U111" s="113"/>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763" t="s">
        <v>99</v>
      </c>
      <c r="B112" s="248"/>
      <c r="C112" s="113"/>
      <c r="D112" s="113"/>
      <c r="E112" s="113"/>
      <c r="F112" s="113"/>
      <c r="G112" s="113"/>
      <c r="H112" s="113"/>
      <c r="I112" s="113"/>
      <c r="J112" s="113"/>
      <c r="K112" s="113"/>
      <c r="L112" s="113"/>
      <c r="M112" s="113"/>
      <c r="N112" s="113"/>
      <c r="O112" s="113"/>
      <c r="P112" s="113"/>
      <c r="Q112" s="113"/>
      <c r="R112" s="113"/>
      <c r="S112" s="113"/>
      <c r="T112" s="113"/>
      <c r="U112" s="113"/>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137</v>
      </c>
      <c r="B115" s="247" t="str">
        <f>A1025</f>
        <v>DHS03</v>
      </c>
      <c r="C115" s="113"/>
      <c r="D115" s="113"/>
      <c r="E115" s="113"/>
      <c r="F115" s="113"/>
      <c r="G115" s="113"/>
      <c r="H115" s="113"/>
      <c r="I115" s="113"/>
      <c r="J115" s="113"/>
      <c r="K115" s="113"/>
      <c r="L115" s="113"/>
      <c r="M115" s="113"/>
      <c r="N115" s="113"/>
      <c r="O115" s="113"/>
      <c r="P115" s="113"/>
      <c r="Q115" s="113"/>
      <c r="R115" s="113"/>
      <c r="S115" s="113"/>
      <c r="T115" s="113"/>
      <c r="U115" s="113"/>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81" t="str">
        <f>B1030</f>
        <v>Ratio of Improved latrines based on:</v>
      </c>
      <c r="B116" s="1082"/>
      <c r="C116" s="113"/>
      <c r="D116" s="113"/>
      <c r="E116" s="113"/>
      <c r="F116" s="113"/>
      <c r="G116" s="113"/>
      <c r="H116" s="113"/>
      <c r="I116" s="113"/>
      <c r="J116" s="113"/>
      <c r="K116" s="113"/>
      <c r="L116" s="113"/>
      <c r="M116" s="113"/>
      <c r="N116" s="113"/>
      <c r="O116" s="113"/>
      <c r="P116" s="113"/>
      <c r="Q116" s="113"/>
      <c r="R116" s="113"/>
      <c r="S116" s="113"/>
      <c r="T116" s="113"/>
      <c r="U116" s="113"/>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81" t="str">
        <f>B1029</f>
        <v>Ratio of Shared improved based on:</v>
      </c>
      <c r="B117" s="1086"/>
      <c r="C117" s="113"/>
      <c r="D117" s="113"/>
      <c r="E117" s="113"/>
      <c r="F117" s="113"/>
      <c r="G117" s="113"/>
      <c r="H117" s="113"/>
      <c r="I117" s="113"/>
      <c r="J117" s="113"/>
      <c r="K117" s="113"/>
      <c r="L117" s="113"/>
      <c r="M117" s="113"/>
      <c r="N117" s="113"/>
      <c r="O117" s="113"/>
      <c r="P117" s="113"/>
      <c r="Q117" s="113"/>
      <c r="R117" s="113"/>
      <c r="S117" s="113"/>
      <c r="T117" s="113"/>
      <c r="U117" s="113"/>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83"/>
      <c r="B118" s="1082"/>
      <c r="C118" s="113"/>
      <c r="D118" s="113"/>
      <c r="E118" s="113"/>
      <c r="F118" s="113"/>
      <c r="G118" s="113"/>
      <c r="H118" s="113"/>
      <c r="I118" s="113"/>
      <c r="J118" s="113"/>
      <c r="K118" s="113"/>
      <c r="L118" s="113"/>
      <c r="M118" s="113"/>
      <c r="N118" s="113"/>
      <c r="O118" s="113"/>
      <c r="P118" s="113"/>
      <c r="Q118" s="113"/>
      <c r="R118" s="113"/>
      <c r="S118" s="113"/>
      <c r="T118" s="113"/>
      <c r="U118" s="113"/>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84"/>
      <c r="B119" s="1085"/>
      <c r="C119" s="113"/>
      <c r="D119" s="113"/>
      <c r="E119" s="113"/>
      <c r="F119" s="113"/>
      <c r="G119" s="113"/>
      <c r="H119" s="113"/>
      <c r="I119" s="113"/>
      <c r="J119" s="113"/>
      <c r="K119" s="113"/>
      <c r="L119" s="113"/>
      <c r="M119" s="113"/>
      <c r="N119" s="113"/>
      <c r="O119" s="113"/>
      <c r="P119" s="113"/>
      <c r="Q119" s="113"/>
      <c r="R119" s="113"/>
      <c r="S119" s="113"/>
      <c r="T119" s="113"/>
      <c r="U119" s="113"/>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767" customFormat="true" ht="15" customHeight="true" x14ac:dyDescent="0.2">
      <c r="A120" s="116" t="s">
        <v>100</v>
      </c>
      <c r="B120" s="231"/>
      <c r="C120" s="3112" t="s">
        <v>116</v>
      </c>
      <c r="D120" s="3113"/>
      <c r="E120" s="3113"/>
      <c r="F120" s="3113"/>
      <c r="G120" s="3114"/>
      <c r="H120" s="3096" t="s">
        <v>39</v>
      </c>
      <c r="I120" s="3097"/>
      <c r="J120" s="3097"/>
      <c r="K120" s="3097"/>
      <c r="L120" s="3098"/>
      <c r="M120" s="3099" t="s">
        <v>38</v>
      </c>
      <c r="N120" s="3100"/>
      <c r="O120" s="3100"/>
      <c r="P120" s="3100"/>
      <c r="Q120" s="3101"/>
      <c r="R120" s="2501" t="s">
        <v>143</v>
      </c>
      <c r="S120" s="2539"/>
      <c r="T120" s="2539"/>
      <c r="U120" s="2539"/>
      <c r="V120" s="2539"/>
      <c r="W120" s="2539"/>
      <c r="X120" s="2539"/>
      <c r="Y120" s="2539"/>
      <c r="Z120" s="2539"/>
      <c r="AA120" s="2539"/>
      <c r="AB120" s="2539"/>
      <c r="AC120" s="2539"/>
      <c r="AD120" s="2539"/>
      <c r="AE120" s="2540"/>
      <c r="AF120" s="1045"/>
      <c r="AG120" s="1045"/>
      <c r="AH120" s="1045"/>
      <c r="AI120" s="1045"/>
      <c r="AJ120" s="1045"/>
      <c r="AK120" s="1045"/>
      <c r="AL120" s="1045"/>
      <c r="AM120" s="1045"/>
      <c r="AN120" s="1045"/>
      <c r="AO120" s="1045"/>
      <c r="AP120" s="1045"/>
      <c r="AQ120" s="1045"/>
      <c r="AR120" s="1045"/>
      <c r="AS120" s="1045"/>
      <c r="AT120" s="1045"/>
      <c r="AU120" s="1045"/>
      <c r="AV120" s="1045"/>
      <c r="AW120" s="1045"/>
      <c r="AX120" s="1045"/>
      <c r="AY120" s="1045"/>
      <c r="AZ120" s="240"/>
      <c r="BA120" s="241" t="s">
        <v>132</v>
      </c>
      <c r="BB120" s="116" t="s">
        <v>100</v>
      </c>
      <c r="BC120" s="3059" t="s">
        <v>116</v>
      </c>
      <c r="BD120" s="3020"/>
      <c r="BE120" s="3020"/>
      <c r="BF120" s="3020"/>
      <c r="BG120" s="3060"/>
      <c r="BH120" s="3019" t="s">
        <v>39</v>
      </c>
      <c r="BI120" s="3020"/>
      <c r="BJ120" s="3020"/>
      <c r="BK120" s="3020"/>
      <c r="BL120" s="3060"/>
      <c r="BM120" s="3019" t="s">
        <v>38</v>
      </c>
      <c r="BN120" s="3020"/>
      <c r="BO120" s="3020"/>
      <c r="BP120" s="3020"/>
      <c r="BQ120" s="3021"/>
      <c r="BR120" s="2518" t="s">
        <v>143</v>
      </c>
      <c r="BS120" s="2519"/>
      <c r="BT120" s="2519"/>
      <c r="BU120" s="2519"/>
      <c r="BV120" s="2519"/>
      <c r="BW120" s="2519"/>
      <c r="BX120" s="2519"/>
      <c r="BY120" s="2520"/>
      <c r="BZ120" s="461"/>
      <c r="CA120" s="461"/>
      <c r="CB120" s="461"/>
      <c r="CC120" s="461"/>
      <c r="CD120" s="461"/>
      <c r="CE120" s="461"/>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767" customFormat="true" ht="24" x14ac:dyDescent="0.2">
      <c r="A121" s="206" t="s">
        <v>88</v>
      </c>
      <c r="B121" s="279"/>
      <c r="C121" s="411" t="s">
        <v>0</v>
      </c>
      <c r="D121" s="412" t="s">
        <v>1</v>
      </c>
      <c r="E121" s="412" t="s">
        <v>2</v>
      </c>
      <c r="F121" s="412" t="s">
        <v>3</v>
      </c>
      <c r="G121" s="413" t="s">
        <v>4</v>
      </c>
      <c r="H121" s="1208" t="s">
        <v>0</v>
      </c>
      <c r="I121" s="1143" t="s">
        <v>1</v>
      </c>
      <c r="J121" s="1143" t="s">
        <v>2</v>
      </c>
      <c r="K121" s="1143" t="s">
        <v>3</v>
      </c>
      <c r="L121" s="1144" t="s">
        <v>4</v>
      </c>
      <c r="M121" s="1193" t="s">
        <v>0</v>
      </c>
      <c r="N121" s="1143" t="s">
        <v>1</v>
      </c>
      <c r="O121" s="1143" t="s">
        <v>2</v>
      </c>
      <c r="P121" s="1143" t="s">
        <v>3</v>
      </c>
      <c r="Q121" s="1230" t="s">
        <v>4</v>
      </c>
      <c r="R121" s="1208" t="s">
        <v>159</v>
      </c>
      <c r="S121" s="1143" t="s">
        <v>160</v>
      </c>
      <c r="T121" s="1143" t="s">
        <v>161</v>
      </c>
      <c r="U121" s="1143" t="s">
        <v>162</v>
      </c>
      <c r="V121" s="1143" t="s">
        <v>163</v>
      </c>
      <c r="W121" s="1143" t="s">
        <v>164</v>
      </c>
      <c r="X121" s="1143" t="s">
        <v>165</v>
      </c>
      <c r="Y121" s="1143" t="s">
        <v>166</v>
      </c>
      <c r="Z121" s="1143" t="s">
        <v>167</v>
      </c>
      <c r="AA121" s="1143" t="s">
        <v>168</v>
      </c>
      <c r="AB121" s="1143" t="s">
        <v>169</v>
      </c>
      <c r="AC121" s="1143" t="s">
        <v>170</v>
      </c>
      <c r="AD121" s="1143" t="s">
        <v>171</v>
      </c>
      <c r="AE121" s="1145" t="s">
        <v>172</v>
      </c>
      <c r="AF121" s="1045"/>
      <c r="AG121" s="1045"/>
      <c r="AH121" s="1045"/>
      <c r="AI121" s="1045"/>
      <c r="AJ121" s="1045"/>
      <c r="AK121" s="1045"/>
      <c r="AL121" s="1045"/>
      <c r="AM121" s="1045"/>
      <c r="AN121" s="1045"/>
      <c r="AO121" s="1045"/>
      <c r="AP121" s="1045"/>
      <c r="AQ121" s="1045"/>
      <c r="AR121" s="1045"/>
      <c r="AS121" s="1045"/>
      <c r="AT121" s="1045"/>
      <c r="AU121" s="1045"/>
      <c r="AV121" s="1045"/>
      <c r="AW121" s="1045"/>
      <c r="AX121" s="1045"/>
      <c r="AY121" s="1045"/>
      <c r="AZ121" s="240"/>
      <c r="BA121" s="220" t="s">
        <v>118</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159</v>
      </c>
      <c r="BS121" s="186" t="s">
        <v>160</v>
      </c>
      <c r="BT121" s="186" t="s">
        <v>161</v>
      </c>
      <c r="BU121" s="186" t="s">
        <v>162</v>
      </c>
      <c r="BV121" s="186" t="s">
        <v>163</v>
      </c>
      <c r="BW121" s="186" t="s">
        <v>164</v>
      </c>
      <c r="BX121" s="186" t="s">
        <v>165</v>
      </c>
      <c r="BY121" s="187" t="s">
        <v>166</v>
      </c>
      <c r="BZ121" s="187" t="s">
        <v>167</v>
      </c>
      <c r="CA121" s="187" t="s">
        <v>168</v>
      </c>
      <c r="CB121" s="187" t="s">
        <v>169</v>
      </c>
      <c r="CC121" s="187" t="s">
        <v>170</v>
      </c>
      <c r="CD121" s="187" t="s">
        <v>171</v>
      </c>
      <c r="CE121" s="187" t="s">
        <v>172</v>
      </c>
      <c r="CF121" s="2588"/>
      <c r="CG121" s="2588"/>
      <c r="CH121" s="2588"/>
      <c r="CI121" s="2588"/>
      <c r="CJ121" s="2588"/>
      <c r="CK121" s="2588"/>
      <c r="CL121" s="2588"/>
      <c r="CM121" s="2588"/>
      <c r="CN121" s="2588"/>
      <c r="CO121" s="2588"/>
      <c r="CP121" s="2588"/>
      <c r="CQ121" s="2588"/>
      <c r="CR121" s="2588"/>
      <c r="CS121" s="2588"/>
      <c r="CT121" s="2588"/>
      <c r="CU121" s="2588"/>
      <c r="CV121" s="2588"/>
      <c r="CW121" s="2588"/>
      <c r="CX121" s="2588"/>
      <c r="CY121" s="2588"/>
      <c r="CZ121" s="2588"/>
    </row>
    <row r="122" s="767" customFormat="true" ht="15" customHeight="true" x14ac:dyDescent="0.2">
      <c r="A122" s="3106" t="s">
        <v>18</v>
      </c>
      <c r="B122" s="1499" t="s">
        <v>14</v>
      </c>
      <c r="C122" s="1356">
        <v>4.5751350885368103</v>
      </c>
      <c r="D122" s="1357">
        <v>6.673391380855235</v>
      </c>
      <c r="E122" s="1357">
        <v>14.104560910659554</v>
      </c>
      <c r="F122" s="1357">
        <v>24.055764622514754</v>
      </c>
      <c r="G122" s="1358">
        <v>77.509788576552268</v>
      </c>
      <c r="H122" s="1359">
        <v>62.515342617276723</v>
      </c>
      <c r="I122" s="1357">
        <v>79.710342430241326</v>
      </c>
      <c r="J122" s="1357">
        <v>92.692092919767362</v>
      </c>
      <c r="K122" s="1357">
        <v>97.168984390596137</v>
      </c>
      <c r="L122" s="1360">
        <v>99.090351984944562</v>
      </c>
      <c r="M122" s="1356">
        <v>3.5557297463925517</v>
      </c>
      <c r="N122" s="1357">
        <v>6.4526121345041734</v>
      </c>
      <c r="O122" s="1357">
        <v>9.1174650782811533</v>
      </c>
      <c r="P122" s="1357">
        <v>10.692391100453943</v>
      </c>
      <c r="Q122" s="1358">
        <v>27.472102371998705</v>
      </c>
      <c r="R122" s="1359">
        <v>25.113340533210717</v>
      </c>
      <c r="S122" s="1357">
        <v>33.619265923707324</v>
      </c>
      <c r="T122" s="1584" t="s">
        <v>36</v>
      </c>
      <c r="U122" s="1357">
        <v>15.760732550324118</v>
      </c>
      <c r="V122" s="1357">
        <v>12.336917463358541</v>
      </c>
      <c r="W122" s="1357">
        <v>18.768283236292469</v>
      </c>
      <c r="X122" s="1357">
        <v>8.8659365271896267</v>
      </c>
      <c r="Y122" s="1357">
        <v>2.5027948785678937</v>
      </c>
      <c r="Z122" s="1357">
        <v>34.425867922013595</v>
      </c>
      <c r="AA122" s="1357">
        <v>21.32114702013666</v>
      </c>
      <c r="AB122" s="1584" t="s">
        <v>36</v>
      </c>
      <c r="AC122" s="1357">
        <v>9.2410029327671221</v>
      </c>
      <c r="AD122" s="1357">
        <v>11.353075649210817</v>
      </c>
      <c r="AE122" s="1360">
        <v>6.2823102669033082</v>
      </c>
      <c r="AF122" s="1045"/>
      <c r="AG122" s="1045"/>
      <c r="AH122" s="1045"/>
      <c r="AI122" s="1045"/>
      <c r="AJ122" s="1045"/>
      <c r="AK122" s="1045"/>
      <c r="AL122" s="1045"/>
      <c r="AM122" s="1045"/>
      <c r="AN122" s="1045"/>
      <c r="AO122" s="1045"/>
      <c r="AP122" s="1045"/>
      <c r="AQ122" s="1045"/>
      <c r="AR122" s="1045"/>
      <c r="AS122" s="1045"/>
      <c r="AT122" s="1045"/>
      <c r="AU122" s="1045"/>
      <c r="AV122" s="1045"/>
      <c r="AW122" s="1045"/>
      <c r="AX122" s="1045"/>
      <c r="AY122" s="1045"/>
      <c r="AZ122" s="240"/>
      <c r="BA122" s="3022" t="s">
        <v>18</v>
      </c>
      <c r="BB122" s="169" t="s">
        <v>14</v>
      </c>
      <c r="BC122" s="1594" t="s">
        <v>36</v>
      </c>
      <c r="BD122" s="1613" t="s">
        <v>36</v>
      </c>
      <c r="BE122" s="1613" t="s">
        <v>36</v>
      </c>
      <c r="BF122" s="1613" t="s">
        <v>36</v>
      </c>
      <c r="BG122" s="1633" t="s">
        <v>36</v>
      </c>
      <c r="BH122" s="1653" t="s">
        <v>36</v>
      </c>
      <c r="BI122" s="1613" t="s">
        <v>36</v>
      </c>
      <c r="BJ122" s="1613" t="s">
        <v>36</v>
      </c>
      <c r="BK122" s="1613" t="s">
        <v>36</v>
      </c>
      <c r="BL122" s="1633" t="s">
        <v>36</v>
      </c>
      <c r="BM122" s="1653" t="s">
        <v>36</v>
      </c>
      <c r="BN122" s="1613" t="s">
        <v>36</v>
      </c>
      <c r="BO122" s="1613" t="s">
        <v>36</v>
      </c>
      <c r="BP122" s="1613" t="s">
        <v>36</v>
      </c>
      <c r="BQ122" s="1633" t="s">
        <v>36</v>
      </c>
      <c r="BR122" s="1653" t="s">
        <v>36</v>
      </c>
      <c r="BS122" s="1613" t="s">
        <v>36</v>
      </c>
      <c r="BT122" s="1613" t="s">
        <v>36</v>
      </c>
      <c r="BU122" s="1613" t="s">
        <v>36</v>
      </c>
      <c r="BV122" s="1613" t="s">
        <v>36</v>
      </c>
      <c r="BW122" s="1613" t="s">
        <v>36</v>
      </c>
      <c r="BX122" s="1613" t="s">
        <v>36</v>
      </c>
      <c r="BY122" s="1671" t="s">
        <v>36</v>
      </c>
      <c r="BZ122" s="1671" t="s">
        <v>36</v>
      </c>
      <c r="CA122" s="1671" t="s">
        <v>36</v>
      </c>
      <c r="CB122" s="1671" t="s">
        <v>36</v>
      </c>
      <c r="CC122" s="1671" t="s">
        <v>36</v>
      </c>
      <c r="CD122" s="1671" t="s">
        <v>36</v>
      </c>
      <c r="CE122" s="1671" t="s">
        <v>36</v>
      </c>
      <c r="CF122" s="2589"/>
      <c r="CG122" s="2589"/>
      <c r="CH122" s="2589"/>
      <c r="CI122" s="2589"/>
      <c r="CJ122" s="2589"/>
      <c r="CK122" s="2589"/>
      <c r="CL122" s="2589"/>
      <c r="CM122" s="2589"/>
      <c r="CN122" s="2589"/>
      <c r="CO122" s="2589"/>
      <c r="CP122" s="2589"/>
      <c r="CQ122" s="2589"/>
      <c r="CR122" s="2589"/>
      <c r="CS122" s="2589"/>
      <c r="CT122" s="2589"/>
      <c r="CU122" s="2589"/>
      <c r="CV122" s="2589"/>
      <c r="CW122" s="2589"/>
      <c r="CX122" s="2589"/>
      <c r="CY122" s="2589"/>
      <c r="CZ122" s="2589"/>
    </row>
    <row r="123" s="767" customFormat="true" ht="15" customHeight="true" x14ac:dyDescent="0.2">
      <c r="A123" s="3107"/>
      <c r="B123" s="1500" t="s">
        <v>52</v>
      </c>
      <c r="C123" s="1361">
        <f>100-C122</f>
        <v>95.424864911463189</v>
      </c>
      <c r="D123" s="1362">
        <f t="shared" ref="D123:AE123" si="4">100-D122</f>
        <v>93.326608619144764</v>
      </c>
      <c r="E123" s="1362">
        <f t="shared" si="4"/>
        <v>85.895439089340442</v>
      </c>
      <c r="F123" s="1362">
        <f t="shared" si="4"/>
        <v>75.944235377485242</v>
      </c>
      <c r="G123" s="1363">
        <f t="shared" si="4"/>
        <v>22.490211423447732</v>
      </c>
      <c r="H123" s="1364">
        <f t="shared" si="4"/>
        <v>37.484657382723277</v>
      </c>
      <c r="I123" s="1362">
        <f t="shared" si="4"/>
        <v>20.289657569758674</v>
      </c>
      <c r="J123" s="1362">
        <f t="shared" si="4"/>
        <v>7.3079070802326385</v>
      </c>
      <c r="K123" s="1362">
        <f t="shared" si="4"/>
        <v>2.8310156094038632</v>
      </c>
      <c r="L123" s="1365">
        <f t="shared" si="4"/>
        <v>0.90964801505543846</v>
      </c>
      <c r="M123" s="1361">
        <f t="shared" si="4"/>
        <v>96.444270253607442</v>
      </c>
      <c r="N123" s="1362">
        <f t="shared" si="4"/>
        <v>93.547387865495821</v>
      </c>
      <c r="O123" s="1362">
        <f t="shared" si="4"/>
        <v>90.882534921718843</v>
      </c>
      <c r="P123" s="1362">
        <f t="shared" si="4"/>
        <v>89.307608899546054</v>
      </c>
      <c r="Q123" s="1363">
        <f t="shared" si="4"/>
        <v>72.527897628001298</v>
      </c>
      <c r="R123" s="1364">
        <f t="shared" si="4"/>
        <v>74.886659466789283</v>
      </c>
      <c r="S123" s="1362">
        <f t="shared" si="4"/>
        <v>66.380734076292669</v>
      </c>
      <c r="T123" s="1541" t="s">
        <v>36</v>
      </c>
      <c r="U123" s="1362">
        <f t="shared" si="4"/>
        <v>84.239267449675879</v>
      </c>
      <c r="V123" s="1362">
        <f t="shared" si="4"/>
        <v>87.663082536641454</v>
      </c>
      <c r="W123" s="1362">
        <f t="shared" si="4"/>
        <v>81.231716763707539</v>
      </c>
      <c r="X123" s="1362">
        <f t="shared" si="4"/>
        <v>91.134063472810368</v>
      </c>
      <c r="Y123" s="1362">
        <f t="shared" si="4"/>
        <v>97.497205121432103</v>
      </c>
      <c r="Z123" s="1362">
        <f t="shared" si="4"/>
        <v>65.574132077986405</v>
      </c>
      <c r="AA123" s="1362">
        <f t="shared" si="4"/>
        <v>78.678852979863336</v>
      </c>
      <c r="AB123" s="1541" t="s">
        <v>36</v>
      </c>
      <c r="AC123" s="1362">
        <f t="shared" si="4"/>
        <v>90.758997067232883</v>
      </c>
      <c r="AD123" s="1362">
        <f t="shared" si="4"/>
        <v>88.646924350789178</v>
      </c>
      <c r="AE123" s="1365">
        <f t="shared" si="4"/>
        <v>93.717689733096691</v>
      </c>
      <c r="AF123" s="1045"/>
      <c r="AG123" s="1045"/>
      <c r="AH123" s="1045"/>
      <c r="AI123" s="1045"/>
      <c r="AJ123" s="1045"/>
      <c r="AK123" s="1045"/>
      <c r="AL123" s="1045"/>
      <c r="AM123" s="1045"/>
      <c r="AN123" s="1045"/>
      <c r="AO123" s="1045"/>
      <c r="AP123" s="1045"/>
      <c r="AQ123" s="1045"/>
      <c r="AR123" s="1045"/>
      <c r="AS123" s="1045"/>
      <c r="AT123" s="1045"/>
      <c r="AU123" s="1045"/>
      <c r="AV123" s="1045"/>
      <c r="AW123" s="1045"/>
      <c r="AX123" s="1045"/>
      <c r="AY123" s="1045"/>
      <c r="AZ123" s="240"/>
      <c r="BA123" s="3023"/>
      <c r="BB123" s="170" t="s">
        <v>52</v>
      </c>
      <c r="BC123" s="1595" t="s">
        <v>36</v>
      </c>
      <c r="BD123" s="1614" t="s">
        <v>36</v>
      </c>
      <c r="BE123" s="1614" t="s">
        <v>36</v>
      </c>
      <c r="BF123" s="1614" t="s">
        <v>36</v>
      </c>
      <c r="BG123" s="1634" t="s">
        <v>36</v>
      </c>
      <c r="BH123" s="1654" t="s">
        <v>36</v>
      </c>
      <c r="BI123" s="1614" t="s">
        <v>36</v>
      </c>
      <c r="BJ123" s="1614" t="s">
        <v>36</v>
      </c>
      <c r="BK123" s="1614" t="s">
        <v>36</v>
      </c>
      <c r="BL123" s="1634" t="s">
        <v>36</v>
      </c>
      <c r="BM123" s="1654" t="s">
        <v>36</v>
      </c>
      <c r="BN123" s="1614" t="s">
        <v>36</v>
      </c>
      <c r="BO123" s="1614" t="s">
        <v>36</v>
      </c>
      <c r="BP123" s="1614" t="s">
        <v>36</v>
      </c>
      <c r="BQ123" s="1634" t="s">
        <v>36</v>
      </c>
      <c r="BR123" s="1654" t="s">
        <v>36</v>
      </c>
      <c r="BS123" s="1614" t="s">
        <v>36</v>
      </c>
      <c r="BT123" s="1614" t="s">
        <v>36</v>
      </c>
      <c r="BU123" s="1614" t="s">
        <v>36</v>
      </c>
      <c r="BV123" s="1614" t="s">
        <v>36</v>
      </c>
      <c r="BW123" s="1614" t="s">
        <v>36</v>
      </c>
      <c r="BX123" s="1614" t="s">
        <v>36</v>
      </c>
      <c r="BY123" s="1672" t="s">
        <v>36</v>
      </c>
      <c r="BZ123" s="1672" t="s">
        <v>36</v>
      </c>
      <c r="CA123" s="1672" t="s">
        <v>36</v>
      </c>
      <c r="CB123" s="1672" t="s">
        <v>36</v>
      </c>
      <c r="CC123" s="1672" t="s">
        <v>36</v>
      </c>
      <c r="CD123" s="1672" t="s">
        <v>36</v>
      </c>
      <c r="CE123" s="1672" t="s">
        <v>36</v>
      </c>
      <c r="CF123" s="2590"/>
      <c r="CG123" s="2590"/>
      <c r="CH123" s="2590"/>
      <c r="CI123" s="2590"/>
      <c r="CJ123" s="2590"/>
      <c r="CK123" s="2590"/>
      <c r="CL123" s="2590"/>
      <c r="CM123" s="2590"/>
      <c r="CN123" s="2590"/>
      <c r="CO123" s="2590"/>
      <c r="CP123" s="2590"/>
      <c r="CQ123" s="2590"/>
      <c r="CR123" s="2590"/>
      <c r="CS123" s="2590"/>
      <c r="CT123" s="2590"/>
      <c r="CU123" s="2590"/>
      <c r="CV123" s="2590"/>
      <c r="CW123" s="2590"/>
      <c r="CX123" s="2590"/>
      <c r="CY123" s="2590"/>
      <c r="CZ123" s="2590"/>
    </row>
    <row r="124" s="767" customFormat="true" ht="15" customHeight="true" x14ac:dyDescent="0.2">
      <c r="A124" s="3107" t="s">
        <v>51</v>
      </c>
      <c r="B124" s="1500" t="s">
        <v>15</v>
      </c>
      <c r="C124" s="1361">
        <v>2.0243902271441252</v>
      </c>
      <c r="D124" s="1362">
        <v>3.22839044033767</v>
      </c>
      <c r="E124" s="1362">
        <v>6.7769397565716671</v>
      </c>
      <c r="F124" s="1362">
        <v>12.019082924269176</v>
      </c>
      <c r="G124" s="1363">
        <v>46.462998071602257</v>
      </c>
      <c r="H124" s="1364">
        <v>34.742762377553632</v>
      </c>
      <c r="I124" s="1362">
        <v>46.517052468752453</v>
      </c>
      <c r="J124" s="1362">
        <v>48.624084397497953</v>
      </c>
      <c r="K124" s="1362">
        <v>58.637628109111319</v>
      </c>
      <c r="L124" s="1365">
        <v>70.700797509975487</v>
      </c>
      <c r="M124" s="1361">
        <v>1.3069946358605398</v>
      </c>
      <c r="N124" s="1362">
        <v>3.4750492166939093</v>
      </c>
      <c r="O124" s="1362">
        <v>4.2345180373196287</v>
      </c>
      <c r="P124" s="1362">
        <v>4.532419445174531</v>
      </c>
      <c r="Q124" s="1363">
        <v>13.403097824448734</v>
      </c>
      <c r="R124" s="1364">
        <v>12.118468496305887</v>
      </c>
      <c r="S124" s="1362">
        <v>13.645604232058071</v>
      </c>
      <c r="T124" s="1541" t="s">
        <v>36</v>
      </c>
      <c r="U124" s="1362">
        <v>7.6637648572904746</v>
      </c>
      <c r="V124" s="1362">
        <v>5.0250307373383585</v>
      </c>
      <c r="W124" s="1362">
        <v>9.1063931508069267</v>
      </c>
      <c r="X124" s="1362">
        <v>4.7084229087001868</v>
      </c>
      <c r="Y124" s="1362">
        <v>1.3847597455849578</v>
      </c>
      <c r="Z124" s="1362">
        <v>15.868763491849954</v>
      </c>
      <c r="AA124" s="1362">
        <v>7.464454440372605</v>
      </c>
      <c r="AB124" s="1541" t="s">
        <v>36</v>
      </c>
      <c r="AC124" s="1362">
        <v>5.4117121072255827</v>
      </c>
      <c r="AD124" s="1362">
        <v>5.9873888989436246</v>
      </c>
      <c r="AE124" s="1365">
        <v>2.7492121385589092</v>
      </c>
      <c r="AF124" s="1045"/>
      <c r="AG124" s="1045"/>
      <c r="AH124" s="1045"/>
      <c r="AI124" s="1045"/>
      <c r="AJ124" s="1045"/>
      <c r="AK124" s="1045"/>
      <c r="AL124" s="1045"/>
      <c r="AM124" s="1045"/>
      <c r="AN124" s="1045"/>
      <c r="AO124" s="1045"/>
      <c r="AP124" s="1045"/>
      <c r="AQ124" s="1045"/>
      <c r="AR124" s="1045"/>
      <c r="AS124" s="1045"/>
      <c r="AT124" s="1045"/>
      <c r="AU124" s="1045"/>
      <c r="AV124" s="1045"/>
      <c r="AW124" s="1045"/>
      <c r="AX124" s="1045"/>
      <c r="AY124" s="1045"/>
      <c r="AZ124" s="240"/>
      <c r="BA124" s="3023" t="s">
        <v>51</v>
      </c>
      <c r="BB124" s="170" t="s">
        <v>15</v>
      </c>
      <c r="BC124" s="1595" t="s">
        <v>36</v>
      </c>
      <c r="BD124" s="1614" t="s">
        <v>36</v>
      </c>
      <c r="BE124" s="1614" t="s">
        <v>36</v>
      </c>
      <c r="BF124" s="1614" t="s">
        <v>36</v>
      </c>
      <c r="BG124" s="1634" t="s">
        <v>36</v>
      </c>
      <c r="BH124" s="1654" t="s">
        <v>36</v>
      </c>
      <c r="BI124" s="1614" t="s">
        <v>36</v>
      </c>
      <c r="BJ124" s="1614" t="s">
        <v>36</v>
      </c>
      <c r="BK124" s="1614" t="s">
        <v>36</v>
      </c>
      <c r="BL124" s="1634" t="s">
        <v>36</v>
      </c>
      <c r="BM124" s="1654" t="s">
        <v>36</v>
      </c>
      <c r="BN124" s="1614" t="s">
        <v>36</v>
      </c>
      <c r="BO124" s="1614" t="s">
        <v>36</v>
      </c>
      <c r="BP124" s="1614" t="s">
        <v>36</v>
      </c>
      <c r="BQ124" s="1634" t="s">
        <v>36</v>
      </c>
      <c r="BR124" s="1654" t="s">
        <v>36</v>
      </c>
      <c r="BS124" s="1614" t="s">
        <v>36</v>
      </c>
      <c r="BT124" s="1614" t="s">
        <v>36</v>
      </c>
      <c r="BU124" s="1614" t="s">
        <v>36</v>
      </c>
      <c r="BV124" s="1614" t="s">
        <v>36</v>
      </c>
      <c r="BW124" s="1614" t="s">
        <v>36</v>
      </c>
      <c r="BX124" s="1614" t="s">
        <v>36</v>
      </c>
      <c r="BY124" s="1672" t="s">
        <v>36</v>
      </c>
      <c r="BZ124" s="1672" t="s">
        <v>36</v>
      </c>
      <c r="CA124" s="1672" t="s">
        <v>36</v>
      </c>
      <c r="CB124" s="1672" t="s">
        <v>36</v>
      </c>
      <c r="CC124" s="1672" t="s">
        <v>36</v>
      </c>
      <c r="CD124" s="1672" t="s">
        <v>36</v>
      </c>
      <c r="CE124" s="1672" t="s">
        <v>36</v>
      </c>
      <c r="CF124" s="2590"/>
      <c r="CG124" s="2590"/>
      <c r="CH124" s="2590"/>
      <c r="CI124" s="2590"/>
      <c r="CJ124" s="2590"/>
      <c r="CK124" s="2590"/>
      <c r="CL124" s="2590"/>
      <c r="CM124" s="2590"/>
      <c r="CN124" s="2590"/>
      <c r="CO124" s="2590"/>
      <c r="CP124" s="2590"/>
      <c r="CQ124" s="2590"/>
      <c r="CR124" s="2590"/>
      <c r="CS124" s="2590"/>
      <c r="CT124" s="2590"/>
      <c r="CU124" s="2590"/>
      <c r="CV124" s="2590"/>
      <c r="CW124" s="2590"/>
      <c r="CX124" s="2590"/>
      <c r="CY124" s="2590"/>
      <c r="CZ124" s="2590"/>
    </row>
    <row r="125" s="767" customFormat="true" ht="15" customHeight="true" x14ac:dyDescent="0.2">
      <c r="A125" s="3107"/>
      <c r="B125" s="1500" t="s">
        <v>16</v>
      </c>
      <c r="C125" s="1361">
        <v>2.5507448613926855</v>
      </c>
      <c r="D125" s="1362">
        <v>3.4450009405175654</v>
      </c>
      <c r="E125" s="1362">
        <v>7.3276211540879066</v>
      </c>
      <c r="F125" s="1362">
        <v>12.03668169824557</v>
      </c>
      <c r="G125" s="1363">
        <v>31.046790504950209</v>
      </c>
      <c r="H125" s="1364">
        <v>27.772580239723087</v>
      </c>
      <c r="I125" s="1362">
        <v>33.193289961488929</v>
      </c>
      <c r="J125" s="1362">
        <v>44.068008522269331</v>
      </c>
      <c r="K125" s="1362">
        <v>38.531356281484726</v>
      </c>
      <c r="L125" s="1365">
        <v>28.389554474969096</v>
      </c>
      <c r="M125" s="1361">
        <v>2.2487351105320119</v>
      </c>
      <c r="N125" s="1362">
        <v>2.9775629178102689</v>
      </c>
      <c r="O125" s="1362">
        <v>4.8829470409615157</v>
      </c>
      <c r="P125" s="1362">
        <v>6.1599716552794073</v>
      </c>
      <c r="Q125" s="1363">
        <v>14.069004547549962</v>
      </c>
      <c r="R125" s="1364">
        <v>12.994872036904852</v>
      </c>
      <c r="S125" s="1362">
        <v>19.973661691649234</v>
      </c>
      <c r="T125" s="1541" t="s">
        <v>36</v>
      </c>
      <c r="U125" s="1362">
        <v>8.0969676930336245</v>
      </c>
      <c r="V125" s="1362">
        <v>7.3118867260201537</v>
      </c>
      <c r="W125" s="1362">
        <v>9.6618900854855401</v>
      </c>
      <c r="X125" s="1362">
        <v>4.1575136184894426</v>
      </c>
      <c r="Y125" s="1362">
        <v>1.118035132982937</v>
      </c>
      <c r="Z125" s="1362">
        <v>18.557104430163605</v>
      </c>
      <c r="AA125" s="1362">
        <v>13.856692579764074</v>
      </c>
      <c r="AB125" s="1541" t="s">
        <v>36</v>
      </c>
      <c r="AC125" s="1362">
        <v>3.8292908255415448</v>
      </c>
      <c r="AD125" s="1362">
        <v>5.3656867502671783</v>
      </c>
      <c r="AE125" s="1365">
        <v>3.5330981283443976</v>
      </c>
      <c r="AF125" s="1045"/>
      <c r="AG125" s="1045"/>
      <c r="AH125" s="1045"/>
      <c r="AI125" s="1045"/>
      <c r="AJ125" s="1045"/>
      <c r="AK125" s="1045"/>
      <c r="AL125" s="1045"/>
      <c r="AM125" s="1045"/>
      <c r="AN125" s="1045"/>
      <c r="AO125" s="1045"/>
      <c r="AP125" s="1045"/>
      <c r="AQ125" s="1045"/>
      <c r="AR125" s="1045"/>
      <c r="AS125" s="1045"/>
      <c r="AT125" s="1045"/>
      <c r="AU125" s="1045"/>
      <c r="AV125" s="1045"/>
      <c r="AW125" s="1045"/>
      <c r="AX125" s="1045"/>
      <c r="AY125" s="1045"/>
      <c r="AZ125" s="240"/>
      <c r="BA125" s="3023"/>
      <c r="BB125" s="170" t="s">
        <v>16</v>
      </c>
      <c r="BC125" s="1595" t="s">
        <v>36</v>
      </c>
      <c r="BD125" s="1614" t="s">
        <v>36</v>
      </c>
      <c r="BE125" s="1614" t="s">
        <v>36</v>
      </c>
      <c r="BF125" s="1614" t="s">
        <v>36</v>
      </c>
      <c r="BG125" s="1634" t="s">
        <v>36</v>
      </c>
      <c r="BH125" s="1654" t="s">
        <v>36</v>
      </c>
      <c r="BI125" s="1614" t="s">
        <v>36</v>
      </c>
      <c r="BJ125" s="1614" t="s">
        <v>36</v>
      </c>
      <c r="BK125" s="1614" t="s">
        <v>36</v>
      </c>
      <c r="BL125" s="1634" t="s">
        <v>36</v>
      </c>
      <c r="BM125" s="1654" t="s">
        <v>36</v>
      </c>
      <c r="BN125" s="1614" t="s">
        <v>36</v>
      </c>
      <c r="BO125" s="1614" t="s">
        <v>36</v>
      </c>
      <c r="BP125" s="1614" t="s">
        <v>36</v>
      </c>
      <c r="BQ125" s="1634" t="s">
        <v>36</v>
      </c>
      <c r="BR125" s="1654" t="s">
        <v>36</v>
      </c>
      <c r="BS125" s="1614" t="s">
        <v>36</v>
      </c>
      <c r="BT125" s="1614" t="s">
        <v>36</v>
      </c>
      <c r="BU125" s="1614" t="s">
        <v>36</v>
      </c>
      <c r="BV125" s="1614" t="s">
        <v>36</v>
      </c>
      <c r="BW125" s="1614" t="s">
        <v>36</v>
      </c>
      <c r="BX125" s="1614" t="s">
        <v>36</v>
      </c>
      <c r="BY125" s="1672" t="s">
        <v>36</v>
      </c>
      <c r="BZ125" s="1672" t="s">
        <v>36</v>
      </c>
      <c r="CA125" s="1672" t="s">
        <v>36</v>
      </c>
      <c r="CB125" s="1672" t="s">
        <v>36</v>
      </c>
      <c r="CC125" s="1672" t="s">
        <v>36</v>
      </c>
      <c r="CD125" s="1672" t="s">
        <v>36</v>
      </c>
      <c r="CE125" s="1672" t="s">
        <v>36</v>
      </c>
      <c r="CF125" s="2590"/>
      <c r="CG125" s="2590"/>
      <c r="CH125" s="2590"/>
      <c r="CI125" s="2590"/>
      <c r="CJ125" s="2590"/>
      <c r="CK125" s="2590"/>
      <c r="CL125" s="2590"/>
      <c r="CM125" s="2590"/>
      <c r="CN125" s="2590"/>
      <c r="CO125" s="2590"/>
      <c r="CP125" s="2590"/>
      <c r="CQ125" s="2590"/>
      <c r="CR125" s="2590"/>
      <c r="CS125" s="2590"/>
      <c r="CT125" s="2590"/>
      <c r="CU125" s="2590"/>
      <c r="CV125" s="2590"/>
      <c r="CW125" s="2590"/>
      <c r="CX125" s="2590"/>
      <c r="CY125" s="2590"/>
      <c r="CZ125" s="2590"/>
    </row>
    <row r="126" s="767" customFormat="true" ht="15" customHeight="true" x14ac:dyDescent="0.2">
      <c r="A126" s="3107"/>
      <c r="B126" s="1500" t="s">
        <v>22</v>
      </c>
      <c r="C126" s="1361">
        <f>100-(C124+C125+C127)</f>
        <v>2.7464968612175653</v>
      </c>
      <c r="D126" s="1362">
        <f t="shared" ref="D126:AE126" si="5">100-(D124+D125+D127)</f>
        <v>4.2472106412105859</v>
      </c>
      <c r="E126" s="1362">
        <f t="shared" si="5"/>
        <v>6.8955279390514477</v>
      </c>
      <c r="F126" s="1362">
        <f t="shared" si="5"/>
        <v>6.386200910260186</v>
      </c>
      <c r="G126" s="1363">
        <f t="shared" si="5"/>
        <v>6.4678047473408782</v>
      </c>
      <c r="H126" s="1364">
        <f t="shared" si="5"/>
        <v>13.557860678066731</v>
      </c>
      <c r="I126" s="1362">
        <f t="shared" si="5"/>
        <v>7.9209309918032176</v>
      </c>
      <c r="J126" s="1362">
        <f t="shared" si="5"/>
        <v>4.7843184772823264</v>
      </c>
      <c r="K126" s="1362">
        <f t="shared" si="5"/>
        <v>2.4511486854686808</v>
      </c>
      <c r="L126" s="1365">
        <f t="shared" si="5"/>
        <v>0.90964801505541004</v>
      </c>
      <c r="M126" s="1361">
        <f t="shared" si="5"/>
        <v>2.4993627140956818</v>
      </c>
      <c r="N126" s="1362">
        <f t="shared" si="5"/>
        <v>4.0314743063228349</v>
      </c>
      <c r="O126" s="1362">
        <f t="shared" si="5"/>
        <v>5.6248230541775399</v>
      </c>
      <c r="P126" s="1362">
        <f t="shared" si="5"/>
        <v>5.0889275572144754</v>
      </c>
      <c r="Q126" s="1363">
        <f t="shared" si="5"/>
        <v>9.882618567616845</v>
      </c>
      <c r="R126" s="1364">
        <f t="shared" si="5"/>
        <v>10.880185594470362</v>
      </c>
      <c r="S126" s="1362">
        <f t="shared" si="5"/>
        <v>5.7926693010697647</v>
      </c>
      <c r="T126" s="1541" t="s">
        <v>36</v>
      </c>
      <c r="U126" s="1362">
        <f t="shared" si="5"/>
        <v>0.54803388642110917</v>
      </c>
      <c r="V126" s="1362">
        <f t="shared" si="5"/>
        <v>1.1274282356553016</v>
      </c>
      <c r="W126" s="1362">
        <f t="shared" si="5"/>
        <v>2.1317572321802913</v>
      </c>
      <c r="X126" s="1362">
        <f t="shared" si="5"/>
        <v>1.6629398531231914</v>
      </c>
      <c r="Y126" s="1362">
        <f t="shared" si="5"/>
        <v>0.63351573728047583</v>
      </c>
      <c r="Z126" s="1362">
        <f t="shared" si="5"/>
        <v>21.442124194472399</v>
      </c>
      <c r="AA126" s="1362">
        <f t="shared" si="5"/>
        <v>3.1973590795002167</v>
      </c>
      <c r="AB126" s="1541" t="s">
        <v>36</v>
      </c>
      <c r="AC126" s="1362">
        <f t="shared" si="5"/>
        <v>2.2937528715569471</v>
      </c>
      <c r="AD126" s="1362">
        <f t="shared" si="5"/>
        <v>8.5218842225520604</v>
      </c>
      <c r="AE126" s="1365">
        <f t="shared" si="5"/>
        <v>3.8849893208726485</v>
      </c>
      <c r="AF126" s="1045"/>
      <c r="AG126" s="1045"/>
      <c r="AH126" s="1045"/>
      <c r="AI126" s="1045"/>
      <c r="AJ126" s="1045"/>
      <c r="AK126" s="1045"/>
      <c r="AL126" s="1045"/>
      <c r="AM126" s="1045"/>
      <c r="AN126" s="1045"/>
      <c r="AO126" s="1045"/>
      <c r="AP126" s="1045"/>
      <c r="AQ126" s="1045"/>
      <c r="AR126" s="1045"/>
      <c r="AS126" s="1045"/>
      <c r="AT126" s="1045"/>
      <c r="AU126" s="1045"/>
      <c r="AV126" s="1045"/>
      <c r="AW126" s="1045"/>
      <c r="AX126" s="1045"/>
      <c r="AY126" s="1045"/>
      <c r="AZ126" s="240"/>
      <c r="BA126" s="3023"/>
      <c r="BB126" s="170" t="s">
        <v>22</v>
      </c>
      <c r="BC126" s="1595" t="s">
        <v>36</v>
      </c>
      <c r="BD126" s="1614" t="s">
        <v>36</v>
      </c>
      <c r="BE126" s="1614" t="s">
        <v>36</v>
      </c>
      <c r="BF126" s="1614" t="s">
        <v>36</v>
      </c>
      <c r="BG126" s="1634" t="s">
        <v>36</v>
      </c>
      <c r="BH126" s="1654" t="s">
        <v>36</v>
      </c>
      <c r="BI126" s="1614" t="s">
        <v>36</v>
      </c>
      <c r="BJ126" s="1614" t="s">
        <v>36</v>
      </c>
      <c r="BK126" s="1614" t="s">
        <v>36</v>
      </c>
      <c r="BL126" s="1634" t="s">
        <v>36</v>
      </c>
      <c r="BM126" s="1654" t="s">
        <v>36</v>
      </c>
      <c r="BN126" s="1614" t="s">
        <v>36</v>
      </c>
      <c r="BO126" s="1614" t="s">
        <v>36</v>
      </c>
      <c r="BP126" s="1614" t="s">
        <v>36</v>
      </c>
      <c r="BQ126" s="1634" t="s">
        <v>36</v>
      </c>
      <c r="BR126" s="1654" t="s">
        <v>36</v>
      </c>
      <c r="BS126" s="1614" t="s">
        <v>36</v>
      </c>
      <c r="BT126" s="1614" t="s">
        <v>36</v>
      </c>
      <c r="BU126" s="1614" t="s">
        <v>36</v>
      </c>
      <c r="BV126" s="1614" t="s">
        <v>36</v>
      </c>
      <c r="BW126" s="1614" t="s">
        <v>36</v>
      </c>
      <c r="BX126" s="1614" t="s">
        <v>36</v>
      </c>
      <c r="BY126" s="1672" t="s">
        <v>36</v>
      </c>
      <c r="BZ126" s="1672" t="s">
        <v>36</v>
      </c>
      <c r="CA126" s="1672" t="s">
        <v>36</v>
      </c>
      <c r="CB126" s="1672" t="s">
        <v>36</v>
      </c>
      <c r="CC126" s="1672" t="s">
        <v>36</v>
      </c>
      <c r="CD126" s="1672" t="s">
        <v>36</v>
      </c>
      <c r="CE126" s="1672" t="s">
        <v>36</v>
      </c>
      <c r="CF126" s="2590"/>
      <c r="CG126" s="2590"/>
      <c r="CH126" s="2590"/>
      <c r="CI126" s="2590"/>
      <c r="CJ126" s="2590"/>
      <c r="CK126" s="2590"/>
      <c r="CL126" s="2590"/>
      <c r="CM126" s="2590"/>
      <c r="CN126" s="2590"/>
      <c r="CO126" s="2590"/>
      <c r="CP126" s="2590"/>
      <c r="CQ126" s="2590"/>
      <c r="CR126" s="2590"/>
      <c r="CS126" s="2590"/>
      <c r="CT126" s="2590"/>
      <c r="CU126" s="2590"/>
      <c r="CV126" s="2590"/>
      <c r="CW126" s="2590"/>
      <c r="CX126" s="2590"/>
      <c r="CY126" s="2590"/>
      <c r="CZ126" s="2590"/>
    </row>
    <row r="127" s="767" customFormat="true" ht="15" customHeight="true" x14ac:dyDescent="0.2">
      <c r="A127" s="3107"/>
      <c r="B127" s="1500" t="s">
        <v>19</v>
      </c>
      <c r="C127" s="1361">
        <f>C156</f>
        <v>92.678368050245624</v>
      </c>
      <c r="D127" s="1362">
        <f t="shared" ref="D127:AE127" si="6">D156</f>
        <v>89.079397977934178</v>
      </c>
      <c r="E127" s="1362">
        <f t="shared" si="6"/>
        <v>78.99991115028898</v>
      </c>
      <c r="F127" s="1362">
        <f t="shared" si="6"/>
        <v>69.55803446722507</v>
      </c>
      <c r="G127" s="1363">
        <f t="shared" si="6"/>
        <v>16.022406676106652</v>
      </c>
      <c r="H127" s="1364">
        <f t="shared" si="6"/>
        <v>23.926796704656546</v>
      </c>
      <c r="I127" s="1362">
        <f t="shared" si="6"/>
        <v>12.3687265779554</v>
      </c>
      <c r="J127" s="1362">
        <f t="shared" si="6"/>
        <v>2.5235886029504018</v>
      </c>
      <c r="K127" s="1362">
        <f t="shared" si="6"/>
        <v>0.37986692393526539</v>
      </c>
      <c r="L127" s="1365">
        <f t="shared" si="6"/>
        <v>0</v>
      </c>
      <c r="M127" s="1361">
        <f t="shared" si="6"/>
        <v>93.94490753951176</v>
      </c>
      <c r="N127" s="1362">
        <f t="shared" si="6"/>
        <v>89.515913559172986</v>
      </c>
      <c r="O127" s="1362">
        <f t="shared" si="6"/>
        <v>85.257711867541317</v>
      </c>
      <c r="P127" s="1362">
        <f t="shared" si="6"/>
        <v>84.218681342331578</v>
      </c>
      <c r="Q127" s="1363">
        <f t="shared" si="6"/>
        <v>62.645279060384453</v>
      </c>
      <c r="R127" s="1364">
        <f t="shared" si="6"/>
        <v>64.006473872318892</v>
      </c>
      <c r="S127" s="1362">
        <f t="shared" si="6"/>
        <v>60.588064775222925</v>
      </c>
      <c r="T127" s="1541" t="s">
        <v>36</v>
      </c>
      <c r="U127" s="1362">
        <f t="shared" si="6"/>
        <v>83.691233563254784</v>
      </c>
      <c r="V127" s="1362">
        <f t="shared" si="6"/>
        <v>86.535654300986181</v>
      </c>
      <c r="W127" s="1362">
        <f t="shared" si="6"/>
        <v>79.099959531527247</v>
      </c>
      <c r="X127" s="1362">
        <f t="shared" si="6"/>
        <v>89.471123619687177</v>
      </c>
      <c r="Y127" s="1362">
        <f t="shared" si="6"/>
        <v>96.863689384151627</v>
      </c>
      <c r="Z127" s="1362">
        <f t="shared" si="6"/>
        <v>44.132007883514042</v>
      </c>
      <c r="AA127" s="1362">
        <f t="shared" si="6"/>
        <v>75.481493900363105</v>
      </c>
      <c r="AB127" s="1541" t="s">
        <v>36</v>
      </c>
      <c r="AC127" s="1362">
        <f t="shared" si="6"/>
        <v>88.465244195675922</v>
      </c>
      <c r="AD127" s="1362">
        <f t="shared" si="6"/>
        <v>80.125040128237131</v>
      </c>
      <c r="AE127" s="1365">
        <f t="shared" si="6"/>
        <v>89.832700412224042</v>
      </c>
      <c r="AF127" s="1045"/>
      <c r="AG127" s="1045"/>
      <c r="AH127" s="1045"/>
      <c r="AI127" s="1045"/>
      <c r="AJ127" s="1045"/>
      <c r="AK127" s="1045"/>
      <c r="AL127" s="1045"/>
      <c r="AM127" s="1045"/>
      <c r="AN127" s="1045"/>
      <c r="AO127" s="1045"/>
      <c r="AP127" s="1045"/>
      <c r="AQ127" s="1045"/>
      <c r="AR127" s="1045"/>
      <c r="AS127" s="1045"/>
      <c r="AT127" s="1045"/>
      <c r="AU127" s="1045"/>
      <c r="AV127" s="1045"/>
      <c r="AW127" s="1045"/>
      <c r="AX127" s="1045"/>
      <c r="AY127" s="1045"/>
      <c r="AZ127" s="240"/>
      <c r="BA127" s="3023"/>
      <c r="BB127" s="170" t="s">
        <v>19</v>
      </c>
      <c r="BC127" s="1595" t="s">
        <v>36</v>
      </c>
      <c r="BD127" s="1614" t="s">
        <v>36</v>
      </c>
      <c r="BE127" s="1614" t="s">
        <v>36</v>
      </c>
      <c r="BF127" s="1614" t="s">
        <v>36</v>
      </c>
      <c r="BG127" s="1634" t="s">
        <v>36</v>
      </c>
      <c r="BH127" s="1654" t="s">
        <v>36</v>
      </c>
      <c r="BI127" s="1614" t="s">
        <v>36</v>
      </c>
      <c r="BJ127" s="1614" t="s">
        <v>36</v>
      </c>
      <c r="BK127" s="1614" t="s">
        <v>36</v>
      </c>
      <c r="BL127" s="1634" t="s">
        <v>36</v>
      </c>
      <c r="BM127" s="1654" t="s">
        <v>36</v>
      </c>
      <c r="BN127" s="1614" t="s">
        <v>36</v>
      </c>
      <c r="BO127" s="1614" t="s">
        <v>36</v>
      </c>
      <c r="BP127" s="1614" t="s">
        <v>36</v>
      </c>
      <c r="BQ127" s="1634" t="s">
        <v>36</v>
      </c>
      <c r="BR127" s="1654" t="s">
        <v>36</v>
      </c>
      <c r="BS127" s="1614" t="s">
        <v>36</v>
      </c>
      <c r="BT127" s="1614" t="s">
        <v>36</v>
      </c>
      <c r="BU127" s="1614" t="s">
        <v>36</v>
      </c>
      <c r="BV127" s="1614" t="s">
        <v>36</v>
      </c>
      <c r="BW127" s="1614" t="s">
        <v>36</v>
      </c>
      <c r="BX127" s="1614" t="s">
        <v>36</v>
      </c>
      <c r="BY127" s="1672" t="s">
        <v>36</v>
      </c>
      <c r="BZ127" s="1672" t="s">
        <v>36</v>
      </c>
      <c r="CA127" s="1672" t="s">
        <v>36</v>
      </c>
      <c r="CB127" s="1672" t="s">
        <v>36</v>
      </c>
      <c r="CC127" s="1672" t="s">
        <v>36</v>
      </c>
      <c r="CD127" s="1672" t="s">
        <v>36</v>
      </c>
      <c r="CE127" s="1672" t="s">
        <v>36</v>
      </c>
      <c r="CF127" s="2590"/>
      <c r="CG127" s="2590"/>
      <c r="CH127" s="2590"/>
      <c r="CI127" s="2590"/>
      <c r="CJ127" s="2590"/>
      <c r="CK127" s="2590"/>
      <c r="CL127" s="2590"/>
      <c r="CM127" s="2590"/>
      <c r="CN127" s="2590"/>
      <c r="CO127" s="2590"/>
      <c r="CP127" s="2590"/>
      <c r="CQ127" s="2590"/>
      <c r="CR127" s="2590"/>
      <c r="CS127" s="2590"/>
      <c r="CT127" s="2590"/>
      <c r="CU127" s="2590"/>
      <c r="CV127" s="2590"/>
      <c r="CW127" s="2590"/>
      <c r="CX127" s="2590"/>
      <c r="CY127" s="2590"/>
      <c r="CZ127" s="2590"/>
    </row>
    <row r="128" s="767" customFormat="true" ht="15" customHeight="true" x14ac:dyDescent="0.2">
      <c r="A128" s="3107" t="s">
        <v>191</v>
      </c>
      <c r="B128" s="1500" t="s">
        <v>50</v>
      </c>
      <c r="C128" s="1530" t="s">
        <v>36</v>
      </c>
      <c r="D128" s="1541" t="s">
        <v>36</v>
      </c>
      <c r="E128" s="1541" t="s">
        <v>36</v>
      </c>
      <c r="F128" s="1541" t="s">
        <v>36</v>
      </c>
      <c r="G128" s="1552" t="s">
        <v>36</v>
      </c>
      <c r="H128" s="1563" t="s">
        <v>36</v>
      </c>
      <c r="I128" s="1541" t="s">
        <v>36</v>
      </c>
      <c r="J128" s="1541" t="s">
        <v>36</v>
      </c>
      <c r="K128" s="1541" t="s">
        <v>36</v>
      </c>
      <c r="L128" s="1574" t="s">
        <v>36</v>
      </c>
      <c r="M128" s="1530" t="s">
        <v>36</v>
      </c>
      <c r="N128" s="1541" t="s">
        <v>36</v>
      </c>
      <c r="O128" s="1541" t="s">
        <v>36</v>
      </c>
      <c r="P128" s="1541" t="s">
        <v>36</v>
      </c>
      <c r="Q128" s="1552" t="s">
        <v>36</v>
      </c>
      <c r="R128" s="1563" t="s">
        <v>36</v>
      </c>
      <c r="S128" s="1541" t="s">
        <v>36</v>
      </c>
      <c r="T128" s="1541" t="s">
        <v>36</v>
      </c>
      <c r="U128" s="1541" t="s">
        <v>36</v>
      </c>
      <c r="V128" s="1541" t="s">
        <v>36</v>
      </c>
      <c r="W128" s="1541" t="s">
        <v>36</v>
      </c>
      <c r="X128" s="1541" t="s">
        <v>36</v>
      </c>
      <c r="Y128" s="1541" t="s">
        <v>36</v>
      </c>
      <c r="Z128" s="1541" t="s">
        <v>36</v>
      </c>
      <c r="AA128" s="1541" t="s">
        <v>36</v>
      </c>
      <c r="AB128" s="1541" t="s">
        <v>36</v>
      </c>
      <c r="AC128" s="1541" t="s">
        <v>36</v>
      </c>
      <c r="AD128" s="1541" t="s">
        <v>36</v>
      </c>
      <c r="AE128" s="1574" t="s">
        <v>36</v>
      </c>
      <c r="AF128" s="1045"/>
      <c r="AG128" s="1045"/>
      <c r="AH128" s="1045"/>
      <c r="AI128" s="1045"/>
      <c r="AJ128" s="1045"/>
      <c r="AK128" s="1045"/>
      <c r="AL128" s="1045"/>
      <c r="AM128" s="1045"/>
      <c r="AN128" s="1045"/>
      <c r="AO128" s="1045"/>
      <c r="AP128" s="1045"/>
      <c r="AQ128" s="1045"/>
      <c r="AR128" s="1045"/>
      <c r="AS128" s="1045"/>
      <c r="AT128" s="1045"/>
      <c r="AU128" s="1045"/>
      <c r="AV128" s="1045"/>
      <c r="AW128" s="1045"/>
      <c r="AX128" s="1045"/>
      <c r="AY128" s="1045"/>
      <c r="AZ128" s="240"/>
      <c r="BA128" s="3023" t="s">
        <v>110</v>
      </c>
      <c r="BB128" s="170" t="s">
        <v>50</v>
      </c>
      <c r="BC128" s="1595" t="s">
        <v>36</v>
      </c>
      <c r="BD128" s="1614" t="s">
        <v>36</v>
      </c>
      <c r="BE128" s="1614" t="s">
        <v>36</v>
      </c>
      <c r="BF128" s="1614" t="s">
        <v>36</v>
      </c>
      <c r="BG128" s="1634" t="s">
        <v>36</v>
      </c>
      <c r="BH128" s="1654" t="s">
        <v>36</v>
      </c>
      <c r="BI128" s="1614" t="s">
        <v>36</v>
      </c>
      <c r="BJ128" s="1614" t="s">
        <v>36</v>
      </c>
      <c r="BK128" s="1614" t="s">
        <v>36</v>
      </c>
      <c r="BL128" s="1634" t="s">
        <v>36</v>
      </c>
      <c r="BM128" s="1654" t="s">
        <v>36</v>
      </c>
      <c r="BN128" s="1614" t="s">
        <v>36</v>
      </c>
      <c r="BO128" s="1614" t="s">
        <v>36</v>
      </c>
      <c r="BP128" s="1614" t="s">
        <v>36</v>
      </c>
      <c r="BQ128" s="1634" t="s">
        <v>36</v>
      </c>
      <c r="BR128" s="1654" t="s">
        <v>36</v>
      </c>
      <c r="BS128" s="1614" t="s">
        <v>36</v>
      </c>
      <c r="BT128" s="1614" t="s">
        <v>36</v>
      </c>
      <c r="BU128" s="1614" t="s">
        <v>36</v>
      </c>
      <c r="BV128" s="1614" t="s">
        <v>36</v>
      </c>
      <c r="BW128" s="1614" t="s">
        <v>36</v>
      </c>
      <c r="BX128" s="1614" t="s">
        <v>36</v>
      </c>
      <c r="BY128" s="1672" t="s">
        <v>36</v>
      </c>
      <c r="BZ128" s="1672" t="s">
        <v>36</v>
      </c>
      <c r="CA128" s="1672" t="s">
        <v>36</v>
      </c>
      <c r="CB128" s="1672" t="s">
        <v>36</v>
      </c>
      <c r="CC128" s="1672" t="s">
        <v>36</v>
      </c>
      <c r="CD128" s="1672" t="s">
        <v>36</v>
      </c>
      <c r="CE128" s="1672" t="s">
        <v>36</v>
      </c>
      <c r="CF128" s="2590"/>
      <c r="CG128" s="2590"/>
      <c r="CH128" s="2590"/>
      <c r="CI128" s="2590"/>
      <c r="CJ128" s="2590"/>
      <c r="CK128" s="2590"/>
      <c r="CL128" s="2590"/>
      <c r="CM128" s="2590"/>
      <c r="CN128" s="2590"/>
      <c r="CO128" s="2590"/>
      <c r="CP128" s="2590"/>
      <c r="CQ128" s="2590"/>
      <c r="CR128" s="2590"/>
      <c r="CS128" s="2590"/>
      <c r="CT128" s="2590"/>
      <c r="CU128" s="2590"/>
      <c r="CV128" s="2590"/>
      <c r="CW128" s="2590"/>
      <c r="CX128" s="2590"/>
      <c r="CY128" s="2590"/>
      <c r="CZ128" s="2590"/>
    </row>
    <row r="129" s="767" customFormat="true" ht="15" customHeight="true" x14ac:dyDescent="0.2">
      <c r="A129" s="3108"/>
      <c r="B129" s="1501" t="s">
        <v>49</v>
      </c>
      <c r="C129" s="1531" t="s">
        <v>36</v>
      </c>
      <c r="D129" s="1542" t="s">
        <v>36</v>
      </c>
      <c r="E129" s="1542" t="s">
        <v>36</v>
      </c>
      <c r="F129" s="1542" t="s">
        <v>36</v>
      </c>
      <c r="G129" s="1553" t="s">
        <v>36</v>
      </c>
      <c r="H129" s="1564" t="s">
        <v>36</v>
      </c>
      <c r="I129" s="1542" t="s">
        <v>36</v>
      </c>
      <c r="J129" s="1542" t="s">
        <v>36</v>
      </c>
      <c r="K129" s="1542" t="s">
        <v>36</v>
      </c>
      <c r="L129" s="1575" t="s">
        <v>36</v>
      </c>
      <c r="M129" s="1531" t="s">
        <v>36</v>
      </c>
      <c r="N129" s="1542" t="s">
        <v>36</v>
      </c>
      <c r="O129" s="1542" t="s">
        <v>36</v>
      </c>
      <c r="P129" s="1542" t="s">
        <v>36</v>
      </c>
      <c r="Q129" s="1553" t="s">
        <v>36</v>
      </c>
      <c r="R129" s="1564" t="s">
        <v>36</v>
      </c>
      <c r="S129" s="1542" t="s">
        <v>36</v>
      </c>
      <c r="T129" s="1542" t="s">
        <v>36</v>
      </c>
      <c r="U129" s="1542" t="s">
        <v>36</v>
      </c>
      <c r="V129" s="1542" t="s">
        <v>36</v>
      </c>
      <c r="W129" s="1542" t="s">
        <v>36</v>
      </c>
      <c r="X129" s="1542" t="s">
        <v>36</v>
      </c>
      <c r="Y129" s="1542" t="s">
        <v>36</v>
      </c>
      <c r="Z129" s="1542" t="s">
        <v>36</v>
      </c>
      <c r="AA129" s="1542" t="s">
        <v>36</v>
      </c>
      <c r="AB129" s="1542" t="s">
        <v>36</v>
      </c>
      <c r="AC129" s="1542" t="s">
        <v>36</v>
      </c>
      <c r="AD129" s="1542" t="s">
        <v>36</v>
      </c>
      <c r="AE129" s="1575" t="s">
        <v>36</v>
      </c>
      <c r="AF129" s="1045"/>
      <c r="AG129" s="1045"/>
      <c r="AH129" s="1045"/>
      <c r="AI129" s="1045"/>
      <c r="AJ129" s="1045"/>
      <c r="AK129" s="1045"/>
      <c r="AL129" s="1045"/>
      <c r="AM129" s="1045"/>
      <c r="AN129" s="1045"/>
      <c r="AO129" s="1045"/>
      <c r="AP129" s="1045"/>
      <c r="AQ129" s="1045"/>
      <c r="AR129" s="1045"/>
      <c r="AS129" s="1045"/>
      <c r="AT129" s="1045"/>
      <c r="AU129" s="1045"/>
      <c r="AV129" s="1045"/>
      <c r="AW129" s="1045"/>
      <c r="AX129" s="1045"/>
      <c r="AY129" s="1045"/>
      <c r="AZ129" s="240"/>
      <c r="BA129" s="3024"/>
      <c r="BB129" s="171" t="s">
        <v>49</v>
      </c>
      <c r="BC129" s="1596" t="s">
        <v>36</v>
      </c>
      <c r="BD129" s="1615" t="s">
        <v>36</v>
      </c>
      <c r="BE129" s="1615" t="s">
        <v>36</v>
      </c>
      <c r="BF129" s="1615" t="s">
        <v>36</v>
      </c>
      <c r="BG129" s="1635" t="s">
        <v>36</v>
      </c>
      <c r="BH129" s="1655" t="s">
        <v>36</v>
      </c>
      <c r="BI129" s="1615" t="s">
        <v>36</v>
      </c>
      <c r="BJ129" s="1615" t="s">
        <v>36</v>
      </c>
      <c r="BK129" s="1615" t="s">
        <v>36</v>
      </c>
      <c r="BL129" s="1635" t="s">
        <v>36</v>
      </c>
      <c r="BM129" s="1655" t="s">
        <v>36</v>
      </c>
      <c r="BN129" s="1615" t="s">
        <v>36</v>
      </c>
      <c r="BO129" s="1615" t="s">
        <v>36</v>
      </c>
      <c r="BP129" s="1615" t="s">
        <v>36</v>
      </c>
      <c r="BQ129" s="1635" t="s">
        <v>36</v>
      </c>
      <c r="BR129" s="1655" t="s">
        <v>36</v>
      </c>
      <c r="BS129" s="1615" t="s">
        <v>36</v>
      </c>
      <c r="BT129" s="1615" t="s">
        <v>36</v>
      </c>
      <c r="BU129" s="1615" t="s">
        <v>36</v>
      </c>
      <c r="BV129" s="1615" t="s">
        <v>36</v>
      </c>
      <c r="BW129" s="1615" t="s">
        <v>36</v>
      </c>
      <c r="BX129" s="1615" t="s">
        <v>36</v>
      </c>
      <c r="BY129" s="1673" t="s">
        <v>36</v>
      </c>
      <c r="BZ129" s="1673" t="s">
        <v>36</v>
      </c>
      <c r="CA129" s="1673" t="s">
        <v>36</v>
      </c>
      <c r="CB129" s="1673" t="s">
        <v>36</v>
      </c>
      <c r="CC129" s="1673" t="s">
        <v>36</v>
      </c>
      <c r="CD129" s="1673" t="s">
        <v>36</v>
      </c>
      <c r="CE129" s="1673" t="s">
        <v>36</v>
      </c>
      <c r="CF129" s="2591"/>
      <c r="CG129" s="2591"/>
      <c r="CH129" s="2591"/>
      <c r="CI129" s="2591"/>
      <c r="CJ129" s="2591"/>
      <c r="CK129" s="2591"/>
      <c r="CL129" s="2591"/>
      <c r="CM129" s="2591"/>
      <c r="CN129" s="2591"/>
      <c r="CO129" s="2591"/>
      <c r="CP129" s="2591"/>
      <c r="CQ129" s="2591"/>
      <c r="CR129" s="2591"/>
      <c r="CS129" s="2591"/>
      <c r="CT129" s="2591"/>
      <c r="CU129" s="2591"/>
      <c r="CV129" s="2591"/>
      <c r="CW129" s="2591"/>
      <c r="CX129" s="2591"/>
      <c r="CY129" s="2591"/>
      <c r="CZ129" s="2591"/>
    </row>
    <row r="130" s="131" customFormat="true" ht="15" hidden="true" customHeight="true" x14ac:dyDescent="0.2">
      <c r="A130" s="3084" t="s">
        <v>48</v>
      </c>
      <c r="B130" s="282" t="s">
        <v>43</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6"/>
      <c r="AB130" s="339"/>
      <c r="AC130" s="339"/>
      <c r="AD130" s="339"/>
      <c r="AE130" s="339"/>
      <c r="AF130" s="1045"/>
      <c r="AG130" s="1045"/>
      <c r="AH130" s="1045"/>
      <c r="AI130" s="1045"/>
      <c r="AJ130" s="1045"/>
      <c r="AK130" s="1045"/>
      <c r="AL130" s="1045"/>
      <c r="AM130" s="1045"/>
      <c r="AN130" s="1045"/>
      <c r="AO130" s="1045"/>
      <c r="AP130" s="1045"/>
      <c r="AQ130" s="1045"/>
      <c r="AR130" s="1045"/>
      <c r="AS130" s="1045"/>
      <c r="AT130" s="1045"/>
      <c r="AU130" s="1045"/>
      <c r="AV130" s="1045"/>
      <c r="AW130" s="1045"/>
      <c r="AX130" s="1045"/>
      <c r="AY130" s="1045"/>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85"/>
      <c r="B131" s="273" t="s">
        <v>47</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1"/>
      <c r="AB131" s="344"/>
      <c r="AC131" s="344"/>
      <c r="AD131" s="344"/>
      <c r="AE131" s="344"/>
      <c r="AF131" s="1045"/>
      <c r="AG131" s="1045"/>
      <c r="AH131" s="1045"/>
      <c r="AI131" s="1045"/>
      <c r="AJ131" s="1045"/>
      <c r="AK131" s="1045"/>
      <c r="AL131" s="1045"/>
      <c r="AM131" s="1045"/>
      <c r="AN131" s="1045"/>
      <c r="AO131" s="1045"/>
      <c r="AP131" s="1045"/>
      <c r="AQ131" s="1045"/>
      <c r="AR131" s="1045"/>
      <c r="AS131" s="1045"/>
      <c r="AT131" s="1045"/>
      <c r="AU131" s="1045"/>
      <c r="AV131" s="1045"/>
      <c r="AW131" s="1045"/>
      <c r="AX131" s="1045"/>
      <c r="AY131" s="1045"/>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86"/>
      <c r="B132" s="274" t="s">
        <v>47</v>
      </c>
      <c r="C132" s="345"/>
      <c r="D132" s="346"/>
      <c r="E132" s="346"/>
      <c r="F132" s="346"/>
      <c r="G132" s="347"/>
      <c r="H132" s="348"/>
      <c r="I132" s="346"/>
      <c r="J132" s="346"/>
      <c r="K132" s="346"/>
      <c r="L132" s="349"/>
      <c r="M132" s="345"/>
      <c r="N132" s="346"/>
      <c r="O132" s="346"/>
      <c r="P132" s="346"/>
      <c r="Q132" s="347"/>
      <c r="R132" s="2505"/>
      <c r="S132" s="2506"/>
      <c r="T132" s="2506"/>
      <c r="U132" s="2506"/>
      <c r="V132" s="2506"/>
      <c r="W132" s="2506"/>
      <c r="X132" s="2506"/>
      <c r="Y132" s="2506"/>
      <c r="Z132" s="2506"/>
      <c r="AA132" s="2506"/>
      <c r="AB132" s="2507"/>
      <c r="AC132" s="2507"/>
      <c r="AD132" s="2507"/>
      <c r="AE132" s="2507"/>
      <c r="AF132" s="1045"/>
      <c r="AG132" s="1045"/>
      <c r="AH132" s="1045"/>
      <c r="AI132" s="1045"/>
      <c r="AJ132" s="1045"/>
      <c r="AK132" s="1045"/>
      <c r="AL132" s="1045"/>
      <c r="AM132" s="1045"/>
      <c r="AN132" s="1045"/>
      <c r="AO132" s="1045"/>
      <c r="AP132" s="1045"/>
      <c r="AQ132" s="1045"/>
      <c r="AR132" s="1045"/>
      <c r="AS132" s="1045"/>
      <c r="AT132" s="1045"/>
      <c r="AU132" s="1045"/>
      <c r="AV132" s="1045"/>
      <c r="AW132" s="1045"/>
      <c r="AX132" s="1045"/>
      <c r="AY132" s="1045"/>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767" customFormat="true" ht="15" customHeight="true" x14ac:dyDescent="0.2">
      <c r="A133" s="130"/>
      <c r="B133" s="207"/>
      <c r="C133" s="3109" t="s">
        <v>116</v>
      </c>
      <c r="D133" s="3110"/>
      <c r="E133" s="3110"/>
      <c r="F133" s="3110"/>
      <c r="G133" s="3111"/>
      <c r="H133" s="3115" t="s">
        <v>39</v>
      </c>
      <c r="I133" s="3116"/>
      <c r="J133" s="3116"/>
      <c r="K133" s="3116"/>
      <c r="L133" s="3117"/>
      <c r="M133" s="3118" t="s">
        <v>38</v>
      </c>
      <c r="N133" s="3116"/>
      <c r="O133" s="3116"/>
      <c r="P133" s="3116"/>
      <c r="Q133" s="3117"/>
      <c r="R133" s="2502" t="s">
        <v>143</v>
      </c>
      <c r="S133" s="2541"/>
      <c r="T133" s="2541"/>
      <c r="U133" s="2541"/>
      <c r="V133" s="2541"/>
      <c r="W133" s="2541"/>
      <c r="X133" s="2541"/>
      <c r="Y133" s="2541"/>
      <c r="Z133" s="2541"/>
      <c r="AA133" s="2541"/>
      <c r="AB133" s="2541"/>
      <c r="AC133" s="2541"/>
      <c r="AD133" s="2541"/>
      <c r="AE133" s="2542"/>
      <c r="AF133" s="1045"/>
      <c r="AG133" s="1045"/>
      <c r="AH133" s="1045"/>
      <c r="AI133" s="1045"/>
      <c r="AJ133" s="1045"/>
      <c r="AK133" s="1045"/>
      <c r="AL133" s="1045"/>
      <c r="AM133" s="1045"/>
      <c r="AN133" s="1045"/>
      <c r="AO133" s="1045"/>
      <c r="AP133" s="1045"/>
      <c r="AQ133" s="1045"/>
      <c r="AR133" s="1045"/>
      <c r="AS133" s="1045"/>
      <c r="AT133" s="1045"/>
      <c r="AU133" s="1045"/>
      <c r="AV133" s="1045"/>
      <c r="AW133" s="1045"/>
      <c r="AX133" s="1045"/>
      <c r="AY133" s="1045"/>
      <c r="AZ133" s="240"/>
      <c r="BA133" s="241" t="s">
        <v>132</v>
      </c>
      <c r="BB133" s="116" t="s">
        <v>100</v>
      </c>
      <c r="BC133" s="3025" t="s">
        <v>116</v>
      </c>
      <c r="BD133" s="3026"/>
      <c r="BE133" s="3026"/>
      <c r="BF133" s="3026"/>
      <c r="BG133" s="3027"/>
      <c r="BH133" s="3028" t="s">
        <v>39</v>
      </c>
      <c r="BI133" s="3026"/>
      <c r="BJ133" s="3026"/>
      <c r="BK133" s="3026"/>
      <c r="BL133" s="3027"/>
      <c r="BM133" s="3028" t="s">
        <v>38</v>
      </c>
      <c r="BN133" s="3026"/>
      <c r="BO133" s="3026"/>
      <c r="BP133" s="3026"/>
      <c r="BQ133" s="3029"/>
      <c r="BR133" s="2521" t="s">
        <v>143</v>
      </c>
      <c r="BS133" s="2522"/>
      <c r="BT133" s="2522"/>
      <c r="BU133" s="2522"/>
      <c r="BV133" s="2522"/>
      <c r="BW133" s="2522"/>
      <c r="BX133" s="2522"/>
      <c r="BY133" s="2523"/>
      <c r="BZ133" s="461"/>
      <c r="CA133" s="461"/>
      <c r="CB133" s="461"/>
      <c r="CC133" s="461"/>
      <c r="CD133" s="461"/>
      <c r="CE133" s="461"/>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767" customFormat="true" ht="24" x14ac:dyDescent="0.2">
      <c r="A134" s="208" t="s">
        <v>70</v>
      </c>
      <c r="B134" s="280"/>
      <c r="C134" s="414" t="s">
        <v>0</v>
      </c>
      <c r="D134" s="415" t="s">
        <v>1</v>
      </c>
      <c r="E134" s="415" t="s">
        <v>2</v>
      </c>
      <c r="F134" s="415" t="s">
        <v>3</v>
      </c>
      <c r="G134" s="416" t="s">
        <v>4</v>
      </c>
      <c r="H134" s="1209" t="s">
        <v>0</v>
      </c>
      <c r="I134" s="1146" t="s">
        <v>1</v>
      </c>
      <c r="J134" s="1146" t="s">
        <v>2</v>
      </c>
      <c r="K134" s="1146" t="s">
        <v>3</v>
      </c>
      <c r="L134" s="1147" t="s">
        <v>4</v>
      </c>
      <c r="M134" s="1194" t="s">
        <v>0</v>
      </c>
      <c r="N134" s="1146" t="s">
        <v>1</v>
      </c>
      <c r="O134" s="1146" t="s">
        <v>2</v>
      </c>
      <c r="P134" s="1146" t="s">
        <v>3</v>
      </c>
      <c r="Q134" s="1231" t="s">
        <v>4</v>
      </c>
      <c r="R134" s="1209" t="s">
        <v>159</v>
      </c>
      <c r="S134" s="1146" t="s">
        <v>160</v>
      </c>
      <c r="T134" s="1146" t="s">
        <v>161</v>
      </c>
      <c r="U134" s="1146" t="s">
        <v>162</v>
      </c>
      <c r="V134" s="1146" t="s">
        <v>163</v>
      </c>
      <c r="W134" s="1146" t="s">
        <v>164</v>
      </c>
      <c r="X134" s="1146" t="s">
        <v>165</v>
      </c>
      <c r="Y134" s="1146" t="s">
        <v>166</v>
      </c>
      <c r="Z134" s="1146" t="s">
        <v>167</v>
      </c>
      <c r="AA134" s="1146" t="s">
        <v>168</v>
      </c>
      <c r="AB134" s="1146" t="s">
        <v>169</v>
      </c>
      <c r="AC134" s="1146" t="s">
        <v>170</v>
      </c>
      <c r="AD134" s="1146" t="s">
        <v>171</v>
      </c>
      <c r="AE134" s="1148" t="s">
        <v>172</v>
      </c>
      <c r="AF134" s="1045"/>
      <c r="AG134" s="1045"/>
      <c r="AH134" s="1045"/>
      <c r="AI134" s="1045"/>
      <c r="AJ134" s="1045"/>
      <c r="AK134" s="1045"/>
      <c r="AL134" s="1045"/>
      <c r="AM134" s="1045"/>
      <c r="AN134" s="1045"/>
      <c r="AO134" s="1045"/>
      <c r="AP134" s="1045"/>
      <c r="AQ134" s="1045"/>
      <c r="AR134" s="1045"/>
      <c r="AS134" s="1045"/>
      <c r="AT134" s="1045"/>
      <c r="AU134" s="1045"/>
      <c r="AV134" s="1045"/>
      <c r="AW134" s="1045"/>
      <c r="AX134" s="1045"/>
      <c r="AY134" s="1045"/>
      <c r="AZ134" s="240"/>
      <c r="BA134" s="222" t="s">
        <v>118</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159</v>
      </c>
      <c r="BS134" s="188" t="s">
        <v>160</v>
      </c>
      <c r="BT134" s="188" t="s">
        <v>161</v>
      </c>
      <c r="BU134" s="188" t="s">
        <v>162</v>
      </c>
      <c r="BV134" s="188" t="s">
        <v>163</v>
      </c>
      <c r="BW134" s="188" t="s">
        <v>164</v>
      </c>
      <c r="BX134" s="188" t="s">
        <v>165</v>
      </c>
      <c r="BY134" s="189" t="s">
        <v>166</v>
      </c>
      <c r="BZ134" s="189" t="s">
        <v>167</v>
      </c>
      <c r="CA134" s="189" t="s">
        <v>168</v>
      </c>
      <c r="CB134" s="189" t="s">
        <v>169</v>
      </c>
      <c r="CC134" s="189" t="s">
        <v>170</v>
      </c>
      <c r="CD134" s="189" t="s">
        <v>171</v>
      </c>
      <c r="CE134" s="189" t="s">
        <v>172</v>
      </c>
      <c r="CF134" s="2592"/>
      <c r="CG134" s="2592"/>
      <c r="CH134" s="2592"/>
      <c r="CI134" s="2592"/>
      <c r="CJ134" s="2592"/>
      <c r="CK134" s="2592"/>
      <c r="CL134" s="2592"/>
      <c r="CM134" s="2592"/>
      <c r="CN134" s="2592"/>
      <c r="CO134" s="2592"/>
      <c r="CP134" s="2592"/>
      <c r="CQ134" s="2592"/>
      <c r="CR134" s="2592"/>
      <c r="CS134" s="2592"/>
      <c r="CT134" s="2592"/>
      <c r="CU134" s="2592"/>
      <c r="CV134" s="2592"/>
      <c r="CW134" s="2592"/>
      <c r="CX134" s="2592"/>
      <c r="CY134" s="2592"/>
      <c r="CZ134" s="2592"/>
    </row>
    <row r="135" s="767" customFormat="true" ht="15" customHeight="true" x14ac:dyDescent="0.2">
      <c r="A135" s="3119" t="s">
        <v>46</v>
      </c>
      <c r="B135" s="1502" t="s">
        <v>45</v>
      </c>
      <c r="C135" s="1532" t="s">
        <v>36</v>
      </c>
      <c r="D135" s="1543" t="s">
        <v>36</v>
      </c>
      <c r="E135" s="1543" t="s">
        <v>36</v>
      </c>
      <c r="F135" s="1543" t="s">
        <v>36</v>
      </c>
      <c r="G135" s="1554" t="s">
        <v>36</v>
      </c>
      <c r="H135" s="1565" t="s">
        <v>36</v>
      </c>
      <c r="I135" s="1543" t="s">
        <v>36</v>
      </c>
      <c r="J135" s="1543" t="s">
        <v>36</v>
      </c>
      <c r="K135" s="1543" t="s">
        <v>36</v>
      </c>
      <c r="L135" s="1576" t="s">
        <v>36</v>
      </c>
      <c r="M135" s="1532" t="s">
        <v>36</v>
      </c>
      <c r="N135" s="1543" t="s">
        <v>36</v>
      </c>
      <c r="O135" s="1543" t="s">
        <v>36</v>
      </c>
      <c r="P135" s="1543" t="s">
        <v>36</v>
      </c>
      <c r="Q135" s="1554" t="s">
        <v>36</v>
      </c>
      <c r="R135" s="1565" t="s">
        <v>36</v>
      </c>
      <c r="S135" s="1543" t="s">
        <v>36</v>
      </c>
      <c r="T135" s="1543" t="s">
        <v>36</v>
      </c>
      <c r="U135" s="1543" t="s">
        <v>36</v>
      </c>
      <c r="V135" s="1543" t="s">
        <v>36</v>
      </c>
      <c r="W135" s="1543" t="s">
        <v>36</v>
      </c>
      <c r="X135" s="1543" t="s">
        <v>36</v>
      </c>
      <c r="Y135" s="1543" t="s">
        <v>36</v>
      </c>
      <c r="Z135" s="1543" t="s">
        <v>36</v>
      </c>
      <c r="AA135" s="1543" t="s">
        <v>36</v>
      </c>
      <c r="AB135" s="1543" t="s">
        <v>36</v>
      </c>
      <c r="AC135" s="1543" t="s">
        <v>36</v>
      </c>
      <c r="AD135" s="1543" t="s">
        <v>36</v>
      </c>
      <c r="AE135" s="1576" t="s">
        <v>36</v>
      </c>
      <c r="AF135" s="1045"/>
      <c r="AG135" s="1045"/>
      <c r="AH135" s="1045"/>
      <c r="AI135" s="1045"/>
      <c r="AJ135" s="1045"/>
      <c r="AK135" s="1045"/>
      <c r="AL135" s="1045"/>
      <c r="AM135" s="1045"/>
      <c r="AN135" s="1045"/>
      <c r="AO135" s="1045"/>
      <c r="AP135" s="1045"/>
      <c r="AQ135" s="1045"/>
      <c r="AR135" s="1045"/>
      <c r="AS135" s="1045"/>
      <c r="AT135" s="1045"/>
      <c r="AU135" s="1045"/>
      <c r="AV135" s="1045"/>
      <c r="AW135" s="1045"/>
      <c r="AX135" s="1045"/>
      <c r="AY135" s="1045"/>
      <c r="AZ135" s="240"/>
      <c r="BA135" s="3030" t="s">
        <v>46</v>
      </c>
      <c r="BB135" s="172" t="s">
        <v>45</v>
      </c>
      <c r="BC135" s="1597" t="s">
        <v>36</v>
      </c>
      <c r="BD135" s="1616" t="s">
        <v>36</v>
      </c>
      <c r="BE135" s="1616" t="s">
        <v>36</v>
      </c>
      <c r="BF135" s="1616" t="s">
        <v>36</v>
      </c>
      <c r="BG135" s="1636" t="s">
        <v>36</v>
      </c>
      <c r="BH135" s="1656" t="s">
        <v>36</v>
      </c>
      <c r="BI135" s="1616" t="s">
        <v>36</v>
      </c>
      <c r="BJ135" s="1616" t="s">
        <v>36</v>
      </c>
      <c r="BK135" s="1616" t="s">
        <v>36</v>
      </c>
      <c r="BL135" s="1636" t="s">
        <v>36</v>
      </c>
      <c r="BM135" s="1656" t="s">
        <v>36</v>
      </c>
      <c r="BN135" s="1616" t="s">
        <v>36</v>
      </c>
      <c r="BO135" s="1616" t="s">
        <v>36</v>
      </c>
      <c r="BP135" s="1616" t="s">
        <v>36</v>
      </c>
      <c r="BQ135" s="1636" t="s">
        <v>36</v>
      </c>
      <c r="BR135" s="1656" t="s">
        <v>36</v>
      </c>
      <c r="BS135" s="1616" t="s">
        <v>36</v>
      </c>
      <c r="BT135" s="1616" t="s">
        <v>36</v>
      </c>
      <c r="BU135" s="1616" t="s">
        <v>36</v>
      </c>
      <c r="BV135" s="1616" t="s">
        <v>36</v>
      </c>
      <c r="BW135" s="1616" t="s">
        <v>36</v>
      </c>
      <c r="BX135" s="1616" t="s">
        <v>36</v>
      </c>
      <c r="BY135" s="1674" t="s">
        <v>36</v>
      </c>
      <c r="BZ135" s="1674" t="s">
        <v>36</v>
      </c>
      <c r="CA135" s="1674" t="s">
        <v>36</v>
      </c>
      <c r="CB135" s="1674" t="s">
        <v>36</v>
      </c>
      <c r="CC135" s="1674" t="s">
        <v>36</v>
      </c>
      <c r="CD135" s="1674" t="s">
        <v>36</v>
      </c>
      <c r="CE135" s="1674" t="s">
        <v>36</v>
      </c>
      <c r="CF135" s="2593"/>
      <c r="CG135" s="2593"/>
      <c r="CH135" s="2593"/>
      <c r="CI135" s="2593"/>
      <c r="CJ135" s="2593"/>
      <c r="CK135" s="2593"/>
      <c r="CL135" s="2593"/>
      <c r="CM135" s="2593"/>
      <c r="CN135" s="2593"/>
      <c r="CO135" s="2593"/>
      <c r="CP135" s="2593"/>
      <c r="CQ135" s="2593"/>
      <c r="CR135" s="2593"/>
      <c r="CS135" s="2593"/>
      <c r="CT135" s="2593"/>
      <c r="CU135" s="2593"/>
      <c r="CV135" s="2593"/>
      <c r="CW135" s="2593"/>
      <c r="CX135" s="2593"/>
      <c r="CY135" s="2593"/>
      <c r="CZ135" s="2593"/>
    </row>
    <row r="136" s="767" customFormat="true" ht="15" customHeight="true" x14ac:dyDescent="0.2">
      <c r="A136" s="3120"/>
      <c r="B136" s="1503" t="s">
        <v>44</v>
      </c>
      <c r="C136" s="1533" t="s">
        <v>36</v>
      </c>
      <c r="D136" s="1544" t="s">
        <v>36</v>
      </c>
      <c r="E136" s="1544" t="s">
        <v>36</v>
      </c>
      <c r="F136" s="1544" t="s">
        <v>36</v>
      </c>
      <c r="G136" s="1555" t="s">
        <v>36</v>
      </c>
      <c r="H136" s="1566" t="s">
        <v>36</v>
      </c>
      <c r="I136" s="1544" t="s">
        <v>36</v>
      </c>
      <c r="J136" s="1544" t="s">
        <v>36</v>
      </c>
      <c r="K136" s="1544" t="s">
        <v>36</v>
      </c>
      <c r="L136" s="1577" t="s">
        <v>36</v>
      </c>
      <c r="M136" s="1533" t="s">
        <v>36</v>
      </c>
      <c r="N136" s="1544" t="s">
        <v>36</v>
      </c>
      <c r="O136" s="1544" t="s">
        <v>36</v>
      </c>
      <c r="P136" s="1544" t="s">
        <v>36</v>
      </c>
      <c r="Q136" s="1555" t="s">
        <v>36</v>
      </c>
      <c r="R136" s="1566" t="s">
        <v>36</v>
      </c>
      <c r="S136" s="1544" t="s">
        <v>36</v>
      </c>
      <c r="T136" s="1544" t="s">
        <v>36</v>
      </c>
      <c r="U136" s="1544" t="s">
        <v>36</v>
      </c>
      <c r="V136" s="1544" t="s">
        <v>36</v>
      </c>
      <c r="W136" s="1544" t="s">
        <v>36</v>
      </c>
      <c r="X136" s="1544" t="s">
        <v>36</v>
      </c>
      <c r="Y136" s="1544" t="s">
        <v>36</v>
      </c>
      <c r="Z136" s="1544" t="s">
        <v>36</v>
      </c>
      <c r="AA136" s="1544" t="s">
        <v>36</v>
      </c>
      <c r="AB136" s="1544" t="s">
        <v>36</v>
      </c>
      <c r="AC136" s="1544" t="s">
        <v>36</v>
      </c>
      <c r="AD136" s="1544" t="s">
        <v>36</v>
      </c>
      <c r="AE136" s="1577" t="s">
        <v>36</v>
      </c>
      <c r="AF136" s="1045"/>
      <c r="AG136" s="1045"/>
      <c r="AH136" s="1045"/>
      <c r="AI136" s="1045"/>
      <c r="AJ136" s="1045"/>
      <c r="AK136" s="1045"/>
      <c r="AL136" s="1045"/>
      <c r="AM136" s="1045"/>
      <c r="AN136" s="1045"/>
      <c r="AO136" s="1045"/>
      <c r="AP136" s="1045"/>
      <c r="AQ136" s="1045"/>
      <c r="AR136" s="1045"/>
      <c r="AS136" s="1045"/>
      <c r="AT136" s="1045"/>
      <c r="AU136" s="1045"/>
      <c r="AV136" s="1045"/>
      <c r="AW136" s="1045"/>
      <c r="AX136" s="1045"/>
      <c r="AY136" s="1045"/>
      <c r="AZ136" s="240"/>
      <c r="BA136" s="3031"/>
      <c r="BB136" s="173" t="s">
        <v>44</v>
      </c>
      <c r="BC136" s="1598" t="s">
        <v>36</v>
      </c>
      <c r="BD136" s="1617" t="s">
        <v>36</v>
      </c>
      <c r="BE136" s="1617" t="s">
        <v>36</v>
      </c>
      <c r="BF136" s="1617" t="s">
        <v>36</v>
      </c>
      <c r="BG136" s="1637" t="s">
        <v>36</v>
      </c>
      <c r="BH136" s="1657" t="s">
        <v>36</v>
      </c>
      <c r="BI136" s="1617" t="s">
        <v>36</v>
      </c>
      <c r="BJ136" s="1617" t="s">
        <v>36</v>
      </c>
      <c r="BK136" s="1617" t="s">
        <v>36</v>
      </c>
      <c r="BL136" s="1637" t="s">
        <v>36</v>
      </c>
      <c r="BM136" s="1657" t="s">
        <v>36</v>
      </c>
      <c r="BN136" s="1617" t="s">
        <v>36</v>
      </c>
      <c r="BO136" s="1617" t="s">
        <v>36</v>
      </c>
      <c r="BP136" s="1617" t="s">
        <v>36</v>
      </c>
      <c r="BQ136" s="1637" t="s">
        <v>36</v>
      </c>
      <c r="BR136" s="1657" t="s">
        <v>36</v>
      </c>
      <c r="BS136" s="1617" t="s">
        <v>36</v>
      </c>
      <c r="BT136" s="1617" t="s">
        <v>36</v>
      </c>
      <c r="BU136" s="1617" t="s">
        <v>36</v>
      </c>
      <c r="BV136" s="1617" t="s">
        <v>36</v>
      </c>
      <c r="BW136" s="1617" t="s">
        <v>36</v>
      </c>
      <c r="BX136" s="1617" t="s">
        <v>36</v>
      </c>
      <c r="BY136" s="1675" t="s">
        <v>36</v>
      </c>
      <c r="BZ136" s="1675" t="s">
        <v>36</v>
      </c>
      <c r="CA136" s="1675" t="s">
        <v>36</v>
      </c>
      <c r="CB136" s="1675" t="s">
        <v>36</v>
      </c>
      <c r="CC136" s="1675" t="s">
        <v>36</v>
      </c>
      <c r="CD136" s="1675" t="s">
        <v>36</v>
      </c>
      <c r="CE136" s="1675" t="s">
        <v>36</v>
      </c>
      <c r="CF136" s="2594"/>
      <c r="CG136" s="2594"/>
      <c r="CH136" s="2594"/>
      <c r="CI136" s="2594"/>
      <c r="CJ136" s="2594"/>
      <c r="CK136" s="2594"/>
      <c r="CL136" s="2594"/>
      <c r="CM136" s="2594"/>
      <c r="CN136" s="2594"/>
      <c r="CO136" s="2594"/>
      <c r="CP136" s="2594"/>
      <c r="CQ136" s="2594"/>
      <c r="CR136" s="2594"/>
      <c r="CS136" s="2594"/>
      <c r="CT136" s="2594"/>
      <c r="CU136" s="2594"/>
      <c r="CV136" s="2594"/>
      <c r="CW136" s="2594"/>
      <c r="CX136" s="2594"/>
      <c r="CY136" s="2594"/>
      <c r="CZ136" s="2594"/>
    </row>
    <row r="137" s="767" customFormat="true" ht="15" customHeight="true" x14ac:dyDescent="0.2">
      <c r="A137" s="3120"/>
      <c r="B137" s="1503" t="s">
        <v>43</v>
      </c>
      <c r="C137" s="1533" t="s">
        <v>36</v>
      </c>
      <c r="D137" s="1544" t="s">
        <v>36</v>
      </c>
      <c r="E137" s="1544" t="s">
        <v>36</v>
      </c>
      <c r="F137" s="1544" t="s">
        <v>36</v>
      </c>
      <c r="G137" s="1555" t="s">
        <v>36</v>
      </c>
      <c r="H137" s="1566" t="s">
        <v>36</v>
      </c>
      <c r="I137" s="1544" t="s">
        <v>36</v>
      </c>
      <c r="J137" s="1544" t="s">
        <v>36</v>
      </c>
      <c r="K137" s="1544" t="s">
        <v>36</v>
      </c>
      <c r="L137" s="1577" t="s">
        <v>36</v>
      </c>
      <c r="M137" s="1533" t="s">
        <v>36</v>
      </c>
      <c r="N137" s="1544" t="s">
        <v>36</v>
      </c>
      <c r="O137" s="1544" t="s">
        <v>36</v>
      </c>
      <c r="P137" s="1544" t="s">
        <v>36</v>
      </c>
      <c r="Q137" s="1555" t="s">
        <v>36</v>
      </c>
      <c r="R137" s="1566" t="s">
        <v>36</v>
      </c>
      <c r="S137" s="1544" t="s">
        <v>36</v>
      </c>
      <c r="T137" s="1544" t="s">
        <v>36</v>
      </c>
      <c r="U137" s="1544" t="s">
        <v>36</v>
      </c>
      <c r="V137" s="1544" t="s">
        <v>36</v>
      </c>
      <c r="W137" s="1544" t="s">
        <v>36</v>
      </c>
      <c r="X137" s="1544" t="s">
        <v>36</v>
      </c>
      <c r="Y137" s="1544" t="s">
        <v>36</v>
      </c>
      <c r="Z137" s="1544" t="s">
        <v>36</v>
      </c>
      <c r="AA137" s="1544" t="s">
        <v>36</v>
      </c>
      <c r="AB137" s="1544" t="s">
        <v>36</v>
      </c>
      <c r="AC137" s="1544" t="s">
        <v>36</v>
      </c>
      <c r="AD137" s="1544" t="s">
        <v>36</v>
      </c>
      <c r="AE137" s="1577" t="s">
        <v>36</v>
      </c>
      <c r="AF137" s="1045"/>
      <c r="AG137" s="1045"/>
      <c r="AH137" s="1045"/>
      <c r="AI137" s="1045"/>
      <c r="AJ137" s="1045"/>
      <c r="AK137" s="1045"/>
      <c r="AL137" s="1045"/>
      <c r="AM137" s="1045"/>
      <c r="AN137" s="1045"/>
      <c r="AO137" s="1045"/>
      <c r="AP137" s="1045"/>
      <c r="AQ137" s="1045"/>
      <c r="AR137" s="1045"/>
      <c r="AS137" s="1045"/>
      <c r="AT137" s="1045"/>
      <c r="AU137" s="1045"/>
      <c r="AV137" s="1045"/>
      <c r="AW137" s="1045"/>
      <c r="AX137" s="1045"/>
      <c r="AY137" s="1045"/>
      <c r="AZ137" s="240"/>
      <c r="BA137" s="3031"/>
      <c r="BB137" s="173" t="s">
        <v>43</v>
      </c>
      <c r="BC137" s="1598" t="s">
        <v>36</v>
      </c>
      <c r="BD137" s="1617" t="s">
        <v>36</v>
      </c>
      <c r="BE137" s="1617" t="s">
        <v>36</v>
      </c>
      <c r="BF137" s="1617" t="s">
        <v>36</v>
      </c>
      <c r="BG137" s="1637" t="s">
        <v>36</v>
      </c>
      <c r="BH137" s="1657" t="s">
        <v>36</v>
      </c>
      <c r="BI137" s="1617" t="s">
        <v>36</v>
      </c>
      <c r="BJ137" s="1617" t="s">
        <v>36</v>
      </c>
      <c r="BK137" s="1617" t="s">
        <v>36</v>
      </c>
      <c r="BL137" s="1637" t="s">
        <v>36</v>
      </c>
      <c r="BM137" s="1657" t="s">
        <v>36</v>
      </c>
      <c r="BN137" s="1617" t="s">
        <v>36</v>
      </c>
      <c r="BO137" s="1617" t="s">
        <v>36</v>
      </c>
      <c r="BP137" s="1617" t="s">
        <v>36</v>
      </c>
      <c r="BQ137" s="1637" t="s">
        <v>36</v>
      </c>
      <c r="BR137" s="1657" t="s">
        <v>36</v>
      </c>
      <c r="BS137" s="1617" t="s">
        <v>36</v>
      </c>
      <c r="BT137" s="1617" t="s">
        <v>36</v>
      </c>
      <c r="BU137" s="1617" t="s">
        <v>36</v>
      </c>
      <c r="BV137" s="1617" t="s">
        <v>36</v>
      </c>
      <c r="BW137" s="1617" t="s">
        <v>36</v>
      </c>
      <c r="BX137" s="1617" t="s">
        <v>36</v>
      </c>
      <c r="BY137" s="1675" t="s">
        <v>36</v>
      </c>
      <c r="BZ137" s="1675" t="s">
        <v>36</v>
      </c>
      <c r="CA137" s="1675" t="s">
        <v>36</v>
      </c>
      <c r="CB137" s="1675" t="s">
        <v>36</v>
      </c>
      <c r="CC137" s="1675" t="s">
        <v>36</v>
      </c>
      <c r="CD137" s="1675" t="s">
        <v>36</v>
      </c>
      <c r="CE137" s="1675" t="s">
        <v>36</v>
      </c>
      <c r="CF137" s="2594"/>
      <c r="CG137" s="2594"/>
      <c r="CH137" s="2594"/>
      <c r="CI137" s="2594"/>
      <c r="CJ137" s="2594"/>
      <c r="CK137" s="2594"/>
      <c r="CL137" s="2594"/>
      <c r="CM137" s="2594"/>
      <c r="CN137" s="2594"/>
      <c r="CO137" s="2594"/>
      <c r="CP137" s="2594"/>
      <c r="CQ137" s="2594"/>
      <c r="CR137" s="2594"/>
      <c r="CS137" s="2594"/>
      <c r="CT137" s="2594"/>
      <c r="CU137" s="2594"/>
      <c r="CV137" s="2594"/>
      <c r="CW137" s="2594"/>
      <c r="CX137" s="2594"/>
      <c r="CY137" s="2594"/>
      <c r="CZ137" s="2594"/>
    </row>
    <row r="138" s="767" customFormat="true" ht="15" customHeight="true" x14ac:dyDescent="0.2">
      <c r="A138" s="3120"/>
      <c r="B138" s="1503" t="s">
        <v>42</v>
      </c>
      <c r="C138" s="1366">
        <v>7.4448769852779426</v>
      </c>
      <c r="D138" s="1367">
        <v>10.920602022065706</v>
      </c>
      <c r="E138" s="1367">
        <v>21.027978843974303</v>
      </c>
      <c r="F138" s="1367">
        <v>30.599874342328231</v>
      </c>
      <c r="G138" s="1368">
        <v>84.010583322837718</v>
      </c>
      <c r="H138" s="1369">
        <v>76.203564636252381</v>
      </c>
      <c r="I138" s="1367">
        <v>87.678419533731045</v>
      </c>
      <c r="J138" s="1367">
        <v>97.476411397049617</v>
      </c>
      <c r="K138" s="1367">
        <v>99.620133076064747</v>
      </c>
      <c r="L138" s="1370">
        <v>100</v>
      </c>
      <c r="M138" s="1371">
        <v>6.1478181262166292</v>
      </c>
      <c r="N138" s="1367">
        <v>10.528549032150703</v>
      </c>
      <c r="O138" s="1367">
        <v>14.742288132458778</v>
      </c>
      <c r="P138" s="1367">
        <v>15.849309698742985</v>
      </c>
      <c r="Q138" s="1368">
        <v>37.540096810421268</v>
      </c>
      <c r="R138" s="1369">
        <v>36.194612545618561</v>
      </c>
      <c r="S138" s="1367">
        <v>39.411935224777118</v>
      </c>
      <c r="T138" s="1367">
        <v>26.470978401488477</v>
      </c>
      <c r="U138" s="1367">
        <v>16.350403273629059</v>
      </c>
      <c r="V138" s="1367">
        <v>13.608185571457177</v>
      </c>
      <c r="W138" s="1367">
        <v>21.143963041235175</v>
      </c>
      <c r="X138" s="1367">
        <v>10.528876380312878</v>
      </c>
      <c r="Y138" s="1367">
        <v>3.1363106158483811</v>
      </c>
      <c r="Z138" s="1367">
        <v>55.873866561689866</v>
      </c>
      <c r="AA138" s="1367">
        <v>24.614906461283482</v>
      </c>
      <c r="AB138" s="1367">
        <v>98.647611962635139</v>
      </c>
      <c r="AC138" s="1367">
        <v>11.534755804324227</v>
      </c>
      <c r="AD138" s="1367">
        <v>19.963732090116466</v>
      </c>
      <c r="AE138" s="2554">
        <v>10.399832966811347</v>
      </c>
      <c r="AF138" s="1045"/>
      <c r="AG138" s="1045"/>
      <c r="AH138" s="1045"/>
      <c r="AI138" s="1045"/>
      <c r="AJ138" s="1045"/>
      <c r="AK138" s="1045"/>
      <c r="AL138" s="1045"/>
      <c r="AM138" s="1045"/>
      <c r="AN138" s="1045"/>
      <c r="AO138" s="1045"/>
      <c r="AP138" s="1045"/>
      <c r="AQ138" s="1045"/>
      <c r="AR138" s="1045"/>
      <c r="AS138" s="1045"/>
      <c r="AT138" s="1045"/>
      <c r="AU138" s="1045"/>
      <c r="AV138" s="1045"/>
      <c r="AW138" s="1045"/>
      <c r="AX138" s="1045"/>
      <c r="AY138" s="1045"/>
      <c r="AZ138" s="240"/>
      <c r="BA138" s="3031"/>
      <c r="BB138" s="173" t="s">
        <v>42</v>
      </c>
      <c r="BC138" s="1598" t="s">
        <v>36</v>
      </c>
      <c r="BD138" s="1617" t="s">
        <v>36</v>
      </c>
      <c r="BE138" s="1617" t="s">
        <v>36</v>
      </c>
      <c r="BF138" s="1617" t="s">
        <v>36</v>
      </c>
      <c r="BG138" s="1637" t="s">
        <v>36</v>
      </c>
      <c r="BH138" s="1657" t="s">
        <v>36</v>
      </c>
      <c r="BI138" s="1617" t="s">
        <v>36</v>
      </c>
      <c r="BJ138" s="1617" t="s">
        <v>36</v>
      </c>
      <c r="BK138" s="1617" t="s">
        <v>36</v>
      </c>
      <c r="BL138" s="1637" t="s">
        <v>36</v>
      </c>
      <c r="BM138" s="1657" t="s">
        <v>36</v>
      </c>
      <c r="BN138" s="1617" t="s">
        <v>36</v>
      </c>
      <c r="BO138" s="1617" t="s">
        <v>36</v>
      </c>
      <c r="BP138" s="1617" t="s">
        <v>36</v>
      </c>
      <c r="BQ138" s="1637" t="s">
        <v>36</v>
      </c>
      <c r="BR138" s="1657" t="s">
        <v>36</v>
      </c>
      <c r="BS138" s="1617" t="s">
        <v>36</v>
      </c>
      <c r="BT138" s="1617" t="s">
        <v>36</v>
      </c>
      <c r="BU138" s="1617" t="s">
        <v>36</v>
      </c>
      <c r="BV138" s="1617" t="s">
        <v>36</v>
      </c>
      <c r="BW138" s="1617" t="s">
        <v>36</v>
      </c>
      <c r="BX138" s="1617" t="s">
        <v>36</v>
      </c>
      <c r="BY138" s="1675" t="s">
        <v>36</v>
      </c>
      <c r="BZ138" s="1675" t="s">
        <v>36</v>
      </c>
      <c r="CA138" s="1675" t="s">
        <v>36</v>
      </c>
      <c r="CB138" s="1675" t="s">
        <v>36</v>
      </c>
      <c r="CC138" s="1675" t="s">
        <v>36</v>
      </c>
      <c r="CD138" s="1675" t="s">
        <v>36</v>
      </c>
      <c r="CE138" s="1675" t="s">
        <v>36</v>
      </c>
      <c r="CF138" s="2594"/>
      <c r="CG138" s="2594"/>
      <c r="CH138" s="2594"/>
      <c r="CI138" s="2594"/>
      <c r="CJ138" s="2594"/>
      <c r="CK138" s="2594"/>
      <c r="CL138" s="2594"/>
      <c r="CM138" s="2594"/>
      <c r="CN138" s="2594"/>
      <c r="CO138" s="2594"/>
      <c r="CP138" s="2594"/>
      <c r="CQ138" s="2594"/>
      <c r="CR138" s="2594"/>
      <c r="CS138" s="2594"/>
      <c r="CT138" s="2594"/>
      <c r="CU138" s="2594"/>
      <c r="CV138" s="2594"/>
      <c r="CW138" s="2594"/>
      <c r="CX138" s="2594"/>
      <c r="CY138" s="2594"/>
      <c r="CZ138" s="2594"/>
    </row>
    <row r="139" s="767" customFormat="true" ht="15" customHeight="true" x14ac:dyDescent="0.2">
      <c r="A139" s="3120"/>
      <c r="B139" s="1503" t="s">
        <v>19</v>
      </c>
      <c r="C139" s="1366">
        <v>92.5551230147219</v>
      </c>
      <c r="D139" s="1367">
        <v>89.079397977934178</v>
      </c>
      <c r="E139" s="1367">
        <v>78.972021156025548</v>
      </c>
      <c r="F139" s="1367">
        <v>69.400125657671722</v>
      </c>
      <c r="G139" s="1368">
        <v>15.989416677162161</v>
      </c>
      <c r="H139" s="1369">
        <v>23.796435363747598</v>
      </c>
      <c r="I139" s="1367">
        <v>12.32158046626906</v>
      </c>
      <c r="J139" s="1367">
        <v>2.5235886029504018</v>
      </c>
      <c r="K139" s="1367">
        <v>0.37986692393526539</v>
      </c>
      <c r="L139" s="1370">
        <v>0</v>
      </c>
      <c r="M139" s="1371">
        <v>93.852181873783351</v>
      </c>
      <c r="N139" s="1367">
        <v>89.47145096784925</v>
      </c>
      <c r="O139" s="1367">
        <v>85.257711867541317</v>
      </c>
      <c r="P139" s="1367">
        <v>84.150690301256788</v>
      </c>
      <c r="Q139" s="1368">
        <v>62.459903189578625</v>
      </c>
      <c r="R139" s="1369">
        <v>63.80538745438141</v>
      </c>
      <c r="S139" s="1367">
        <v>60.588064775222925</v>
      </c>
      <c r="T139" s="1367">
        <v>73.529021598511619</v>
      </c>
      <c r="U139" s="1367">
        <v>83.649596726371072</v>
      </c>
      <c r="V139" s="1367">
        <v>86.391814428542872</v>
      </c>
      <c r="W139" s="1367">
        <v>78.856036958764662</v>
      </c>
      <c r="X139" s="1367">
        <v>89.471123619687177</v>
      </c>
      <c r="Y139" s="1367">
        <v>96.863689384151627</v>
      </c>
      <c r="Z139" s="1367">
        <v>44.126133438309907</v>
      </c>
      <c r="AA139" s="1367">
        <v>75.385093538716362</v>
      </c>
      <c r="AB139" s="1367">
        <v>1.3523880373648527</v>
      </c>
      <c r="AC139" s="1367">
        <v>88.465244195675922</v>
      </c>
      <c r="AD139" s="1367">
        <v>80.036267909883492</v>
      </c>
      <c r="AE139" s="2554">
        <v>89.60016703318864</v>
      </c>
      <c r="AF139" s="1045"/>
      <c r="AG139" s="1045"/>
      <c r="AH139" s="1045"/>
      <c r="AI139" s="1045"/>
      <c r="AJ139" s="1045"/>
      <c r="AK139" s="1045"/>
      <c r="AL139" s="1045"/>
      <c r="AM139" s="1045"/>
      <c r="AN139" s="1045"/>
      <c r="AO139" s="1045"/>
      <c r="AP139" s="1045"/>
      <c r="AQ139" s="1045"/>
      <c r="AR139" s="1045"/>
      <c r="AS139" s="1045"/>
      <c r="AT139" s="1045"/>
      <c r="AU139" s="1045"/>
      <c r="AV139" s="1045"/>
      <c r="AW139" s="1045"/>
      <c r="AX139" s="1045"/>
      <c r="AY139" s="1045"/>
      <c r="AZ139" s="240"/>
      <c r="BA139" s="3031"/>
      <c r="BB139" s="173" t="s">
        <v>19</v>
      </c>
      <c r="BC139" s="1598" t="s">
        <v>36</v>
      </c>
      <c r="BD139" s="1617" t="s">
        <v>36</v>
      </c>
      <c r="BE139" s="1617" t="s">
        <v>36</v>
      </c>
      <c r="BF139" s="1617" t="s">
        <v>36</v>
      </c>
      <c r="BG139" s="1637" t="s">
        <v>36</v>
      </c>
      <c r="BH139" s="1657" t="s">
        <v>36</v>
      </c>
      <c r="BI139" s="1617" t="s">
        <v>36</v>
      </c>
      <c r="BJ139" s="1617" t="s">
        <v>36</v>
      </c>
      <c r="BK139" s="1617" t="s">
        <v>36</v>
      </c>
      <c r="BL139" s="1637" t="s">
        <v>36</v>
      </c>
      <c r="BM139" s="1657" t="s">
        <v>36</v>
      </c>
      <c r="BN139" s="1617" t="s">
        <v>36</v>
      </c>
      <c r="BO139" s="1617" t="s">
        <v>36</v>
      </c>
      <c r="BP139" s="1617" t="s">
        <v>36</v>
      </c>
      <c r="BQ139" s="1637" t="s">
        <v>36</v>
      </c>
      <c r="BR139" s="1657" t="s">
        <v>36</v>
      </c>
      <c r="BS139" s="1617" t="s">
        <v>36</v>
      </c>
      <c r="BT139" s="1617" t="s">
        <v>36</v>
      </c>
      <c r="BU139" s="1617" t="s">
        <v>36</v>
      </c>
      <c r="BV139" s="1617" t="s">
        <v>36</v>
      </c>
      <c r="BW139" s="1617" t="s">
        <v>36</v>
      </c>
      <c r="BX139" s="1617" t="s">
        <v>36</v>
      </c>
      <c r="BY139" s="1675" t="s">
        <v>36</v>
      </c>
      <c r="BZ139" s="1675" t="s">
        <v>36</v>
      </c>
      <c r="CA139" s="1675" t="s">
        <v>36</v>
      </c>
      <c r="CB139" s="1675" t="s">
        <v>36</v>
      </c>
      <c r="CC139" s="1675" t="s">
        <v>36</v>
      </c>
      <c r="CD139" s="1675" t="s">
        <v>36</v>
      </c>
      <c r="CE139" s="1675" t="s">
        <v>36</v>
      </c>
      <c r="CF139" s="2594"/>
      <c r="CG139" s="2594"/>
      <c r="CH139" s="2594"/>
      <c r="CI139" s="2594"/>
      <c r="CJ139" s="2594"/>
      <c r="CK139" s="2594"/>
      <c r="CL139" s="2594"/>
      <c r="CM139" s="2594"/>
      <c r="CN139" s="2594"/>
      <c r="CO139" s="2594"/>
      <c r="CP139" s="2594"/>
      <c r="CQ139" s="2594"/>
      <c r="CR139" s="2594"/>
      <c r="CS139" s="2594"/>
      <c r="CT139" s="2594"/>
      <c r="CU139" s="2594"/>
      <c r="CV139" s="2594"/>
      <c r="CW139" s="2594"/>
      <c r="CX139" s="2594"/>
      <c r="CY139" s="2594"/>
      <c r="CZ139" s="2594"/>
    </row>
    <row r="140" s="130" customFormat="true" ht="15" customHeight="true" x14ac:dyDescent="0.2">
      <c r="A140" s="3054" t="s">
        <v>108</v>
      </c>
      <c r="B140" s="300" t="s">
        <v>65</v>
      </c>
      <c r="C140" s="1534" t="s">
        <v>36</v>
      </c>
      <c r="D140" s="1545" t="s">
        <v>36</v>
      </c>
      <c r="E140" s="1545" t="s">
        <v>36</v>
      </c>
      <c r="F140" s="1545" t="s">
        <v>36</v>
      </c>
      <c r="G140" s="1556" t="s">
        <v>36</v>
      </c>
      <c r="H140" s="1567" t="s">
        <v>36</v>
      </c>
      <c r="I140" s="1545" t="s">
        <v>36</v>
      </c>
      <c r="J140" s="1545" t="s">
        <v>36</v>
      </c>
      <c r="K140" s="1545" t="s">
        <v>36</v>
      </c>
      <c r="L140" s="1578" t="s">
        <v>36</v>
      </c>
      <c r="M140" s="1582" t="s">
        <v>36</v>
      </c>
      <c r="N140" s="1545" t="s">
        <v>36</v>
      </c>
      <c r="O140" s="1545" t="s">
        <v>36</v>
      </c>
      <c r="P140" s="1545" t="s">
        <v>36</v>
      </c>
      <c r="Q140" s="1556" t="s">
        <v>36</v>
      </c>
      <c r="R140" s="1567" t="s">
        <v>36</v>
      </c>
      <c r="S140" s="1545" t="s">
        <v>36</v>
      </c>
      <c r="T140" s="1545" t="s">
        <v>36</v>
      </c>
      <c r="U140" s="1545" t="s">
        <v>36</v>
      </c>
      <c r="V140" s="1545" t="s">
        <v>36</v>
      </c>
      <c r="W140" s="1545" t="s">
        <v>36</v>
      </c>
      <c r="X140" s="1545" t="s">
        <v>36</v>
      </c>
      <c r="Y140" s="1586" t="s">
        <v>36</v>
      </c>
      <c r="Z140" s="1586" t="s">
        <v>36</v>
      </c>
      <c r="AA140" s="1586" t="s">
        <v>36</v>
      </c>
      <c r="AB140" s="1586" t="s">
        <v>36</v>
      </c>
      <c r="AC140" s="1586" t="s">
        <v>36</v>
      </c>
      <c r="AD140" s="1586" t="s">
        <v>36</v>
      </c>
      <c r="AE140" s="2555" t="s">
        <v>36</v>
      </c>
      <c r="AF140" s="2574"/>
      <c r="AG140" s="2574"/>
      <c r="AH140" s="2574"/>
      <c r="AI140" s="2574"/>
      <c r="AJ140" s="2574"/>
      <c r="AK140" s="2574"/>
      <c r="AL140" s="2574"/>
      <c r="AM140" s="2574"/>
      <c r="AN140" s="2574"/>
      <c r="AO140" s="2574"/>
      <c r="AP140" s="2574"/>
      <c r="AQ140" s="2574"/>
      <c r="AR140" s="2574"/>
      <c r="AS140" s="2574"/>
      <c r="AT140" s="2574"/>
      <c r="AU140" s="2574"/>
      <c r="AV140" s="2574"/>
      <c r="AW140" s="2574"/>
      <c r="AX140" s="2574"/>
      <c r="AY140" s="2574"/>
      <c r="AZ140" s="239"/>
      <c r="BA140" s="3031" t="s">
        <v>108</v>
      </c>
      <c r="BB140" s="173" t="s">
        <v>65</v>
      </c>
      <c r="BC140" s="1598" t="s">
        <v>36</v>
      </c>
      <c r="BD140" s="1617" t="s">
        <v>36</v>
      </c>
      <c r="BE140" s="1617" t="s">
        <v>36</v>
      </c>
      <c r="BF140" s="1617" t="s">
        <v>36</v>
      </c>
      <c r="BG140" s="1637" t="s">
        <v>36</v>
      </c>
      <c r="BH140" s="1657" t="s">
        <v>36</v>
      </c>
      <c r="BI140" s="1617" t="s">
        <v>36</v>
      </c>
      <c r="BJ140" s="1617" t="s">
        <v>36</v>
      </c>
      <c r="BK140" s="1617" t="s">
        <v>36</v>
      </c>
      <c r="BL140" s="1637" t="s">
        <v>36</v>
      </c>
      <c r="BM140" s="1657" t="s">
        <v>36</v>
      </c>
      <c r="BN140" s="1617" t="s">
        <v>36</v>
      </c>
      <c r="BO140" s="1617" t="s">
        <v>36</v>
      </c>
      <c r="BP140" s="1617" t="s">
        <v>36</v>
      </c>
      <c r="BQ140" s="1637" t="s">
        <v>36</v>
      </c>
      <c r="BR140" s="1657" t="s">
        <v>36</v>
      </c>
      <c r="BS140" s="1617" t="s">
        <v>36</v>
      </c>
      <c r="BT140" s="1617" t="s">
        <v>36</v>
      </c>
      <c r="BU140" s="1617" t="s">
        <v>36</v>
      </c>
      <c r="BV140" s="1617" t="s">
        <v>36</v>
      </c>
      <c r="BW140" s="1617" t="s">
        <v>36</v>
      </c>
      <c r="BX140" s="1617" t="s">
        <v>36</v>
      </c>
      <c r="BY140" s="1675" t="s">
        <v>36</v>
      </c>
      <c r="BZ140" s="1675" t="s">
        <v>36</v>
      </c>
      <c r="CA140" s="1675" t="s">
        <v>36</v>
      </c>
      <c r="CB140" s="1675" t="s">
        <v>36</v>
      </c>
      <c r="CC140" s="1675" t="s">
        <v>36</v>
      </c>
      <c r="CD140" s="1675" t="s">
        <v>36</v>
      </c>
      <c r="CE140" s="1675" t="s">
        <v>36</v>
      </c>
      <c r="CF140" s="2594"/>
      <c r="CG140" s="2594"/>
      <c r="CH140" s="2594"/>
      <c r="CI140" s="2594"/>
      <c r="CJ140" s="2594"/>
      <c r="CK140" s="2594"/>
      <c r="CL140" s="2594"/>
      <c r="CM140" s="2594"/>
      <c r="CN140" s="2594"/>
      <c r="CO140" s="2594"/>
      <c r="CP140" s="2594"/>
      <c r="CQ140" s="2594"/>
      <c r="CR140" s="2594"/>
      <c r="CS140" s="2594"/>
      <c r="CT140" s="2594"/>
      <c r="CU140" s="2594"/>
      <c r="CV140" s="2594"/>
      <c r="CW140" s="2594"/>
      <c r="CX140" s="2594"/>
      <c r="CY140" s="2594"/>
      <c r="CZ140" s="2594"/>
    </row>
    <row r="141" s="130" customFormat="true" ht="15" customHeight="true" x14ac:dyDescent="0.2">
      <c r="A141" s="3054"/>
      <c r="B141" s="300" t="s">
        <v>66</v>
      </c>
      <c r="C141" s="1534" t="s">
        <v>36</v>
      </c>
      <c r="D141" s="1545" t="s">
        <v>36</v>
      </c>
      <c r="E141" s="1545" t="s">
        <v>36</v>
      </c>
      <c r="F141" s="1545" t="s">
        <v>36</v>
      </c>
      <c r="G141" s="1556" t="s">
        <v>36</v>
      </c>
      <c r="H141" s="1567" t="s">
        <v>36</v>
      </c>
      <c r="I141" s="1545" t="s">
        <v>36</v>
      </c>
      <c r="J141" s="1545" t="s">
        <v>36</v>
      </c>
      <c r="K141" s="1545" t="s">
        <v>36</v>
      </c>
      <c r="L141" s="1578" t="s">
        <v>36</v>
      </c>
      <c r="M141" s="1582" t="s">
        <v>36</v>
      </c>
      <c r="N141" s="1545" t="s">
        <v>36</v>
      </c>
      <c r="O141" s="1545" t="s">
        <v>36</v>
      </c>
      <c r="P141" s="1545" t="s">
        <v>36</v>
      </c>
      <c r="Q141" s="1556" t="s">
        <v>36</v>
      </c>
      <c r="R141" s="1567" t="s">
        <v>36</v>
      </c>
      <c r="S141" s="1545" t="s">
        <v>36</v>
      </c>
      <c r="T141" s="1545" t="s">
        <v>36</v>
      </c>
      <c r="U141" s="1545" t="s">
        <v>36</v>
      </c>
      <c r="V141" s="1545" t="s">
        <v>36</v>
      </c>
      <c r="W141" s="1545" t="s">
        <v>36</v>
      </c>
      <c r="X141" s="1545" t="s">
        <v>36</v>
      </c>
      <c r="Y141" s="1586" t="s">
        <v>36</v>
      </c>
      <c r="Z141" s="1586" t="s">
        <v>36</v>
      </c>
      <c r="AA141" s="1586" t="s">
        <v>36</v>
      </c>
      <c r="AB141" s="1586" t="s">
        <v>36</v>
      </c>
      <c r="AC141" s="1586" t="s">
        <v>36</v>
      </c>
      <c r="AD141" s="1586" t="s">
        <v>36</v>
      </c>
      <c r="AE141" s="2555" t="s">
        <v>36</v>
      </c>
      <c r="AF141" s="2574"/>
      <c r="AG141" s="2574"/>
      <c r="AH141" s="2574"/>
      <c r="AI141" s="2574"/>
      <c r="AJ141" s="2574"/>
      <c r="AK141" s="2574"/>
      <c r="AL141" s="2574"/>
      <c r="AM141" s="2574"/>
      <c r="AN141" s="2574"/>
      <c r="AO141" s="2574"/>
      <c r="AP141" s="2574"/>
      <c r="AQ141" s="2574"/>
      <c r="AR141" s="2574"/>
      <c r="AS141" s="2574"/>
      <c r="AT141" s="2574"/>
      <c r="AU141" s="2574"/>
      <c r="AV141" s="2574"/>
      <c r="AW141" s="2574"/>
      <c r="AX141" s="2574"/>
      <c r="AY141" s="2574"/>
      <c r="AZ141" s="239"/>
      <c r="BA141" s="3031"/>
      <c r="BB141" s="173" t="s">
        <v>66</v>
      </c>
      <c r="BC141" s="1598" t="s">
        <v>36</v>
      </c>
      <c r="BD141" s="1617" t="s">
        <v>36</v>
      </c>
      <c r="BE141" s="1617" t="s">
        <v>36</v>
      </c>
      <c r="BF141" s="1617" t="s">
        <v>36</v>
      </c>
      <c r="BG141" s="1637" t="s">
        <v>36</v>
      </c>
      <c r="BH141" s="1657" t="s">
        <v>36</v>
      </c>
      <c r="BI141" s="1617" t="s">
        <v>36</v>
      </c>
      <c r="BJ141" s="1617" t="s">
        <v>36</v>
      </c>
      <c r="BK141" s="1617" t="s">
        <v>36</v>
      </c>
      <c r="BL141" s="1637" t="s">
        <v>36</v>
      </c>
      <c r="BM141" s="1657" t="s">
        <v>36</v>
      </c>
      <c r="BN141" s="1617" t="s">
        <v>36</v>
      </c>
      <c r="BO141" s="1617" t="s">
        <v>36</v>
      </c>
      <c r="BP141" s="1617" t="s">
        <v>36</v>
      </c>
      <c r="BQ141" s="1637" t="s">
        <v>36</v>
      </c>
      <c r="BR141" s="1657" t="s">
        <v>36</v>
      </c>
      <c r="BS141" s="1617" t="s">
        <v>36</v>
      </c>
      <c r="BT141" s="1617" t="s">
        <v>36</v>
      </c>
      <c r="BU141" s="1617" t="s">
        <v>36</v>
      </c>
      <c r="BV141" s="1617" t="s">
        <v>36</v>
      </c>
      <c r="BW141" s="1617" t="s">
        <v>36</v>
      </c>
      <c r="BX141" s="1617" t="s">
        <v>36</v>
      </c>
      <c r="BY141" s="1675" t="s">
        <v>36</v>
      </c>
      <c r="BZ141" s="1675" t="s">
        <v>36</v>
      </c>
      <c r="CA141" s="1675" t="s">
        <v>36</v>
      </c>
      <c r="CB141" s="1675" t="s">
        <v>36</v>
      </c>
      <c r="CC141" s="1675" t="s">
        <v>36</v>
      </c>
      <c r="CD141" s="1675" t="s">
        <v>36</v>
      </c>
      <c r="CE141" s="1675" t="s">
        <v>36</v>
      </c>
      <c r="CF141" s="2594"/>
      <c r="CG141" s="2594"/>
      <c r="CH141" s="2594"/>
      <c r="CI141" s="2594"/>
      <c r="CJ141" s="2594"/>
      <c r="CK141" s="2594"/>
      <c r="CL141" s="2594"/>
      <c r="CM141" s="2594"/>
      <c r="CN141" s="2594"/>
      <c r="CO141" s="2594"/>
      <c r="CP141" s="2594"/>
      <c r="CQ141" s="2594"/>
      <c r="CR141" s="2594"/>
      <c r="CS141" s="2594"/>
      <c r="CT141" s="2594"/>
      <c r="CU141" s="2594"/>
      <c r="CV141" s="2594"/>
      <c r="CW141" s="2594"/>
      <c r="CX141" s="2594"/>
      <c r="CY141" s="2594"/>
      <c r="CZ141" s="2594"/>
    </row>
    <row r="142" s="130" customFormat="true" ht="15" customHeight="true" x14ac:dyDescent="0.2">
      <c r="A142" s="3054"/>
      <c r="B142" s="300" t="s">
        <v>67</v>
      </c>
      <c r="C142" s="1534" t="s">
        <v>36</v>
      </c>
      <c r="D142" s="1545" t="s">
        <v>36</v>
      </c>
      <c r="E142" s="1545" t="s">
        <v>36</v>
      </c>
      <c r="F142" s="1545" t="s">
        <v>36</v>
      </c>
      <c r="G142" s="1556" t="s">
        <v>36</v>
      </c>
      <c r="H142" s="1567" t="s">
        <v>36</v>
      </c>
      <c r="I142" s="1545" t="s">
        <v>36</v>
      </c>
      <c r="J142" s="1545" t="s">
        <v>36</v>
      </c>
      <c r="K142" s="1545" t="s">
        <v>36</v>
      </c>
      <c r="L142" s="1578" t="s">
        <v>36</v>
      </c>
      <c r="M142" s="1582" t="s">
        <v>36</v>
      </c>
      <c r="N142" s="1545" t="s">
        <v>36</v>
      </c>
      <c r="O142" s="1545" t="s">
        <v>36</v>
      </c>
      <c r="P142" s="1545" t="s">
        <v>36</v>
      </c>
      <c r="Q142" s="1556" t="s">
        <v>36</v>
      </c>
      <c r="R142" s="1567" t="s">
        <v>36</v>
      </c>
      <c r="S142" s="1545" t="s">
        <v>36</v>
      </c>
      <c r="T142" s="1545" t="s">
        <v>36</v>
      </c>
      <c r="U142" s="1545" t="s">
        <v>36</v>
      </c>
      <c r="V142" s="1545" t="s">
        <v>36</v>
      </c>
      <c r="W142" s="1545" t="s">
        <v>36</v>
      </c>
      <c r="X142" s="1545" t="s">
        <v>36</v>
      </c>
      <c r="Y142" s="1586" t="s">
        <v>36</v>
      </c>
      <c r="Z142" s="1586" t="s">
        <v>36</v>
      </c>
      <c r="AA142" s="1586" t="s">
        <v>36</v>
      </c>
      <c r="AB142" s="1586" t="s">
        <v>36</v>
      </c>
      <c r="AC142" s="1586" t="s">
        <v>36</v>
      </c>
      <c r="AD142" s="1586" t="s">
        <v>36</v>
      </c>
      <c r="AE142" s="2555" t="s">
        <v>36</v>
      </c>
      <c r="AF142" s="2574"/>
      <c r="AG142" s="2574"/>
      <c r="AH142" s="2574"/>
      <c r="AI142" s="2574"/>
      <c r="AJ142" s="2574"/>
      <c r="AK142" s="2574"/>
      <c r="AL142" s="2574"/>
      <c r="AM142" s="2574"/>
      <c r="AN142" s="2574"/>
      <c r="AO142" s="2574"/>
      <c r="AP142" s="2574"/>
      <c r="AQ142" s="2574"/>
      <c r="AR142" s="2574"/>
      <c r="AS142" s="2574"/>
      <c r="AT142" s="2574"/>
      <c r="AU142" s="2574"/>
      <c r="AV142" s="2574"/>
      <c r="AW142" s="2574"/>
      <c r="AX142" s="2574"/>
      <c r="AY142" s="2574"/>
      <c r="AZ142" s="239"/>
      <c r="BA142" s="3031"/>
      <c r="BB142" s="173" t="s">
        <v>67</v>
      </c>
      <c r="BC142" s="1598" t="s">
        <v>36</v>
      </c>
      <c r="BD142" s="1617" t="s">
        <v>36</v>
      </c>
      <c r="BE142" s="1617" t="s">
        <v>36</v>
      </c>
      <c r="BF142" s="1617" t="s">
        <v>36</v>
      </c>
      <c r="BG142" s="1637" t="s">
        <v>36</v>
      </c>
      <c r="BH142" s="1657" t="s">
        <v>36</v>
      </c>
      <c r="BI142" s="1617" t="s">
        <v>36</v>
      </c>
      <c r="BJ142" s="1617" t="s">
        <v>36</v>
      </c>
      <c r="BK142" s="1617" t="s">
        <v>36</v>
      </c>
      <c r="BL142" s="1637" t="s">
        <v>36</v>
      </c>
      <c r="BM142" s="1657" t="s">
        <v>36</v>
      </c>
      <c r="BN142" s="1617" t="s">
        <v>36</v>
      </c>
      <c r="BO142" s="1617" t="s">
        <v>36</v>
      </c>
      <c r="BP142" s="1617" t="s">
        <v>36</v>
      </c>
      <c r="BQ142" s="1637" t="s">
        <v>36</v>
      </c>
      <c r="BR142" s="1657" t="s">
        <v>36</v>
      </c>
      <c r="BS142" s="1617" t="s">
        <v>36</v>
      </c>
      <c r="BT142" s="1617" t="s">
        <v>36</v>
      </c>
      <c r="BU142" s="1617" t="s">
        <v>36</v>
      </c>
      <c r="BV142" s="1617" t="s">
        <v>36</v>
      </c>
      <c r="BW142" s="1617" t="s">
        <v>36</v>
      </c>
      <c r="BX142" s="1617" t="s">
        <v>36</v>
      </c>
      <c r="BY142" s="1675" t="s">
        <v>36</v>
      </c>
      <c r="BZ142" s="1675" t="s">
        <v>36</v>
      </c>
      <c r="CA142" s="1675" t="s">
        <v>36</v>
      </c>
      <c r="CB142" s="1675" t="s">
        <v>36</v>
      </c>
      <c r="CC142" s="1675" t="s">
        <v>36</v>
      </c>
      <c r="CD142" s="1675" t="s">
        <v>36</v>
      </c>
      <c r="CE142" s="1675" t="s">
        <v>36</v>
      </c>
      <c r="CF142" s="2594"/>
      <c r="CG142" s="2594"/>
      <c r="CH142" s="2594"/>
      <c r="CI142" s="2594"/>
      <c r="CJ142" s="2594"/>
      <c r="CK142" s="2594"/>
      <c r="CL142" s="2594"/>
      <c r="CM142" s="2594"/>
      <c r="CN142" s="2594"/>
      <c r="CO142" s="2594"/>
      <c r="CP142" s="2594"/>
      <c r="CQ142" s="2594"/>
      <c r="CR142" s="2594"/>
      <c r="CS142" s="2594"/>
      <c r="CT142" s="2594"/>
      <c r="CU142" s="2594"/>
      <c r="CV142" s="2594"/>
      <c r="CW142" s="2594"/>
      <c r="CX142" s="2594"/>
      <c r="CY142" s="2594"/>
      <c r="CZ142" s="2594"/>
    </row>
    <row r="143" s="130" customFormat="true" ht="15" customHeight="true" x14ac:dyDescent="0.2">
      <c r="A143" s="3054"/>
      <c r="B143" s="300" t="s">
        <v>68</v>
      </c>
      <c r="C143" s="1534" t="s">
        <v>36</v>
      </c>
      <c r="D143" s="1545" t="s">
        <v>36</v>
      </c>
      <c r="E143" s="1545" t="s">
        <v>36</v>
      </c>
      <c r="F143" s="1545" t="s">
        <v>36</v>
      </c>
      <c r="G143" s="1556" t="s">
        <v>36</v>
      </c>
      <c r="H143" s="1567" t="s">
        <v>36</v>
      </c>
      <c r="I143" s="1545" t="s">
        <v>36</v>
      </c>
      <c r="J143" s="1545" t="s">
        <v>36</v>
      </c>
      <c r="K143" s="1545" t="s">
        <v>36</v>
      </c>
      <c r="L143" s="1578" t="s">
        <v>36</v>
      </c>
      <c r="M143" s="1582" t="s">
        <v>36</v>
      </c>
      <c r="N143" s="1545" t="s">
        <v>36</v>
      </c>
      <c r="O143" s="1545" t="s">
        <v>36</v>
      </c>
      <c r="P143" s="1545" t="s">
        <v>36</v>
      </c>
      <c r="Q143" s="1556" t="s">
        <v>36</v>
      </c>
      <c r="R143" s="1567" t="s">
        <v>36</v>
      </c>
      <c r="S143" s="1545" t="s">
        <v>36</v>
      </c>
      <c r="T143" s="1545" t="s">
        <v>36</v>
      </c>
      <c r="U143" s="1545" t="s">
        <v>36</v>
      </c>
      <c r="V143" s="1545" t="s">
        <v>36</v>
      </c>
      <c r="W143" s="1545" t="s">
        <v>36</v>
      </c>
      <c r="X143" s="1545" t="s">
        <v>36</v>
      </c>
      <c r="Y143" s="1586" t="s">
        <v>36</v>
      </c>
      <c r="Z143" s="1586" t="s">
        <v>36</v>
      </c>
      <c r="AA143" s="1586" t="s">
        <v>36</v>
      </c>
      <c r="AB143" s="1586" t="s">
        <v>36</v>
      </c>
      <c r="AC143" s="1586" t="s">
        <v>36</v>
      </c>
      <c r="AD143" s="1586" t="s">
        <v>36</v>
      </c>
      <c r="AE143" s="2555" t="s">
        <v>36</v>
      </c>
      <c r="AF143" s="2574"/>
      <c r="AG143" s="2574"/>
      <c r="AH143" s="2574"/>
      <c r="AI143" s="2574"/>
      <c r="AJ143" s="2574"/>
      <c r="AK143" s="2574"/>
      <c r="AL143" s="2574"/>
      <c r="AM143" s="2574"/>
      <c r="AN143" s="2574"/>
      <c r="AO143" s="2574"/>
      <c r="AP143" s="2574"/>
      <c r="AQ143" s="2574"/>
      <c r="AR143" s="2574"/>
      <c r="AS143" s="2574"/>
      <c r="AT143" s="2574"/>
      <c r="AU143" s="2574"/>
      <c r="AV143" s="2574"/>
      <c r="AW143" s="2574"/>
      <c r="AX143" s="2574"/>
      <c r="AY143" s="2574"/>
      <c r="AZ143" s="239"/>
      <c r="BA143" s="3031"/>
      <c r="BB143" s="173" t="s">
        <v>68</v>
      </c>
      <c r="BC143" s="1598" t="s">
        <v>36</v>
      </c>
      <c r="BD143" s="1617" t="s">
        <v>36</v>
      </c>
      <c r="BE143" s="1617" t="s">
        <v>36</v>
      </c>
      <c r="BF143" s="1617" t="s">
        <v>36</v>
      </c>
      <c r="BG143" s="1637" t="s">
        <v>36</v>
      </c>
      <c r="BH143" s="1657" t="s">
        <v>36</v>
      </c>
      <c r="BI143" s="1617" t="s">
        <v>36</v>
      </c>
      <c r="BJ143" s="1617" t="s">
        <v>36</v>
      </c>
      <c r="BK143" s="1617" t="s">
        <v>36</v>
      </c>
      <c r="BL143" s="1637" t="s">
        <v>36</v>
      </c>
      <c r="BM143" s="1657" t="s">
        <v>36</v>
      </c>
      <c r="BN143" s="1617" t="s">
        <v>36</v>
      </c>
      <c r="BO143" s="1617" t="s">
        <v>36</v>
      </c>
      <c r="BP143" s="1617" t="s">
        <v>36</v>
      </c>
      <c r="BQ143" s="1637" t="s">
        <v>36</v>
      </c>
      <c r="BR143" s="1657" t="s">
        <v>36</v>
      </c>
      <c r="BS143" s="1617" t="s">
        <v>36</v>
      </c>
      <c r="BT143" s="1617" t="s">
        <v>36</v>
      </c>
      <c r="BU143" s="1617" t="s">
        <v>36</v>
      </c>
      <c r="BV143" s="1617" t="s">
        <v>36</v>
      </c>
      <c r="BW143" s="1617" t="s">
        <v>36</v>
      </c>
      <c r="BX143" s="1617" t="s">
        <v>36</v>
      </c>
      <c r="BY143" s="1675" t="s">
        <v>36</v>
      </c>
      <c r="BZ143" s="1675" t="s">
        <v>36</v>
      </c>
      <c r="CA143" s="1675" t="s">
        <v>36</v>
      </c>
      <c r="CB143" s="1675" t="s">
        <v>36</v>
      </c>
      <c r="CC143" s="1675" t="s">
        <v>36</v>
      </c>
      <c r="CD143" s="1675" t="s">
        <v>36</v>
      </c>
      <c r="CE143" s="1675" t="s">
        <v>36</v>
      </c>
      <c r="CF143" s="2594"/>
      <c r="CG143" s="2594"/>
      <c r="CH143" s="2594"/>
      <c r="CI143" s="2594"/>
      <c r="CJ143" s="2594"/>
      <c r="CK143" s="2594"/>
      <c r="CL143" s="2594"/>
      <c r="CM143" s="2594"/>
      <c r="CN143" s="2594"/>
      <c r="CO143" s="2594"/>
      <c r="CP143" s="2594"/>
      <c r="CQ143" s="2594"/>
      <c r="CR143" s="2594"/>
      <c r="CS143" s="2594"/>
      <c r="CT143" s="2594"/>
      <c r="CU143" s="2594"/>
      <c r="CV143" s="2594"/>
      <c r="CW143" s="2594"/>
      <c r="CX143" s="2594"/>
      <c r="CY143" s="2594"/>
      <c r="CZ143" s="2594"/>
    </row>
    <row r="144" s="130" customFormat="true" ht="15" customHeight="true" x14ac:dyDescent="0.2">
      <c r="A144" s="3054" t="s">
        <v>109</v>
      </c>
      <c r="B144" s="300" t="s">
        <v>65</v>
      </c>
      <c r="C144" s="1534" t="s">
        <v>36</v>
      </c>
      <c r="D144" s="1545" t="s">
        <v>36</v>
      </c>
      <c r="E144" s="1545" t="s">
        <v>36</v>
      </c>
      <c r="F144" s="1545" t="s">
        <v>36</v>
      </c>
      <c r="G144" s="1556" t="s">
        <v>36</v>
      </c>
      <c r="H144" s="1567" t="s">
        <v>36</v>
      </c>
      <c r="I144" s="1545" t="s">
        <v>36</v>
      </c>
      <c r="J144" s="1545" t="s">
        <v>36</v>
      </c>
      <c r="K144" s="1545" t="s">
        <v>36</v>
      </c>
      <c r="L144" s="1578" t="s">
        <v>36</v>
      </c>
      <c r="M144" s="1582" t="s">
        <v>36</v>
      </c>
      <c r="N144" s="1545" t="s">
        <v>36</v>
      </c>
      <c r="O144" s="1545" t="s">
        <v>36</v>
      </c>
      <c r="P144" s="1545" t="s">
        <v>36</v>
      </c>
      <c r="Q144" s="1556" t="s">
        <v>36</v>
      </c>
      <c r="R144" s="1567" t="s">
        <v>36</v>
      </c>
      <c r="S144" s="1545" t="s">
        <v>36</v>
      </c>
      <c r="T144" s="1545" t="s">
        <v>36</v>
      </c>
      <c r="U144" s="1545" t="s">
        <v>36</v>
      </c>
      <c r="V144" s="1545" t="s">
        <v>36</v>
      </c>
      <c r="W144" s="1545" t="s">
        <v>36</v>
      </c>
      <c r="X144" s="1545" t="s">
        <v>36</v>
      </c>
      <c r="Y144" s="1586" t="s">
        <v>36</v>
      </c>
      <c r="Z144" s="1586" t="s">
        <v>36</v>
      </c>
      <c r="AA144" s="1586" t="s">
        <v>36</v>
      </c>
      <c r="AB144" s="1586" t="s">
        <v>36</v>
      </c>
      <c r="AC144" s="1586" t="s">
        <v>36</v>
      </c>
      <c r="AD144" s="1586" t="s">
        <v>36</v>
      </c>
      <c r="AE144" s="2555" t="s">
        <v>36</v>
      </c>
      <c r="AF144" s="2574"/>
      <c r="AG144" s="2574"/>
      <c r="AH144" s="2574"/>
      <c r="AI144" s="2574"/>
      <c r="AJ144" s="2574"/>
      <c r="AK144" s="2574"/>
      <c r="AL144" s="2574"/>
      <c r="AM144" s="2574"/>
      <c r="AN144" s="2574"/>
      <c r="AO144" s="2574"/>
      <c r="AP144" s="2574"/>
      <c r="AQ144" s="2574"/>
      <c r="AR144" s="2574"/>
      <c r="AS144" s="2574"/>
      <c r="AT144" s="2574"/>
      <c r="AU144" s="2574"/>
      <c r="AV144" s="2574"/>
      <c r="AW144" s="2574"/>
      <c r="AX144" s="2574"/>
      <c r="AY144" s="2574"/>
      <c r="AZ144" s="239"/>
      <c r="BA144" s="3031" t="s">
        <v>109</v>
      </c>
      <c r="BB144" s="173" t="s">
        <v>65</v>
      </c>
      <c r="BC144" s="1598" t="s">
        <v>36</v>
      </c>
      <c r="BD144" s="1617" t="s">
        <v>36</v>
      </c>
      <c r="BE144" s="1617" t="s">
        <v>36</v>
      </c>
      <c r="BF144" s="1617" t="s">
        <v>36</v>
      </c>
      <c r="BG144" s="1637" t="s">
        <v>36</v>
      </c>
      <c r="BH144" s="1657" t="s">
        <v>36</v>
      </c>
      <c r="BI144" s="1617" t="s">
        <v>36</v>
      </c>
      <c r="BJ144" s="1617" t="s">
        <v>36</v>
      </c>
      <c r="BK144" s="1617" t="s">
        <v>36</v>
      </c>
      <c r="BL144" s="1637" t="s">
        <v>36</v>
      </c>
      <c r="BM144" s="1657" t="s">
        <v>36</v>
      </c>
      <c r="BN144" s="1617" t="s">
        <v>36</v>
      </c>
      <c r="BO144" s="1617" t="s">
        <v>36</v>
      </c>
      <c r="BP144" s="1617" t="s">
        <v>36</v>
      </c>
      <c r="BQ144" s="1637" t="s">
        <v>36</v>
      </c>
      <c r="BR144" s="1657" t="s">
        <v>36</v>
      </c>
      <c r="BS144" s="1617" t="s">
        <v>36</v>
      </c>
      <c r="BT144" s="1617" t="s">
        <v>36</v>
      </c>
      <c r="BU144" s="1617" t="s">
        <v>36</v>
      </c>
      <c r="BV144" s="1617" t="s">
        <v>36</v>
      </c>
      <c r="BW144" s="1617" t="s">
        <v>36</v>
      </c>
      <c r="BX144" s="1617" t="s">
        <v>36</v>
      </c>
      <c r="BY144" s="1675" t="s">
        <v>36</v>
      </c>
      <c r="BZ144" s="1675" t="s">
        <v>36</v>
      </c>
      <c r="CA144" s="1675" t="s">
        <v>36</v>
      </c>
      <c r="CB144" s="1675" t="s">
        <v>36</v>
      </c>
      <c r="CC144" s="1675" t="s">
        <v>36</v>
      </c>
      <c r="CD144" s="1675" t="s">
        <v>36</v>
      </c>
      <c r="CE144" s="1675" t="s">
        <v>36</v>
      </c>
      <c r="CF144" s="2594"/>
      <c r="CG144" s="2594"/>
      <c r="CH144" s="2594"/>
      <c r="CI144" s="2594"/>
      <c r="CJ144" s="2594"/>
      <c r="CK144" s="2594"/>
      <c r="CL144" s="2594"/>
      <c r="CM144" s="2594"/>
      <c r="CN144" s="2594"/>
      <c r="CO144" s="2594"/>
      <c r="CP144" s="2594"/>
      <c r="CQ144" s="2594"/>
      <c r="CR144" s="2594"/>
      <c r="CS144" s="2594"/>
      <c r="CT144" s="2594"/>
      <c r="CU144" s="2594"/>
      <c r="CV144" s="2594"/>
      <c r="CW144" s="2594"/>
      <c r="CX144" s="2594"/>
      <c r="CY144" s="2594"/>
      <c r="CZ144" s="2594"/>
    </row>
    <row r="145" s="130" customFormat="true" ht="15" customHeight="true" x14ac:dyDescent="0.2">
      <c r="A145" s="3054"/>
      <c r="B145" s="300" t="s">
        <v>66</v>
      </c>
      <c r="C145" s="1534" t="s">
        <v>36</v>
      </c>
      <c r="D145" s="1545" t="s">
        <v>36</v>
      </c>
      <c r="E145" s="1545" t="s">
        <v>36</v>
      </c>
      <c r="F145" s="1545" t="s">
        <v>36</v>
      </c>
      <c r="G145" s="1556" t="s">
        <v>36</v>
      </c>
      <c r="H145" s="1567" t="s">
        <v>36</v>
      </c>
      <c r="I145" s="1545" t="s">
        <v>36</v>
      </c>
      <c r="J145" s="1545" t="s">
        <v>36</v>
      </c>
      <c r="K145" s="1545" t="s">
        <v>36</v>
      </c>
      <c r="L145" s="1578" t="s">
        <v>36</v>
      </c>
      <c r="M145" s="1582" t="s">
        <v>36</v>
      </c>
      <c r="N145" s="1545" t="s">
        <v>36</v>
      </c>
      <c r="O145" s="1545" t="s">
        <v>36</v>
      </c>
      <c r="P145" s="1545" t="s">
        <v>36</v>
      </c>
      <c r="Q145" s="1556" t="s">
        <v>36</v>
      </c>
      <c r="R145" s="1567" t="s">
        <v>36</v>
      </c>
      <c r="S145" s="1545" t="s">
        <v>36</v>
      </c>
      <c r="T145" s="1545" t="s">
        <v>36</v>
      </c>
      <c r="U145" s="1545" t="s">
        <v>36</v>
      </c>
      <c r="V145" s="1545" t="s">
        <v>36</v>
      </c>
      <c r="W145" s="1545" t="s">
        <v>36</v>
      </c>
      <c r="X145" s="1545" t="s">
        <v>36</v>
      </c>
      <c r="Y145" s="1586" t="s">
        <v>36</v>
      </c>
      <c r="Z145" s="1586" t="s">
        <v>36</v>
      </c>
      <c r="AA145" s="1586" t="s">
        <v>36</v>
      </c>
      <c r="AB145" s="1586" t="s">
        <v>36</v>
      </c>
      <c r="AC145" s="1586" t="s">
        <v>36</v>
      </c>
      <c r="AD145" s="1586" t="s">
        <v>36</v>
      </c>
      <c r="AE145" s="2555" t="s">
        <v>36</v>
      </c>
      <c r="AF145" s="2574"/>
      <c r="AG145" s="2574"/>
      <c r="AH145" s="2574"/>
      <c r="AI145" s="2574"/>
      <c r="AJ145" s="2574"/>
      <c r="AK145" s="2574"/>
      <c r="AL145" s="2574"/>
      <c r="AM145" s="2574"/>
      <c r="AN145" s="2574"/>
      <c r="AO145" s="2574"/>
      <c r="AP145" s="2574"/>
      <c r="AQ145" s="2574"/>
      <c r="AR145" s="2574"/>
      <c r="AS145" s="2574"/>
      <c r="AT145" s="2574"/>
      <c r="AU145" s="2574"/>
      <c r="AV145" s="2574"/>
      <c r="AW145" s="2574"/>
      <c r="AX145" s="2574"/>
      <c r="AY145" s="2574"/>
      <c r="AZ145" s="239"/>
      <c r="BA145" s="3031"/>
      <c r="BB145" s="173" t="s">
        <v>66</v>
      </c>
      <c r="BC145" s="1598" t="s">
        <v>36</v>
      </c>
      <c r="BD145" s="1617" t="s">
        <v>36</v>
      </c>
      <c r="BE145" s="1617" t="s">
        <v>36</v>
      </c>
      <c r="BF145" s="1617" t="s">
        <v>36</v>
      </c>
      <c r="BG145" s="1637" t="s">
        <v>36</v>
      </c>
      <c r="BH145" s="1657" t="s">
        <v>36</v>
      </c>
      <c r="BI145" s="1617" t="s">
        <v>36</v>
      </c>
      <c r="BJ145" s="1617" t="s">
        <v>36</v>
      </c>
      <c r="BK145" s="1617" t="s">
        <v>36</v>
      </c>
      <c r="BL145" s="1637" t="s">
        <v>36</v>
      </c>
      <c r="BM145" s="1657" t="s">
        <v>36</v>
      </c>
      <c r="BN145" s="1617" t="s">
        <v>36</v>
      </c>
      <c r="BO145" s="1617" t="s">
        <v>36</v>
      </c>
      <c r="BP145" s="1617" t="s">
        <v>36</v>
      </c>
      <c r="BQ145" s="1637" t="s">
        <v>36</v>
      </c>
      <c r="BR145" s="1657" t="s">
        <v>36</v>
      </c>
      <c r="BS145" s="1617" t="s">
        <v>36</v>
      </c>
      <c r="BT145" s="1617" t="s">
        <v>36</v>
      </c>
      <c r="BU145" s="1617" t="s">
        <v>36</v>
      </c>
      <c r="BV145" s="1617" t="s">
        <v>36</v>
      </c>
      <c r="BW145" s="1617" t="s">
        <v>36</v>
      </c>
      <c r="BX145" s="1617" t="s">
        <v>36</v>
      </c>
      <c r="BY145" s="1675" t="s">
        <v>36</v>
      </c>
      <c r="BZ145" s="1675" t="s">
        <v>36</v>
      </c>
      <c r="CA145" s="1675" t="s">
        <v>36</v>
      </c>
      <c r="CB145" s="1675" t="s">
        <v>36</v>
      </c>
      <c r="CC145" s="1675" t="s">
        <v>36</v>
      </c>
      <c r="CD145" s="1675" t="s">
        <v>36</v>
      </c>
      <c r="CE145" s="1675" t="s">
        <v>36</v>
      </c>
      <c r="CF145" s="2594"/>
      <c r="CG145" s="2594"/>
      <c r="CH145" s="2594"/>
      <c r="CI145" s="2594"/>
      <c r="CJ145" s="2594"/>
      <c r="CK145" s="2594"/>
      <c r="CL145" s="2594"/>
      <c r="CM145" s="2594"/>
      <c r="CN145" s="2594"/>
      <c r="CO145" s="2594"/>
      <c r="CP145" s="2594"/>
      <c r="CQ145" s="2594"/>
      <c r="CR145" s="2594"/>
      <c r="CS145" s="2594"/>
      <c r="CT145" s="2594"/>
      <c r="CU145" s="2594"/>
      <c r="CV145" s="2594"/>
      <c r="CW145" s="2594"/>
      <c r="CX145" s="2594"/>
      <c r="CY145" s="2594"/>
      <c r="CZ145" s="2594"/>
    </row>
    <row r="146" s="130" customFormat="true" ht="15" customHeight="true" x14ac:dyDescent="0.2">
      <c r="A146" s="3054"/>
      <c r="B146" s="300" t="s">
        <v>67</v>
      </c>
      <c r="C146" s="1534" t="s">
        <v>36</v>
      </c>
      <c r="D146" s="1545" t="s">
        <v>36</v>
      </c>
      <c r="E146" s="1545" t="s">
        <v>36</v>
      </c>
      <c r="F146" s="1545" t="s">
        <v>36</v>
      </c>
      <c r="G146" s="1556" t="s">
        <v>36</v>
      </c>
      <c r="H146" s="1567" t="s">
        <v>36</v>
      </c>
      <c r="I146" s="1545" t="s">
        <v>36</v>
      </c>
      <c r="J146" s="1545" t="s">
        <v>36</v>
      </c>
      <c r="K146" s="1545" t="s">
        <v>36</v>
      </c>
      <c r="L146" s="1578" t="s">
        <v>36</v>
      </c>
      <c r="M146" s="1582" t="s">
        <v>36</v>
      </c>
      <c r="N146" s="1545" t="s">
        <v>36</v>
      </c>
      <c r="O146" s="1545" t="s">
        <v>36</v>
      </c>
      <c r="P146" s="1545" t="s">
        <v>36</v>
      </c>
      <c r="Q146" s="1556" t="s">
        <v>36</v>
      </c>
      <c r="R146" s="1567" t="s">
        <v>36</v>
      </c>
      <c r="S146" s="1545" t="s">
        <v>36</v>
      </c>
      <c r="T146" s="1545" t="s">
        <v>36</v>
      </c>
      <c r="U146" s="1545" t="s">
        <v>36</v>
      </c>
      <c r="V146" s="1545" t="s">
        <v>36</v>
      </c>
      <c r="W146" s="1545" t="s">
        <v>36</v>
      </c>
      <c r="X146" s="1545" t="s">
        <v>36</v>
      </c>
      <c r="Y146" s="1586" t="s">
        <v>36</v>
      </c>
      <c r="Z146" s="1586" t="s">
        <v>36</v>
      </c>
      <c r="AA146" s="1586" t="s">
        <v>36</v>
      </c>
      <c r="AB146" s="1586" t="s">
        <v>36</v>
      </c>
      <c r="AC146" s="1586" t="s">
        <v>36</v>
      </c>
      <c r="AD146" s="1586" t="s">
        <v>36</v>
      </c>
      <c r="AE146" s="2555" t="s">
        <v>36</v>
      </c>
      <c r="AF146" s="2574"/>
      <c r="AG146" s="2574"/>
      <c r="AH146" s="2574"/>
      <c r="AI146" s="2574"/>
      <c r="AJ146" s="2574"/>
      <c r="AK146" s="2574"/>
      <c r="AL146" s="2574"/>
      <c r="AM146" s="2574"/>
      <c r="AN146" s="2574"/>
      <c r="AO146" s="2574"/>
      <c r="AP146" s="2574"/>
      <c r="AQ146" s="2574"/>
      <c r="AR146" s="2574"/>
      <c r="AS146" s="2574"/>
      <c r="AT146" s="2574"/>
      <c r="AU146" s="2574"/>
      <c r="AV146" s="2574"/>
      <c r="AW146" s="2574"/>
      <c r="AX146" s="2574"/>
      <c r="AY146" s="2574"/>
      <c r="AZ146" s="239"/>
      <c r="BA146" s="3031"/>
      <c r="BB146" s="173" t="s">
        <v>67</v>
      </c>
      <c r="BC146" s="1598" t="s">
        <v>36</v>
      </c>
      <c r="BD146" s="1617" t="s">
        <v>36</v>
      </c>
      <c r="BE146" s="1617" t="s">
        <v>36</v>
      </c>
      <c r="BF146" s="1617" t="s">
        <v>36</v>
      </c>
      <c r="BG146" s="1637" t="s">
        <v>36</v>
      </c>
      <c r="BH146" s="1657" t="s">
        <v>36</v>
      </c>
      <c r="BI146" s="1617" t="s">
        <v>36</v>
      </c>
      <c r="BJ146" s="1617" t="s">
        <v>36</v>
      </c>
      <c r="BK146" s="1617" t="s">
        <v>36</v>
      </c>
      <c r="BL146" s="1637" t="s">
        <v>36</v>
      </c>
      <c r="BM146" s="1657" t="s">
        <v>36</v>
      </c>
      <c r="BN146" s="1617" t="s">
        <v>36</v>
      </c>
      <c r="BO146" s="1617" t="s">
        <v>36</v>
      </c>
      <c r="BP146" s="1617" t="s">
        <v>36</v>
      </c>
      <c r="BQ146" s="1637" t="s">
        <v>36</v>
      </c>
      <c r="BR146" s="1657" t="s">
        <v>36</v>
      </c>
      <c r="BS146" s="1617" t="s">
        <v>36</v>
      </c>
      <c r="BT146" s="1617" t="s">
        <v>36</v>
      </c>
      <c r="BU146" s="1617" t="s">
        <v>36</v>
      </c>
      <c r="BV146" s="1617" t="s">
        <v>36</v>
      </c>
      <c r="BW146" s="1617" t="s">
        <v>36</v>
      </c>
      <c r="BX146" s="1617" t="s">
        <v>36</v>
      </c>
      <c r="BY146" s="1675" t="s">
        <v>36</v>
      </c>
      <c r="BZ146" s="1675" t="s">
        <v>36</v>
      </c>
      <c r="CA146" s="1675" t="s">
        <v>36</v>
      </c>
      <c r="CB146" s="1675" t="s">
        <v>36</v>
      </c>
      <c r="CC146" s="1675" t="s">
        <v>36</v>
      </c>
      <c r="CD146" s="1675" t="s">
        <v>36</v>
      </c>
      <c r="CE146" s="1675" t="s">
        <v>36</v>
      </c>
      <c r="CF146" s="2594"/>
      <c r="CG146" s="2594"/>
      <c r="CH146" s="2594"/>
      <c r="CI146" s="2594"/>
      <c r="CJ146" s="2594"/>
      <c r="CK146" s="2594"/>
      <c r="CL146" s="2594"/>
      <c r="CM146" s="2594"/>
      <c r="CN146" s="2594"/>
      <c r="CO146" s="2594"/>
      <c r="CP146" s="2594"/>
      <c r="CQ146" s="2594"/>
      <c r="CR146" s="2594"/>
      <c r="CS146" s="2594"/>
      <c r="CT146" s="2594"/>
      <c r="CU146" s="2594"/>
      <c r="CV146" s="2594"/>
      <c r="CW146" s="2594"/>
      <c r="CX146" s="2594"/>
      <c r="CY146" s="2594"/>
      <c r="CZ146" s="2594"/>
    </row>
    <row r="147" s="130" customFormat="true" ht="15" customHeight="true" x14ac:dyDescent="0.2">
      <c r="A147" s="3054"/>
      <c r="B147" s="300" t="s">
        <v>68</v>
      </c>
      <c r="C147" s="1534" t="s">
        <v>36</v>
      </c>
      <c r="D147" s="1545" t="s">
        <v>36</v>
      </c>
      <c r="E147" s="1545" t="s">
        <v>36</v>
      </c>
      <c r="F147" s="1545" t="s">
        <v>36</v>
      </c>
      <c r="G147" s="1556" t="s">
        <v>36</v>
      </c>
      <c r="H147" s="1567" t="s">
        <v>36</v>
      </c>
      <c r="I147" s="1545" t="s">
        <v>36</v>
      </c>
      <c r="J147" s="1545" t="s">
        <v>36</v>
      </c>
      <c r="K147" s="1545" t="s">
        <v>36</v>
      </c>
      <c r="L147" s="1578" t="s">
        <v>36</v>
      </c>
      <c r="M147" s="1582" t="s">
        <v>36</v>
      </c>
      <c r="N147" s="1545" t="s">
        <v>36</v>
      </c>
      <c r="O147" s="1545" t="s">
        <v>36</v>
      </c>
      <c r="P147" s="1545" t="s">
        <v>36</v>
      </c>
      <c r="Q147" s="1556" t="s">
        <v>36</v>
      </c>
      <c r="R147" s="1567" t="s">
        <v>36</v>
      </c>
      <c r="S147" s="1545" t="s">
        <v>36</v>
      </c>
      <c r="T147" s="1545" t="s">
        <v>36</v>
      </c>
      <c r="U147" s="1545" t="s">
        <v>36</v>
      </c>
      <c r="V147" s="1545" t="s">
        <v>36</v>
      </c>
      <c r="W147" s="1545" t="s">
        <v>36</v>
      </c>
      <c r="X147" s="1545" t="s">
        <v>36</v>
      </c>
      <c r="Y147" s="1586" t="s">
        <v>36</v>
      </c>
      <c r="Z147" s="1586" t="s">
        <v>36</v>
      </c>
      <c r="AA147" s="1586" t="s">
        <v>36</v>
      </c>
      <c r="AB147" s="1586" t="s">
        <v>36</v>
      </c>
      <c r="AC147" s="1586" t="s">
        <v>36</v>
      </c>
      <c r="AD147" s="1586" t="s">
        <v>36</v>
      </c>
      <c r="AE147" s="2555" t="s">
        <v>36</v>
      </c>
      <c r="AF147" s="2574"/>
      <c r="AG147" s="2574"/>
      <c r="AH147" s="2574"/>
      <c r="AI147" s="2574"/>
      <c r="AJ147" s="2574"/>
      <c r="AK147" s="2574"/>
      <c r="AL147" s="2574"/>
      <c r="AM147" s="2574"/>
      <c r="AN147" s="2574"/>
      <c r="AO147" s="2574"/>
      <c r="AP147" s="2574"/>
      <c r="AQ147" s="2574"/>
      <c r="AR147" s="2574"/>
      <c r="AS147" s="2574"/>
      <c r="AT147" s="2574"/>
      <c r="AU147" s="2574"/>
      <c r="AV147" s="2574"/>
      <c r="AW147" s="2574"/>
      <c r="AX147" s="2574"/>
      <c r="AY147" s="2574"/>
      <c r="AZ147" s="239"/>
      <c r="BA147" s="3031"/>
      <c r="BB147" s="173" t="s">
        <v>68</v>
      </c>
      <c r="BC147" s="1598" t="s">
        <v>36</v>
      </c>
      <c r="BD147" s="1617" t="s">
        <v>36</v>
      </c>
      <c r="BE147" s="1617" t="s">
        <v>36</v>
      </c>
      <c r="BF147" s="1617" t="s">
        <v>36</v>
      </c>
      <c r="BG147" s="1637" t="s">
        <v>36</v>
      </c>
      <c r="BH147" s="1657" t="s">
        <v>36</v>
      </c>
      <c r="BI147" s="1617" t="s">
        <v>36</v>
      </c>
      <c r="BJ147" s="1617" t="s">
        <v>36</v>
      </c>
      <c r="BK147" s="1617" t="s">
        <v>36</v>
      </c>
      <c r="BL147" s="1637" t="s">
        <v>36</v>
      </c>
      <c r="BM147" s="1657" t="s">
        <v>36</v>
      </c>
      <c r="BN147" s="1617" t="s">
        <v>36</v>
      </c>
      <c r="BO147" s="1617" t="s">
        <v>36</v>
      </c>
      <c r="BP147" s="1617" t="s">
        <v>36</v>
      </c>
      <c r="BQ147" s="1637" t="s">
        <v>36</v>
      </c>
      <c r="BR147" s="1657" t="s">
        <v>36</v>
      </c>
      <c r="BS147" s="1617" t="s">
        <v>36</v>
      </c>
      <c r="BT147" s="1617" t="s">
        <v>36</v>
      </c>
      <c r="BU147" s="1617" t="s">
        <v>36</v>
      </c>
      <c r="BV147" s="1617" t="s">
        <v>36</v>
      </c>
      <c r="BW147" s="1617" t="s">
        <v>36</v>
      </c>
      <c r="BX147" s="1617" t="s">
        <v>36</v>
      </c>
      <c r="BY147" s="1675" t="s">
        <v>36</v>
      </c>
      <c r="BZ147" s="1675" t="s">
        <v>36</v>
      </c>
      <c r="CA147" s="1675" t="s">
        <v>36</v>
      </c>
      <c r="CB147" s="1675" t="s">
        <v>36</v>
      </c>
      <c r="CC147" s="1675" t="s">
        <v>36</v>
      </c>
      <c r="CD147" s="1675" t="s">
        <v>36</v>
      </c>
      <c r="CE147" s="1675" t="s">
        <v>36</v>
      </c>
      <c r="CF147" s="2594"/>
      <c r="CG147" s="2594"/>
      <c r="CH147" s="2594"/>
      <c r="CI147" s="2594"/>
      <c r="CJ147" s="2594"/>
      <c r="CK147" s="2594"/>
      <c r="CL147" s="2594"/>
      <c r="CM147" s="2594"/>
      <c r="CN147" s="2594"/>
      <c r="CO147" s="2594"/>
      <c r="CP147" s="2594"/>
      <c r="CQ147" s="2594"/>
      <c r="CR147" s="2594"/>
      <c r="CS147" s="2594"/>
      <c r="CT147" s="2594"/>
      <c r="CU147" s="2594"/>
      <c r="CV147" s="2594"/>
      <c r="CW147" s="2594"/>
      <c r="CX147" s="2594"/>
      <c r="CY147" s="2594"/>
      <c r="CZ147" s="2594"/>
    </row>
    <row r="148" s="130" customFormat="true" ht="15" customHeight="true" x14ac:dyDescent="0.2">
      <c r="A148" s="3054" t="s">
        <v>110</v>
      </c>
      <c r="B148" s="300" t="s">
        <v>50</v>
      </c>
      <c r="C148" s="1534" t="s">
        <v>36</v>
      </c>
      <c r="D148" s="1545" t="s">
        <v>36</v>
      </c>
      <c r="E148" s="1545" t="s">
        <v>36</v>
      </c>
      <c r="F148" s="1545" t="s">
        <v>36</v>
      </c>
      <c r="G148" s="1556" t="s">
        <v>36</v>
      </c>
      <c r="H148" s="1567" t="s">
        <v>36</v>
      </c>
      <c r="I148" s="1545" t="s">
        <v>36</v>
      </c>
      <c r="J148" s="1545" t="s">
        <v>36</v>
      </c>
      <c r="K148" s="1545" t="s">
        <v>36</v>
      </c>
      <c r="L148" s="1578" t="s">
        <v>36</v>
      </c>
      <c r="M148" s="1582" t="s">
        <v>36</v>
      </c>
      <c r="N148" s="1545" t="s">
        <v>36</v>
      </c>
      <c r="O148" s="1545" t="s">
        <v>36</v>
      </c>
      <c r="P148" s="1545" t="s">
        <v>36</v>
      </c>
      <c r="Q148" s="1556" t="s">
        <v>36</v>
      </c>
      <c r="R148" s="1567" t="s">
        <v>36</v>
      </c>
      <c r="S148" s="1545" t="s">
        <v>36</v>
      </c>
      <c r="T148" s="1545" t="s">
        <v>36</v>
      </c>
      <c r="U148" s="1545" t="s">
        <v>36</v>
      </c>
      <c r="V148" s="1545" t="s">
        <v>36</v>
      </c>
      <c r="W148" s="1545" t="s">
        <v>36</v>
      </c>
      <c r="X148" s="1545" t="s">
        <v>36</v>
      </c>
      <c r="Y148" s="1586" t="s">
        <v>36</v>
      </c>
      <c r="Z148" s="1586" t="s">
        <v>36</v>
      </c>
      <c r="AA148" s="1586" t="s">
        <v>36</v>
      </c>
      <c r="AB148" s="1586" t="s">
        <v>36</v>
      </c>
      <c r="AC148" s="1586" t="s">
        <v>36</v>
      </c>
      <c r="AD148" s="1586" t="s">
        <v>36</v>
      </c>
      <c r="AE148" s="2555" t="s">
        <v>36</v>
      </c>
      <c r="AF148" s="2574"/>
      <c r="AG148" s="2574"/>
      <c r="AH148" s="2574"/>
      <c r="AI148" s="2574"/>
      <c r="AJ148" s="2574"/>
      <c r="AK148" s="2574"/>
      <c r="AL148" s="2574"/>
      <c r="AM148" s="2574"/>
      <c r="AN148" s="2574"/>
      <c r="AO148" s="2574"/>
      <c r="AP148" s="2574"/>
      <c r="AQ148" s="2574"/>
      <c r="AR148" s="2574"/>
      <c r="AS148" s="2574"/>
      <c r="AT148" s="2574"/>
      <c r="AU148" s="2574"/>
      <c r="AV148" s="2574"/>
      <c r="AW148" s="2574"/>
      <c r="AX148" s="2574"/>
      <c r="AY148" s="2574"/>
      <c r="AZ148" s="239"/>
      <c r="BA148" s="3031" t="s">
        <v>110</v>
      </c>
      <c r="BB148" s="173" t="s">
        <v>50</v>
      </c>
      <c r="BC148" s="1598" t="s">
        <v>36</v>
      </c>
      <c r="BD148" s="1617" t="s">
        <v>36</v>
      </c>
      <c r="BE148" s="1617" t="s">
        <v>36</v>
      </c>
      <c r="BF148" s="1617" t="s">
        <v>36</v>
      </c>
      <c r="BG148" s="1637" t="s">
        <v>36</v>
      </c>
      <c r="BH148" s="1657" t="s">
        <v>36</v>
      </c>
      <c r="BI148" s="1617" t="s">
        <v>36</v>
      </c>
      <c r="BJ148" s="1617" t="s">
        <v>36</v>
      </c>
      <c r="BK148" s="1617" t="s">
        <v>36</v>
      </c>
      <c r="BL148" s="1637" t="s">
        <v>36</v>
      </c>
      <c r="BM148" s="1657" t="s">
        <v>36</v>
      </c>
      <c r="BN148" s="1617" t="s">
        <v>36</v>
      </c>
      <c r="BO148" s="1617" t="s">
        <v>36</v>
      </c>
      <c r="BP148" s="1617" t="s">
        <v>36</v>
      </c>
      <c r="BQ148" s="1637" t="s">
        <v>36</v>
      </c>
      <c r="BR148" s="1657" t="s">
        <v>36</v>
      </c>
      <c r="BS148" s="1617" t="s">
        <v>36</v>
      </c>
      <c r="BT148" s="1617" t="s">
        <v>36</v>
      </c>
      <c r="BU148" s="1617" t="s">
        <v>36</v>
      </c>
      <c r="BV148" s="1617" t="s">
        <v>36</v>
      </c>
      <c r="BW148" s="1617" t="s">
        <v>36</v>
      </c>
      <c r="BX148" s="1617" t="s">
        <v>36</v>
      </c>
      <c r="BY148" s="1675" t="s">
        <v>36</v>
      </c>
      <c r="BZ148" s="1675" t="s">
        <v>36</v>
      </c>
      <c r="CA148" s="1675" t="s">
        <v>36</v>
      </c>
      <c r="CB148" s="1675" t="s">
        <v>36</v>
      </c>
      <c r="CC148" s="1675" t="s">
        <v>36</v>
      </c>
      <c r="CD148" s="1675" t="s">
        <v>36</v>
      </c>
      <c r="CE148" s="1675" t="s">
        <v>36</v>
      </c>
      <c r="CF148" s="2594"/>
      <c r="CG148" s="2594"/>
      <c r="CH148" s="2594"/>
      <c r="CI148" s="2594"/>
      <c r="CJ148" s="2594"/>
      <c r="CK148" s="2594"/>
      <c r="CL148" s="2594"/>
      <c r="CM148" s="2594"/>
      <c r="CN148" s="2594"/>
      <c r="CO148" s="2594"/>
      <c r="CP148" s="2594"/>
      <c r="CQ148" s="2594"/>
      <c r="CR148" s="2594"/>
      <c r="CS148" s="2594"/>
      <c r="CT148" s="2594"/>
      <c r="CU148" s="2594"/>
      <c r="CV148" s="2594"/>
      <c r="CW148" s="2594"/>
      <c r="CX148" s="2594"/>
      <c r="CY148" s="2594"/>
      <c r="CZ148" s="2594"/>
    </row>
    <row r="149" s="130" customFormat="true" ht="15" customHeight="true" x14ac:dyDescent="0.2">
      <c r="A149" s="3054"/>
      <c r="B149" s="300" t="s">
        <v>49</v>
      </c>
      <c r="C149" s="1534" t="s">
        <v>36</v>
      </c>
      <c r="D149" s="1545" t="s">
        <v>36</v>
      </c>
      <c r="E149" s="1545" t="s">
        <v>36</v>
      </c>
      <c r="F149" s="1545" t="s">
        <v>36</v>
      </c>
      <c r="G149" s="1556" t="s">
        <v>36</v>
      </c>
      <c r="H149" s="1567" t="s">
        <v>36</v>
      </c>
      <c r="I149" s="1545" t="s">
        <v>36</v>
      </c>
      <c r="J149" s="1545" t="s">
        <v>36</v>
      </c>
      <c r="K149" s="1545" t="s">
        <v>36</v>
      </c>
      <c r="L149" s="1578" t="s">
        <v>36</v>
      </c>
      <c r="M149" s="1582" t="s">
        <v>36</v>
      </c>
      <c r="N149" s="1545" t="s">
        <v>36</v>
      </c>
      <c r="O149" s="1545" t="s">
        <v>36</v>
      </c>
      <c r="P149" s="1545" t="s">
        <v>36</v>
      </c>
      <c r="Q149" s="1556" t="s">
        <v>36</v>
      </c>
      <c r="R149" s="1567" t="s">
        <v>36</v>
      </c>
      <c r="S149" s="1545" t="s">
        <v>36</v>
      </c>
      <c r="T149" s="1545" t="s">
        <v>36</v>
      </c>
      <c r="U149" s="1545" t="s">
        <v>36</v>
      </c>
      <c r="V149" s="1545" t="s">
        <v>36</v>
      </c>
      <c r="W149" s="1545" t="s">
        <v>36</v>
      </c>
      <c r="X149" s="1545" t="s">
        <v>36</v>
      </c>
      <c r="Y149" s="1586" t="s">
        <v>36</v>
      </c>
      <c r="Z149" s="1586" t="s">
        <v>36</v>
      </c>
      <c r="AA149" s="1586" t="s">
        <v>36</v>
      </c>
      <c r="AB149" s="1586" t="s">
        <v>36</v>
      </c>
      <c r="AC149" s="1586" t="s">
        <v>36</v>
      </c>
      <c r="AD149" s="1586" t="s">
        <v>36</v>
      </c>
      <c r="AE149" s="2555" t="s">
        <v>36</v>
      </c>
      <c r="AF149" s="2574"/>
      <c r="AG149" s="2574"/>
      <c r="AH149" s="2574"/>
      <c r="AI149" s="2574"/>
      <c r="AJ149" s="2574"/>
      <c r="AK149" s="2574"/>
      <c r="AL149" s="2574"/>
      <c r="AM149" s="2574"/>
      <c r="AN149" s="2574"/>
      <c r="AO149" s="2574"/>
      <c r="AP149" s="2574"/>
      <c r="AQ149" s="2574"/>
      <c r="AR149" s="2574"/>
      <c r="AS149" s="2574"/>
      <c r="AT149" s="2574"/>
      <c r="AU149" s="2574"/>
      <c r="AV149" s="2574"/>
      <c r="AW149" s="2574"/>
      <c r="AX149" s="2574"/>
      <c r="AY149" s="2574"/>
      <c r="AZ149" s="239"/>
      <c r="BA149" s="3031"/>
      <c r="BB149" s="173" t="s">
        <v>49</v>
      </c>
      <c r="BC149" s="1598" t="s">
        <v>36</v>
      </c>
      <c r="BD149" s="1617" t="s">
        <v>36</v>
      </c>
      <c r="BE149" s="1617" t="s">
        <v>36</v>
      </c>
      <c r="BF149" s="1617" t="s">
        <v>36</v>
      </c>
      <c r="BG149" s="1637" t="s">
        <v>36</v>
      </c>
      <c r="BH149" s="1657" t="s">
        <v>36</v>
      </c>
      <c r="BI149" s="1617" t="s">
        <v>36</v>
      </c>
      <c r="BJ149" s="1617" t="s">
        <v>36</v>
      </c>
      <c r="BK149" s="1617" t="s">
        <v>36</v>
      </c>
      <c r="BL149" s="1637" t="s">
        <v>36</v>
      </c>
      <c r="BM149" s="1657" t="s">
        <v>36</v>
      </c>
      <c r="BN149" s="1617" t="s">
        <v>36</v>
      </c>
      <c r="BO149" s="1617" t="s">
        <v>36</v>
      </c>
      <c r="BP149" s="1617" t="s">
        <v>36</v>
      </c>
      <c r="BQ149" s="1637" t="s">
        <v>36</v>
      </c>
      <c r="BR149" s="1657" t="s">
        <v>36</v>
      </c>
      <c r="BS149" s="1617" t="s">
        <v>36</v>
      </c>
      <c r="BT149" s="1617" t="s">
        <v>36</v>
      </c>
      <c r="BU149" s="1617" t="s">
        <v>36</v>
      </c>
      <c r="BV149" s="1617" t="s">
        <v>36</v>
      </c>
      <c r="BW149" s="1617" t="s">
        <v>36</v>
      </c>
      <c r="BX149" s="1617" t="s">
        <v>36</v>
      </c>
      <c r="BY149" s="1675" t="s">
        <v>36</v>
      </c>
      <c r="BZ149" s="1675" t="s">
        <v>36</v>
      </c>
      <c r="CA149" s="1675" t="s">
        <v>36</v>
      </c>
      <c r="CB149" s="1675" t="s">
        <v>36</v>
      </c>
      <c r="CC149" s="1675" t="s">
        <v>36</v>
      </c>
      <c r="CD149" s="1675" t="s">
        <v>36</v>
      </c>
      <c r="CE149" s="1675" t="s">
        <v>36</v>
      </c>
      <c r="CF149" s="2594"/>
      <c r="CG149" s="2594"/>
      <c r="CH149" s="2594"/>
      <c r="CI149" s="2594"/>
      <c r="CJ149" s="2594"/>
      <c r="CK149" s="2594"/>
      <c r="CL149" s="2594"/>
      <c r="CM149" s="2594"/>
      <c r="CN149" s="2594"/>
      <c r="CO149" s="2594"/>
      <c r="CP149" s="2594"/>
      <c r="CQ149" s="2594"/>
      <c r="CR149" s="2594"/>
      <c r="CS149" s="2594"/>
      <c r="CT149" s="2594"/>
      <c r="CU149" s="2594"/>
      <c r="CV149" s="2594"/>
      <c r="CW149" s="2594"/>
      <c r="CX149" s="2594"/>
      <c r="CY149" s="2594"/>
      <c r="CZ149" s="2594"/>
    </row>
    <row r="150" s="130" customFormat="true" ht="15" customHeight="true" x14ac:dyDescent="0.2">
      <c r="A150" s="3054"/>
      <c r="B150" s="300" t="s">
        <v>112</v>
      </c>
      <c r="C150" s="1534" t="s">
        <v>36</v>
      </c>
      <c r="D150" s="1545" t="s">
        <v>36</v>
      </c>
      <c r="E150" s="1545" t="s">
        <v>36</v>
      </c>
      <c r="F150" s="1545" t="s">
        <v>36</v>
      </c>
      <c r="G150" s="1556" t="s">
        <v>36</v>
      </c>
      <c r="H150" s="1567" t="s">
        <v>36</v>
      </c>
      <c r="I150" s="1545" t="s">
        <v>36</v>
      </c>
      <c r="J150" s="1545" t="s">
        <v>36</v>
      </c>
      <c r="K150" s="1545" t="s">
        <v>36</v>
      </c>
      <c r="L150" s="1578" t="s">
        <v>36</v>
      </c>
      <c r="M150" s="1582" t="s">
        <v>36</v>
      </c>
      <c r="N150" s="1545" t="s">
        <v>36</v>
      </c>
      <c r="O150" s="1545" t="s">
        <v>36</v>
      </c>
      <c r="P150" s="1545" t="s">
        <v>36</v>
      </c>
      <c r="Q150" s="1556" t="s">
        <v>36</v>
      </c>
      <c r="R150" s="1567" t="s">
        <v>36</v>
      </c>
      <c r="S150" s="1545" t="s">
        <v>36</v>
      </c>
      <c r="T150" s="1545" t="s">
        <v>36</v>
      </c>
      <c r="U150" s="1545" t="s">
        <v>36</v>
      </c>
      <c r="V150" s="1545" t="s">
        <v>36</v>
      </c>
      <c r="W150" s="1545" t="s">
        <v>36</v>
      </c>
      <c r="X150" s="1545" t="s">
        <v>36</v>
      </c>
      <c r="Y150" s="1586" t="s">
        <v>36</v>
      </c>
      <c r="Z150" s="1586" t="s">
        <v>36</v>
      </c>
      <c r="AA150" s="1586" t="s">
        <v>36</v>
      </c>
      <c r="AB150" s="1586" t="s">
        <v>36</v>
      </c>
      <c r="AC150" s="1586" t="s">
        <v>36</v>
      </c>
      <c r="AD150" s="1586" t="s">
        <v>36</v>
      </c>
      <c r="AE150" s="2555" t="s">
        <v>36</v>
      </c>
      <c r="AF150" s="2574"/>
      <c r="AG150" s="2574"/>
      <c r="AH150" s="2574"/>
      <c r="AI150" s="2574"/>
      <c r="AJ150" s="2574"/>
      <c r="AK150" s="2574"/>
      <c r="AL150" s="2574"/>
      <c r="AM150" s="2574"/>
      <c r="AN150" s="2574"/>
      <c r="AO150" s="2574"/>
      <c r="AP150" s="2574"/>
      <c r="AQ150" s="2574"/>
      <c r="AR150" s="2574"/>
      <c r="AS150" s="2574"/>
      <c r="AT150" s="2574"/>
      <c r="AU150" s="2574"/>
      <c r="AV150" s="2574"/>
      <c r="AW150" s="2574"/>
      <c r="AX150" s="2574"/>
      <c r="AY150" s="2574"/>
      <c r="AZ150" s="239"/>
      <c r="BA150" s="3031"/>
      <c r="BB150" s="173" t="s">
        <v>112</v>
      </c>
      <c r="BC150" s="1598" t="s">
        <v>36</v>
      </c>
      <c r="BD150" s="1617" t="s">
        <v>36</v>
      </c>
      <c r="BE150" s="1617" t="s">
        <v>36</v>
      </c>
      <c r="BF150" s="1617" t="s">
        <v>36</v>
      </c>
      <c r="BG150" s="1637" t="s">
        <v>36</v>
      </c>
      <c r="BH150" s="1657" t="s">
        <v>36</v>
      </c>
      <c r="BI150" s="1617" t="s">
        <v>36</v>
      </c>
      <c r="BJ150" s="1617" t="s">
        <v>36</v>
      </c>
      <c r="BK150" s="1617" t="s">
        <v>36</v>
      </c>
      <c r="BL150" s="1637" t="s">
        <v>36</v>
      </c>
      <c r="BM150" s="1657" t="s">
        <v>36</v>
      </c>
      <c r="BN150" s="1617" t="s">
        <v>36</v>
      </c>
      <c r="BO150" s="1617" t="s">
        <v>36</v>
      </c>
      <c r="BP150" s="1617" t="s">
        <v>36</v>
      </c>
      <c r="BQ150" s="1637" t="s">
        <v>36</v>
      </c>
      <c r="BR150" s="1657" t="s">
        <v>36</v>
      </c>
      <c r="BS150" s="1617" t="s">
        <v>36</v>
      </c>
      <c r="BT150" s="1617" t="s">
        <v>36</v>
      </c>
      <c r="BU150" s="1617" t="s">
        <v>36</v>
      </c>
      <c r="BV150" s="1617" t="s">
        <v>36</v>
      </c>
      <c r="BW150" s="1617" t="s">
        <v>36</v>
      </c>
      <c r="BX150" s="1617" t="s">
        <v>36</v>
      </c>
      <c r="BY150" s="1675" t="s">
        <v>36</v>
      </c>
      <c r="BZ150" s="1675" t="s">
        <v>36</v>
      </c>
      <c r="CA150" s="1675" t="s">
        <v>36</v>
      </c>
      <c r="CB150" s="1675" t="s">
        <v>36</v>
      </c>
      <c r="CC150" s="1675" t="s">
        <v>36</v>
      </c>
      <c r="CD150" s="1675" t="s">
        <v>36</v>
      </c>
      <c r="CE150" s="1675" t="s">
        <v>36</v>
      </c>
      <c r="CF150" s="2594"/>
      <c r="CG150" s="2594"/>
      <c r="CH150" s="2594"/>
      <c r="CI150" s="2594"/>
      <c r="CJ150" s="2594"/>
      <c r="CK150" s="2594"/>
      <c r="CL150" s="2594"/>
      <c r="CM150" s="2594"/>
      <c r="CN150" s="2594"/>
      <c r="CO150" s="2594"/>
      <c r="CP150" s="2594"/>
      <c r="CQ150" s="2594"/>
      <c r="CR150" s="2594"/>
      <c r="CS150" s="2594"/>
      <c r="CT150" s="2594"/>
      <c r="CU150" s="2594"/>
      <c r="CV150" s="2594"/>
      <c r="CW150" s="2594"/>
      <c r="CX150" s="2594"/>
      <c r="CY150" s="2594"/>
      <c r="CZ150" s="2594"/>
    </row>
    <row r="151" s="130" customFormat="true" ht="15" customHeight="true" x14ac:dyDescent="0.2">
      <c r="A151" s="3054" t="s">
        <v>111</v>
      </c>
      <c r="B151" s="300" t="s">
        <v>50</v>
      </c>
      <c r="C151" s="1160">
        <v>58.897984263601224</v>
      </c>
      <c r="D151" s="1161">
        <v>62.001983319071272</v>
      </c>
      <c r="E151" s="1161">
        <v>52.261253908418546</v>
      </c>
      <c r="F151" s="1161">
        <v>46.887028604610812</v>
      </c>
      <c r="G151" s="1224">
        <v>42.844097742931943</v>
      </c>
      <c r="H151" s="1210">
        <v>42.636874959953019</v>
      </c>
      <c r="I151" s="1161">
        <v>45.808266052058819</v>
      </c>
      <c r="J151" s="1161">
        <v>54.263993047836109</v>
      </c>
      <c r="K151" s="1161">
        <v>46.371888004090387</v>
      </c>
      <c r="L151" s="1182">
        <v>21.362876261900723</v>
      </c>
      <c r="M151" s="1195">
        <v>63.180963911958997</v>
      </c>
      <c r="N151" s="1161">
        <v>69.730721119078638</v>
      </c>
      <c r="O151" s="1161">
        <v>57.188100255525619</v>
      </c>
      <c r="P151" s="1161">
        <v>46.575916452119074</v>
      </c>
      <c r="Q151" s="1224">
        <v>49.348821941874363</v>
      </c>
      <c r="R151" s="1210">
        <v>38.801863778401078</v>
      </c>
      <c r="S151" s="1161">
        <v>55.298740888943087</v>
      </c>
      <c r="T151" s="1161">
        <v>26.490452012654881</v>
      </c>
      <c r="U151" s="1161">
        <v>43.371061759588351</v>
      </c>
      <c r="V151" s="1161">
        <v>65.649837487285893</v>
      </c>
      <c r="W151" s="1161">
        <v>28.143843334927571</v>
      </c>
      <c r="X151" s="1161">
        <v>51.318247602448643</v>
      </c>
      <c r="Y151" s="1162">
        <v>55.689576203661773</v>
      </c>
      <c r="Z151" s="1162">
        <v>58.435483185546921</v>
      </c>
      <c r="AA151" s="1162">
        <v>78.722413567886321</v>
      </c>
      <c r="AB151" s="1162">
        <v>32.647883151185958</v>
      </c>
      <c r="AC151" s="1162">
        <v>49.231147876674058</v>
      </c>
      <c r="AD151" s="1162">
        <v>53.559378440382055</v>
      </c>
      <c r="AE151" s="2556">
        <v>42.030111773248009</v>
      </c>
      <c r="AF151" s="2575"/>
      <c r="AG151" s="2575"/>
      <c r="AH151" s="2575"/>
      <c r="AI151" s="2575"/>
      <c r="AJ151" s="2575"/>
      <c r="AK151" s="2575"/>
      <c r="AL151" s="2575"/>
      <c r="AM151" s="2575"/>
      <c r="AN151" s="2575"/>
      <c r="AO151" s="2575"/>
      <c r="AP151" s="2575"/>
      <c r="AQ151" s="2575"/>
      <c r="AR151" s="2575"/>
      <c r="AS151" s="2575"/>
      <c r="AT151" s="2575"/>
      <c r="AU151" s="2575"/>
      <c r="AV151" s="2575"/>
      <c r="AW151" s="2575"/>
      <c r="AX151" s="2575"/>
      <c r="AY151" s="2575"/>
      <c r="AZ151" s="239"/>
      <c r="BA151" s="3031" t="s">
        <v>111</v>
      </c>
      <c r="BB151" s="173" t="s">
        <v>50</v>
      </c>
      <c r="BC151" s="1598" t="s">
        <v>36</v>
      </c>
      <c r="BD151" s="1617" t="s">
        <v>36</v>
      </c>
      <c r="BE151" s="1617" t="s">
        <v>36</v>
      </c>
      <c r="BF151" s="1617" t="s">
        <v>36</v>
      </c>
      <c r="BG151" s="1637" t="s">
        <v>36</v>
      </c>
      <c r="BH151" s="1657" t="s">
        <v>36</v>
      </c>
      <c r="BI151" s="1617" t="s">
        <v>36</v>
      </c>
      <c r="BJ151" s="1617" t="s">
        <v>36</v>
      </c>
      <c r="BK151" s="1617" t="s">
        <v>36</v>
      </c>
      <c r="BL151" s="1637" t="s">
        <v>36</v>
      </c>
      <c r="BM151" s="1657" t="s">
        <v>36</v>
      </c>
      <c r="BN151" s="1617" t="s">
        <v>36</v>
      </c>
      <c r="BO151" s="1617" t="s">
        <v>36</v>
      </c>
      <c r="BP151" s="1617" t="s">
        <v>36</v>
      </c>
      <c r="BQ151" s="1637" t="s">
        <v>36</v>
      </c>
      <c r="BR151" s="1657" t="s">
        <v>36</v>
      </c>
      <c r="BS151" s="1617" t="s">
        <v>36</v>
      </c>
      <c r="BT151" s="1617" t="s">
        <v>36</v>
      </c>
      <c r="BU151" s="1617" t="s">
        <v>36</v>
      </c>
      <c r="BV151" s="1617" t="s">
        <v>36</v>
      </c>
      <c r="BW151" s="1617" t="s">
        <v>36</v>
      </c>
      <c r="BX151" s="1617" t="s">
        <v>36</v>
      </c>
      <c r="BY151" s="1675" t="s">
        <v>36</v>
      </c>
      <c r="BZ151" s="1675" t="s">
        <v>36</v>
      </c>
      <c r="CA151" s="1675" t="s">
        <v>36</v>
      </c>
      <c r="CB151" s="1675" t="s">
        <v>36</v>
      </c>
      <c r="CC151" s="1675" t="s">
        <v>36</v>
      </c>
      <c r="CD151" s="1675" t="s">
        <v>36</v>
      </c>
      <c r="CE151" s="1675" t="s">
        <v>36</v>
      </c>
      <c r="CF151" s="2594"/>
      <c r="CG151" s="2594"/>
      <c r="CH151" s="2594"/>
      <c r="CI151" s="2594"/>
      <c r="CJ151" s="2594"/>
      <c r="CK151" s="2594"/>
      <c r="CL151" s="2594"/>
      <c r="CM151" s="2594"/>
      <c r="CN151" s="2594"/>
      <c r="CO151" s="2594"/>
      <c r="CP151" s="2594"/>
      <c r="CQ151" s="2594"/>
      <c r="CR151" s="2594"/>
      <c r="CS151" s="2594"/>
      <c r="CT151" s="2594"/>
      <c r="CU151" s="2594"/>
      <c r="CV151" s="2594"/>
      <c r="CW151" s="2594"/>
      <c r="CX151" s="2594"/>
      <c r="CY151" s="2594"/>
      <c r="CZ151" s="2594"/>
    </row>
    <row r="152" s="130" customFormat="true" ht="15" customHeight="true" x14ac:dyDescent="0.2">
      <c r="A152" s="3055"/>
      <c r="B152" s="301" t="s">
        <v>49</v>
      </c>
      <c r="C152" s="1163">
        <v>41.102015736398727</v>
      </c>
      <c r="D152" s="1164">
        <v>37.99801668092875</v>
      </c>
      <c r="E152" s="1164">
        <v>47.73874609158154</v>
      </c>
      <c r="F152" s="1164">
        <v>53.112971395389408</v>
      </c>
      <c r="G152" s="1225">
        <v>57.155902257067801</v>
      </c>
      <c r="H152" s="1211">
        <v>57.363125040046995</v>
      </c>
      <c r="I152" s="1164">
        <v>54.191733947941167</v>
      </c>
      <c r="J152" s="1164">
        <v>45.736006952163869</v>
      </c>
      <c r="K152" s="1164">
        <v>53.628111995909599</v>
      </c>
      <c r="L152" s="1183">
        <v>78.637123738099163</v>
      </c>
      <c r="M152" s="1196">
        <v>36.81903608804096</v>
      </c>
      <c r="N152" s="1164">
        <v>30.26927888092133</v>
      </c>
      <c r="O152" s="1164">
        <v>42.811899744474331</v>
      </c>
      <c r="P152" s="1164">
        <v>53.424083547880883</v>
      </c>
      <c r="Q152" s="1225">
        <v>50.651178058125623</v>
      </c>
      <c r="R152" s="1211">
        <v>61.198136221598986</v>
      </c>
      <c r="S152" s="1164">
        <v>44.701259111057077</v>
      </c>
      <c r="T152" s="1164">
        <v>73.509547987345073</v>
      </c>
      <c r="U152" s="1164">
        <v>56.628938240411621</v>
      </c>
      <c r="V152" s="1164">
        <v>34.350162512713986</v>
      </c>
      <c r="W152" s="1164">
        <v>71.856156665072433</v>
      </c>
      <c r="X152" s="1164">
        <v>48.681752397551442</v>
      </c>
      <c r="Y152" s="1165">
        <v>44.310423796338256</v>
      </c>
      <c r="Z152" s="1165">
        <v>41.564516814453278</v>
      </c>
      <c r="AA152" s="1165">
        <v>21.277586432113672</v>
      </c>
      <c r="AB152" s="1165">
        <v>67.352116848814106</v>
      </c>
      <c r="AC152" s="1165">
        <v>50.768852123325971</v>
      </c>
      <c r="AD152" s="1165">
        <v>46.440621559617938</v>
      </c>
      <c r="AE152" s="2557">
        <v>57.969888226752019</v>
      </c>
      <c r="AF152" s="2576"/>
      <c r="AG152" s="2576"/>
      <c r="AH152" s="2576"/>
      <c r="AI152" s="2576"/>
      <c r="AJ152" s="2576"/>
      <c r="AK152" s="2576"/>
      <c r="AL152" s="2576"/>
      <c r="AM152" s="2576"/>
      <c r="AN152" s="2576"/>
      <c r="AO152" s="2576"/>
      <c r="AP152" s="2576"/>
      <c r="AQ152" s="2576"/>
      <c r="AR152" s="2576"/>
      <c r="AS152" s="2576"/>
      <c r="AT152" s="2576"/>
      <c r="AU152" s="2576"/>
      <c r="AV152" s="2576"/>
      <c r="AW152" s="2576"/>
      <c r="AX152" s="2576"/>
      <c r="AY152" s="2576"/>
      <c r="AZ152" s="239"/>
      <c r="BA152" s="3056"/>
      <c r="BB152" s="265" t="s">
        <v>49</v>
      </c>
      <c r="BC152" s="1599" t="s">
        <v>36</v>
      </c>
      <c r="BD152" s="1618" t="s">
        <v>36</v>
      </c>
      <c r="BE152" s="1618" t="s">
        <v>36</v>
      </c>
      <c r="BF152" s="1618" t="s">
        <v>36</v>
      </c>
      <c r="BG152" s="1638" t="s">
        <v>36</v>
      </c>
      <c r="BH152" s="1658" t="s">
        <v>36</v>
      </c>
      <c r="BI152" s="1618" t="s">
        <v>36</v>
      </c>
      <c r="BJ152" s="1618" t="s">
        <v>36</v>
      </c>
      <c r="BK152" s="1618" t="s">
        <v>36</v>
      </c>
      <c r="BL152" s="1638" t="s">
        <v>36</v>
      </c>
      <c r="BM152" s="1658" t="s">
        <v>36</v>
      </c>
      <c r="BN152" s="1618" t="s">
        <v>36</v>
      </c>
      <c r="BO152" s="1618" t="s">
        <v>36</v>
      </c>
      <c r="BP152" s="1618" t="s">
        <v>36</v>
      </c>
      <c r="BQ152" s="1638" t="s">
        <v>36</v>
      </c>
      <c r="BR152" s="1658" t="s">
        <v>36</v>
      </c>
      <c r="BS152" s="1618" t="s">
        <v>36</v>
      </c>
      <c r="BT152" s="1618" t="s">
        <v>36</v>
      </c>
      <c r="BU152" s="1618" t="s">
        <v>36</v>
      </c>
      <c r="BV152" s="1618" t="s">
        <v>36</v>
      </c>
      <c r="BW152" s="1618" t="s">
        <v>36</v>
      </c>
      <c r="BX152" s="1618" t="s">
        <v>36</v>
      </c>
      <c r="BY152" s="1676" t="s">
        <v>36</v>
      </c>
      <c r="BZ152" s="1676" t="s">
        <v>36</v>
      </c>
      <c r="CA152" s="1676" t="s">
        <v>36</v>
      </c>
      <c r="CB152" s="1676" t="s">
        <v>36</v>
      </c>
      <c r="CC152" s="1676" t="s">
        <v>36</v>
      </c>
      <c r="CD152" s="1676" t="s">
        <v>36</v>
      </c>
      <c r="CE152" s="1676" t="s">
        <v>36</v>
      </c>
      <c r="CF152" s="2595"/>
      <c r="CG152" s="2595"/>
      <c r="CH152" s="2595"/>
      <c r="CI152" s="2595"/>
      <c r="CJ152" s="2595"/>
      <c r="CK152" s="2595"/>
      <c r="CL152" s="2595"/>
      <c r="CM152" s="2595"/>
      <c r="CN152" s="2595"/>
      <c r="CO152" s="2595"/>
      <c r="CP152" s="2595"/>
      <c r="CQ152" s="2595"/>
      <c r="CR152" s="2595"/>
      <c r="CS152" s="2595"/>
      <c r="CT152" s="2595"/>
      <c r="CU152" s="2595"/>
      <c r="CV152" s="2595"/>
      <c r="CW152" s="2595"/>
      <c r="CX152" s="2595"/>
      <c r="CY152" s="2595"/>
      <c r="CZ152" s="2595"/>
    </row>
    <row r="153" s="767" customFormat="true" ht="15" customHeight="true" x14ac:dyDescent="0.2">
      <c r="A153" s="3120" t="s">
        <v>192</v>
      </c>
      <c r="B153" s="1503" t="s">
        <v>193</v>
      </c>
      <c r="C153" s="1366">
        <v>0.17928578754126059</v>
      </c>
      <c r="D153" s="1367">
        <v>0</v>
      </c>
      <c r="E153" s="1367">
        <v>0.36162967071583574</v>
      </c>
      <c r="F153" s="1367">
        <v>1.0629657956872773</v>
      </c>
      <c r="G153" s="1368">
        <v>8.1078115456510886</v>
      </c>
      <c r="H153" s="1369">
        <v>2.2606635893800684</v>
      </c>
      <c r="I153" s="1367">
        <v>3.1374952700676988</v>
      </c>
      <c r="J153" s="1367">
        <v>3.5260012170438109</v>
      </c>
      <c r="K153" s="1367">
        <v>4.7050499943471964</v>
      </c>
      <c r="L153" s="1370">
        <v>27.521796044118414</v>
      </c>
      <c r="M153" s="1371">
        <v>0</v>
      </c>
      <c r="N153" s="1367">
        <v>0.2297205636921883</v>
      </c>
      <c r="O153" s="1367">
        <v>8.9610748721091149E-2</v>
      </c>
      <c r="P153" s="1367">
        <v>0.22891537691029387</v>
      </c>
      <c r="Q153" s="1368">
        <v>1.9019863610302783</v>
      </c>
      <c r="R153" s="1369">
        <v>0.53025431831758296</v>
      </c>
      <c r="S153" s="1367">
        <v>0.49501716098646092</v>
      </c>
      <c r="T153" s="1367">
        <v>0.10299891141609963</v>
      </c>
      <c r="U153" s="1367">
        <v>1.7743827342856122</v>
      </c>
      <c r="V153" s="1367">
        <v>4.7270171217912826E-2</v>
      </c>
      <c r="W153" s="1367">
        <v>2.3369603182409628</v>
      </c>
      <c r="X153" s="1367">
        <v>7.9203256177072356E-2</v>
      </c>
      <c r="Y153" s="1367">
        <v>2.7252139684332988E-2</v>
      </c>
      <c r="Z153" s="1367">
        <v>0.7528056007570616</v>
      </c>
      <c r="AA153" s="1367">
        <v>0.26693546549229191</v>
      </c>
      <c r="AB153" s="1367">
        <v>14.353689256593254</v>
      </c>
      <c r="AC153" s="1367">
        <v>0</v>
      </c>
      <c r="AD153" s="1367">
        <v>1.1885045652977604</v>
      </c>
      <c r="AE153" s="2554">
        <v>0.41217152927574524</v>
      </c>
      <c r="AF153" s="1045"/>
      <c r="AG153" s="1045"/>
      <c r="AH153" s="1045"/>
      <c r="AI153" s="1045"/>
      <c r="AJ153" s="1045"/>
      <c r="AK153" s="1045"/>
      <c r="AL153" s="1045"/>
      <c r="AM153" s="1045"/>
      <c r="AN153" s="1045"/>
      <c r="AO153" s="1045"/>
      <c r="AP153" s="1045"/>
      <c r="AQ153" s="1045"/>
      <c r="AR153" s="1045"/>
      <c r="AS153" s="1045"/>
      <c r="AT153" s="1045"/>
      <c r="AU153" s="1045"/>
      <c r="AV153" s="1045"/>
      <c r="AW153" s="1045"/>
      <c r="AX153" s="1045"/>
      <c r="AY153" s="1045"/>
      <c r="AZ153" s="240"/>
      <c r="BA153" s="2998" t="s">
        <v>192</v>
      </c>
      <c r="BB153" s="1521" t="s">
        <v>193</v>
      </c>
      <c r="BC153" s="511">
        <v>20.443815000000001</v>
      </c>
      <c r="BD153" s="443">
        <v>0</v>
      </c>
      <c r="BE153" s="443">
        <v>41.327914</v>
      </c>
      <c r="BF153" s="443">
        <v>137.09052800000001</v>
      </c>
      <c r="BG153" s="512">
        <v>925.76577199999952</v>
      </c>
      <c r="BH153" s="523">
        <v>48.310904000000001</v>
      </c>
      <c r="BI153" s="443">
        <v>67.605864999999994</v>
      </c>
      <c r="BJ153" s="443">
        <v>75.70872</v>
      </c>
      <c r="BK153" s="443">
        <v>101.72102700000001</v>
      </c>
      <c r="BL153" s="512">
        <v>593.61638699999992</v>
      </c>
      <c r="BM153" s="523">
        <v>0</v>
      </c>
      <c r="BN153" s="443">
        <v>20.443815000000001</v>
      </c>
      <c r="BO153" s="443">
        <v>8.4739550000000001</v>
      </c>
      <c r="BP153" s="443">
        <v>22.416702999999998</v>
      </c>
      <c r="BQ153" s="512">
        <v>186.33065299999998</v>
      </c>
      <c r="BR153" s="523">
        <v>25.765459</v>
      </c>
      <c r="BS153" s="443">
        <v>10.067739999999999</v>
      </c>
      <c r="BT153" s="443">
        <v>1.3365210000000001</v>
      </c>
      <c r="BU153" s="443">
        <v>89.067524999999989</v>
      </c>
      <c r="BV153" s="443">
        <v>2.3459120000000002</v>
      </c>
      <c r="BW153" s="443">
        <v>103.97145999999998</v>
      </c>
      <c r="BX153" s="443">
        <v>2.8584149999999999</v>
      </c>
      <c r="BY153" s="444">
        <v>1.261612</v>
      </c>
      <c r="BZ153" s="444">
        <v>56.785136000000001</v>
      </c>
      <c r="CA153" s="444">
        <v>15.114298999999999</v>
      </c>
      <c r="CB153" s="444">
        <v>756.09849599999961</v>
      </c>
      <c r="CC153" s="444">
        <v>0</v>
      </c>
      <c r="CD153" s="444">
        <v>47.389592</v>
      </c>
      <c r="CE153" s="444">
        <v>12.565861999999999</v>
      </c>
      <c r="CF153" s="2596"/>
      <c r="CG153" s="2596"/>
      <c r="CH153" s="2596"/>
      <c r="CI153" s="2596"/>
      <c r="CJ153" s="2596"/>
      <c r="CK153" s="2596"/>
      <c r="CL153" s="2596"/>
      <c r="CM153" s="2596"/>
      <c r="CN153" s="2596"/>
      <c r="CO153" s="2596"/>
      <c r="CP153" s="2596"/>
      <c r="CQ153" s="2596"/>
      <c r="CR153" s="2596"/>
      <c r="CS153" s="2596"/>
      <c r="CT153" s="2596"/>
      <c r="CU153" s="2596"/>
      <c r="CV153" s="2596"/>
      <c r="CW153" s="2596"/>
      <c r="CX153" s="2596"/>
      <c r="CY153" s="2596"/>
      <c r="CZ153" s="2596"/>
    </row>
    <row r="154" s="767" customFormat="true" ht="15" customHeight="true" x14ac:dyDescent="0.2">
      <c r="A154" s="3120"/>
      <c r="B154" s="1503" t="s">
        <v>194</v>
      </c>
      <c r="C154" s="1366">
        <v>4.3810160569395542</v>
      </c>
      <c r="D154" s="1367">
        <v>6.7927968742670206</v>
      </c>
      <c r="E154" s="1367">
        <v>12.892958294947634</v>
      </c>
      <c r="F154" s="1367">
        <v>12.20149945004848</v>
      </c>
      <c r="G154" s="1368">
        <v>14.560027308104853</v>
      </c>
      <c r="H154" s="1369">
        <v>20.277505848756284</v>
      </c>
      <c r="I154" s="1367">
        <v>19.887944573087061</v>
      </c>
      <c r="J154" s="1367">
        <v>15.080413493883546</v>
      </c>
      <c r="K154" s="1367">
        <v>8.9892887195462503</v>
      </c>
      <c r="L154" s="1370">
        <v>6.5262664525794545</v>
      </c>
      <c r="M154" s="1371">
        <v>3.9065690199315819</v>
      </c>
      <c r="N154" s="1367">
        <v>6.6382462302328848</v>
      </c>
      <c r="O154" s="1367">
        <v>9.9898483933741726</v>
      </c>
      <c r="P154" s="1367">
        <v>9.6546922539309481</v>
      </c>
      <c r="Q154" s="1368">
        <v>16.613350610632562</v>
      </c>
      <c r="R154" s="1369">
        <v>22.974417938848919</v>
      </c>
      <c r="S154" s="1367">
        <v>13.07016510235476</v>
      </c>
      <c r="T154" s="1367">
        <v>11.423878752779588</v>
      </c>
      <c r="U154" s="1367">
        <v>5.7449125302690414</v>
      </c>
      <c r="V154" s="1367">
        <v>3.172000424803513</v>
      </c>
      <c r="W154" s="1367">
        <v>4.7760399403580251</v>
      </c>
      <c r="X154" s="1367">
        <v>1.6448365121255588</v>
      </c>
      <c r="Y154" s="1367">
        <v>8.6547574405250211E-2</v>
      </c>
      <c r="Z154" s="1367">
        <v>21.973990020153277</v>
      </c>
      <c r="AA154" s="1367">
        <v>9.3096369158933747</v>
      </c>
      <c r="AB154" s="1367">
        <v>19.82031179617384</v>
      </c>
      <c r="AC154" s="1367">
        <v>2.6993895686377809</v>
      </c>
      <c r="AD154" s="1367">
        <v>10.390381080238432</v>
      </c>
      <c r="AE154" s="2554">
        <v>2.3810722580736323</v>
      </c>
      <c r="AF154" s="1045"/>
      <c r="AG154" s="1045"/>
      <c r="AH154" s="1045"/>
      <c r="AI154" s="1045"/>
      <c r="AJ154" s="1045"/>
      <c r="AK154" s="1045"/>
      <c r="AL154" s="1045"/>
      <c r="AM154" s="1045"/>
      <c r="AN154" s="1045"/>
      <c r="AO154" s="1045"/>
      <c r="AP154" s="1045"/>
      <c r="AQ154" s="1045"/>
      <c r="AR154" s="1045"/>
      <c r="AS154" s="1045"/>
      <c r="AT154" s="1045"/>
      <c r="AU154" s="1045"/>
      <c r="AV154" s="1045"/>
      <c r="AW154" s="1045"/>
      <c r="AX154" s="1045"/>
      <c r="AY154" s="1045"/>
      <c r="AZ154" s="240"/>
      <c r="BA154" s="2999"/>
      <c r="BB154" s="1522" t="s">
        <v>194</v>
      </c>
      <c r="BC154" s="513">
        <v>499.56375800000001</v>
      </c>
      <c r="BD154" s="445">
        <v>845.61155000000008</v>
      </c>
      <c r="BE154" s="445">
        <v>1473.4384780000007</v>
      </c>
      <c r="BF154" s="445">
        <v>1573.6254250000009</v>
      </c>
      <c r="BG154" s="514">
        <v>1662.4923809999996</v>
      </c>
      <c r="BH154" s="524">
        <v>433.33499200000011</v>
      </c>
      <c r="BI154" s="445">
        <v>428.53983200000005</v>
      </c>
      <c r="BJ154" s="445">
        <v>323.79988900000006</v>
      </c>
      <c r="BK154" s="445">
        <v>194.34430699999996</v>
      </c>
      <c r="BL154" s="514">
        <v>140.76474900000002</v>
      </c>
      <c r="BM154" s="524">
        <v>425.50949400000002</v>
      </c>
      <c r="BN154" s="445">
        <v>590.76590999999974</v>
      </c>
      <c r="BO154" s="445">
        <v>944.68048700000031</v>
      </c>
      <c r="BP154" s="445">
        <v>945.44268600000009</v>
      </c>
      <c r="BQ154" s="514">
        <v>1627.5492460000005</v>
      </c>
      <c r="BR154" s="524">
        <v>1116.3443710000008</v>
      </c>
      <c r="BS154" s="445">
        <v>265.82315599999998</v>
      </c>
      <c r="BT154" s="445">
        <v>148.237041</v>
      </c>
      <c r="BU154" s="445">
        <v>288.37360200000006</v>
      </c>
      <c r="BV154" s="445">
        <v>157.41922800000003</v>
      </c>
      <c r="BW154" s="445">
        <v>212.48621199999999</v>
      </c>
      <c r="BX154" s="445">
        <v>59.361515999999995</v>
      </c>
      <c r="BY154" s="446">
        <v>4.0066379999999997</v>
      </c>
      <c r="BZ154" s="446">
        <v>1657.5275350000004</v>
      </c>
      <c r="CA154" s="446">
        <v>527.12604399999987</v>
      </c>
      <c r="CB154" s="446">
        <v>1044.0596609999998</v>
      </c>
      <c r="CC154" s="446">
        <v>87.076183999999984</v>
      </c>
      <c r="CD154" s="446">
        <v>414.29872000000006</v>
      </c>
      <c r="CE154" s="446">
        <v>72.591684000000001</v>
      </c>
      <c r="CF154" s="2596"/>
      <c r="CG154" s="2596"/>
      <c r="CH154" s="2596"/>
      <c r="CI154" s="2596"/>
      <c r="CJ154" s="2596"/>
      <c r="CK154" s="2596"/>
      <c r="CL154" s="2596"/>
      <c r="CM154" s="2596"/>
      <c r="CN154" s="2596"/>
      <c r="CO154" s="2596"/>
      <c r="CP154" s="2596"/>
      <c r="CQ154" s="2596"/>
      <c r="CR154" s="2596"/>
      <c r="CS154" s="2596"/>
      <c r="CT154" s="2596"/>
      <c r="CU154" s="2596"/>
      <c r="CV154" s="2596"/>
      <c r="CW154" s="2596"/>
      <c r="CX154" s="2596"/>
      <c r="CY154" s="2596"/>
      <c r="CZ154" s="2596"/>
    </row>
    <row r="155" s="767" customFormat="true" ht="15" customHeight="true" x14ac:dyDescent="0.2">
      <c r="A155" s="3120"/>
      <c r="B155" s="1503" t="s">
        <v>195</v>
      </c>
      <c r="C155" s="1366">
        <v>2.751919936684573</v>
      </c>
      <c r="D155" s="1367">
        <v>3.9534483546988839</v>
      </c>
      <c r="E155" s="1367">
        <v>7.7237320153554974</v>
      </c>
      <c r="F155" s="1367">
        <v>17.169207053484396</v>
      </c>
      <c r="G155" s="1368">
        <v>60.923328392126564</v>
      </c>
      <c r="H155" s="1369">
        <v>53.418619628713337</v>
      </c>
      <c r="I155" s="1367">
        <v>64.272007425246471</v>
      </c>
      <c r="J155" s="1367">
        <v>78.869996686122221</v>
      </c>
      <c r="K155" s="1367">
        <v>85.925794362171246</v>
      </c>
      <c r="L155" s="1370">
        <v>65.95193750330202</v>
      </c>
      <c r="M155" s="1371">
        <v>2.1386720002460482</v>
      </c>
      <c r="N155" s="1367">
        <v>3.6161196469018839</v>
      </c>
      <c r="O155" s="1367">
        <v>4.4333012911342617</v>
      </c>
      <c r="P155" s="1367">
        <v>5.8977110268269604</v>
      </c>
      <c r="Q155" s="1368">
        <v>18.451503111499484</v>
      </c>
      <c r="R155" s="1369">
        <v>12.488853870514614</v>
      </c>
      <c r="S155" s="1367">
        <v>25.793993330742023</v>
      </c>
      <c r="T155" s="1367">
        <v>14.944100737292779</v>
      </c>
      <c r="U155" s="1367">
        <v>8.7894711721906891</v>
      </c>
      <c r="V155" s="1367">
        <v>10.238741448290929</v>
      </c>
      <c r="W155" s="1367">
        <v>13.787040209873608</v>
      </c>
      <c r="X155" s="1367">
        <v>7.7519223513616993</v>
      </c>
      <c r="Y155" s="1367">
        <v>3.0225109017587983</v>
      </c>
      <c r="Z155" s="1367">
        <v>33.139225100158576</v>
      </c>
      <c r="AA155" s="1367">
        <v>14.904323583707194</v>
      </c>
      <c r="AB155" s="1367">
        <v>64.336039584605146</v>
      </c>
      <c r="AC155" s="1367">
        <v>8.8353662356864486</v>
      </c>
      <c r="AD155" s="1367">
        <v>7.7517232132848353</v>
      </c>
      <c r="AE155" s="2554">
        <v>7.3740558004265768</v>
      </c>
      <c r="AF155" s="1045"/>
      <c r="AG155" s="1045"/>
      <c r="AH155" s="1045"/>
      <c r="AI155" s="1045"/>
      <c r="AJ155" s="1045"/>
      <c r="AK155" s="1045"/>
      <c r="AL155" s="1045"/>
      <c r="AM155" s="1045"/>
      <c r="AN155" s="1045"/>
      <c r="AO155" s="1045"/>
      <c r="AP155" s="1045"/>
      <c r="AQ155" s="1045"/>
      <c r="AR155" s="1045"/>
      <c r="AS155" s="1045"/>
      <c r="AT155" s="1045"/>
      <c r="AU155" s="1045"/>
      <c r="AV155" s="1045"/>
      <c r="AW155" s="1045"/>
      <c r="AX155" s="1045"/>
      <c r="AY155" s="1045"/>
      <c r="AZ155" s="240"/>
      <c r="BA155" s="2999"/>
      <c r="BB155" s="1522" t="s">
        <v>195</v>
      </c>
      <c r="BC155" s="513">
        <v>313.7992299999998</v>
      </c>
      <c r="BD155" s="445">
        <v>492.15097299999996</v>
      </c>
      <c r="BE155" s="445">
        <v>882.68678799999986</v>
      </c>
      <c r="BF155" s="445">
        <v>2214.3098769999979</v>
      </c>
      <c r="BG155" s="514">
        <v>6956.3447329999999</v>
      </c>
      <c r="BH155" s="524">
        <v>1141.5682619999998</v>
      </c>
      <c r="BI155" s="445">
        <v>1384.9151259999996</v>
      </c>
      <c r="BJ155" s="445">
        <v>1693.4612689999997</v>
      </c>
      <c r="BK155" s="445">
        <v>1857.6763389999999</v>
      </c>
      <c r="BL155" s="514">
        <v>1422.5143880000003</v>
      </c>
      <c r="BM155" s="524">
        <v>232.94743699999998</v>
      </c>
      <c r="BN155" s="445">
        <v>321.81394599999999</v>
      </c>
      <c r="BO155" s="445">
        <v>419.23090900000005</v>
      </c>
      <c r="BP155" s="445">
        <v>577.53759599999989</v>
      </c>
      <c r="BQ155" s="514">
        <v>1807.6263290000002</v>
      </c>
      <c r="BR155" s="524">
        <v>606.84287000000006</v>
      </c>
      <c r="BS155" s="445">
        <v>524.60245599999973</v>
      </c>
      <c r="BT155" s="445">
        <v>193.91568500000002</v>
      </c>
      <c r="BU155" s="445">
        <v>441.1993129999999</v>
      </c>
      <c r="BV155" s="445">
        <v>508.1256489999999</v>
      </c>
      <c r="BW155" s="445">
        <v>613.3859819999999</v>
      </c>
      <c r="BX155" s="445">
        <v>279.763891</v>
      </c>
      <c r="BY155" s="446">
        <v>139.92428000000004</v>
      </c>
      <c r="BZ155" s="446">
        <v>2499.7361900000001</v>
      </c>
      <c r="CA155" s="446">
        <v>843.90585800000019</v>
      </c>
      <c r="CB155" s="446">
        <v>3388.9811809999978</v>
      </c>
      <c r="CC155" s="446">
        <v>285.00887199999994</v>
      </c>
      <c r="CD155" s="446">
        <v>309.08673900000002</v>
      </c>
      <c r="CE155" s="446">
        <v>224.81263499999994</v>
      </c>
      <c r="CF155" s="2596"/>
      <c r="CG155" s="2596"/>
      <c r="CH155" s="2596"/>
      <c r="CI155" s="2596"/>
      <c r="CJ155" s="2596"/>
      <c r="CK155" s="2596"/>
      <c r="CL155" s="2596"/>
      <c r="CM155" s="2596"/>
      <c r="CN155" s="2596"/>
      <c r="CO155" s="2596"/>
      <c r="CP155" s="2596"/>
      <c r="CQ155" s="2596"/>
      <c r="CR155" s="2596"/>
      <c r="CS155" s="2596"/>
      <c r="CT155" s="2596"/>
      <c r="CU155" s="2596"/>
      <c r="CV155" s="2596"/>
      <c r="CW155" s="2596"/>
      <c r="CX155" s="2596"/>
      <c r="CY155" s="2596"/>
      <c r="CZ155" s="2596"/>
    </row>
    <row r="156" s="767" customFormat="true" ht="15" customHeight="true" x14ac:dyDescent="0.2">
      <c r="A156" s="3120"/>
      <c r="B156" s="1503" t="s">
        <v>196</v>
      </c>
      <c r="C156" s="1366">
        <v>92.678368050245624</v>
      </c>
      <c r="D156" s="1367">
        <v>89.079397977934178</v>
      </c>
      <c r="E156" s="1367">
        <v>78.99991115028898</v>
      </c>
      <c r="F156" s="1367">
        <v>69.55803446722507</v>
      </c>
      <c r="G156" s="1368">
        <v>16.022406676106652</v>
      </c>
      <c r="H156" s="1369">
        <v>23.926796704656546</v>
      </c>
      <c r="I156" s="1367">
        <v>12.3687265779554</v>
      </c>
      <c r="J156" s="1367">
        <v>2.5235886029504018</v>
      </c>
      <c r="K156" s="1367">
        <v>0.37986692393526539</v>
      </c>
      <c r="L156" s="1370">
        <v>0</v>
      </c>
      <c r="M156" s="1371">
        <v>93.94490753951176</v>
      </c>
      <c r="N156" s="1367">
        <v>89.515913559172986</v>
      </c>
      <c r="O156" s="1367">
        <v>85.257711867541317</v>
      </c>
      <c r="P156" s="1367">
        <v>84.218681342331578</v>
      </c>
      <c r="Q156" s="1368">
        <v>62.645279060384453</v>
      </c>
      <c r="R156" s="1369">
        <v>64.006473872318892</v>
      </c>
      <c r="S156" s="1367">
        <v>60.588064775222925</v>
      </c>
      <c r="T156" s="1367">
        <v>73.529021598511619</v>
      </c>
      <c r="U156" s="1367">
        <v>83.691233563254784</v>
      </c>
      <c r="V156" s="1367">
        <v>86.535654300986181</v>
      </c>
      <c r="W156" s="1367">
        <v>79.099959531527247</v>
      </c>
      <c r="X156" s="1367">
        <v>89.471123619687177</v>
      </c>
      <c r="Y156" s="1367">
        <v>96.863689384151627</v>
      </c>
      <c r="Z156" s="1367">
        <v>44.132007883514042</v>
      </c>
      <c r="AA156" s="1367">
        <v>75.481493900363105</v>
      </c>
      <c r="AB156" s="1367">
        <v>1.3553936473441026</v>
      </c>
      <c r="AC156" s="1367">
        <v>88.465244195675922</v>
      </c>
      <c r="AD156" s="1367">
        <v>80.125040128237131</v>
      </c>
      <c r="AE156" s="2554">
        <v>89.832700412224042</v>
      </c>
      <c r="AF156" s="1045"/>
      <c r="AG156" s="1045"/>
      <c r="AH156" s="1045"/>
      <c r="AI156" s="1045"/>
      <c r="AJ156" s="1045"/>
      <c r="AK156" s="1045"/>
      <c r="AL156" s="1045"/>
      <c r="AM156" s="1045"/>
      <c r="AN156" s="1045"/>
      <c r="AO156" s="1045"/>
      <c r="AP156" s="1045"/>
      <c r="AQ156" s="1045"/>
      <c r="AR156" s="1045"/>
      <c r="AS156" s="1045"/>
      <c r="AT156" s="1045"/>
      <c r="AU156" s="1045"/>
      <c r="AV156" s="1045"/>
      <c r="AW156" s="1045"/>
      <c r="AX156" s="1045"/>
      <c r="AY156" s="1045"/>
      <c r="AZ156" s="240"/>
      <c r="BA156" s="2999"/>
      <c r="BB156" s="1522" t="s">
        <v>196</v>
      </c>
      <c r="BC156" s="513">
        <v>10568.040205000014</v>
      </c>
      <c r="BD156" s="445">
        <v>11089.183026000012</v>
      </c>
      <c r="BE156" s="445">
        <v>9028.3010449999947</v>
      </c>
      <c r="BF156" s="445">
        <v>8970.8885370000025</v>
      </c>
      <c r="BG156" s="514">
        <v>1829.4697160000003</v>
      </c>
      <c r="BH156" s="524">
        <v>511.32118199999985</v>
      </c>
      <c r="BI156" s="445">
        <v>266.51783900000004</v>
      </c>
      <c r="BJ156" s="445">
        <v>54.185365000000004</v>
      </c>
      <c r="BK156" s="445">
        <v>8.212549000000001</v>
      </c>
      <c r="BL156" s="514">
        <v>0</v>
      </c>
      <c r="BM156" s="524">
        <v>10232.623529000015</v>
      </c>
      <c r="BN156" s="445">
        <v>7966.4038210000072</v>
      </c>
      <c r="BO156" s="445">
        <v>8062.3142210000042</v>
      </c>
      <c r="BP156" s="445">
        <v>8247.1749699999855</v>
      </c>
      <c r="BQ156" s="514">
        <v>6137.1290529999969</v>
      </c>
      <c r="BR156" s="524">
        <v>3110.1230509999955</v>
      </c>
      <c r="BS156" s="445">
        <v>1232.2499729999995</v>
      </c>
      <c r="BT156" s="445">
        <v>954.11767100000066</v>
      </c>
      <c r="BU156" s="445">
        <v>4200.9938970000021</v>
      </c>
      <c r="BV156" s="445">
        <v>4294.5693789999905</v>
      </c>
      <c r="BW156" s="445">
        <v>3519.1604299999999</v>
      </c>
      <c r="BX156" s="445">
        <v>3228.97838</v>
      </c>
      <c r="BY156" s="446">
        <v>4484.2127740000005</v>
      </c>
      <c r="BZ156" s="446">
        <v>3328.936537</v>
      </c>
      <c r="CA156" s="446">
        <v>4273.8789530000004</v>
      </c>
      <c r="CB156" s="446">
        <v>71.397052000000002</v>
      </c>
      <c r="CC156" s="446">
        <v>2853.6880970000025</v>
      </c>
      <c r="CD156" s="446">
        <v>3194.8492850000002</v>
      </c>
      <c r="CE156" s="446">
        <v>2738.72705</v>
      </c>
      <c r="CF156" s="2596"/>
      <c r="CG156" s="2596"/>
      <c r="CH156" s="2596"/>
      <c r="CI156" s="2596"/>
      <c r="CJ156" s="2596"/>
      <c r="CK156" s="2596"/>
      <c r="CL156" s="2596"/>
      <c r="CM156" s="2596"/>
      <c r="CN156" s="2596"/>
      <c r="CO156" s="2596"/>
      <c r="CP156" s="2596"/>
      <c r="CQ156" s="2596"/>
      <c r="CR156" s="2596"/>
      <c r="CS156" s="2596"/>
      <c r="CT156" s="2596"/>
      <c r="CU156" s="2596"/>
      <c r="CV156" s="2596"/>
      <c r="CW156" s="2596"/>
      <c r="CX156" s="2596"/>
      <c r="CY156" s="2596"/>
      <c r="CZ156" s="2596"/>
    </row>
    <row r="157" s="767" customFormat="true" ht="15" customHeight="true" x14ac:dyDescent="0.2">
      <c r="A157" s="3120"/>
      <c r="B157" s="1503" t="s">
        <v>189</v>
      </c>
      <c r="C157" s="1366">
        <v>9.4101685888151997E-3</v>
      </c>
      <c r="D157" s="1367">
        <v>0.17435679309980232</v>
      </c>
      <c r="E157" s="1367">
        <v>2.1768868691925399E-2</v>
      </c>
      <c r="F157" s="1367">
        <v>8.2932335547924296E-3</v>
      </c>
      <c r="G157" s="1368">
        <v>0.38642607801062168</v>
      </c>
      <c r="H157" s="1369">
        <v>0.11641422849376082</v>
      </c>
      <c r="I157" s="1367">
        <v>0.33382615364345702</v>
      </c>
      <c r="J157" s="1367">
        <v>0</v>
      </c>
      <c r="K157" s="1367">
        <v>0</v>
      </c>
      <c r="L157" s="1370">
        <v>0</v>
      </c>
      <c r="M157" s="1371">
        <v>9.8514403105968412E-3</v>
      </c>
      <c r="N157" s="1367">
        <v>0</v>
      </c>
      <c r="O157" s="1367">
        <v>0.2295276992292497</v>
      </c>
      <c r="P157" s="1367">
        <v>0</v>
      </c>
      <c r="Q157" s="1368">
        <v>0.38788085645310882</v>
      </c>
      <c r="R157" s="1369">
        <v>0</v>
      </c>
      <c r="S157" s="1367">
        <v>5.2759630693874307E-2</v>
      </c>
      <c r="T157" s="1367">
        <v>0</v>
      </c>
      <c r="U157" s="1367">
        <v>0</v>
      </c>
      <c r="V157" s="1367">
        <v>6.3336547014851566E-3</v>
      </c>
      <c r="W157" s="1367">
        <v>0</v>
      </c>
      <c r="X157" s="1367">
        <v>1.0529142606485555</v>
      </c>
      <c r="Y157" s="1367">
        <v>0</v>
      </c>
      <c r="Z157" s="1367">
        <v>1.9713954169376094E-3</v>
      </c>
      <c r="AA157" s="1367">
        <v>3.7610134543872485E-2</v>
      </c>
      <c r="AB157" s="1367">
        <v>0.13456571528367786</v>
      </c>
      <c r="AC157" s="1367">
        <v>0</v>
      </c>
      <c r="AD157" s="1367">
        <v>0.54435101294179389</v>
      </c>
      <c r="AE157" s="2554">
        <v>0</v>
      </c>
      <c r="AF157" s="1045"/>
      <c r="AG157" s="1045"/>
      <c r="AH157" s="1045"/>
      <c r="AI157" s="1045"/>
      <c r="AJ157" s="1045"/>
      <c r="AK157" s="1045"/>
      <c r="AL157" s="1045"/>
      <c r="AM157" s="1045"/>
      <c r="AN157" s="1045"/>
      <c r="AO157" s="1045"/>
      <c r="AP157" s="1045"/>
      <c r="AQ157" s="1045"/>
      <c r="AR157" s="1045"/>
      <c r="AS157" s="1045"/>
      <c r="AT157" s="1045"/>
      <c r="AU157" s="1045"/>
      <c r="AV157" s="1045"/>
      <c r="AW157" s="1045"/>
      <c r="AX157" s="1045"/>
      <c r="AY157" s="1045"/>
      <c r="AZ157" s="240"/>
      <c r="BA157" s="2999"/>
      <c r="BB157" s="1522" t="s">
        <v>189</v>
      </c>
      <c r="BC157" s="513">
        <v>1.073034</v>
      </c>
      <c r="BD157" s="445">
        <v>21.705068000000001</v>
      </c>
      <c r="BE157" s="445">
        <v>2.4877989999999999</v>
      </c>
      <c r="BF157" s="445">
        <v>1.069577</v>
      </c>
      <c r="BG157" s="514">
        <v>44.122885000000004</v>
      </c>
      <c r="BH157" s="524">
        <v>2.4877989999999999</v>
      </c>
      <c r="BI157" s="445">
        <v>7.1931919999999998</v>
      </c>
      <c r="BJ157" s="445">
        <v>0</v>
      </c>
      <c r="BK157" s="445">
        <v>0</v>
      </c>
      <c r="BL157" s="514">
        <v>0</v>
      </c>
      <c r="BM157" s="524">
        <v>1.073034</v>
      </c>
      <c r="BN157" s="445">
        <v>0</v>
      </c>
      <c r="BO157" s="445">
        <v>21.705068000000001</v>
      </c>
      <c r="BP157" s="445">
        <v>0</v>
      </c>
      <c r="BQ157" s="514">
        <v>37.999270000000003</v>
      </c>
      <c r="BR157" s="524">
        <v>0</v>
      </c>
      <c r="BS157" s="445">
        <v>1.073034</v>
      </c>
      <c r="BT157" s="445">
        <v>0</v>
      </c>
      <c r="BU157" s="445">
        <v>0</v>
      </c>
      <c r="BV157" s="445">
        <v>0.31432499999999997</v>
      </c>
      <c r="BW157" s="445">
        <v>0</v>
      </c>
      <c r="BX157" s="445">
        <v>37.999270000000003</v>
      </c>
      <c r="BY157" s="446">
        <v>0</v>
      </c>
      <c r="BZ157" s="446">
        <v>0.148705</v>
      </c>
      <c r="CA157" s="446">
        <v>2.1295440000000001</v>
      </c>
      <c r="CB157" s="446">
        <v>7.0884169999999997</v>
      </c>
      <c r="CC157" s="446">
        <v>0</v>
      </c>
      <c r="CD157" s="446">
        <v>21.705068000000001</v>
      </c>
      <c r="CE157" s="446">
        <v>0</v>
      </c>
      <c r="CF157" s="2596"/>
      <c r="CG157" s="2596"/>
      <c r="CH157" s="2596"/>
      <c r="CI157" s="2596"/>
      <c r="CJ157" s="2596"/>
      <c r="CK157" s="2596"/>
      <c r="CL157" s="2596"/>
      <c r="CM157" s="2596"/>
      <c r="CN157" s="2596"/>
      <c r="CO157" s="2596"/>
      <c r="CP157" s="2596"/>
      <c r="CQ157" s="2596"/>
      <c r="CR157" s="2596"/>
      <c r="CS157" s="2596"/>
      <c r="CT157" s="2596"/>
      <c r="CU157" s="2596"/>
      <c r="CV157" s="2596"/>
      <c r="CW157" s="2596"/>
      <c r="CX157" s="2596"/>
      <c r="CY157" s="2596"/>
      <c r="CZ157" s="2596"/>
    </row>
    <row r="158" s="272" customFormat="true" ht="15" customHeight="true" x14ac:dyDescent="0.2">
      <c r="A158" s="1156"/>
      <c r="B158" s="1278"/>
      <c r="C158" s="1341"/>
      <c r="D158" s="1301"/>
      <c r="E158" s="1301"/>
      <c r="F158" s="1301"/>
      <c r="G158" s="1302"/>
      <c r="H158" s="1342"/>
      <c r="I158" s="1301"/>
      <c r="J158" s="1301"/>
      <c r="K158" s="1301"/>
      <c r="L158" s="1343"/>
      <c r="M158" s="1341"/>
      <c r="N158" s="1301"/>
      <c r="O158" s="1301"/>
      <c r="P158" s="1301"/>
      <c r="Q158" s="1302"/>
      <c r="R158" s="1342"/>
      <c r="S158" s="1301"/>
      <c r="T158" s="1301"/>
      <c r="U158" s="1301"/>
      <c r="V158" s="1301"/>
      <c r="W158" s="1301"/>
      <c r="X158" s="1301"/>
      <c r="Y158" s="1301"/>
      <c r="Z158" s="1301"/>
      <c r="AA158" s="1301"/>
      <c r="AB158" s="1301"/>
      <c r="AC158" s="1301"/>
      <c r="AD158" s="1301"/>
      <c r="AE158" s="1343"/>
      <c r="AF158" s="1045"/>
      <c r="AG158" s="1045"/>
      <c r="AH158" s="1045"/>
      <c r="AI158" s="1045"/>
      <c r="AJ158" s="1045"/>
      <c r="AK158" s="1045"/>
      <c r="AL158" s="1045"/>
      <c r="AM158" s="1045"/>
      <c r="AN158" s="1045"/>
      <c r="AO158" s="1045"/>
      <c r="AP158" s="1045"/>
      <c r="AQ158" s="1045"/>
      <c r="AR158" s="1045"/>
      <c r="AS158" s="1045"/>
      <c r="AT158" s="1045"/>
      <c r="AU158" s="1045"/>
      <c r="AV158" s="1045"/>
      <c r="AW158" s="1045"/>
      <c r="AX158" s="1045"/>
      <c r="AY158" s="1045"/>
      <c r="AZ158" s="240"/>
      <c r="BA158" s="3000"/>
      <c r="BB158" s="1523" t="s">
        <v>197</v>
      </c>
      <c r="BC158" s="513">
        <v>11402.920042000032</v>
      </c>
      <c r="BD158" s="445">
        <v>12448.650617000027</v>
      </c>
      <c r="BE158" s="445">
        <v>11428.24202400001</v>
      </c>
      <c r="BF158" s="445">
        <v>12896.983944</v>
      </c>
      <c r="BG158" s="514">
        <v>11418.195487000025</v>
      </c>
      <c r="BH158" s="524">
        <v>2137.0231389999999</v>
      </c>
      <c r="BI158" s="445">
        <v>2154.7718539999978</v>
      </c>
      <c r="BJ158" s="445">
        <v>2147.1552430000002</v>
      </c>
      <c r="BK158" s="445">
        <v>2161.9542220000008</v>
      </c>
      <c r="BL158" s="514">
        <v>2156.8955240000028</v>
      </c>
      <c r="BM158" s="524">
        <v>10892.153494000017</v>
      </c>
      <c r="BN158" s="445">
        <v>8899.4274920000116</v>
      </c>
      <c r="BO158" s="445">
        <v>9456.4046399999952</v>
      </c>
      <c r="BP158" s="445">
        <v>9792.5719550000067</v>
      </c>
      <c r="BQ158" s="514">
        <v>9796.6345510000083</v>
      </c>
      <c r="BR158" s="524">
        <v>4859.0757509999958</v>
      </c>
      <c r="BS158" s="445">
        <v>2033.8163589999983</v>
      </c>
      <c r="BT158" s="445">
        <v>1297.6069179999995</v>
      </c>
      <c r="BU158" s="445">
        <v>5019.6343369999959</v>
      </c>
      <c r="BV158" s="445">
        <v>4962.774492999989</v>
      </c>
      <c r="BW158" s="445">
        <v>4449.0040840000065</v>
      </c>
      <c r="BX158" s="445">
        <v>3608.9614719999977</v>
      </c>
      <c r="BY158" s="446">
        <v>4629.4053039999999</v>
      </c>
      <c r="BZ158" s="446">
        <v>7543.1341030000085</v>
      </c>
      <c r="CA158" s="446">
        <v>5662.1546980000094</v>
      </c>
      <c r="CB158" s="446">
        <v>5267.6248069999965</v>
      </c>
      <c r="CC158" s="446">
        <v>3225.7731529999978</v>
      </c>
      <c r="CD158" s="446">
        <v>3987.3294040000019</v>
      </c>
      <c r="CE158" s="446">
        <v>3048.6972310000001</v>
      </c>
      <c r="CF158" s="2596"/>
      <c r="CG158" s="2596"/>
      <c r="CH158" s="2596"/>
      <c r="CI158" s="2596"/>
      <c r="CJ158" s="2596"/>
      <c r="CK158" s="2596"/>
      <c r="CL158" s="2596"/>
      <c r="CM158" s="2596"/>
      <c r="CN158" s="2596"/>
      <c r="CO158" s="2596"/>
      <c r="CP158" s="2596"/>
      <c r="CQ158" s="2596"/>
      <c r="CR158" s="2596"/>
      <c r="CS158" s="2596"/>
      <c r="CT158" s="2596"/>
      <c r="CU158" s="2596"/>
      <c r="CV158" s="2596"/>
      <c r="CW158" s="2596"/>
      <c r="CX158" s="2596"/>
      <c r="CY158" s="2596"/>
      <c r="CZ158" s="2596"/>
    </row>
    <row r="159" s="272" customFormat="true" ht="15" customHeight="true" x14ac:dyDescent="0.2">
      <c r="A159" s="240"/>
      <c r="B159" s="1077"/>
      <c r="C159" s="1341"/>
      <c r="D159" s="1301"/>
      <c r="E159" s="1301"/>
      <c r="F159" s="1301"/>
      <c r="G159" s="1302"/>
      <c r="H159" s="1342"/>
      <c r="I159" s="1301"/>
      <c r="J159" s="1301"/>
      <c r="K159" s="1301"/>
      <c r="L159" s="1343"/>
      <c r="M159" s="1341"/>
      <c r="N159" s="1301"/>
      <c r="O159" s="1301"/>
      <c r="P159" s="1301"/>
      <c r="Q159" s="1302"/>
      <c r="R159" s="1342"/>
      <c r="S159" s="1301"/>
      <c r="T159" s="1301"/>
      <c r="U159" s="1301"/>
      <c r="V159" s="1301"/>
      <c r="W159" s="1301"/>
      <c r="X159" s="1301"/>
      <c r="Y159" s="1301"/>
      <c r="Z159" s="1301"/>
      <c r="AA159" s="1301"/>
      <c r="AB159" s="1301"/>
      <c r="AC159" s="1301"/>
      <c r="AD159" s="1301"/>
      <c r="AE159" s="1343"/>
      <c r="AF159" s="1045"/>
      <c r="AG159" s="1045"/>
      <c r="AH159" s="1045"/>
      <c r="AI159" s="1045"/>
      <c r="AJ159" s="1045"/>
      <c r="AK159" s="1045"/>
      <c r="AL159" s="1045"/>
      <c r="AM159" s="1045"/>
      <c r="AN159" s="1045"/>
      <c r="AO159" s="1045"/>
      <c r="AP159" s="1045"/>
      <c r="AQ159" s="1045"/>
      <c r="AR159" s="1045"/>
      <c r="AS159" s="1045"/>
      <c r="AT159" s="1045"/>
      <c r="AU159" s="1045"/>
      <c r="AV159" s="1045"/>
      <c r="AW159" s="1045"/>
      <c r="AX159" s="1045"/>
      <c r="AY159" s="1045"/>
      <c r="AZ159" s="240"/>
      <c r="BA159" s="761"/>
      <c r="BB159" s="173"/>
      <c r="BC159" s="513"/>
      <c r="BD159" s="445"/>
      <c r="BE159" s="445"/>
      <c r="BF159" s="445"/>
      <c r="BG159" s="514"/>
      <c r="BH159" s="524"/>
      <c r="BI159" s="445"/>
      <c r="BJ159" s="445"/>
      <c r="BK159" s="445"/>
      <c r="BL159" s="514"/>
      <c r="BM159" s="524"/>
      <c r="BN159" s="445"/>
      <c r="BO159" s="445"/>
      <c r="BP159" s="445"/>
      <c r="BQ159" s="514"/>
      <c r="BR159" s="524"/>
      <c r="BS159" s="445"/>
      <c r="BT159" s="445"/>
      <c r="BU159" s="445"/>
      <c r="BV159" s="445"/>
      <c r="BW159" s="445"/>
      <c r="BX159" s="445"/>
      <c r="BY159" s="446"/>
      <c r="BZ159" s="446"/>
      <c r="CA159" s="446"/>
      <c r="CB159" s="446"/>
      <c r="CC159" s="446"/>
      <c r="CD159" s="446"/>
      <c r="CE159" s="446"/>
      <c r="CF159" s="2596"/>
      <c r="CG159" s="2596"/>
      <c r="CH159" s="2596"/>
      <c r="CI159" s="2596"/>
      <c r="CJ159" s="2596"/>
      <c r="CK159" s="2596"/>
      <c r="CL159" s="2596"/>
      <c r="CM159" s="2596"/>
      <c r="CN159" s="2596"/>
      <c r="CO159" s="2596"/>
      <c r="CP159" s="2596"/>
      <c r="CQ159" s="2596"/>
      <c r="CR159" s="2596"/>
      <c r="CS159" s="2596"/>
      <c r="CT159" s="2596"/>
      <c r="CU159" s="2596"/>
      <c r="CV159" s="2596"/>
      <c r="CW159" s="2596"/>
      <c r="CX159" s="2596"/>
      <c r="CY159" s="2596"/>
      <c r="CZ159" s="2596"/>
    </row>
    <row r="160" s="767" customFormat="true" ht="15" customHeight="true" x14ac:dyDescent="0.2">
      <c r="A160" s="1075"/>
      <c r="B160" s="1076"/>
      <c r="C160" s="1372"/>
      <c r="D160" s="1373"/>
      <c r="E160" s="1373"/>
      <c r="F160" s="1373"/>
      <c r="G160" s="1374"/>
      <c r="H160" s="1375"/>
      <c r="I160" s="1373"/>
      <c r="J160" s="1373"/>
      <c r="K160" s="1373"/>
      <c r="L160" s="1376"/>
      <c r="M160" s="1377"/>
      <c r="N160" s="1373"/>
      <c r="O160" s="1373"/>
      <c r="P160" s="1373"/>
      <c r="Q160" s="1374"/>
      <c r="R160" s="1375"/>
      <c r="S160" s="1373"/>
      <c r="T160" s="1373"/>
      <c r="U160" s="1373"/>
      <c r="V160" s="1373"/>
      <c r="W160" s="1373"/>
      <c r="X160" s="1373"/>
      <c r="Y160" s="1373"/>
      <c r="Z160" s="1373"/>
      <c r="AA160" s="1373"/>
      <c r="AB160" s="1378"/>
      <c r="AC160" s="1301"/>
      <c r="AD160" s="1301"/>
      <c r="AE160" s="1343"/>
      <c r="AF160" s="1045"/>
      <c r="AG160" s="1045"/>
      <c r="AH160" s="1045"/>
      <c r="AI160" s="1045"/>
      <c r="AJ160" s="1045"/>
      <c r="AK160" s="1045"/>
      <c r="AL160" s="1045"/>
      <c r="AM160" s="1045"/>
      <c r="AN160" s="1045"/>
      <c r="AO160" s="1045"/>
      <c r="AP160" s="1045"/>
      <c r="AQ160" s="1045"/>
      <c r="AR160" s="1045"/>
      <c r="AS160" s="1045"/>
      <c r="AT160" s="1045"/>
      <c r="AU160" s="1045"/>
      <c r="AV160" s="1045"/>
      <c r="AW160" s="1045"/>
      <c r="AX160" s="1045"/>
      <c r="AY160" s="1045"/>
      <c r="AZ160" s="240"/>
      <c r="BA160" s="761"/>
      <c r="BB160" s="173"/>
      <c r="BC160" s="513"/>
      <c r="BD160" s="445"/>
      <c r="BE160" s="445"/>
      <c r="BF160" s="445"/>
      <c r="BG160" s="514"/>
      <c r="BH160" s="524"/>
      <c r="BI160" s="445"/>
      <c r="BJ160" s="445"/>
      <c r="BK160" s="445"/>
      <c r="BL160" s="514"/>
      <c r="BM160" s="524"/>
      <c r="BN160" s="445"/>
      <c r="BO160" s="445"/>
      <c r="BP160" s="445"/>
      <c r="BQ160" s="514"/>
      <c r="BR160" s="524"/>
      <c r="BS160" s="445"/>
      <c r="BT160" s="445"/>
      <c r="BU160" s="445"/>
      <c r="BV160" s="445"/>
      <c r="BW160" s="445"/>
      <c r="BX160" s="445"/>
      <c r="BY160" s="446"/>
      <c r="BZ160" s="446"/>
      <c r="CA160" s="446"/>
      <c r="CB160" s="446"/>
      <c r="CC160" s="446"/>
      <c r="CD160" s="446"/>
      <c r="CE160" s="446"/>
      <c r="CF160" s="2596"/>
      <c r="CG160" s="2596"/>
      <c r="CH160" s="2596"/>
      <c r="CI160" s="2596"/>
      <c r="CJ160" s="2596"/>
      <c r="CK160" s="2596"/>
      <c r="CL160" s="2596"/>
      <c r="CM160" s="2596"/>
      <c r="CN160" s="2596"/>
      <c r="CO160" s="2596"/>
      <c r="CP160" s="2596"/>
      <c r="CQ160" s="2596"/>
      <c r="CR160" s="2596"/>
      <c r="CS160" s="2596"/>
      <c r="CT160" s="2596"/>
      <c r="CU160" s="2596"/>
      <c r="CV160" s="2596"/>
      <c r="CW160" s="2596"/>
      <c r="CX160" s="2596"/>
      <c r="CY160" s="2596"/>
      <c r="CZ160" s="2596"/>
    </row>
    <row r="161" s="767" customFormat="true" ht="15" customHeight="true" x14ac:dyDescent="0.2">
      <c r="A161" s="1089"/>
      <c r="B161" s="1504"/>
      <c r="C161" s="1166"/>
      <c r="D161" s="1167"/>
      <c r="E161" s="1167"/>
      <c r="F161" s="1167"/>
      <c r="G161" s="1226"/>
      <c r="H161" s="1212"/>
      <c r="I161" s="1167"/>
      <c r="J161" s="1167"/>
      <c r="K161" s="1167"/>
      <c r="L161" s="1184"/>
      <c r="M161" s="1197"/>
      <c r="N161" s="1167"/>
      <c r="O161" s="1167"/>
      <c r="P161" s="1167"/>
      <c r="Q161" s="1226"/>
      <c r="R161" s="1212"/>
      <c r="S161" s="1167"/>
      <c r="T161" s="1167"/>
      <c r="U161" s="1167"/>
      <c r="V161" s="1167"/>
      <c r="W161" s="1167"/>
      <c r="X161" s="1167"/>
      <c r="Y161" s="1167"/>
      <c r="Z161" s="1167"/>
      <c r="AA161" s="1167"/>
      <c r="AB161" s="1167"/>
      <c r="AC161" s="1167"/>
      <c r="AD161" s="1167"/>
      <c r="AE161" s="2558"/>
      <c r="AF161" s="1045"/>
      <c r="AG161" s="1045"/>
      <c r="AH161" s="1045"/>
      <c r="AI161" s="1045"/>
      <c r="AJ161" s="1045"/>
      <c r="AK161" s="1045"/>
      <c r="AL161" s="1045"/>
      <c r="AM161" s="1045"/>
      <c r="AN161" s="1045"/>
      <c r="AO161" s="1045"/>
      <c r="AP161" s="1045"/>
      <c r="AQ161" s="1045"/>
      <c r="AR161" s="1045"/>
      <c r="AS161" s="1045"/>
      <c r="AT161" s="1045"/>
      <c r="AU161" s="1045"/>
      <c r="AV161" s="1045"/>
      <c r="AW161" s="1045"/>
      <c r="AX161" s="1045"/>
      <c r="AY161" s="1045"/>
      <c r="AZ161" s="240"/>
      <c r="BA161" s="761"/>
      <c r="BB161" s="173"/>
      <c r="BC161" s="513"/>
      <c r="BD161" s="445"/>
      <c r="BE161" s="445"/>
      <c r="BF161" s="445"/>
      <c r="BG161" s="514"/>
      <c r="BH161" s="524"/>
      <c r="BI161" s="445"/>
      <c r="BJ161" s="445"/>
      <c r="BK161" s="445"/>
      <c r="BL161" s="514"/>
      <c r="BM161" s="524"/>
      <c r="BN161" s="445"/>
      <c r="BO161" s="445"/>
      <c r="BP161" s="445"/>
      <c r="BQ161" s="514"/>
      <c r="BR161" s="524"/>
      <c r="BS161" s="445"/>
      <c r="BT161" s="445"/>
      <c r="BU161" s="445"/>
      <c r="BV161" s="445"/>
      <c r="BW161" s="445"/>
      <c r="BX161" s="445"/>
      <c r="BY161" s="446"/>
      <c r="BZ161" s="446"/>
      <c r="CA161" s="446"/>
      <c r="CB161" s="446"/>
      <c r="CC161" s="446"/>
      <c r="CD161" s="446"/>
      <c r="CE161" s="446"/>
      <c r="CF161" s="2596"/>
      <c r="CG161" s="2596"/>
      <c r="CH161" s="2596"/>
      <c r="CI161" s="2596"/>
      <c r="CJ161" s="2596"/>
      <c r="CK161" s="2596"/>
      <c r="CL161" s="2596"/>
      <c r="CM161" s="2596"/>
      <c r="CN161" s="2596"/>
      <c r="CO161" s="2596"/>
      <c r="CP161" s="2596"/>
      <c r="CQ161" s="2596"/>
      <c r="CR161" s="2596"/>
      <c r="CS161" s="2596"/>
      <c r="CT161" s="2596"/>
      <c r="CU161" s="2596"/>
      <c r="CV161" s="2596"/>
      <c r="CW161" s="2596"/>
      <c r="CX161" s="2596"/>
      <c r="CY161" s="2596"/>
      <c r="CZ161" s="2596"/>
    </row>
    <row r="162" s="767" customFormat="true" ht="15" customHeight="true" x14ac:dyDescent="0.2">
      <c r="A162" s="1257"/>
      <c r="B162" s="1505"/>
      <c r="C162" s="1168"/>
      <c r="D162" s="1169"/>
      <c r="E162" s="1169"/>
      <c r="F162" s="1169"/>
      <c r="G162" s="1227"/>
      <c r="H162" s="1213"/>
      <c r="I162" s="1169"/>
      <c r="J162" s="1169"/>
      <c r="K162" s="1169"/>
      <c r="L162" s="1185"/>
      <c r="M162" s="1198"/>
      <c r="N162" s="1169"/>
      <c r="O162" s="1169"/>
      <c r="P162" s="1169"/>
      <c r="Q162" s="1227"/>
      <c r="R162" s="1213"/>
      <c r="S162" s="1169"/>
      <c r="T162" s="1169"/>
      <c r="U162" s="1169"/>
      <c r="V162" s="1169"/>
      <c r="W162" s="1169"/>
      <c r="X162" s="1169"/>
      <c r="Y162" s="1169"/>
      <c r="Z162" s="1169"/>
      <c r="AA162" s="1169"/>
      <c r="AB162" s="1169"/>
      <c r="AC162" s="1169"/>
      <c r="AD162" s="1169"/>
      <c r="AE162" s="2559"/>
      <c r="AF162" s="1045"/>
      <c r="AG162" s="1045"/>
      <c r="AH162" s="1045"/>
      <c r="AI162" s="1045"/>
      <c r="AJ162" s="1045"/>
      <c r="AK162" s="1045"/>
      <c r="AL162" s="1045"/>
      <c r="AM162" s="1045"/>
      <c r="AN162" s="1045"/>
      <c r="AO162" s="1045"/>
      <c r="AP162" s="1045"/>
      <c r="AQ162" s="1045"/>
      <c r="AR162" s="1045"/>
      <c r="AS162" s="1045"/>
      <c r="AT162" s="1045"/>
      <c r="AU162" s="1045"/>
      <c r="AV162" s="1045"/>
      <c r="AW162" s="1045"/>
      <c r="AX162" s="1045"/>
      <c r="AY162" s="1045"/>
      <c r="AZ162" s="240"/>
      <c r="BA162" s="761"/>
      <c r="BB162" s="173"/>
      <c r="BC162" s="513"/>
      <c r="BD162" s="445"/>
      <c r="BE162" s="445"/>
      <c r="BF162" s="445"/>
      <c r="BG162" s="514"/>
      <c r="BH162" s="524"/>
      <c r="BI162" s="445"/>
      <c r="BJ162" s="445"/>
      <c r="BK162" s="445"/>
      <c r="BL162" s="514"/>
      <c r="BM162" s="524"/>
      <c r="BN162" s="445"/>
      <c r="BO162" s="445"/>
      <c r="BP162" s="445"/>
      <c r="BQ162" s="514"/>
      <c r="BR162" s="524"/>
      <c r="BS162" s="445"/>
      <c r="BT162" s="445"/>
      <c r="BU162" s="445"/>
      <c r="BV162" s="445"/>
      <c r="BW162" s="445"/>
      <c r="BX162" s="445"/>
      <c r="BY162" s="446"/>
      <c r="BZ162" s="446"/>
      <c r="CA162" s="446"/>
      <c r="CB162" s="446"/>
      <c r="CC162" s="446"/>
      <c r="CD162" s="446"/>
      <c r="CE162" s="446"/>
      <c r="CF162" s="2596"/>
      <c r="CG162" s="2596"/>
      <c r="CH162" s="2596"/>
      <c r="CI162" s="2596"/>
      <c r="CJ162" s="2596"/>
      <c r="CK162" s="2596"/>
      <c r="CL162" s="2596"/>
      <c r="CM162" s="2596"/>
      <c r="CN162" s="2596"/>
      <c r="CO162" s="2596"/>
      <c r="CP162" s="2596"/>
      <c r="CQ162" s="2596"/>
      <c r="CR162" s="2596"/>
      <c r="CS162" s="2596"/>
      <c r="CT162" s="2596"/>
      <c r="CU162" s="2596"/>
      <c r="CV162" s="2596"/>
      <c r="CW162" s="2596"/>
      <c r="CX162" s="2596"/>
      <c r="CY162" s="2596"/>
      <c r="CZ162" s="2596"/>
    </row>
    <row r="163" s="767" customFormat="true" ht="15" customHeight="true" x14ac:dyDescent="0.2">
      <c r="A163" s="1240"/>
      <c r="B163" s="1506"/>
      <c r="C163" s="1379"/>
      <c r="D163" s="1380"/>
      <c r="E163" s="1380"/>
      <c r="F163" s="1380"/>
      <c r="G163" s="1381"/>
      <c r="H163" s="1382"/>
      <c r="I163" s="1380"/>
      <c r="J163" s="1380"/>
      <c r="K163" s="1380"/>
      <c r="L163" s="1383"/>
      <c r="M163" s="1384"/>
      <c r="N163" s="1380"/>
      <c r="O163" s="1380"/>
      <c r="P163" s="1380"/>
      <c r="Q163" s="1381"/>
      <c r="R163" s="1382"/>
      <c r="S163" s="1380"/>
      <c r="T163" s="1380"/>
      <c r="U163" s="1380"/>
      <c r="V163" s="1380"/>
      <c r="W163" s="1380"/>
      <c r="X163" s="1380"/>
      <c r="Y163" s="1380"/>
      <c r="Z163" s="1380"/>
      <c r="AA163" s="1380"/>
      <c r="AB163" s="1380"/>
      <c r="AC163" s="1380"/>
      <c r="AD163" s="1380"/>
      <c r="AE163" s="2560"/>
      <c r="AF163" s="1045"/>
      <c r="AG163" s="1045"/>
      <c r="AH163" s="1045"/>
      <c r="AI163" s="1045"/>
      <c r="AJ163" s="1045"/>
      <c r="AK163" s="1045"/>
      <c r="AL163" s="1045"/>
      <c r="AM163" s="1045"/>
      <c r="AN163" s="1045"/>
      <c r="AO163" s="1045"/>
      <c r="AP163" s="1045"/>
      <c r="AQ163" s="1045"/>
      <c r="AR163" s="1045"/>
      <c r="AS163" s="1045"/>
      <c r="AT163" s="1045"/>
      <c r="AU163" s="1045"/>
      <c r="AV163" s="1045"/>
      <c r="AW163" s="1045"/>
      <c r="AX163" s="1045"/>
      <c r="AY163" s="1045"/>
      <c r="AZ163" s="240"/>
      <c r="BA163" s="761"/>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446"/>
      <c r="CB163" s="446"/>
      <c r="CC163" s="446"/>
      <c r="CD163" s="446"/>
      <c r="CE163" s="446"/>
      <c r="CF163" s="2596"/>
      <c r="CG163" s="2596"/>
      <c r="CH163" s="2596"/>
      <c r="CI163" s="2596"/>
      <c r="CJ163" s="2596"/>
      <c r="CK163" s="2596"/>
      <c r="CL163" s="2596"/>
      <c r="CM163" s="2596"/>
      <c r="CN163" s="2596"/>
      <c r="CO163" s="2596"/>
      <c r="CP163" s="2596"/>
      <c r="CQ163" s="2596"/>
      <c r="CR163" s="2596"/>
      <c r="CS163" s="2596"/>
      <c r="CT163" s="2596"/>
      <c r="CU163" s="2596"/>
      <c r="CV163" s="2596"/>
      <c r="CW163" s="2596"/>
      <c r="CX163" s="2596"/>
      <c r="CY163" s="2596"/>
      <c r="CZ163" s="2596"/>
    </row>
    <row r="164" s="767" customFormat="true" ht="15" customHeight="true" x14ac:dyDescent="0.2">
      <c r="A164" s="1241"/>
      <c r="B164" s="1507"/>
      <c r="C164" s="1385"/>
      <c r="D164" s="1386"/>
      <c r="E164" s="1386"/>
      <c r="F164" s="1386"/>
      <c r="G164" s="1387"/>
      <c r="H164" s="1388"/>
      <c r="I164" s="1386"/>
      <c r="J164" s="1386"/>
      <c r="K164" s="1386"/>
      <c r="L164" s="1389"/>
      <c r="M164" s="1390"/>
      <c r="N164" s="1386"/>
      <c r="O164" s="1386"/>
      <c r="P164" s="1386"/>
      <c r="Q164" s="1387"/>
      <c r="R164" s="1388"/>
      <c r="S164" s="1386"/>
      <c r="T164" s="1386"/>
      <c r="U164" s="1386"/>
      <c r="V164" s="1386"/>
      <c r="W164" s="1386"/>
      <c r="X164" s="1386"/>
      <c r="Y164" s="1386"/>
      <c r="Z164" s="1386"/>
      <c r="AA164" s="1386"/>
      <c r="AB164" s="1386"/>
      <c r="AC164" s="1386"/>
      <c r="AD164" s="1386"/>
      <c r="AE164" s="2561"/>
      <c r="AF164" s="1045"/>
      <c r="AG164" s="1045"/>
      <c r="AH164" s="1045"/>
      <c r="AI164" s="1045"/>
      <c r="AJ164" s="1045"/>
      <c r="AK164" s="1045"/>
      <c r="AL164" s="1045"/>
      <c r="AM164" s="1045"/>
      <c r="AN164" s="1045"/>
      <c r="AO164" s="1045"/>
      <c r="AP164" s="1045"/>
      <c r="AQ164" s="1045"/>
      <c r="AR164" s="1045"/>
      <c r="AS164" s="1045"/>
      <c r="AT164" s="1045"/>
      <c r="AU164" s="1045"/>
      <c r="AV164" s="1045"/>
      <c r="AW164" s="1045"/>
      <c r="AX164" s="1045"/>
      <c r="AY164" s="1045"/>
      <c r="AZ164" s="240"/>
      <c r="BA164" s="761"/>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446"/>
      <c r="CB164" s="446"/>
      <c r="CC164" s="446"/>
      <c r="CD164" s="446"/>
      <c r="CE164" s="446"/>
      <c r="CF164" s="2596"/>
      <c r="CG164" s="2596"/>
      <c r="CH164" s="2596"/>
      <c r="CI164" s="2596"/>
      <c r="CJ164" s="2596"/>
      <c r="CK164" s="2596"/>
      <c r="CL164" s="2596"/>
      <c r="CM164" s="2596"/>
      <c r="CN164" s="2596"/>
      <c r="CO164" s="2596"/>
      <c r="CP164" s="2596"/>
      <c r="CQ164" s="2596"/>
      <c r="CR164" s="2596"/>
      <c r="CS164" s="2596"/>
      <c r="CT164" s="2596"/>
      <c r="CU164" s="2596"/>
      <c r="CV164" s="2596"/>
      <c r="CW164" s="2596"/>
      <c r="CX164" s="2596"/>
      <c r="CY164" s="2596"/>
      <c r="CZ164" s="2596"/>
    </row>
    <row r="165" s="767" customFormat="true" ht="15" customHeight="true" x14ac:dyDescent="0.2">
      <c r="A165" s="1241"/>
      <c r="B165" s="1507"/>
      <c r="C165" s="1385"/>
      <c r="D165" s="1386"/>
      <c r="E165" s="1386"/>
      <c r="F165" s="1386"/>
      <c r="G165" s="1387"/>
      <c r="H165" s="1388"/>
      <c r="I165" s="1386"/>
      <c r="J165" s="1386"/>
      <c r="K165" s="1386"/>
      <c r="L165" s="1389"/>
      <c r="M165" s="1390"/>
      <c r="N165" s="1386"/>
      <c r="O165" s="1386"/>
      <c r="P165" s="1386"/>
      <c r="Q165" s="1387"/>
      <c r="R165" s="1388"/>
      <c r="S165" s="1386"/>
      <c r="T165" s="1386"/>
      <c r="U165" s="1386"/>
      <c r="V165" s="1386"/>
      <c r="W165" s="1386"/>
      <c r="X165" s="1386"/>
      <c r="Y165" s="1386"/>
      <c r="Z165" s="1386"/>
      <c r="AA165" s="1386"/>
      <c r="AB165" s="1386"/>
      <c r="AC165" s="1386"/>
      <c r="AD165" s="1386"/>
      <c r="AE165" s="2561"/>
      <c r="AF165" s="1045"/>
      <c r="AG165" s="1045"/>
      <c r="AH165" s="1045"/>
      <c r="AI165" s="1045"/>
      <c r="AJ165" s="1045"/>
      <c r="AK165" s="1045"/>
      <c r="AL165" s="1045"/>
      <c r="AM165" s="1045"/>
      <c r="AN165" s="1045"/>
      <c r="AO165" s="1045"/>
      <c r="AP165" s="1045"/>
      <c r="AQ165" s="1045"/>
      <c r="AR165" s="1045"/>
      <c r="AS165" s="1045"/>
      <c r="AT165" s="1045"/>
      <c r="AU165" s="1045"/>
      <c r="AV165" s="1045"/>
      <c r="AW165" s="1045"/>
      <c r="AX165" s="1045"/>
      <c r="AY165" s="1045"/>
      <c r="AZ165" s="240"/>
      <c r="BA165" s="761"/>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446"/>
      <c r="CB165" s="446"/>
      <c r="CC165" s="446"/>
      <c r="CD165" s="446"/>
      <c r="CE165" s="446"/>
      <c r="CF165" s="2596"/>
      <c r="CG165" s="2596"/>
      <c r="CH165" s="2596"/>
      <c r="CI165" s="2596"/>
      <c r="CJ165" s="2596"/>
      <c r="CK165" s="2596"/>
      <c r="CL165" s="2596"/>
      <c r="CM165" s="2596"/>
      <c r="CN165" s="2596"/>
      <c r="CO165" s="2596"/>
      <c r="CP165" s="2596"/>
      <c r="CQ165" s="2596"/>
      <c r="CR165" s="2596"/>
      <c r="CS165" s="2596"/>
      <c r="CT165" s="2596"/>
      <c r="CU165" s="2596"/>
      <c r="CV165" s="2596"/>
      <c r="CW165" s="2596"/>
      <c r="CX165" s="2596"/>
      <c r="CY165" s="2596"/>
      <c r="CZ165" s="2596"/>
    </row>
    <row r="166" s="767" customFormat="true" ht="15" customHeight="true" x14ac:dyDescent="0.2">
      <c r="A166" s="1241"/>
      <c r="B166" s="1507"/>
      <c r="C166" s="1385"/>
      <c r="D166" s="1386"/>
      <c r="E166" s="1386"/>
      <c r="F166" s="1386"/>
      <c r="G166" s="1387"/>
      <c r="H166" s="1388"/>
      <c r="I166" s="1386"/>
      <c r="J166" s="1386"/>
      <c r="K166" s="1386"/>
      <c r="L166" s="1389"/>
      <c r="M166" s="1390"/>
      <c r="N166" s="1386"/>
      <c r="O166" s="1386"/>
      <c r="P166" s="1386"/>
      <c r="Q166" s="1387"/>
      <c r="R166" s="1388"/>
      <c r="S166" s="1386"/>
      <c r="T166" s="1386"/>
      <c r="U166" s="1386"/>
      <c r="V166" s="1386"/>
      <c r="W166" s="1386"/>
      <c r="X166" s="1386"/>
      <c r="Y166" s="1386"/>
      <c r="Z166" s="1386"/>
      <c r="AA166" s="1386"/>
      <c r="AB166" s="1386"/>
      <c r="AC166" s="1386"/>
      <c r="AD166" s="1386"/>
      <c r="AE166" s="2561"/>
      <c r="AF166" s="1045"/>
      <c r="AG166" s="1045"/>
      <c r="AH166" s="1045"/>
      <c r="AI166" s="1045"/>
      <c r="AJ166" s="1045"/>
      <c r="AK166" s="1045"/>
      <c r="AL166" s="1045"/>
      <c r="AM166" s="1045"/>
      <c r="AN166" s="1045"/>
      <c r="AO166" s="1045"/>
      <c r="AP166" s="1045"/>
      <c r="AQ166" s="1045"/>
      <c r="AR166" s="1045"/>
      <c r="AS166" s="1045"/>
      <c r="AT166" s="1045"/>
      <c r="AU166" s="1045"/>
      <c r="AV166" s="1045"/>
      <c r="AW166" s="1045"/>
      <c r="AX166" s="1045"/>
      <c r="AY166" s="1045"/>
      <c r="AZ166" s="240"/>
      <c r="BA166" s="761"/>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446"/>
      <c r="CC166" s="446"/>
      <c r="CD166" s="446"/>
      <c r="CE166" s="446"/>
      <c r="CF166" s="2596"/>
      <c r="CG166" s="2596"/>
      <c r="CH166" s="2596"/>
      <c r="CI166" s="2596"/>
      <c r="CJ166" s="2596"/>
      <c r="CK166" s="2596"/>
      <c r="CL166" s="2596"/>
      <c r="CM166" s="2596"/>
      <c r="CN166" s="2596"/>
      <c r="CO166" s="2596"/>
      <c r="CP166" s="2596"/>
      <c r="CQ166" s="2596"/>
      <c r="CR166" s="2596"/>
      <c r="CS166" s="2596"/>
      <c r="CT166" s="2596"/>
      <c r="CU166" s="2596"/>
      <c r="CV166" s="2596"/>
      <c r="CW166" s="2596"/>
      <c r="CX166" s="2596"/>
      <c r="CY166" s="2596"/>
      <c r="CZ166" s="2596"/>
    </row>
    <row r="167" s="767" customFormat="true" ht="15" customHeight="true" x14ac:dyDescent="0.2">
      <c r="A167" s="1241"/>
      <c r="B167" s="1507"/>
      <c r="C167" s="1385"/>
      <c r="D167" s="1386"/>
      <c r="E167" s="1386"/>
      <c r="F167" s="1386"/>
      <c r="G167" s="1387"/>
      <c r="H167" s="1388"/>
      <c r="I167" s="1386"/>
      <c r="J167" s="1386"/>
      <c r="K167" s="1386"/>
      <c r="L167" s="1389"/>
      <c r="M167" s="1390"/>
      <c r="N167" s="1386"/>
      <c r="O167" s="1386"/>
      <c r="P167" s="1386"/>
      <c r="Q167" s="1387"/>
      <c r="R167" s="1388"/>
      <c r="S167" s="1386"/>
      <c r="T167" s="1386"/>
      <c r="U167" s="1386"/>
      <c r="V167" s="1386"/>
      <c r="W167" s="1386"/>
      <c r="X167" s="1386"/>
      <c r="Y167" s="1386"/>
      <c r="Z167" s="1386"/>
      <c r="AA167" s="1386"/>
      <c r="AB167" s="1386"/>
      <c r="AC167" s="1386"/>
      <c r="AD167" s="1386"/>
      <c r="AE167" s="2561"/>
      <c r="AF167" s="1045"/>
      <c r="AG167" s="1045"/>
      <c r="AH167" s="1045"/>
      <c r="AI167" s="1045"/>
      <c r="AJ167" s="1045"/>
      <c r="AK167" s="1045"/>
      <c r="AL167" s="1045"/>
      <c r="AM167" s="1045"/>
      <c r="AN167" s="1045"/>
      <c r="AO167" s="1045"/>
      <c r="AP167" s="1045"/>
      <c r="AQ167" s="1045"/>
      <c r="AR167" s="1045"/>
      <c r="AS167" s="1045"/>
      <c r="AT167" s="1045"/>
      <c r="AU167" s="1045"/>
      <c r="AV167" s="1045"/>
      <c r="AW167" s="1045"/>
      <c r="AX167" s="1045"/>
      <c r="AY167" s="1045"/>
      <c r="AZ167" s="240"/>
      <c r="BA167" s="761"/>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446"/>
      <c r="CC167" s="446"/>
      <c r="CD167" s="446"/>
      <c r="CE167" s="446"/>
      <c r="CF167" s="2596"/>
      <c r="CG167" s="2596"/>
      <c r="CH167" s="2596"/>
      <c r="CI167" s="2596"/>
      <c r="CJ167" s="2596"/>
      <c r="CK167" s="2596"/>
      <c r="CL167" s="2596"/>
      <c r="CM167" s="2596"/>
      <c r="CN167" s="2596"/>
      <c r="CO167" s="2596"/>
      <c r="CP167" s="2596"/>
      <c r="CQ167" s="2596"/>
      <c r="CR167" s="2596"/>
      <c r="CS167" s="2596"/>
      <c r="CT167" s="2596"/>
      <c r="CU167" s="2596"/>
      <c r="CV167" s="2596"/>
      <c r="CW167" s="2596"/>
      <c r="CX167" s="2596"/>
      <c r="CY167" s="2596"/>
      <c r="CZ167" s="2596"/>
    </row>
    <row r="168" s="767" customFormat="true" ht="15" customHeight="true" x14ac:dyDescent="0.2">
      <c r="A168" s="1242"/>
      <c r="B168" s="1508"/>
      <c r="C168" s="1391"/>
      <c r="D168" s="1392"/>
      <c r="E168" s="1392"/>
      <c r="F168" s="1392"/>
      <c r="G168" s="1393"/>
      <c r="H168" s="1394"/>
      <c r="I168" s="1392"/>
      <c r="J168" s="1392"/>
      <c r="K168" s="1392"/>
      <c r="L168" s="1395"/>
      <c r="M168" s="1396"/>
      <c r="N168" s="1392"/>
      <c r="O168" s="1392"/>
      <c r="P168" s="1392"/>
      <c r="Q168" s="1393"/>
      <c r="R168" s="1394"/>
      <c r="S168" s="1392"/>
      <c r="T168" s="1392"/>
      <c r="U168" s="1392"/>
      <c r="V168" s="1392"/>
      <c r="W168" s="1392"/>
      <c r="X168" s="1392"/>
      <c r="Y168" s="1392"/>
      <c r="Z168" s="1392"/>
      <c r="AA168" s="1392"/>
      <c r="AB168" s="1392"/>
      <c r="AC168" s="1392"/>
      <c r="AD168" s="1392"/>
      <c r="AE168" s="2562"/>
      <c r="AF168" s="1045"/>
      <c r="AG168" s="1045"/>
      <c r="AH168" s="1045"/>
      <c r="AI168" s="1045"/>
      <c r="AJ168" s="1045"/>
      <c r="AK168" s="1045"/>
      <c r="AL168" s="1045"/>
      <c r="AM168" s="1045"/>
      <c r="AN168" s="1045"/>
      <c r="AO168" s="1045"/>
      <c r="AP168" s="1045"/>
      <c r="AQ168" s="1045"/>
      <c r="AR168" s="1045"/>
      <c r="AS168" s="1045"/>
      <c r="AT168" s="1045"/>
      <c r="AU168" s="1045"/>
      <c r="AV168" s="1045"/>
      <c r="AW168" s="1045"/>
      <c r="AX168" s="1045"/>
      <c r="AY168" s="1045"/>
      <c r="AZ168" s="240"/>
      <c r="BA168" s="761"/>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446"/>
      <c r="CC168" s="446"/>
      <c r="CD168" s="446"/>
      <c r="CE168" s="446"/>
      <c r="CF168" s="2596"/>
      <c r="CG168" s="2596"/>
      <c r="CH168" s="2596"/>
      <c r="CI168" s="2596"/>
      <c r="CJ168" s="2596"/>
      <c r="CK168" s="2596"/>
      <c r="CL168" s="2596"/>
      <c r="CM168" s="2596"/>
      <c r="CN168" s="2596"/>
      <c r="CO168" s="2596"/>
      <c r="CP168" s="2596"/>
      <c r="CQ168" s="2596"/>
      <c r="CR168" s="2596"/>
      <c r="CS168" s="2596"/>
      <c r="CT168" s="2596"/>
      <c r="CU168" s="2596"/>
      <c r="CV168" s="2596"/>
      <c r="CW168" s="2596"/>
      <c r="CX168" s="2596"/>
      <c r="CY168" s="2596"/>
      <c r="CZ168" s="2596"/>
    </row>
    <row r="169" s="767" customFormat="true" ht="15" customHeight="true" x14ac:dyDescent="0.2">
      <c r="A169" s="1243"/>
      <c r="B169" s="1265"/>
      <c r="C169" s="1170"/>
      <c r="D169" s="1171"/>
      <c r="E169" s="1171"/>
      <c r="F169" s="1171"/>
      <c r="G169" s="1228"/>
      <c r="H169" s="1214"/>
      <c r="I169" s="1171"/>
      <c r="J169" s="1171"/>
      <c r="K169" s="1171"/>
      <c r="L169" s="1186"/>
      <c r="M169" s="1199"/>
      <c r="N169" s="1171"/>
      <c r="O169" s="1171"/>
      <c r="P169" s="1171"/>
      <c r="Q169" s="1228"/>
      <c r="R169" s="1214"/>
      <c r="S169" s="1171"/>
      <c r="T169" s="1171"/>
      <c r="U169" s="1171"/>
      <c r="V169" s="1171"/>
      <c r="W169" s="1171"/>
      <c r="X169" s="1171"/>
      <c r="Y169" s="1171"/>
      <c r="Z169" s="1171"/>
      <c r="AA169" s="1171"/>
      <c r="AB169" s="1172"/>
      <c r="AC169" s="1301"/>
      <c r="AD169" s="1301"/>
      <c r="AE169" s="1343"/>
      <c r="AF169" s="1045"/>
      <c r="AG169" s="1045"/>
      <c r="AH169" s="1045"/>
      <c r="AI169" s="1045"/>
      <c r="AJ169" s="1045"/>
      <c r="AK169" s="1045"/>
      <c r="AL169" s="1045"/>
      <c r="AM169" s="1045"/>
      <c r="AN169" s="1045"/>
      <c r="AO169" s="1045"/>
      <c r="AP169" s="1045"/>
      <c r="AQ169" s="1045"/>
      <c r="AR169" s="1045"/>
      <c r="AS169" s="1045"/>
      <c r="AT169" s="1045"/>
      <c r="AU169" s="1045"/>
      <c r="AV169" s="1045"/>
      <c r="AW169" s="1045"/>
      <c r="AX169" s="1045"/>
      <c r="AY169" s="1045"/>
      <c r="AZ169" s="240"/>
      <c r="BA169" s="761"/>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446"/>
      <c r="CC169" s="446"/>
      <c r="CD169" s="446"/>
      <c r="CE169" s="446"/>
      <c r="CF169" s="2596"/>
      <c r="CG169" s="2596"/>
      <c r="CH169" s="2596"/>
      <c r="CI169" s="2596"/>
      <c r="CJ169" s="2596"/>
      <c r="CK169" s="2596"/>
      <c r="CL169" s="2596"/>
      <c r="CM169" s="2596"/>
      <c r="CN169" s="2596"/>
      <c r="CO169" s="2596"/>
      <c r="CP169" s="2596"/>
      <c r="CQ169" s="2596"/>
      <c r="CR169" s="2596"/>
      <c r="CS169" s="2596"/>
      <c r="CT169" s="2596"/>
      <c r="CU169" s="2596"/>
      <c r="CV169" s="2596"/>
      <c r="CW169" s="2596"/>
      <c r="CX169" s="2596"/>
      <c r="CY169" s="2596"/>
      <c r="CZ169" s="2596"/>
    </row>
    <row r="170" s="767" customFormat="true" ht="15" customHeight="true" x14ac:dyDescent="0.2">
      <c r="A170" s="1244"/>
      <c r="B170" s="1266"/>
      <c r="C170" s="1173"/>
      <c r="D170" s="1174"/>
      <c r="E170" s="1174"/>
      <c r="F170" s="1174"/>
      <c r="G170" s="1229"/>
      <c r="H170" s="1215"/>
      <c r="I170" s="1174"/>
      <c r="J170" s="1174"/>
      <c r="K170" s="1174"/>
      <c r="L170" s="1187"/>
      <c r="M170" s="1200"/>
      <c r="N170" s="1174"/>
      <c r="O170" s="1174"/>
      <c r="P170" s="1174"/>
      <c r="Q170" s="1229"/>
      <c r="R170" s="1215"/>
      <c r="S170" s="1174"/>
      <c r="T170" s="1174"/>
      <c r="U170" s="1174"/>
      <c r="V170" s="1174"/>
      <c r="W170" s="1174"/>
      <c r="X170" s="1174"/>
      <c r="Y170" s="1174"/>
      <c r="Z170" s="1174"/>
      <c r="AA170" s="1174"/>
      <c r="AB170" s="1175"/>
      <c r="AC170" s="1301"/>
      <c r="AD170" s="1301"/>
      <c r="AE170" s="1343"/>
      <c r="AF170" s="1045"/>
      <c r="AG170" s="1045"/>
      <c r="AH170" s="1045"/>
      <c r="AI170" s="1045"/>
      <c r="AJ170" s="1045"/>
      <c r="AK170" s="1045"/>
      <c r="AL170" s="1045"/>
      <c r="AM170" s="1045"/>
      <c r="AN170" s="1045"/>
      <c r="AO170" s="1045"/>
      <c r="AP170" s="1045"/>
      <c r="AQ170" s="1045"/>
      <c r="AR170" s="1045"/>
      <c r="AS170" s="1045"/>
      <c r="AT170" s="1045"/>
      <c r="AU170" s="1045"/>
      <c r="AV170" s="1045"/>
      <c r="AW170" s="1045"/>
      <c r="AX170" s="1045"/>
      <c r="AY170" s="1045"/>
      <c r="AZ170" s="240"/>
      <c r="BA170" s="761"/>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446"/>
      <c r="CC170" s="446"/>
      <c r="CD170" s="446"/>
      <c r="CE170" s="446"/>
      <c r="CF170" s="2596"/>
      <c r="CG170" s="2596"/>
      <c r="CH170" s="2596"/>
      <c r="CI170" s="2596"/>
      <c r="CJ170" s="2596"/>
      <c r="CK170" s="2596"/>
      <c r="CL170" s="2596"/>
      <c r="CM170" s="2596"/>
      <c r="CN170" s="2596"/>
      <c r="CO170" s="2596"/>
      <c r="CP170" s="2596"/>
      <c r="CQ170" s="2596"/>
      <c r="CR170" s="2596"/>
      <c r="CS170" s="2596"/>
      <c r="CT170" s="2596"/>
      <c r="CU170" s="2596"/>
      <c r="CV170" s="2596"/>
      <c r="CW170" s="2596"/>
      <c r="CX170" s="2596"/>
      <c r="CY170" s="2596"/>
      <c r="CZ170" s="2596"/>
    </row>
    <row r="171" s="767" customFormat="true" ht="15" customHeight="true" x14ac:dyDescent="0.2">
      <c r="A171" s="1245"/>
      <c r="B171" s="1267"/>
      <c r="C171" s="1397"/>
      <c r="D171" s="1398"/>
      <c r="E171" s="1398"/>
      <c r="F171" s="1398"/>
      <c r="G171" s="1399"/>
      <c r="H171" s="1400"/>
      <c r="I171" s="1398"/>
      <c r="J171" s="1398"/>
      <c r="K171" s="1398"/>
      <c r="L171" s="1401"/>
      <c r="M171" s="1402"/>
      <c r="N171" s="1398"/>
      <c r="O171" s="1398"/>
      <c r="P171" s="1398"/>
      <c r="Q171" s="1399"/>
      <c r="R171" s="1400"/>
      <c r="S171" s="1398"/>
      <c r="T171" s="1398"/>
      <c r="U171" s="1398"/>
      <c r="V171" s="1398"/>
      <c r="W171" s="1398"/>
      <c r="X171" s="1398"/>
      <c r="Y171" s="1398"/>
      <c r="Z171" s="1398"/>
      <c r="AA171" s="1398"/>
      <c r="AB171" s="1403"/>
      <c r="AC171" s="1301"/>
      <c r="AD171" s="1301"/>
      <c r="AE171" s="1343"/>
      <c r="AF171" s="1045"/>
      <c r="AG171" s="1045"/>
      <c r="AH171" s="1045"/>
      <c r="AI171" s="1045"/>
      <c r="AJ171" s="1045"/>
      <c r="AK171" s="1045"/>
      <c r="AL171" s="1045"/>
      <c r="AM171" s="1045"/>
      <c r="AN171" s="1045"/>
      <c r="AO171" s="1045"/>
      <c r="AP171" s="1045"/>
      <c r="AQ171" s="1045"/>
      <c r="AR171" s="1045"/>
      <c r="AS171" s="1045"/>
      <c r="AT171" s="1045"/>
      <c r="AU171" s="1045"/>
      <c r="AV171" s="1045"/>
      <c r="AW171" s="1045"/>
      <c r="AX171" s="1045"/>
      <c r="AY171" s="1045"/>
      <c r="AZ171" s="240"/>
      <c r="BA171" s="761"/>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446"/>
      <c r="CC171" s="446"/>
      <c r="CD171" s="446"/>
      <c r="CE171" s="446"/>
      <c r="CF171" s="2596"/>
      <c r="CG171" s="2596"/>
      <c r="CH171" s="2596"/>
      <c r="CI171" s="2596"/>
      <c r="CJ171" s="2596"/>
      <c r="CK171" s="2596"/>
      <c r="CL171" s="2596"/>
      <c r="CM171" s="2596"/>
      <c r="CN171" s="2596"/>
      <c r="CO171" s="2596"/>
      <c r="CP171" s="2596"/>
      <c r="CQ171" s="2596"/>
      <c r="CR171" s="2596"/>
      <c r="CS171" s="2596"/>
      <c r="CT171" s="2596"/>
      <c r="CU171" s="2596"/>
      <c r="CV171" s="2596"/>
      <c r="CW171" s="2596"/>
      <c r="CX171" s="2596"/>
      <c r="CY171" s="2596"/>
      <c r="CZ171" s="2596"/>
    </row>
    <row r="172" s="767" customFormat="true" ht="15" customHeight="true" x14ac:dyDescent="0.2">
      <c r="A172" s="1246"/>
      <c r="B172" s="1268"/>
      <c r="C172" s="1404"/>
      <c r="D172" s="1405"/>
      <c r="E172" s="1405"/>
      <c r="F172" s="1405"/>
      <c r="G172" s="1406"/>
      <c r="H172" s="1407"/>
      <c r="I172" s="1405"/>
      <c r="J172" s="1405"/>
      <c r="K172" s="1405"/>
      <c r="L172" s="1408"/>
      <c r="M172" s="1409"/>
      <c r="N172" s="1405"/>
      <c r="O172" s="1405"/>
      <c r="P172" s="1405"/>
      <c r="Q172" s="1406"/>
      <c r="R172" s="1407"/>
      <c r="S172" s="1405"/>
      <c r="T172" s="1405"/>
      <c r="U172" s="1405"/>
      <c r="V172" s="1405"/>
      <c r="W172" s="1405"/>
      <c r="X172" s="1405"/>
      <c r="Y172" s="1405"/>
      <c r="Z172" s="1405"/>
      <c r="AA172" s="1405"/>
      <c r="AB172" s="1410"/>
      <c r="AC172" s="1301"/>
      <c r="AD172" s="1301"/>
      <c r="AE172" s="1343"/>
      <c r="AF172" s="1045"/>
      <c r="AG172" s="1045"/>
      <c r="AH172" s="1045"/>
      <c r="AI172" s="1045"/>
      <c r="AJ172" s="1045"/>
      <c r="AK172" s="1045"/>
      <c r="AL172" s="1045"/>
      <c r="AM172" s="1045"/>
      <c r="AN172" s="1045"/>
      <c r="AO172" s="1045"/>
      <c r="AP172" s="1045"/>
      <c r="AQ172" s="1045"/>
      <c r="AR172" s="1045"/>
      <c r="AS172" s="1045"/>
      <c r="AT172" s="1045"/>
      <c r="AU172" s="1045"/>
      <c r="AV172" s="1045"/>
      <c r="AW172" s="1045"/>
      <c r="AX172" s="1045"/>
      <c r="AY172" s="1045"/>
      <c r="AZ172" s="240"/>
      <c r="BA172" s="761"/>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446"/>
      <c r="CC172" s="446"/>
      <c r="CD172" s="446"/>
      <c r="CE172" s="446"/>
      <c r="CF172" s="2596"/>
      <c r="CG172" s="2596"/>
      <c r="CH172" s="2596"/>
      <c r="CI172" s="2596"/>
      <c r="CJ172" s="2596"/>
      <c r="CK172" s="2596"/>
      <c r="CL172" s="2596"/>
      <c r="CM172" s="2596"/>
      <c r="CN172" s="2596"/>
      <c r="CO172" s="2596"/>
      <c r="CP172" s="2596"/>
      <c r="CQ172" s="2596"/>
      <c r="CR172" s="2596"/>
      <c r="CS172" s="2596"/>
      <c r="CT172" s="2596"/>
      <c r="CU172" s="2596"/>
      <c r="CV172" s="2596"/>
      <c r="CW172" s="2596"/>
      <c r="CX172" s="2596"/>
      <c r="CY172" s="2596"/>
      <c r="CZ172" s="2596"/>
    </row>
    <row r="173" s="767" customFormat="true" ht="15" customHeight="true" x14ac:dyDescent="0.2">
      <c r="A173" s="1246"/>
      <c r="B173" s="1268"/>
      <c r="C173" s="1404"/>
      <c r="D173" s="1405"/>
      <c r="E173" s="1405"/>
      <c r="F173" s="1405"/>
      <c r="G173" s="1406"/>
      <c r="H173" s="1407"/>
      <c r="I173" s="1405"/>
      <c r="J173" s="1405"/>
      <c r="K173" s="1405"/>
      <c r="L173" s="1408"/>
      <c r="M173" s="1409"/>
      <c r="N173" s="1405"/>
      <c r="O173" s="1405"/>
      <c r="P173" s="1405"/>
      <c r="Q173" s="1406"/>
      <c r="R173" s="1407"/>
      <c r="S173" s="1405"/>
      <c r="T173" s="1405"/>
      <c r="U173" s="1405"/>
      <c r="V173" s="1405"/>
      <c r="W173" s="1405"/>
      <c r="X173" s="1405"/>
      <c r="Y173" s="1405"/>
      <c r="Z173" s="1405"/>
      <c r="AA173" s="1405"/>
      <c r="AB173" s="1410"/>
      <c r="AC173" s="1301"/>
      <c r="AD173" s="1301"/>
      <c r="AE173" s="1343"/>
      <c r="AF173" s="1045"/>
      <c r="AG173" s="1045"/>
      <c r="AH173" s="1045"/>
      <c r="AI173" s="1045"/>
      <c r="AJ173" s="1045"/>
      <c r="AK173" s="1045"/>
      <c r="AL173" s="1045"/>
      <c r="AM173" s="1045"/>
      <c r="AN173" s="1045"/>
      <c r="AO173" s="1045"/>
      <c r="AP173" s="1045"/>
      <c r="AQ173" s="1045"/>
      <c r="AR173" s="1045"/>
      <c r="AS173" s="1045"/>
      <c r="AT173" s="1045"/>
      <c r="AU173" s="1045"/>
      <c r="AV173" s="1045"/>
      <c r="AW173" s="1045"/>
      <c r="AX173" s="1045"/>
      <c r="AY173" s="1045"/>
      <c r="AZ173" s="240"/>
      <c r="BA173" s="761"/>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446"/>
      <c r="CC173" s="446"/>
      <c r="CD173" s="446"/>
      <c r="CE173" s="446"/>
      <c r="CF173" s="2596"/>
      <c r="CG173" s="2596"/>
      <c r="CH173" s="2596"/>
      <c r="CI173" s="2596"/>
      <c r="CJ173" s="2596"/>
      <c r="CK173" s="2596"/>
      <c r="CL173" s="2596"/>
      <c r="CM173" s="2596"/>
      <c r="CN173" s="2596"/>
      <c r="CO173" s="2596"/>
      <c r="CP173" s="2596"/>
      <c r="CQ173" s="2596"/>
      <c r="CR173" s="2596"/>
      <c r="CS173" s="2596"/>
      <c r="CT173" s="2596"/>
      <c r="CU173" s="2596"/>
      <c r="CV173" s="2596"/>
      <c r="CW173" s="2596"/>
      <c r="CX173" s="2596"/>
      <c r="CY173" s="2596"/>
      <c r="CZ173" s="2596"/>
    </row>
    <row r="174" s="767" customFormat="true" ht="15" customHeight="true" x14ac:dyDescent="0.2">
      <c r="A174" s="1247"/>
      <c r="B174" s="1269"/>
      <c r="C174" s="1404"/>
      <c r="D174" s="1405"/>
      <c r="E174" s="1405"/>
      <c r="F174" s="1405"/>
      <c r="G174" s="1406"/>
      <c r="H174" s="1407"/>
      <c r="I174" s="1405"/>
      <c r="J174" s="1405"/>
      <c r="K174" s="1405"/>
      <c r="L174" s="1408"/>
      <c r="M174" s="1409"/>
      <c r="N174" s="1405"/>
      <c r="O174" s="1405"/>
      <c r="P174" s="1405"/>
      <c r="Q174" s="1406"/>
      <c r="R174" s="1407"/>
      <c r="S174" s="1405"/>
      <c r="T174" s="1405"/>
      <c r="U174" s="1405"/>
      <c r="V174" s="1405"/>
      <c r="W174" s="1405"/>
      <c r="X174" s="1405"/>
      <c r="Y174" s="1405"/>
      <c r="Z174" s="1405"/>
      <c r="AA174" s="1405"/>
      <c r="AB174" s="1410"/>
      <c r="AC174" s="1301"/>
      <c r="AD174" s="1301"/>
      <c r="AE174" s="1343"/>
      <c r="AF174" s="1045"/>
      <c r="AG174" s="1045"/>
      <c r="AH174" s="1045"/>
      <c r="AI174" s="1045"/>
      <c r="AJ174" s="1045"/>
      <c r="AK174" s="1045"/>
      <c r="AL174" s="1045"/>
      <c r="AM174" s="1045"/>
      <c r="AN174" s="1045"/>
      <c r="AO174" s="1045"/>
      <c r="AP174" s="1045"/>
      <c r="AQ174" s="1045"/>
      <c r="AR174" s="1045"/>
      <c r="AS174" s="1045"/>
      <c r="AT174" s="1045"/>
      <c r="AU174" s="1045"/>
      <c r="AV174" s="1045"/>
      <c r="AW174" s="1045"/>
      <c r="AX174" s="1045"/>
      <c r="AY174" s="1045"/>
      <c r="AZ174" s="240"/>
      <c r="BA174" s="761"/>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446"/>
      <c r="CC174" s="446"/>
      <c r="CD174" s="446"/>
      <c r="CE174" s="446"/>
      <c r="CF174" s="2596"/>
      <c r="CG174" s="2596"/>
      <c r="CH174" s="2596"/>
      <c r="CI174" s="2596"/>
      <c r="CJ174" s="2596"/>
      <c r="CK174" s="2596"/>
      <c r="CL174" s="2596"/>
      <c r="CM174" s="2596"/>
      <c r="CN174" s="2596"/>
      <c r="CO174" s="2596"/>
      <c r="CP174" s="2596"/>
      <c r="CQ174" s="2596"/>
      <c r="CR174" s="2596"/>
      <c r="CS174" s="2596"/>
      <c r="CT174" s="2596"/>
      <c r="CU174" s="2596"/>
      <c r="CV174" s="2596"/>
      <c r="CW174" s="2596"/>
      <c r="CX174" s="2596"/>
      <c r="CY174" s="2596"/>
      <c r="CZ174" s="2596"/>
    </row>
    <row r="175" s="767" customFormat="true" ht="15" customHeight="true" x14ac:dyDescent="0.2">
      <c r="A175" s="1247"/>
      <c r="B175" s="1269"/>
      <c r="C175" s="1404"/>
      <c r="D175" s="1405"/>
      <c r="E175" s="1405"/>
      <c r="F175" s="1405"/>
      <c r="G175" s="1406"/>
      <c r="H175" s="1407"/>
      <c r="I175" s="1405"/>
      <c r="J175" s="1405"/>
      <c r="K175" s="1405"/>
      <c r="L175" s="1408"/>
      <c r="M175" s="1409"/>
      <c r="N175" s="1405"/>
      <c r="O175" s="1405"/>
      <c r="P175" s="1405"/>
      <c r="Q175" s="1406"/>
      <c r="R175" s="1407"/>
      <c r="S175" s="1405"/>
      <c r="T175" s="1405"/>
      <c r="U175" s="1405"/>
      <c r="V175" s="1405"/>
      <c r="W175" s="1405"/>
      <c r="X175" s="1405"/>
      <c r="Y175" s="1405"/>
      <c r="Z175" s="1405"/>
      <c r="AA175" s="1405"/>
      <c r="AB175" s="1410"/>
      <c r="AC175" s="1301"/>
      <c r="AD175" s="1301"/>
      <c r="AE175" s="1343"/>
      <c r="AF175" s="1045"/>
      <c r="AG175" s="1045"/>
      <c r="AH175" s="1045"/>
      <c r="AI175" s="1045"/>
      <c r="AJ175" s="1045"/>
      <c r="AK175" s="1045"/>
      <c r="AL175" s="1045"/>
      <c r="AM175" s="1045"/>
      <c r="AN175" s="1045"/>
      <c r="AO175" s="1045"/>
      <c r="AP175" s="1045"/>
      <c r="AQ175" s="1045"/>
      <c r="AR175" s="1045"/>
      <c r="AS175" s="1045"/>
      <c r="AT175" s="1045"/>
      <c r="AU175" s="1045"/>
      <c r="AV175" s="1045"/>
      <c r="AW175" s="1045"/>
      <c r="AX175" s="1045"/>
      <c r="AY175" s="1045"/>
      <c r="AZ175" s="240"/>
      <c r="BA175" s="761"/>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446"/>
      <c r="CC175" s="446"/>
      <c r="CD175" s="446"/>
      <c r="CE175" s="446"/>
      <c r="CF175" s="2596"/>
      <c r="CG175" s="2596"/>
      <c r="CH175" s="2596"/>
      <c r="CI175" s="2596"/>
      <c r="CJ175" s="2596"/>
      <c r="CK175" s="2596"/>
      <c r="CL175" s="2596"/>
      <c r="CM175" s="2596"/>
      <c r="CN175" s="2596"/>
      <c r="CO175" s="2596"/>
      <c r="CP175" s="2596"/>
      <c r="CQ175" s="2596"/>
      <c r="CR175" s="2596"/>
      <c r="CS175" s="2596"/>
      <c r="CT175" s="2596"/>
      <c r="CU175" s="2596"/>
      <c r="CV175" s="2596"/>
      <c r="CW175" s="2596"/>
      <c r="CX175" s="2596"/>
      <c r="CY175" s="2596"/>
      <c r="CZ175" s="2596"/>
    </row>
    <row r="176" s="767" customFormat="true" ht="15" customHeight="true" x14ac:dyDescent="0.2">
      <c r="A176" s="1247"/>
      <c r="B176" s="1269"/>
      <c r="C176" s="1404"/>
      <c r="D176" s="1405"/>
      <c r="E176" s="1405"/>
      <c r="F176" s="1405"/>
      <c r="G176" s="1406"/>
      <c r="H176" s="1407"/>
      <c r="I176" s="1405"/>
      <c r="J176" s="1405"/>
      <c r="K176" s="1405"/>
      <c r="L176" s="1408"/>
      <c r="M176" s="1409"/>
      <c r="N176" s="1405"/>
      <c r="O176" s="1405"/>
      <c r="P176" s="1405"/>
      <c r="Q176" s="1406"/>
      <c r="R176" s="1407"/>
      <c r="S176" s="1405"/>
      <c r="T176" s="1405"/>
      <c r="U176" s="1405"/>
      <c r="V176" s="1405"/>
      <c r="W176" s="1405"/>
      <c r="X176" s="1405"/>
      <c r="Y176" s="1405"/>
      <c r="Z176" s="1405"/>
      <c r="AA176" s="1405"/>
      <c r="AB176" s="1410"/>
      <c r="AC176" s="1301"/>
      <c r="AD176" s="1301"/>
      <c r="AE176" s="1343"/>
      <c r="AF176" s="1045"/>
      <c r="AG176" s="1045"/>
      <c r="AH176" s="1045"/>
      <c r="AI176" s="1045"/>
      <c r="AJ176" s="1045"/>
      <c r="AK176" s="1045"/>
      <c r="AL176" s="1045"/>
      <c r="AM176" s="1045"/>
      <c r="AN176" s="1045"/>
      <c r="AO176" s="1045"/>
      <c r="AP176" s="1045"/>
      <c r="AQ176" s="1045"/>
      <c r="AR176" s="1045"/>
      <c r="AS176" s="1045"/>
      <c r="AT176" s="1045"/>
      <c r="AU176" s="1045"/>
      <c r="AV176" s="1045"/>
      <c r="AW176" s="1045"/>
      <c r="AX176" s="1045"/>
      <c r="AY176" s="1045"/>
      <c r="AZ176" s="240"/>
      <c r="BA176" s="761"/>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446"/>
      <c r="CC176" s="446"/>
      <c r="CD176" s="446"/>
      <c r="CE176" s="446"/>
      <c r="CF176" s="2596"/>
      <c r="CG176" s="2596"/>
      <c r="CH176" s="2596"/>
      <c r="CI176" s="2596"/>
      <c r="CJ176" s="2596"/>
      <c r="CK176" s="2596"/>
      <c r="CL176" s="2596"/>
      <c r="CM176" s="2596"/>
      <c r="CN176" s="2596"/>
      <c r="CO176" s="2596"/>
      <c r="CP176" s="2596"/>
      <c r="CQ176" s="2596"/>
      <c r="CR176" s="2596"/>
      <c r="CS176" s="2596"/>
      <c r="CT176" s="2596"/>
      <c r="CU176" s="2596"/>
      <c r="CV176" s="2596"/>
      <c r="CW176" s="2596"/>
      <c r="CX176" s="2596"/>
      <c r="CY176" s="2596"/>
      <c r="CZ176" s="2596"/>
    </row>
    <row r="177" s="767" customFormat="true" ht="15" customHeight="true" x14ac:dyDescent="0.2">
      <c r="A177" s="1247"/>
      <c r="B177" s="1269"/>
      <c r="C177" s="1404"/>
      <c r="D177" s="1405"/>
      <c r="E177" s="1405"/>
      <c r="F177" s="1405"/>
      <c r="G177" s="1406"/>
      <c r="H177" s="1407"/>
      <c r="I177" s="1405"/>
      <c r="J177" s="1405"/>
      <c r="K177" s="1405"/>
      <c r="L177" s="1408"/>
      <c r="M177" s="1409"/>
      <c r="N177" s="1405"/>
      <c r="O177" s="1405"/>
      <c r="P177" s="1405"/>
      <c r="Q177" s="1406"/>
      <c r="R177" s="1407"/>
      <c r="S177" s="1405"/>
      <c r="T177" s="1405"/>
      <c r="U177" s="1405"/>
      <c r="V177" s="1405"/>
      <c r="W177" s="1405"/>
      <c r="X177" s="1405"/>
      <c r="Y177" s="1405"/>
      <c r="Z177" s="1405"/>
      <c r="AA177" s="1405"/>
      <c r="AB177" s="1410"/>
      <c r="AC177" s="1301"/>
      <c r="AD177" s="1301"/>
      <c r="AE177" s="1343"/>
      <c r="AF177" s="1045"/>
      <c r="AG177" s="1045"/>
      <c r="AH177" s="1045"/>
      <c r="AI177" s="1045"/>
      <c r="AJ177" s="1045"/>
      <c r="AK177" s="1045"/>
      <c r="AL177" s="1045"/>
      <c r="AM177" s="1045"/>
      <c r="AN177" s="1045"/>
      <c r="AO177" s="1045"/>
      <c r="AP177" s="1045"/>
      <c r="AQ177" s="1045"/>
      <c r="AR177" s="1045"/>
      <c r="AS177" s="1045"/>
      <c r="AT177" s="1045"/>
      <c r="AU177" s="1045"/>
      <c r="AV177" s="1045"/>
      <c r="AW177" s="1045"/>
      <c r="AX177" s="1045"/>
      <c r="AY177" s="1045"/>
      <c r="AZ177" s="240"/>
      <c r="BA177" s="761"/>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446"/>
      <c r="CC177" s="446"/>
      <c r="CD177" s="446"/>
      <c r="CE177" s="446"/>
      <c r="CF177" s="2596"/>
      <c r="CG177" s="2596"/>
      <c r="CH177" s="2596"/>
      <c r="CI177" s="2596"/>
      <c r="CJ177" s="2596"/>
      <c r="CK177" s="2596"/>
      <c r="CL177" s="2596"/>
      <c r="CM177" s="2596"/>
      <c r="CN177" s="2596"/>
      <c r="CO177" s="2596"/>
      <c r="CP177" s="2596"/>
      <c r="CQ177" s="2596"/>
      <c r="CR177" s="2596"/>
      <c r="CS177" s="2596"/>
      <c r="CT177" s="2596"/>
      <c r="CU177" s="2596"/>
      <c r="CV177" s="2596"/>
      <c r="CW177" s="2596"/>
      <c r="CX177" s="2596"/>
      <c r="CY177" s="2596"/>
      <c r="CZ177" s="2596"/>
    </row>
    <row r="178" s="767" customFormat="true" ht="15" customHeight="true" x14ac:dyDescent="0.2">
      <c r="A178" s="1247"/>
      <c r="B178" s="1269"/>
      <c r="C178" s="1404"/>
      <c r="D178" s="1405"/>
      <c r="E178" s="1405"/>
      <c r="F178" s="1405"/>
      <c r="G178" s="1406"/>
      <c r="H178" s="1407"/>
      <c r="I178" s="1405"/>
      <c r="J178" s="1405"/>
      <c r="K178" s="1405"/>
      <c r="L178" s="1408"/>
      <c r="M178" s="1409"/>
      <c r="N178" s="1405"/>
      <c r="O178" s="1405"/>
      <c r="P178" s="1405"/>
      <c r="Q178" s="1406"/>
      <c r="R178" s="1407"/>
      <c r="S178" s="1405"/>
      <c r="T178" s="1405"/>
      <c r="U178" s="1405"/>
      <c r="V178" s="1405"/>
      <c r="W178" s="1405"/>
      <c r="X178" s="1405"/>
      <c r="Y178" s="1405"/>
      <c r="Z178" s="1405"/>
      <c r="AA178" s="1405"/>
      <c r="AB178" s="1410"/>
      <c r="AC178" s="1301"/>
      <c r="AD178" s="1301"/>
      <c r="AE178" s="1343"/>
      <c r="AF178" s="1045"/>
      <c r="AG178" s="1045"/>
      <c r="AH178" s="1045"/>
      <c r="AI178" s="1045"/>
      <c r="AJ178" s="1045"/>
      <c r="AK178" s="1045"/>
      <c r="AL178" s="1045"/>
      <c r="AM178" s="1045"/>
      <c r="AN178" s="1045"/>
      <c r="AO178" s="1045"/>
      <c r="AP178" s="1045"/>
      <c r="AQ178" s="1045"/>
      <c r="AR178" s="1045"/>
      <c r="AS178" s="1045"/>
      <c r="AT178" s="1045"/>
      <c r="AU178" s="1045"/>
      <c r="AV178" s="1045"/>
      <c r="AW178" s="1045"/>
      <c r="AX178" s="1045"/>
      <c r="AY178" s="1045"/>
      <c r="AZ178" s="240"/>
      <c r="BA178" s="761"/>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446"/>
      <c r="CC178" s="446"/>
      <c r="CD178" s="446"/>
      <c r="CE178" s="446"/>
      <c r="CF178" s="2596"/>
      <c r="CG178" s="2596"/>
      <c r="CH178" s="2596"/>
      <c r="CI178" s="2596"/>
      <c r="CJ178" s="2596"/>
      <c r="CK178" s="2596"/>
      <c r="CL178" s="2596"/>
      <c r="CM178" s="2596"/>
      <c r="CN178" s="2596"/>
      <c r="CO178" s="2596"/>
      <c r="CP178" s="2596"/>
      <c r="CQ178" s="2596"/>
      <c r="CR178" s="2596"/>
      <c r="CS178" s="2596"/>
      <c r="CT178" s="2596"/>
      <c r="CU178" s="2596"/>
      <c r="CV178" s="2596"/>
      <c r="CW178" s="2596"/>
      <c r="CX178" s="2596"/>
      <c r="CY178" s="2596"/>
      <c r="CZ178" s="2596"/>
    </row>
    <row r="179" s="767" customFormat="true" ht="15" customHeight="true" x14ac:dyDescent="0.2">
      <c r="A179" s="1247"/>
      <c r="B179" s="1269"/>
      <c r="C179" s="1404"/>
      <c r="D179" s="1405"/>
      <c r="E179" s="1405"/>
      <c r="F179" s="1405"/>
      <c r="G179" s="1406"/>
      <c r="H179" s="1407"/>
      <c r="I179" s="1405"/>
      <c r="J179" s="1405"/>
      <c r="K179" s="1405"/>
      <c r="L179" s="1408"/>
      <c r="M179" s="1409"/>
      <c r="N179" s="1405"/>
      <c r="O179" s="1405"/>
      <c r="P179" s="1405"/>
      <c r="Q179" s="1406"/>
      <c r="R179" s="1407"/>
      <c r="S179" s="1405"/>
      <c r="T179" s="1405"/>
      <c r="U179" s="1405"/>
      <c r="V179" s="1405"/>
      <c r="W179" s="1405"/>
      <c r="X179" s="1405"/>
      <c r="Y179" s="1405"/>
      <c r="Z179" s="1405"/>
      <c r="AA179" s="1405"/>
      <c r="AB179" s="1410"/>
      <c r="AC179" s="1301"/>
      <c r="AD179" s="1301"/>
      <c r="AE179" s="1343"/>
      <c r="AF179" s="1045"/>
      <c r="AG179" s="1045"/>
      <c r="AH179" s="1045"/>
      <c r="AI179" s="1045"/>
      <c r="AJ179" s="1045"/>
      <c r="AK179" s="1045"/>
      <c r="AL179" s="1045"/>
      <c r="AM179" s="1045"/>
      <c r="AN179" s="1045"/>
      <c r="AO179" s="1045"/>
      <c r="AP179" s="1045"/>
      <c r="AQ179" s="1045"/>
      <c r="AR179" s="1045"/>
      <c r="AS179" s="1045"/>
      <c r="AT179" s="1045"/>
      <c r="AU179" s="1045"/>
      <c r="AV179" s="1045"/>
      <c r="AW179" s="1045"/>
      <c r="AX179" s="1045"/>
      <c r="AY179" s="1045"/>
      <c r="AZ179" s="240"/>
      <c r="BA179" s="761"/>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446"/>
      <c r="CC179" s="446"/>
      <c r="CD179" s="446"/>
      <c r="CE179" s="446"/>
      <c r="CF179" s="2596"/>
      <c r="CG179" s="2596"/>
      <c r="CH179" s="2596"/>
      <c r="CI179" s="2596"/>
      <c r="CJ179" s="2596"/>
      <c r="CK179" s="2596"/>
      <c r="CL179" s="2596"/>
      <c r="CM179" s="2596"/>
      <c r="CN179" s="2596"/>
      <c r="CO179" s="2596"/>
      <c r="CP179" s="2596"/>
      <c r="CQ179" s="2596"/>
      <c r="CR179" s="2596"/>
      <c r="CS179" s="2596"/>
      <c r="CT179" s="2596"/>
      <c r="CU179" s="2596"/>
      <c r="CV179" s="2596"/>
      <c r="CW179" s="2596"/>
      <c r="CX179" s="2596"/>
      <c r="CY179" s="2596"/>
      <c r="CZ179" s="2596"/>
    </row>
    <row r="180" s="767" customFormat="true" ht="15" customHeight="true" x14ac:dyDescent="0.2">
      <c r="A180" s="1247"/>
      <c r="B180" s="1269"/>
      <c r="C180" s="1404"/>
      <c r="D180" s="1405"/>
      <c r="E180" s="1405"/>
      <c r="F180" s="1405"/>
      <c r="G180" s="1406"/>
      <c r="H180" s="1407"/>
      <c r="I180" s="1405"/>
      <c r="J180" s="1405"/>
      <c r="K180" s="1405"/>
      <c r="L180" s="1408"/>
      <c r="M180" s="1409"/>
      <c r="N180" s="1405"/>
      <c r="O180" s="1405"/>
      <c r="P180" s="1405"/>
      <c r="Q180" s="1406"/>
      <c r="R180" s="1407"/>
      <c r="S180" s="1405"/>
      <c r="T180" s="1405"/>
      <c r="U180" s="1405"/>
      <c r="V180" s="1405"/>
      <c r="W180" s="1405"/>
      <c r="X180" s="1405"/>
      <c r="Y180" s="1405"/>
      <c r="Z180" s="1405"/>
      <c r="AA180" s="1405"/>
      <c r="AB180" s="1410"/>
      <c r="AC180" s="1301"/>
      <c r="AD180" s="1301"/>
      <c r="AE180" s="1343"/>
      <c r="AF180" s="1045"/>
      <c r="AG180" s="1045"/>
      <c r="AH180" s="1045"/>
      <c r="AI180" s="1045"/>
      <c r="AJ180" s="1045"/>
      <c r="AK180" s="1045"/>
      <c r="AL180" s="1045"/>
      <c r="AM180" s="1045"/>
      <c r="AN180" s="1045"/>
      <c r="AO180" s="1045"/>
      <c r="AP180" s="1045"/>
      <c r="AQ180" s="1045"/>
      <c r="AR180" s="1045"/>
      <c r="AS180" s="1045"/>
      <c r="AT180" s="1045"/>
      <c r="AU180" s="1045"/>
      <c r="AV180" s="1045"/>
      <c r="AW180" s="1045"/>
      <c r="AX180" s="1045"/>
      <c r="AY180" s="1045"/>
      <c r="AZ180" s="240"/>
      <c r="BA180" s="761"/>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446"/>
      <c r="CC180" s="446"/>
      <c r="CD180" s="446"/>
      <c r="CE180" s="446"/>
      <c r="CF180" s="2596"/>
      <c r="CG180" s="2596"/>
      <c r="CH180" s="2596"/>
      <c r="CI180" s="2596"/>
      <c r="CJ180" s="2596"/>
      <c r="CK180" s="2596"/>
      <c r="CL180" s="2596"/>
      <c r="CM180" s="2596"/>
      <c r="CN180" s="2596"/>
      <c r="CO180" s="2596"/>
      <c r="CP180" s="2596"/>
      <c r="CQ180" s="2596"/>
      <c r="CR180" s="2596"/>
      <c r="CS180" s="2596"/>
      <c r="CT180" s="2596"/>
      <c r="CU180" s="2596"/>
      <c r="CV180" s="2596"/>
      <c r="CW180" s="2596"/>
      <c r="CX180" s="2596"/>
      <c r="CY180" s="2596"/>
      <c r="CZ180" s="2596"/>
    </row>
    <row r="181" s="767" customFormat="true" ht="15" customHeight="true" x14ac:dyDescent="0.2">
      <c r="A181" s="1247"/>
      <c r="B181" s="1269"/>
      <c r="C181" s="1404"/>
      <c r="D181" s="1405"/>
      <c r="E181" s="1405"/>
      <c r="F181" s="1405"/>
      <c r="G181" s="1406"/>
      <c r="H181" s="1407"/>
      <c r="I181" s="1405"/>
      <c r="J181" s="1405"/>
      <c r="K181" s="1405"/>
      <c r="L181" s="1408"/>
      <c r="M181" s="1409"/>
      <c r="N181" s="1405"/>
      <c r="O181" s="1405"/>
      <c r="P181" s="1405"/>
      <c r="Q181" s="1406"/>
      <c r="R181" s="1407"/>
      <c r="S181" s="1405"/>
      <c r="T181" s="1405"/>
      <c r="U181" s="1405"/>
      <c r="V181" s="1405"/>
      <c r="W181" s="1405"/>
      <c r="X181" s="1405"/>
      <c r="Y181" s="1405"/>
      <c r="Z181" s="1405"/>
      <c r="AA181" s="1405"/>
      <c r="AB181" s="1410"/>
      <c r="AC181" s="1301"/>
      <c r="AD181" s="1301"/>
      <c r="AE181" s="1343"/>
      <c r="AF181" s="1045"/>
      <c r="AG181" s="1045"/>
      <c r="AH181" s="1045"/>
      <c r="AI181" s="1045"/>
      <c r="AJ181" s="1045"/>
      <c r="AK181" s="1045"/>
      <c r="AL181" s="1045"/>
      <c r="AM181" s="1045"/>
      <c r="AN181" s="1045"/>
      <c r="AO181" s="1045"/>
      <c r="AP181" s="1045"/>
      <c r="AQ181" s="1045"/>
      <c r="AR181" s="1045"/>
      <c r="AS181" s="1045"/>
      <c r="AT181" s="1045"/>
      <c r="AU181" s="1045"/>
      <c r="AV181" s="1045"/>
      <c r="AW181" s="1045"/>
      <c r="AX181" s="1045"/>
      <c r="AY181" s="1045"/>
      <c r="AZ181" s="240"/>
      <c r="BA181" s="761"/>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446"/>
      <c r="CC181" s="446"/>
      <c r="CD181" s="446"/>
      <c r="CE181" s="446"/>
      <c r="CF181" s="2596"/>
      <c r="CG181" s="2596"/>
      <c r="CH181" s="2596"/>
      <c r="CI181" s="2596"/>
      <c r="CJ181" s="2596"/>
      <c r="CK181" s="2596"/>
      <c r="CL181" s="2596"/>
      <c r="CM181" s="2596"/>
      <c r="CN181" s="2596"/>
      <c r="CO181" s="2596"/>
      <c r="CP181" s="2596"/>
      <c r="CQ181" s="2596"/>
      <c r="CR181" s="2596"/>
      <c r="CS181" s="2596"/>
      <c r="CT181" s="2596"/>
      <c r="CU181" s="2596"/>
      <c r="CV181" s="2596"/>
      <c r="CW181" s="2596"/>
      <c r="CX181" s="2596"/>
      <c r="CY181" s="2596"/>
      <c r="CZ181" s="2596"/>
    </row>
    <row r="182" s="767" customFormat="true" ht="15" customHeight="true" x14ac:dyDescent="0.2">
      <c r="A182" s="1247"/>
      <c r="B182" s="1269"/>
      <c r="C182" s="1404"/>
      <c r="D182" s="1405"/>
      <c r="E182" s="1405"/>
      <c r="F182" s="1405"/>
      <c r="G182" s="1406"/>
      <c r="H182" s="1407"/>
      <c r="I182" s="1405"/>
      <c r="J182" s="1405"/>
      <c r="K182" s="1405"/>
      <c r="L182" s="1408"/>
      <c r="M182" s="1409"/>
      <c r="N182" s="1405"/>
      <c r="O182" s="1405"/>
      <c r="P182" s="1405"/>
      <c r="Q182" s="1406"/>
      <c r="R182" s="1407"/>
      <c r="S182" s="1405"/>
      <c r="T182" s="1405"/>
      <c r="U182" s="1405"/>
      <c r="V182" s="1405"/>
      <c r="W182" s="1405"/>
      <c r="X182" s="1405"/>
      <c r="Y182" s="1405"/>
      <c r="Z182" s="1405"/>
      <c r="AA182" s="1405"/>
      <c r="AB182" s="1410"/>
      <c r="AC182" s="1301"/>
      <c r="AD182" s="1301"/>
      <c r="AE182" s="1343"/>
      <c r="AF182" s="1045"/>
      <c r="AG182" s="1045"/>
      <c r="AH182" s="1045"/>
      <c r="AI182" s="1045"/>
      <c r="AJ182" s="1045"/>
      <c r="AK182" s="1045"/>
      <c r="AL182" s="1045"/>
      <c r="AM182" s="1045"/>
      <c r="AN182" s="1045"/>
      <c r="AO182" s="1045"/>
      <c r="AP182" s="1045"/>
      <c r="AQ182" s="1045"/>
      <c r="AR182" s="1045"/>
      <c r="AS182" s="1045"/>
      <c r="AT182" s="1045"/>
      <c r="AU182" s="1045"/>
      <c r="AV182" s="1045"/>
      <c r="AW182" s="1045"/>
      <c r="AX182" s="1045"/>
      <c r="AY182" s="1045"/>
      <c r="AZ182" s="240"/>
      <c r="BA182" s="761"/>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446"/>
      <c r="CC182" s="446"/>
      <c r="CD182" s="446"/>
      <c r="CE182" s="446"/>
      <c r="CF182" s="2596"/>
      <c r="CG182" s="2596"/>
      <c r="CH182" s="2596"/>
      <c r="CI182" s="2596"/>
      <c r="CJ182" s="2596"/>
      <c r="CK182" s="2596"/>
      <c r="CL182" s="2596"/>
      <c r="CM182" s="2596"/>
      <c r="CN182" s="2596"/>
      <c r="CO182" s="2596"/>
      <c r="CP182" s="2596"/>
      <c r="CQ182" s="2596"/>
      <c r="CR182" s="2596"/>
      <c r="CS182" s="2596"/>
      <c r="CT182" s="2596"/>
      <c r="CU182" s="2596"/>
      <c r="CV182" s="2596"/>
      <c r="CW182" s="2596"/>
      <c r="CX182" s="2596"/>
      <c r="CY182" s="2596"/>
      <c r="CZ182" s="2596"/>
    </row>
    <row r="183" s="767" customFormat="true" ht="15" customHeight="true" x14ac:dyDescent="0.2">
      <c r="A183" s="1247"/>
      <c r="B183" s="1269"/>
      <c r="C183" s="1404"/>
      <c r="D183" s="1405"/>
      <c r="E183" s="1405"/>
      <c r="F183" s="1405"/>
      <c r="G183" s="1406"/>
      <c r="H183" s="1407"/>
      <c r="I183" s="1405"/>
      <c r="J183" s="1405"/>
      <c r="K183" s="1405"/>
      <c r="L183" s="1408"/>
      <c r="M183" s="1409"/>
      <c r="N183" s="1405"/>
      <c r="O183" s="1405"/>
      <c r="P183" s="1405"/>
      <c r="Q183" s="1406"/>
      <c r="R183" s="1407"/>
      <c r="S183" s="1405"/>
      <c r="T183" s="1405"/>
      <c r="U183" s="1405"/>
      <c r="V183" s="1405"/>
      <c r="W183" s="1405"/>
      <c r="X183" s="1405"/>
      <c r="Y183" s="1405"/>
      <c r="Z183" s="1405"/>
      <c r="AA183" s="1405"/>
      <c r="AB183" s="1410"/>
      <c r="AC183" s="1301"/>
      <c r="AD183" s="1301"/>
      <c r="AE183" s="1343"/>
      <c r="AF183" s="1045"/>
      <c r="AG183" s="1045"/>
      <c r="AH183" s="1045"/>
      <c r="AI183" s="1045"/>
      <c r="AJ183" s="1045"/>
      <c r="AK183" s="1045"/>
      <c r="AL183" s="1045"/>
      <c r="AM183" s="1045"/>
      <c r="AN183" s="1045"/>
      <c r="AO183" s="1045"/>
      <c r="AP183" s="1045"/>
      <c r="AQ183" s="1045"/>
      <c r="AR183" s="1045"/>
      <c r="AS183" s="1045"/>
      <c r="AT183" s="1045"/>
      <c r="AU183" s="1045"/>
      <c r="AV183" s="1045"/>
      <c r="AW183" s="1045"/>
      <c r="AX183" s="1045"/>
      <c r="AY183" s="1045"/>
      <c r="AZ183" s="240"/>
      <c r="BA183" s="761"/>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446"/>
      <c r="CC183" s="446"/>
      <c r="CD183" s="446"/>
      <c r="CE183" s="446"/>
      <c r="CF183" s="2596"/>
      <c r="CG183" s="2596"/>
      <c r="CH183" s="2596"/>
      <c r="CI183" s="2596"/>
      <c r="CJ183" s="2596"/>
      <c r="CK183" s="2596"/>
      <c r="CL183" s="2596"/>
      <c r="CM183" s="2596"/>
      <c r="CN183" s="2596"/>
      <c r="CO183" s="2596"/>
      <c r="CP183" s="2596"/>
      <c r="CQ183" s="2596"/>
      <c r="CR183" s="2596"/>
      <c r="CS183" s="2596"/>
      <c r="CT183" s="2596"/>
      <c r="CU183" s="2596"/>
      <c r="CV183" s="2596"/>
      <c r="CW183" s="2596"/>
      <c r="CX183" s="2596"/>
      <c r="CY183" s="2596"/>
      <c r="CZ183" s="2596"/>
    </row>
    <row r="184" s="767" customFormat="true" ht="15" customHeight="true" x14ac:dyDescent="0.2">
      <c r="A184" s="1247"/>
      <c r="B184" s="1269"/>
      <c r="C184" s="1404"/>
      <c r="D184" s="1405"/>
      <c r="E184" s="1405"/>
      <c r="F184" s="1405"/>
      <c r="G184" s="1406"/>
      <c r="H184" s="1407"/>
      <c r="I184" s="1405"/>
      <c r="J184" s="1405"/>
      <c r="K184" s="1405"/>
      <c r="L184" s="1408"/>
      <c r="M184" s="1409"/>
      <c r="N184" s="1405"/>
      <c r="O184" s="1405"/>
      <c r="P184" s="1405"/>
      <c r="Q184" s="1406"/>
      <c r="R184" s="1407"/>
      <c r="S184" s="1405"/>
      <c r="T184" s="1405"/>
      <c r="U184" s="1405"/>
      <c r="V184" s="1405"/>
      <c r="W184" s="1405"/>
      <c r="X184" s="1405"/>
      <c r="Y184" s="1405"/>
      <c r="Z184" s="1405"/>
      <c r="AA184" s="1405"/>
      <c r="AB184" s="1410"/>
      <c r="AC184" s="1301"/>
      <c r="AD184" s="1301"/>
      <c r="AE184" s="1343"/>
      <c r="AF184" s="1045"/>
      <c r="AG184" s="1045"/>
      <c r="AH184" s="1045"/>
      <c r="AI184" s="1045"/>
      <c r="AJ184" s="1045"/>
      <c r="AK184" s="1045"/>
      <c r="AL184" s="1045"/>
      <c r="AM184" s="1045"/>
      <c r="AN184" s="1045"/>
      <c r="AO184" s="1045"/>
      <c r="AP184" s="1045"/>
      <c r="AQ184" s="1045"/>
      <c r="AR184" s="1045"/>
      <c r="AS184" s="1045"/>
      <c r="AT184" s="1045"/>
      <c r="AU184" s="1045"/>
      <c r="AV184" s="1045"/>
      <c r="AW184" s="1045"/>
      <c r="AX184" s="1045"/>
      <c r="AY184" s="1045"/>
      <c r="AZ184" s="240"/>
      <c r="BA184" s="761"/>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446"/>
      <c r="CC184" s="446"/>
      <c r="CD184" s="446"/>
      <c r="CE184" s="446"/>
      <c r="CF184" s="2596"/>
      <c r="CG184" s="2596"/>
      <c r="CH184" s="2596"/>
      <c r="CI184" s="2596"/>
      <c r="CJ184" s="2596"/>
      <c r="CK184" s="2596"/>
      <c r="CL184" s="2596"/>
      <c r="CM184" s="2596"/>
      <c r="CN184" s="2596"/>
      <c r="CO184" s="2596"/>
      <c r="CP184" s="2596"/>
      <c r="CQ184" s="2596"/>
      <c r="CR184" s="2596"/>
      <c r="CS184" s="2596"/>
      <c r="CT184" s="2596"/>
      <c r="CU184" s="2596"/>
      <c r="CV184" s="2596"/>
      <c r="CW184" s="2596"/>
      <c r="CX184" s="2596"/>
      <c r="CY184" s="2596"/>
      <c r="CZ184" s="2596"/>
    </row>
    <row r="185" s="767" customFormat="true" ht="15" customHeight="true" x14ac:dyDescent="0.2">
      <c r="A185" s="1247"/>
      <c r="B185" s="1269"/>
      <c r="C185" s="1404"/>
      <c r="D185" s="1405"/>
      <c r="E185" s="1405"/>
      <c r="F185" s="1405"/>
      <c r="G185" s="1406"/>
      <c r="H185" s="1407"/>
      <c r="I185" s="1405"/>
      <c r="J185" s="1405"/>
      <c r="K185" s="1405"/>
      <c r="L185" s="1408"/>
      <c r="M185" s="1409"/>
      <c r="N185" s="1405"/>
      <c r="O185" s="1405"/>
      <c r="P185" s="1405"/>
      <c r="Q185" s="1406"/>
      <c r="R185" s="1407"/>
      <c r="S185" s="1405"/>
      <c r="T185" s="1405"/>
      <c r="U185" s="1405"/>
      <c r="V185" s="1405"/>
      <c r="W185" s="1405"/>
      <c r="X185" s="1405"/>
      <c r="Y185" s="1405"/>
      <c r="Z185" s="1405"/>
      <c r="AA185" s="1405"/>
      <c r="AB185" s="1410"/>
      <c r="AC185" s="1301"/>
      <c r="AD185" s="1301"/>
      <c r="AE185" s="1343"/>
      <c r="AF185" s="1045"/>
      <c r="AG185" s="1045"/>
      <c r="AH185" s="1045"/>
      <c r="AI185" s="1045"/>
      <c r="AJ185" s="1045"/>
      <c r="AK185" s="1045"/>
      <c r="AL185" s="1045"/>
      <c r="AM185" s="1045"/>
      <c r="AN185" s="1045"/>
      <c r="AO185" s="1045"/>
      <c r="AP185" s="1045"/>
      <c r="AQ185" s="1045"/>
      <c r="AR185" s="1045"/>
      <c r="AS185" s="1045"/>
      <c r="AT185" s="1045"/>
      <c r="AU185" s="1045"/>
      <c r="AV185" s="1045"/>
      <c r="AW185" s="1045"/>
      <c r="AX185" s="1045"/>
      <c r="AY185" s="1045"/>
      <c r="AZ185" s="240"/>
      <c r="BA185" s="761"/>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446"/>
      <c r="CC185" s="446"/>
      <c r="CD185" s="446"/>
      <c r="CE185" s="446"/>
      <c r="CF185" s="2596"/>
      <c r="CG185" s="2596"/>
      <c r="CH185" s="2596"/>
      <c r="CI185" s="2596"/>
      <c r="CJ185" s="2596"/>
      <c r="CK185" s="2596"/>
      <c r="CL185" s="2596"/>
      <c r="CM185" s="2596"/>
      <c r="CN185" s="2596"/>
      <c r="CO185" s="2596"/>
      <c r="CP185" s="2596"/>
      <c r="CQ185" s="2596"/>
      <c r="CR185" s="2596"/>
      <c r="CS185" s="2596"/>
      <c r="CT185" s="2596"/>
      <c r="CU185" s="2596"/>
      <c r="CV185" s="2596"/>
      <c r="CW185" s="2596"/>
      <c r="CX185" s="2596"/>
      <c r="CY185" s="2596"/>
      <c r="CZ185" s="2596"/>
    </row>
    <row r="186" s="767" customFormat="true" ht="15" customHeight="true" x14ac:dyDescent="0.2">
      <c r="A186" s="1247"/>
      <c r="B186" s="1269"/>
      <c r="C186" s="1404"/>
      <c r="D186" s="1405"/>
      <c r="E186" s="1405"/>
      <c r="F186" s="1405"/>
      <c r="G186" s="1406"/>
      <c r="H186" s="1407"/>
      <c r="I186" s="1405"/>
      <c r="J186" s="1405"/>
      <c r="K186" s="1405"/>
      <c r="L186" s="1408"/>
      <c r="M186" s="1409"/>
      <c r="N186" s="1405"/>
      <c r="O186" s="1405"/>
      <c r="P186" s="1405"/>
      <c r="Q186" s="1406"/>
      <c r="R186" s="1407"/>
      <c r="S186" s="1405"/>
      <c r="T186" s="1405"/>
      <c r="U186" s="1405"/>
      <c r="V186" s="1405"/>
      <c r="W186" s="1405"/>
      <c r="X186" s="1405"/>
      <c r="Y186" s="1405"/>
      <c r="Z186" s="1405"/>
      <c r="AA186" s="1405"/>
      <c r="AB186" s="1410"/>
      <c r="AC186" s="1301"/>
      <c r="AD186" s="1301"/>
      <c r="AE186" s="1343"/>
      <c r="AF186" s="1045"/>
      <c r="AG186" s="1045"/>
      <c r="AH186" s="1045"/>
      <c r="AI186" s="1045"/>
      <c r="AJ186" s="1045"/>
      <c r="AK186" s="1045"/>
      <c r="AL186" s="1045"/>
      <c r="AM186" s="1045"/>
      <c r="AN186" s="1045"/>
      <c r="AO186" s="1045"/>
      <c r="AP186" s="1045"/>
      <c r="AQ186" s="1045"/>
      <c r="AR186" s="1045"/>
      <c r="AS186" s="1045"/>
      <c r="AT186" s="1045"/>
      <c r="AU186" s="1045"/>
      <c r="AV186" s="1045"/>
      <c r="AW186" s="1045"/>
      <c r="AX186" s="1045"/>
      <c r="AY186" s="1045"/>
      <c r="AZ186" s="240"/>
      <c r="BA186" s="761"/>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446"/>
      <c r="CC186" s="446"/>
      <c r="CD186" s="446"/>
      <c r="CE186" s="446"/>
      <c r="CF186" s="2596"/>
      <c r="CG186" s="2596"/>
      <c r="CH186" s="2596"/>
      <c r="CI186" s="2596"/>
      <c r="CJ186" s="2596"/>
      <c r="CK186" s="2596"/>
      <c r="CL186" s="2596"/>
      <c r="CM186" s="2596"/>
      <c r="CN186" s="2596"/>
      <c r="CO186" s="2596"/>
      <c r="CP186" s="2596"/>
      <c r="CQ186" s="2596"/>
      <c r="CR186" s="2596"/>
      <c r="CS186" s="2596"/>
      <c r="CT186" s="2596"/>
      <c r="CU186" s="2596"/>
      <c r="CV186" s="2596"/>
      <c r="CW186" s="2596"/>
      <c r="CX186" s="2596"/>
      <c r="CY186" s="2596"/>
      <c r="CZ186" s="2596"/>
    </row>
    <row r="187" s="767" customFormat="true" ht="15" customHeight="true" x14ac:dyDescent="0.2">
      <c r="A187" s="1247"/>
      <c r="B187" s="1269"/>
      <c r="C187" s="1404"/>
      <c r="D187" s="1405"/>
      <c r="E187" s="1405"/>
      <c r="F187" s="1405"/>
      <c r="G187" s="1406"/>
      <c r="H187" s="1407"/>
      <c r="I187" s="1405"/>
      <c r="J187" s="1405"/>
      <c r="K187" s="1405"/>
      <c r="L187" s="1408"/>
      <c r="M187" s="1409"/>
      <c r="N187" s="1405"/>
      <c r="O187" s="1405"/>
      <c r="P187" s="1405"/>
      <c r="Q187" s="1406"/>
      <c r="R187" s="1407"/>
      <c r="S187" s="1405"/>
      <c r="T187" s="1405"/>
      <c r="U187" s="1405"/>
      <c r="V187" s="1405"/>
      <c r="W187" s="1405"/>
      <c r="X187" s="1405"/>
      <c r="Y187" s="1405"/>
      <c r="Z187" s="1405"/>
      <c r="AA187" s="1405"/>
      <c r="AB187" s="1410"/>
      <c r="AC187" s="1301"/>
      <c r="AD187" s="1301"/>
      <c r="AE187" s="1343"/>
      <c r="AF187" s="1045"/>
      <c r="AG187" s="1045"/>
      <c r="AH187" s="1045"/>
      <c r="AI187" s="1045"/>
      <c r="AJ187" s="1045"/>
      <c r="AK187" s="1045"/>
      <c r="AL187" s="1045"/>
      <c r="AM187" s="1045"/>
      <c r="AN187" s="1045"/>
      <c r="AO187" s="1045"/>
      <c r="AP187" s="1045"/>
      <c r="AQ187" s="1045"/>
      <c r="AR187" s="1045"/>
      <c r="AS187" s="1045"/>
      <c r="AT187" s="1045"/>
      <c r="AU187" s="1045"/>
      <c r="AV187" s="1045"/>
      <c r="AW187" s="1045"/>
      <c r="AX187" s="1045"/>
      <c r="AY187" s="1045"/>
      <c r="AZ187" s="240"/>
      <c r="BA187" s="761"/>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446"/>
      <c r="CC187" s="446"/>
      <c r="CD187" s="446"/>
      <c r="CE187" s="446"/>
      <c r="CF187" s="2596"/>
      <c r="CG187" s="2596"/>
      <c r="CH187" s="2596"/>
      <c r="CI187" s="2596"/>
      <c r="CJ187" s="2596"/>
      <c r="CK187" s="2596"/>
      <c r="CL187" s="2596"/>
      <c r="CM187" s="2596"/>
      <c r="CN187" s="2596"/>
      <c r="CO187" s="2596"/>
      <c r="CP187" s="2596"/>
      <c r="CQ187" s="2596"/>
      <c r="CR187" s="2596"/>
      <c r="CS187" s="2596"/>
      <c r="CT187" s="2596"/>
      <c r="CU187" s="2596"/>
      <c r="CV187" s="2596"/>
      <c r="CW187" s="2596"/>
      <c r="CX187" s="2596"/>
      <c r="CY187" s="2596"/>
      <c r="CZ187" s="2596"/>
    </row>
    <row r="188" s="767" customFormat="true" ht="15" customHeight="true" x14ac:dyDescent="0.2">
      <c r="A188" s="1247"/>
      <c r="B188" s="1269"/>
      <c r="C188" s="1404"/>
      <c r="D188" s="1405"/>
      <c r="E188" s="1405"/>
      <c r="F188" s="1405"/>
      <c r="G188" s="1406"/>
      <c r="H188" s="1407"/>
      <c r="I188" s="1405"/>
      <c r="J188" s="1405"/>
      <c r="K188" s="1405"/>
      <c r="L188" s="1408"/>
      <c r="M188" s="1409"/>
      <c r="N188" s="1405"/>
      <c r="O188" s="1405"/>
      <c r="P188" s="1405"/>
      <c r="Q188" s="1406"/>
      <c r="R188" s="1407"/>
      <c r="S188" s="1405"/>
      <c r="T188" s="1405"/>
      <c r="U188" s="1405"/>
      <c r="V188" s="1405"/>
      <c r="W188" s="1405"/>
      <c r="X188" s="1405"/>
      <c r="Y188" s="1405"/>
      <c r="Z188" s="1405"/>
      <c r="AA188" s="1405"/>
      <c r="AB188" s="1410"/>
      <c r="AC188" s="1301"/>
      <c r="AD188" s="1301"/>
      <c r="AE188" s="1343"/>
      <c r="AF188" s="1045"/>
      <c r="AG188" s="1045"/>
      <c r="AH188" s="1045"/>
      <c r="AI188" s="1045"/>
      <c r="AJ188" s="1045"/>
      <c r="AK188" s="1045"/>
      <c r="AL188" s="1045"/>
      <c r="AM188" s="1045"/>
      <c r="AN188" s="1045"/>
      <c r="AO188" s="1045"/>
      <c r="AP188" s="1045"/>
      <c r="AQ188" s="1045"/>
      <c r="AR188" s="1045"/>
      <c r="AS188" s="1045"/>
      <c r="AT188" s="1045"/>
      <c r="AU188" s="1045"/>
      <c r="AV188" s="1045"/>
      <c r="AW188" s="1045"/>
      <c r="AX188" s="1045"/>
      <c r="AY188" s="1045"/>
      <c r="AZ188" s="240"/>
      <c r="BA188" s="761"/>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446"/>
      <c r="CC188" s="446"/>
      <c r="CD188" s="446"/>
      <c r="CE188" s="446"/>
      <c r="CF188" s="2596"/>
      <c r="CG188" s="2596"/>
      <c r="CH188" s="2596"/>
      <c r="CI188" s="2596"/>
      <c r="CJ188" s="2596"/>
      <c r="CK188" s="2596"/>
      <c r="CL188" s="2596"/>
      <c r="CM188" s="2596"/>
      <c r="CN188" s="2596"/>
      <c r="CO188" s="2596"/>
      <c r="CP188" s="2596"/>
      <c r="CQ188" s="2596"/>
      <c r="CR188" s="2596"/>
      <c r="CS188" s="2596"/>
      <c r="CT188" s="2596"/>
      <c r="CU188" s="2596"/>
      <c r="CV188" s="2596"/>
      <c r="CW188" s="2596"/>
      <c r="CX188" s="2596"/>
      <c r="CY188" s="2596"/>
      <c r="CZ188" s="2596"/>
    </row>
    <row r="189" s="767" customFormat="true" ht="15" customHeight="true" x14ac:dyDescent="0.2">
      <c r="A189" s="1247"/>
      <c r="B189" s="1269"/>
      <c r="C189" s="1404"/>
      <c r="D189" s="1405"/>
      <c r="E189" s="1405"/>
      <c r="F189" s="1405"/>
      <c r="G189" s="1406"/>
      <c r="H189" s="1407"/>
      <c r="I189" s="1405"/>
      <c r="J189" s="1405"/>
      <c r="K189" s="1405"/>
      <c r="L189" s="1408"/>
      <c r="M189" s="1409"/>
      <c r="N189" s="1405"/>
      <c r="O189" s="1405"/>
      <c r="P189" s="1405"/>
      <c r="Q189" s="1406"/>
      <c r="R189" s="1407"/>
      <c r="S189" s="1405"/>
      <c r="T189" s="1405"/>
      <c r="U189" s="1405"/>
      <c r="V189" s="1405"/>
      <c r="W189" s="1405"/>
      <c r="X189" s="1405"/>
      <c r="Y189" s="1405"/>
      <c r="Z189" s="1405"/>
      <c r="AA189" s="1405"/>
      <c r="AB189" s="1410"/>
      <c r="AC189" s="1301"/>
      <c r="AD189" s="1301"/>
      <c r="AE189" s="1343"/>
      <c r="AF189" s="1045"/>
      <c r="AG189" s="1045"/>
      <c r="AH189" s="1045"/>
      <c r="AI189" s="1045"/>
      <c r="AJ189" s="1045"/>
      <c r="AK189" s="1045"/>
      <c r="AL189" s="1045"/>
      <c r="AM189" s="1045"/>
      <c r="AN189" s="1045"/>
      <c r="AO189" s="1045"/>
      <c r="AP189" s="1045"/>
      <c r="AQ189" s="1045"/>
      <c r="AR189" s="1045"/>
      <c r="AS189" s="1045"/>
      <c r="AT189" s="1045"/>
      <c r="AU189" s="1045"/>
      <c r="AV189" s="1045"/>
      <c r="AW189" s="1045"/>
      <c r="AX189" s="1045"/>
      <c r="AY189" s="1045"/>
      <c r="AZ189" s="240"/>
      <c r="BA189" s="761"/>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446"/>
      <c r="CC189" s="446"/>
      <c r="CD189" s="446"/>
      <c r="CE189" s="446"/>
      <c r="CF189" s="2596"/>
      <c r="CG189" s="2596"/>
      <c r="CH189" s="2596"/>
      <c r="CI189" s="2596"/>
      <c r="CJ189" s="2596"/>
      <c r="CK189" s="2596"/>
      <c r="CL189" s="2596"/>
      <c r="CM189" s="2596"/>
      <c r="CN189" s="2596"/>
      <c r="CO189" s="2596"/>
      <c r="CP189" s="2596"/>
      <c r="CQ189" s="2596"/>
      <c r="CR189" s="2596"/>
      <c r="CS189" s="2596"/>
      <c r="CT189" s="2596"/>
      <c r="CU189" s="2596"/>
      <c r="CV189" s="2596"/>
      <c r="CW189" s="2596"/>
      <c r="CX189" s="2596"/>
      <c r="CY189" s="2596"/>
      <c r="CZ189" s="2596"/>
    </row>
    <row r="190" s="767" customFormat="true" ht="15" customHeight="true" x14ac:dyDescent="0.2">
      <c r="A190" s="1247"/>
      <c r="B190" s="1269"/>
      <c r="C190" s="1404"/>
      <c r="D190" s="1405"/>
      <c r="E190" s="1405"/>
      <c r="F190" s="1405"/>
      <c r="G190" s="1406"/>
      <c r="H190" s="1407"/>
      <c r="I190" s="1405"/>
      <c r="J190" s="1405"/>
      <c r="K190" s="1405"/>
      <c r="L190" s="1408"/>
      <c r="M190" s="1409"/>
      <c r="N190" s="1405"/>
      <c r="O190" s="1405"/>
      <c r="P190" s="1405"/>
      <c r="Q190" s="1406"/>
      <c r="R190" s="1407"/>
      <c r="S190" s="1405"/>
      <c r="T190" s="1405"/>
      <c r="U190" s="1405"/>
      <c r="V190" s="1405"/>
      <c r="W190" s="1405"/>
      <c r="X190" s="1405"/>
      <c r="Y190" s="1405"/>
      <c r="Z190" s="1405"/>
      <c r="AA190" s="1405"/>
      <c r="AB190" s="1410"/>
      <c r="AC190" s="1301"/>
      <c r="AD190" s="1301"/>
      <c r="AE190" s="1343"/>
      <c r="AF190" s="1045"/>
      <c r="AG190" s="1045"/>
      <c r="AH190" s="1045"/>
      <c r="AI190" s="1045"/>
      <c r="AJ190" s="1045"/>
      <c r="AK190" s="1045"/>
      <c r="AL190" s="1045"/>
      <c r="AM190" s="1045"/>
      <c r="AN190" s="1045"/>
      <c r="AO190" s="1045"/>
      <c r="AP190" s="1045"/>
      <c r="AQ190" s="1045"/>
      <c r="AR190" s="1045"/>
      <c r="AS190" s="1045"/>
      <c r="AT190" s="1045"/>
      <c r="AU190" s="1045"/>
      <c r="AV190" s="1045"/>
      <c r="AW190" s="1045"/>
      <c r="AX190" s="1045"/>
      <c r="AY190" s="1045"/>
      <c r="AZ190" s="240"/>
      <c r="BA190" s="761"/>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446"/>
      <c r="CC190" s="446"/>
      <c r="CD190" s="446"/>
      <c r="CE190" s="446"/>
      <c r="CF190" s="2596"/>
      <c r="CG190" s="2596"/>
      <c r="CH190" s="2596"/>
      <c r="CI190" s="2596"/>
      <c r="CJ190" s="2596"/>
      <c r="CK190" s="2596"/>
      <c r="CL190" s="2596"/>
      <c r="CM190" s="2596"/>
      <c r="CN190" s="2596"/>
      <c r="CO190" s="2596"/>
      <c r="CP190" s="2596"/>
      <c r="CQ190" s="2596"/>
      <c r="CR190" s="2596"/>
      <c r="CS190" s="2596"/>
      <c r="CT190" s="2596"/>
      <c r="CU190" s="2596"/>
      <c r="CV190" s="2596"/>
      <c r="CW190" s="2596"/>
      <c r="CX190" s="2596"/>
      <c r="CY190" s="2596"/>
      <c r="CZ190" s="2596"/>
    </row>
    <row r="191" s="767" customFormat="true" ht="15" customHeight="true" x14ac:dyDescent="0.2">
      <c r="A191" s="1247"/>
      <c r="B191" s="1269"/>
      <c r="C191" s="1404"/>
      <c r="D191" s="1405"/>
      <c r="E191" s="1405"/>
      <c r="F191" s="1405"/>
      <c r="G191" s="1406"/>
      <c r="H191" s="1407"/>
      <c r="I191" s="1405"/>
      <c r="J191" s="1405"/>
      <c r="K191" s="1405"/>
      <c r="L191" s="1408"/>
      <c r="M191" s="1409"/>
      <c r="N191" s="1405"/>
      <c r="O191" s="1405"/>
      <c r="P191" s="1405"/>
      <c r="Q191" s="1406"/>
      <c r="R191" s="1407"/>
      <c r="S191" s="1405"/>
      <c r="T191" s="1405"/>
      <c r="U191" s="1405"/>
      <c r="V191" s="1405"/>
      <c r="W191" s="1405"/>
      <c r="X191" s="1405"/>
      <c r="Y191" s="1405"/>
      <c r="Z191" s="1405"/>
      <c r="AA191" s="1405"/>
      <c r="AB191" s="1410"/>
      <c r="AC191" s="1301"/>
      <c r="AD191" s="1301"/>
      <c r="AE191" s="1343"/>
      <c r="AF191" s="1045"/>
      <c r="AG191" s="1045"/>
      <c r="AH191" s="1045"/>
      <c r="AI191" s="1045"/>
      <c r="AJ191" s="1045"/>
      <c r="AK191" s="1045"/>
      <c r="AL191" s="1045"/>
      <c r="AM191" s="1045"/>
      <c r="AN191" s="1045"/>
      <c r="AO191" s="1045"/>
      <c r="AP191" s="1045"/>
      <c r="AQ191" s="1045"/>
      <c r="AR191" s="1045"/>
      <c r="AS191" s="1045"/>
      <c r="AT191" s="1045"/>
      <c r="AU191" s="1045"/>
      <c r="AV191" s="1045"/>
      <c r="AW191" s="1045"/>
      <c r="AX191" s="1045"/>
      <c r="AY191" s="1045"/>
      <c r="AZ191" s="240"/>
      <c r="BA191" s="761"/>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446"/>
      <c r="CC191" s="446"/>
      <c r="CD191" s="446"/>
      <c r="CE191" s="446"/>
      <c r="CF191" s="2596"/>
      <c r="CG191" s="2596"/>
      <c r="CH191" s="2596"/>
      <c r="CI191" s="2596"/>
      <c r="CJ191" s="2596"/>
      <c r="CK191" s="2596"/>
      <c r="CL191" s="2596"/>
      <c r="CM191" s="2596"/>
      <c r="CN191" s="2596"/>
      <c r="CO191" s="2596"/>
      <c r="CP191" s="2596"/>
      <c r="CQ191" s="2596"/>
      <c r="CR191" s="2596"/>
      <c r="CS191" s="2596"/>
      <c r="CT191" s="2596"/>
      <c r="CU191" s="2596"/>
      <c r="CV191" s="2596"/>
      <c r="CW191" s="2596"/>
      <c r="CX191" s="2596"/>
      <c r="CY191" s="2596"/>
      <c r="CZ191" s="2596"/>
    </row>
    <row r="192" s="767" customFormat="true" ht="15" customHeight="true" x14ac:dyDescent="0.2">
      <c r="A192" s="1248"/>
      <c r="B192" s="1270"/>
      <c r="C192" s="1411"/>
      <c r="D192" s="1412"/>
      <c r="E192" s="1412"/>
      <c r="F192" s="1412"/>
      <c r="G192" s="1413"/>
      <c r="H192" s="1414"/>
      <c r="I192" s="1412"/>
      <c r="J192" s="1412"/>
      <c r="K192" s="1412"/>
      <c r="L192" s="1415"/>
      <c r="M192" s="1416"/>
      <c r="N192" s="1412"/>
      <c r="O192" s="1412"/>
      <c r="P192" s="1412"/>
      <c r="Q192" s="1413"/>
      <c r="R192" s="1414"/>
      <c r="S192" s="1412"/>
      <c r="T192" s="1412"/>
      <c r="U192" s="1412"/>
      <c r="V192" s="1412"/>
      <c r="W192" s="1412"/>
      <c r="X192" s="1412"/>
      <c r="Y192" s="1412"/>
      <c r="Z192" s="1412"/>
      <c r="AA192" s="1412"/>
      <c r="AB192" s="1417"/>
      <c r="AC192" s="1301"/>
      <c r="AD192" s="1301"/>
      <c r="AE192" s="1343"/>
      <c r="AF192" s="1045"/>
      <c r="AG192" s="1045"/>
      <c r="AH192" s="1045"/>
      <c r="AI192" s="1045"/>
      <c r="AJ192" s="1045"/>
      <c r="AK192" s="1045"/>
      <c r="AL192" s="1045"/>
      <c r="AM192" s="1045"/>
      <c r="AN192" s="1045"/>
      <c r="AO192" s="1045"/>
      <c r="AP192" s="1045"/>
      <c r="AQ192" s="1045"/>
      <c r="AR192" s="1045"/>
      <c r="AS192" s="1045"/>
      <c r="AT192" s="1045"/>
      <c r="AU192" s="1045"/>
      <c r="AV192" s="1045"/>
      <c r="AW192" s="1045"/>
      <c r="AX192" s="1045"/>
      <c r="AY192" s="1045"/>
      <c r="AZ192" s="240"/>
      <c r="BA192" s="761"/>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446"/>
      <c r="CC192" s="446"/>
      <c r="CD192" s="446"/>
      <c r="CE192" s="446"/>
      <c r="CF192" s="2596"/>
      <c r="CG192" s="2596"/>
      <c r="CH192" s="2596"/>
      <c r="CI192" s="2596"/>
      <c r="CJ192" s="2596"/>
      <c r="CK192" s="2596"/>
      <c r="CL192" s="2596"/>
      <c r="CM192" s="2596"/>
      <c r="CN192" s="2596"/>
      <c r="CO192" s="2596"/>
      <c r="CP192" s="2596"/>
      <c r="CQ192" s="2596"/>
      <c r="CR192" s="2596"/>
      <c r="CS192" s="2596"/>
      <c r="CT192" s="2596"/>
      <c r="CU192" s="2596"/>
      <c r="CV192" s="2596"/>
      <c r="CW192" s="2596"/>
      <c r="CX192" s="2596"/>
      <c r="CY192" s="2596"/>
      <c r="CZ192" s="2596"/>
    </row>
    <row r="193" s="767" customFormat="true" ht="15" customHeight="true" x14ac:dyDescent="0.2">
      <c r="A193" s="1153"/>
      <c r="B193" s="1271"/>
      <c r="C193" s="1341"/>
      <c r="D193" s="1301"/>
      <c r="E193" s="1301"/>
      <c r="F193" s="1301"/>
      <c r="G193" s="1302"/>
      <c r="H193" s="1342"/>
      <c r="I193" s="1301"/>
      <c r="J193" s="1301"/>
      <c r="K193" s="1301"/>
      <c r="L193" s="1343"/>
      <c r="M193" s="1341"/>
      <c r="N193" s="1301"/>
      <c r="O193" s="1301"/>
      <c r="P193" s="1301"/>
      <c r="Q193" s="1302"/>
      <c r="R193" s="1342"/>
      <c r="S193" s="1301"/>
      <c r="T193" s="1301"/>
      <c r="U193" s="1301"/>
      <c r="V193" s="1301"/>
      <c r="W193" s="1301"/>
      <c r="X193" s="1301"/>
      <c r="Y193" s="1301"/>
      <c r="Z193" s="1301"/>
      <c r="AA193" s="1301"/>
      <c r="AB193" s="1301"/>
      <c r="AC193" s="1301"/>
      <c r="AD193" s="1301"/>
      <c r="AE193" s="1343"/>
      <c r="AF193" s="1045"/>
      <c r="AG193" s="1045"/>
      <c r="AH193" s="1045"/>
      <c r="AI193" s="1045"/>
      <c r="AJ193" s="1045"/>
      <c r="AK193" s="1045"/>
      <c r="AL193" s="1045"/>
      <c r="AM193" s="1045"/>
      <c r="AN193" s="1045"/>
      <c r="AO193" s="1045"/>
      <c r="AP193" s="1045"/>
      <c r="AQ193" s="1045"/>
      <c r="AR193" s="1045"/>
      <c r="AS193" s="1045"/>
      <c r="AT193" s="1045"/>
      <c r="AU193" s="1045"/>
      <c r="AV193" s="1045"/>
      <c r="AW193" s="1045"/>
      <c r="AX193" s="1045"/>
      <c r="AY193" s="1045"/>
      <c r="AZ193" s="240"/>
      <c r="BA193" s="761"/>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446"/>
      <c r="CC193" s="446"/>
      <c r="CD193" s="446"/>
      <c r="CE193" s="446"/>
      <c r="CF193" s="2596"/>
      <c r="CG193" s="2596"/>
      <c r="CH193" s="2596"/>
      <c r="CI193" s="2596"/>
      <c r="CJ193" s="2596"/>
      <c r="CK193" s="2596"/>
      <c r="CL193" s="2596"/>
      <c r="CM193" s="2596"/>
      <c r="CN193" s="2596"/>
      <c r="CO193" s="2596"/>
      <c r="CP193" s="2596"/>
      <c r="CQ193" s="2596"/>
      <c r="CR193" s="2596"/>
      <c r="CS193" s="2596"/>
      <c r="CT193" s="2596"/>
      <c r="CU193" s="2596"/>
      <c r="CV193" s="2596"/>
      <c r="CW193" s="2596"/>
      <c r="CX193" s="2596"/>
      <c r="CY193" s="2596"/>
      <c r="CZ193" s="2596"/>
    </row>
    <row r="194" s="131" customFormat="true" ht="15" customHeight="true" x14ac:dyDescent="0.2">
      <c r="A194" s="1154"/>
      <c r="B194" s="1272"/>
      <c r="C194" s="1341"/>
      <c r="D194" s="1301"/>
      <c r="E194" s="1301"/>
      <c r="F194" s="1301"/>
      <c r="G194" s="1302"/>
      <c r="H194" s="1342"/>
      <c r="I194" s="1301"/>
      <c r="J194" s="1301"/>
      <c r="K194" s="1301"/>
      <c r="L194" s="1343"/>
      <c r="M194" s="1341"/>
      <c r="N194" s="1301"/>
      <c r="O194" s="1301"/>
      <c r="P194" s="1301"/>
      <c r="Q194" s="1302"/>
      <c r="R194" s="1342"/>
      <c r="S194" s="1301"/>
      <c r="T194" s="1301"/>
      <c r="U194" s="1301"/>
      <c r="V194" s="1301"/>
      <c r="W194" s="1301"/>
      <c r="X194" s="1301"/>
      <c r="Y194" s="1301"/>
      <c r="Z194" s="1301"/>
      <c r="AA194" s="1301"/>
      <c r="AB194" s="1301"/>
      <c r="AC194" s="1301"/>
      <c r="AD194" s="1301"/>
      <c r="AE194" s="1343"/>
      <c r="AF194" s="1045"/>
      <c r="AG194" s="1045"/>
      <c r="AH194" s="1045"/>
      <c r="AI194" s="1045"/>
      <c r="AJ194" s="1045"/>
      <c r="AK194" s="1045"/>
      <c r="AL194" s="1045"/>
      <c r="AM194" s="1045"/>
      <c r="AN194" s="1045"/>
      <c r="AO194" s="1045"/>
      <c r="AP194" s="1045"/>
      <c r="AQ194" s="1045"/>
      <c r="AR194" s="1045"/>
      <c r="AS194" s="1045"/>
      <c r="AT194" s="1045"/>
      <c r="AU194" s="1045"/>
      <c r="AV194" s="1045"/>
      <c r="AW194" s="1045"/>
      <c r="AX194" s="1045"/>
      <c r="AY194" s="1045"/>
      <c r="AZ194" s="240"/>
      <c r="BA194" s="761"/>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446"/>
      <c r="CC194" s="446"/>
      <c r="CD194" s="446"/>
      <c r="CE194" s="446"/>
      <c r="CF194" s="2596"/>
      <c r="CG194" s="2596"/>
      <c r="CH194" s="2596"/>
      <c r="CI194" s="2596"/>
      <c r="CJ194" s="2596"/>
      <c r="CK194" s="2596"/>
      <c r="CL194" s="2596"/>
      <c r="CM194" s="2596"/>
      <c r="CN194" s="2596"/>
      <c r="CO194" s="2596"/>
      <c r="CP194" s="2596"/>
      <c r="CQ194" s="2596"/>
      <c r="CR194" s="2596"/>
      <c r="CS194" s="2596"/>
      <c r="CT194" s="2596"/>
      <c r="CU194" s="2596"/>
      <c r="CV194" s="2596"/>
      <c r="CW194" s="2596"/>
      <c r="CX194" s="2596"/>
      <c r="CY194" s="2596"/>
      <c r="CZ194" s="2596"/>
    </row>
    <row r="195" s="131" customFormat="true" ht="15" customHeight="true" x14ac:dyDescent="0.2">
      <c r="A195" s="1154"/>
      <c r="B195" s="1272"/>
      <c r="C195" s="1341"/>
      <c r="D195" s="1301"/>
      <c r="E195" s="1301"/>
      <c r="F195" s="1301"/>
      <c r="G195" s="1302"/>
      <c r="H195" s="1342"/>
      <c r="I195" s="1301"/>
      <c r="J195" s="1301"/>
      <c r="K195" s="1301"/>
      <c r="L195" s="1343"/>
      <c r="M195" s="1341"/>
      <c r="N195" s="1301"/>
      <c r="O195" s="1301"/>
      <c r="P195" s="1301"/>
      <c r="Q195" s="1302"/>
      <c r="R195" s="1342"/>
      <c r="S195" s="1301"/>
      <c r="T195" s="1301"/>
      <c r="U195" s="1301"/>
      <c r="V195" s="1301"/>
      <c r="W195" s="1301"/>
      <c r="X195" s="1301"/>
      <c r="Y195" s="1301"/>
      <c r="Z195" s="1301"/>
      <c r="AA195" s="1301"/>
      <c r="AB195" s="1301"/>
      <c r="AC195" s="1301"/>
      <c r="AD195" s="1301"/>
      <c r="AE195" s="1343"/>
      <c r="AF195" s="1045"/>
      <c r="AG195" s="1045"/>
      <c r="AH195" s="1045"/>
      <c r="AI195" s="1045"/>
      <c r="AJ195" s="1045"/>
      <c r="AK195" s="1045"/>
      <c r="AL195" s="1045"/>
      <c r="AM195" s="1045"/>
      <c r="AN195" s="1045"/>
      <c r="AO195" s="1045"/>
      <c r="AP195" s="1045"/>
      <c r="AQ195" s="1045"/>
      <c r="AR195" s="1045"/>
      <c r="AS195" s="1045"/>
      <c r="AT195" s="1045"/>
      <c r="AU195" s="1045"/>
      <c r="AV195" s="1045"/>
      <c r="AW195" s="1045"/>
      <c r="AX195" s="1045"/>
      <c r="AY195" s="1045"/>
      <c r="AZ195" s="240"/>
      <c r="BA195" s="761"/>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446"/>
      <c r="CC195" s="446"/>
      <c r="CD195" s="446"/>
      <c r="CE195" s="446"/>
      <c r="CF195" s="2596"/>
      <c r="CG195" s="2596"/>
      <c r="CH195" s="2596"/>
      <c r="CI195" s="2596"/>
      <c r="CJ195" s="2596"/>
      <c r="CK195" s="2596"/>
      <c r="CL195" s="2596"/>
      <c r="CM195" s="2596"/>
      <c r="CN195" s="2596"/>
      <c r="CO195" s="2596"/>
      <c r="CP195" s="2596"/>
      <c r="CQ195" s="2596"/>
      <c r="CR195" s="2596"/>
      <c r="CS195" s="2596"/>
      <c r="CT195" s="2596"/>
      <c r="CU195" s="2596"/>
      <c r="CV195" s="2596"/>
      <c r="CW195" s="2596"/>
      <c r="CX195" s="2596"/>
      <c r="CY195" s="2596"/>
      <c r="CZ195" s="2596"/>
    </row>
    <row r="196" s="131" customFormat="true" ht="15" customHeight="true" x14ac:dyDescent="0.2">
      <c r="A196" s="1154"/>
      <c r="B196" s="1272"/>
      <c r="C196" s="1341"/>
      <c r="D196" s="1301"/>
      <c r="E196" s="1301"/>
      <c r="F196" s="1301"/>
      <c r="G196" s="1302"/>
      <c r="H196" s="1342"/>
      <c r="I196" s="1301"/>
      <c r="J196" s="1301"/>
      <c r="K196" s="1301"/>
      <c r="L196" s="1343"/>
      <c r="M196" s="1341"/>
      <c r="N196" s="1301"/>
      <c r="O196" s="1301"/>
      <c r="P196" s="1301"/>
      <c r="Q196" s="1302"/>
      <c r="R196" s="1342"/>
      <c r="S196" s="1301"/>
      <c r="T196" s="1301"/>
      <c r="U196" s="1301"/>
      <c r="V196" s="1301"/>
      <c r="W196" s="1301"/>
      <c r="X196" s="1301"/>
      <c r="Y196" s="1301"/>
      <c r="Z196" s="1301"/>
      <c r="AA196" s="1301"/>
      <c r="AB196" s="1301"/>
      <c r="AC196" s="1301"/>
      <c r="AD196" s="1301"/>
      <c r="AE196" s="1343"/>
      <c r="AF196" s="1045"/>
      <c r="AG196" s="1045"/>
      <c r="AH196" s="1045"/>
      <c r="AI196" s="1045"/>
      <c r="AJ196" s="1045"/>
      <c r="AK196" s="1045"/>
      <c r="AL196" s="1045"/>
      <c r="AM196" s="1045"/>
      <c r="AN196" s="1045"/>
      <c r="AO196" s="1045"/>
      <c r="AP196" s="1045"/>
      <c r="AQ196" s="1045"/>
      <c r="AR196" s="1045"/>
      <c r="AS196" s="1045"/>
      <c r="AT196" s="1045"/>
      <c r="AU196" s="1045"/>
      <c r="AV196" s="1045"/>
      <c r="AW196" s="1045"/>
      <c r="AX196" s="1045"/>
      <c r="AY196" s="1045"/>
      <c r="AZ196" s="240"/>
      <c r="BA196" s="761"/>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446"/>
      <c r="CC196" s="446"/>
      <c r="CD196" s="446"/>
      <c r="CE196" s="446"/>
      <c r="CF196" s="2596"/>
      <c r="CG196" s="2596"/>
      <c r="CH196" s="2596"/>
      <c r="CI196" s="2596"/>
      <c r="CJ196" s="2596"/>
      <c r="CK196" s="2596"/>
      <c r="CL196" s="2596"/>
      <c r="CM196" s="2596"/>
      <c r="CN196" s="2596"/>
      <c r="CO196" s="2596"/>
      <c r="CP196" s="2596"/>
      <c r="CQ196" s="2596"/>
      <c r="CR196" s="2596"/>
      <c r="CS196" s="2596"/>
      <c r="CT196" s="2596"/>
      <c r="CU196" s="2596"/>
      <c r="CV196" s="2596"/>
      <c r="CW196" s="2596"/>
      <c r="CX196" s="2596"/>
      <c r="CY196" s="2596"/>
      <c r="CZ196" s="2596"/>
    </row>
    <row r="197" s="131" customFormat="true" ht="15" customHeight="true" x14ac:dyDescent="0.2">
      <c r="A197" s="1154"/>
      <c r="B197" s="1272"/>
      <c r="C197" s="1341"/>
      <c r="D197" s="1301"/>
      <c r="E197" s="1301"/>
      <c r="F197" s="1301"/>
      <c r="G197" s="1302"/>
      <c r="H197" s="1342"/>
      <c r="I197" s="1301"/>
      <c r="J197" s="1301"/>
      <c r="K197" s="1301"/>
      <c r="L197" s="1343"/>
      <c r="M197" s="1341"/>
      <c r="N197" s="1301"/>
      <c r="O197" s="1301"/>
      <c r="P197" s="1301"/>
      <c r="Q197" s="1302"/>
      <c r="R197" s="1342"/>
      <c r="S197" s="1301"/>
      <c r="T197" s="1301"/>
      <c r="U197" s="1301"/>
      <c r="V197" s="1301"/>
      <c r="W197" s="1301"/>
      <c r="X197" s="1301"/>
      <c r="Y197" s="1301"/>
      <c r="Z197" s="1301"/>
      <c r="AA197" s="1301"/>
      <c r="AB197" s="1301"/>
      <c r="AC197" s="1301"/>
      <c r="AD197" s="1301"/>
      <c r="AE197" s="1343"/>
      <c r="AF197" s="1045"/>
      <c r="AG197" s="1045"/>
      <c r="AH197" s="1045"/>
      <c r="AI197" s="1045"/>
      <c r="AJ197" s="1045"/>
      <c r="AK197" s="1045"/>
      <c r="AL197" s="1045"/>
      <c r="AM197" s="1045"/>
      <c r="AN197" s="1045"/>
      <c r="AO197" s="1045"/>
      <c r="AP197" s="1045"/>
      <c r="AQ197" s="1045"/>
      <c r="AR197" s="1045"/>
      <c r="AS197" s="1045"/>
      <c r="AT197" s="1045"/>
      <c r="AU197" s="1045"/>
      <c r="AV197" s="1045"/>
      <c r="AW197" s="1045"/>
      <c r="AX197" s="1045"/>
      <c r="AY197" s="1045"/>
      <c r="AZ197" s="240"/>
      <c r="BA197" s="761"/>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446"/>
      <c r="CC197" s="446"/>
      <c r="CD197" s="446"/>
      <c r="CE197" s="446"/>
      <c r="CF197" s="2596"/>
      <c r="CG197" s="2596"/>
      <c r="CH197" s="2596"/>
      <c r="CI197" s="2596"/>
      <c r="CJ197" s="2596"/>
      <c r="CK197" s="2596"/>
      <c r="CL197" s="2596"/>
      <c r="CM197" s="2596"/>
      <c r="CN197" s="2596"/>
      <c r="CO197" s="2596"/>
      <c r="CP197" s="2596"/>
      <c r="CQ197" s="2596"/>
      <c r="CR197" s="2596"/>
      <c r="CS197" s="2596"/>
      <c r="CT197" s="2596"/>
      <c r="CU197" s="2596"/>
      <c r="CV197" s="2596"/>
      <c r="CW197" s="2596"/>
      <c r="CX197" s="2596"/>
      <c r="CY197" s="2596"/>
      <c r="CZ197" s="2596"/>
    </row>
    <row r="198" s="131" customFormat="true" ht="15" customHeight="true" x14ac:dyDescent="0.2">
      <c r="A198" s="1154"/>
      <c r="B198" s="1272"/>
      <c r="C198" s="1341"/>
      <c r="D198" s="1301"/>
      <c r="E198" s="1301"/>
      <c r="F198" s="1301"/>
      <c r="G198" s="1302"/>
      <c r="H198" s="1342"/>
      <c r="I198" s="1301"/>
      <c r="J198" s="1301"/>
      <c r="K198" s="1301"/>
      <c r="L198" s="1343"/>
      <c r="M198" s="1341"/>
      <c r="N198" s="1301"/>
      <c r="O198" s="1301"/>
      <c r="P198" s="1301"/>
      <c r="Q198" s="1302"/>
      <c r="R198" s="1342"/>
      <c r="S198" s="1301"/>
      <c r="T198" s="1301"/>
      <c r="U198" s="1301"/>
      <c r="V198" s="1301"/>
      <c r="W198" s="1301"/>
      <c r="X198" s="1301"/>
      <c r="Y198" s="1301"/>
      <c r="Z198" s="1301"/>
      <c r="AA198" s="1301"/>
      <c r="AB198" s="1301"/>
      <c r="AC198" s="1301"/>
      <c r="AD198" s="1301"/>
      <c r="AE198" s="1343"/>
      <c r="AF198" s="1045"/>
      <c r="AG198" s="1045"/>
      <c r="AH198" s="1045"/>
      <c r="AI198" s="1045"/>
      <c r="AJ198" s="1045"/>
      <c r="AK198" s="1045"/>
      <c r="AL198" s="1045"/>
      <c r="AM198" s="1045"/>
      <c r="AN198" s="1045"/>
      <c r="AO198" s="1045"/>
      <c r="AP198" s="1045"/>
      <c r="AQ198" s="1045"/>
      <c r="AR198" s="1045"/>
      <c r="AS198" s="1045"/>
      <c r="AT198" s="1045"/>
      <c r="AU198" s="1045"/>
      <c r="AV198" s="1045"/>
      <c r="AW198" s="1045"/>
      <c r="AX198" s="1045"/>
      <c r="AY198" s="1045"/>
      <c r="AZ198" s="240"/>
      <c r="BA198" s="761"/>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446"/>
      <c r="CC198" s="446"/>
      <c r="CD198" s="446"/>
      <c r="CE198" s="446"/>
      <c r="CF198" s="2596"/>
      <c r="CG198" s="2596"/>
      <c r="CH198" s="2596"/>
      <c r="CI198" s="2596"/>
      <c r="CJ198" s="2596"/>
      <c r="CK198" s="2596"/>
      <c r="CL198" s="2596"/>
      <c r="CM198" s="2596"/>
      <c r="CN198" s="2596"/>
      <c r="CO198" s="2596"/>
      <c r="CP198" s="2596"/>
      <c r="CQ198" s="2596"/>
      <c r="CR198" s="2596"/>
      <c r="CS198" s="2596"/>
      <c r="CT198" s="2596"/>
      <c r="CU198" s="2596"/>
      <c r="CV198" s="2596"/>
      <c r="CW198" s="2596"/>
      <c r="CX198" s="2596"/>
      <c r="CY198" s="2596"/>
      <c r="CZ198" s="2596"/>
    </row>
    <row r="199" s="131" customFormat="true" ht="15" customHeight="true" x14ac:dyDescent="0.2">
      <c r="A199" s="1154"/>
      <c r="B199" s="1272"/>
      <c r="C199" s="1341"/>
      <c r="D199" s="1301"/>
      <c r="E199" s="1301"/>
      <c r="F199" s="1301"/>
      <c r="G199" s="1302"/>
      <c r="H199" s="1342"/>
      <c r="I199" s="1301"/>
      <c r="J199" s="1301"/>
      <c r="K199" s="1301"/>
      <c r="L199" s="1343"/>
      <c r="M199" s="1341"/>
      <c r="N199" s="1301"/>
      <c r="O199" s="1301"/>
      <c r="P199" s="1301"/>
      <c r="Q199" s="1302"/>
      <c r="R199" s="1342"/>
      <c r="S199" s="1301"/>
      <c r="T199" s="1301"/>
      <c r="U199" s="1301"/>
      <c r="V199" s="1301"/>
      <c r="W199" s="1301"/>
      <c r="X199" s="1301"/>
      <c r="Y199" s="1301"/>
      <c r="Z199" s="1301"/>
      <c r="AA199" s="1301"/>
      <c r="AB199" s="1301"/>
      <c r="AC199" s="1301"/>
      <c r="AD199" s="1301"/>
      <c r="AE199" s="1343"/>
      <c r="AF199" s="1045"/>
      <c r="AG199" s="1045"/>
      <c r="AH199" s="1045"/>
      <c r="AI199" s="1045"/>
      <c r="AJ199" s="1045"/>
      <c r="AK199" s="1045"/>
      <c r="AL199" s="1045"/>
      <c r="AM199" s="1045"/>
      <c r="AN199" s="1045"/>
      <c r="AO199" s="1045"/>
      <c r="AP199" s="1045"/>
      <c r="AQ199" s="1045"/>
      <c r="AR199" s="1045"/>
      <c r="AS199" s="1045"/>
      <c r="AT199" s="1045"/>
      <c r="AU199" s="1045"/>
      <c r="AV199" s="1045"/>
      <c r="AW199" s="1045"/>
      <c r="AX199" s="1045"/>
      <c r="AY199" s="1045"/>
      <c r="AZ199" s="240"/>
      <c r="BA199" s="761"/>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446"/>
      <c r="CC199" s="446"/>
      <c r="CD199" s="446"/>
      <c r="CE199" s="446"/>
      <c r="CF199" s="2596"/>
      <c r="CG199" s="2596"/>
      <c r="CH199" s="2596"/>
      <c r="CI199" s="2596"/>
      <c r="CJ199" s="2596"/>
      <c r="CK199" s="2596"/>
      <c r="CL199" s="2596"/>
      <c r="CM199" s="2596"/>
      <c r="CN199" s="2596"/>
      <c r="CO199" s="2596"/>
      <c r="CP199" s="2596"/>
      <c r="CQ199" s="2596"/>
      <c r="CR199" s="2596"/>
      <c r="CS199" s="2596"/>
      <c r="CT199" s="2596"/>
      <c r="CU199" s="2596"/>
      <c r="CV199" s="2596"/>
      <c r="CW199" s="2596"/>
      <c r="CX199" s="2596"/>
      <c r="CY199" s="2596"/>
      <c r="CZ199" s="2596"/>
    </row>
    <row r="200" s="131" customFormat="true" ht="15" customHeight="true" x14ac:dyDescent="0.2">
      <c r="A200" s="1154"/>
      <c r="B200" s="1272"/>
      <c r="C200" s="1341"/>
      <c r="D200" s="1301"/>
      <c r="E200" s="1301"/>
      <c r="F200" s="1301"/>
      <c r="G200" s="1302"/>
      <c r="H200" s="1342"/>
      <c r="I200" s="1301"/>
      <c r="J200" s="1301"/>
      <c r="K200" s="1301"/>
      <c r="L200" s="1343"/>
      <c r="M200" s="1341"/>
      <c r="N200" s="1301"/>
      <c r="O200" s="1301"/>
      <c r="P200" s="1301"/>
      <c r="Q200" s="1302"/>
      <c r="R200" s="1342"/>
      <c r="S200" s="1301"/>
      <c r="T200" s="1301"/>
      <c r="U200" s="1301"/>
      <c r="V200" s="1301"/>
      <c r="W200" s="1301"/>
      <c r="X200" s="1301"/>
      <c r="Y200" s="1301"/>
      <c r="Z200" s="1301"/>
      <c r="AA200" s="1301"/>
      <c r="AB200" s="1301"/>
      <c r="AC200" s="1301"/>
      <c r="AD200" s="1301"/>
      <c r="AE200" s="1343"/>
      <c r="AF200" s="1045"/>
      <c r="AG200" s="1045"/>
      <c r="AH200" s="1045"/>
      <c r="AI200" s="1045"/>
      <c r="AJ200" s="1045"/>
      <c r="AK200" s="1045"/>
      <c r="AL200" s="1045"/>
      <c r="AM200" s="1045"/>
      <c r="AN200" s="1045"/>
      <c r="AO200" s="1045"/>
      <c r="AP200" s="1045"/>
      <c r="AQ200" s="1045"/>
      <c r="AR200" s="1045"/>
      <c r="AS200" s="1045"/>
      <c r="AT200" s="1045"/>
      <c r="AU200" s="1045"/>
      <c r="AV200" s="1045"/>
      <c r="AW200" s="1045"/>
      <c r="AX200" s="1045"/>
      <c r="AY200" s="1045"/>
      <c r="AZ200" s="240"/>
      <c r="BA200" s="761"/>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446"/>
      <c r="CC200" s="446"/>
      <c r="CD200" s="446"/>
      <c r="CE200" s="446"/>
      <c r="CF200" s="2596"/>
      <c r="CG200" s="2596"/>
      <c r="CH200" s="2596"/>
      <c r="CI200" s="2596"/>
      <c r="CJ200" s="2596"/>
      <c r="CK200" s="2596"/>
      <c r="CL200" s="2596"/>
      <c r="CM200" s="2596"/>
      <c r="CN200" s="2596"/>
      <c r="CO200" s="2596"/>
      <c r="CP200" s="2596"/>
      <c r="CQ200" s="2596"/>
      <c r="CR200" s="2596"/>
      <c r="CS200" s="2596"/>
      <c r="CT200" s="2596"/>
      <c r="CU200" s="2596"/>
      <c r="CV200" s="2596"/>
      <c r="CW200" s="2596"/>
      <c r="CX200" s="2596"/>
      <c r="CY200" s="2596"/>
      <c r="CZ200" s="2596"/>
    </row>
    <row r="201" s="131" customFormat="true" ht="15" customHeight="true" x14ac:dyDescent="0.2">
      <c r="A201" s="1154"/>
      <c r="B201" s="1272"/>
      <c r="C201" s="1341"/>
      <c r="D201" s="1301"/>
      <c r="E201" s="1301"/>
      <c r="F201" s="1301"/>
      <c r="G201" s="1302"/>
      <c r="H201" s="1342"/>
      <c r="I201" s="1301"/>
      <c r="J201" s="1301"/>
      <c r="K201" s="1301"/>
      <c r="L201" s="1343"/>
      <c r="M201" s="1341"/>
      <c r="N201" s="1301"/>
      <c r="O201" s="1301"/>
      <c r="P201" s="1301"/>
      <c r="Q201" s="1302"/>
      <c r="R201" s="1342"/>
      <c r="S201" s="1301"/>
      <c r="T201" s="1301"/>
      <c r="U201" s="1301"/>
      <c r="V201" s="1301"/>
      <c r="W201" s="1301"/>
      <c r="X201" s="1301"/>
      <c r="Y201" s="1301"/>
      <c r="Z201" s="1301"/>
      <c r="AA201" s="1301"/>
      <c r="AB201" s="1301"/>
      <c r="AC201" s="1301"/>
      <c r="AD201" s="1301"/>
      <c r="AE201" s="1343"/>
      <c r="AF201" s="1045"/>
      <c r="AG201" s="1045"/>
      <c r="AH201" s="1045"/>
      <c r="AI201" s="1045"/>
      <c r="AJ201" s="1045"/>
      <c r="AK201" s="1045"/>
      <c r="AL201" s="1045"/>
      <c r="AM201" s="1045"/>
      <c r="AN201" s="1045"/>
      <c r="AO201" s="1045"/>
      <c r="AP201" s="1045"/>
      <c r="AQ201" s="1045"/>
      <c r="AR201" s="1045"/>
      <c r="AS201" s="1045"/>
      <c r="AT201" s="1045"/>
      <c r="AU201" s="1045"/>
      <c r="AV201" s="1045"/>
      <c r="AW201" s="1045"/>
      <c r="AX201" s="1045"/>
      <c r="AY201" s="1045"/>
      <c r="AZ201" s="240"/>
      <c r="BA201" s="761"/>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446"/>
      <c r="CC201" s="446"/>
      <c r="CD201" s="446"/>
      <c r="CE201" s="446"/>
      <c r="CF201" s="2596"/>
      <c r="CG201" s="2596"/>
      <c r="CH201" s="2596"/>
      <c r="CI201" s="2596"/>
      <c r="CJ201" s="2596"/>
      <c r="CK201" s="2596"/>
      <c r="CL201" s="2596"/>
      <c r="CM201" s="2596"/>
      <c r="CN201" s="2596"/>
      <c r="CO201" s="2596"/>
      <c r="CP201" s="2596"/>
      <c r="CQ201" s="2596"/>
      <c r="CR201" s="2596"/>
      <c r="CS201" s="2596"/>
      <c r="CT201" s="2596"/>
      <c r="CU201" s="2596"/>
      <c r="CV201" s="2596"/>
      <c r="CW201" s="2596"/>
      <c r="CX201" s="2596"/>
      <c r="CY201" s="2596"/>
      <c r="CZ201" s="2596"/>
    </row>
    <row r="202" s="1074" customFormat="true" ht="15" customHeight="true" x14ac:dyDescent="0.2">
      <c r="A202" s="3121"/>
      <c r="B202" s="1509"/>
      <c r="C202" s="1366"/>
      <c r="D202" s="1367"/>
      <c r="E202" s="1367"/>
      <c r="F202" s="1367"/>
      <c r="G202" s="1368"/>
      <c r="H202" s="1369"/>
      <c r="I202" s="1367"/>
      <c r="J202" s="1367"/>
      <c r="K202" s="1367"/>
      <c r="L202" s="1370"/>
      <c r="M202" s="1371"/>
      <c r="N202" s="1367"/>
      <c r="O202" s="1367"/>
      <c r="P202" s="1367"/>
      <c r="Q202" s="1368"/>
      <c r="R202" s="1369"/>
      <c r="S202" s="1367"/>
      <c r="T202" s="1367"/>
      <c r="U202" s="1367"/>
      <c r="V202" s="1367"/>
      <c r="W202" s="1367"/>
      <c r="X202" s="1367"/>
      <c r="Y202" s="1367"/>
      <c r="Z202" s="1367"/>
      <c r="AA202" s="1367"/>
      <c r="AB202" s="1367"/>
      <c r="AC202" s="1367"/>
      <c r="AD202" s="1367"/>
      <c r="AE202" s="2554"/>
      <c r="AF202" s="1045"/>
      <c r="AG202" s="1045"/>
      <c r="AH202" s="1045"/>
      <c r="AI202" s="1045"/>
      <c r="AJ202" s="1045"/>
      <c r="AK202" s="1045"/>
      <c r="AL202" s="1045"/>
      <c r="AM202" s="1045"/>
      <c r="AN202" s="1045"/>
      <c r="AO202" s="1045"/>
      <c r="AP202" s="1045"/>
      <c r="AQ202" s="1045"/>
      <c r="AR202" s="1045"/>
      <c r="AS202" s="1045"/>
      <c r="AT202" s="1045"/>
      <c r="AU202" s="1045"/>
      <c r="AV202" s="1045"/>
      <c r="AW202" s="1045"/>
      <c r="AX202" s="1045"/>
      <c r="AY202" s="1045"/>
      <c r="AZ202" s="240"/>
      <c r="BA202" s="761"/>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446"/>
      <c r="CC202" s="446"/>
      <c r="CD202" s="446"/>
      <c r="CE202" s="446"/>
      <c r="CF202" s="2596"/>
      <c r="CG202" s="2596"/>
      <c r="CH202" s="2596"/>
      <c r="CI202" s="2596"/>
      <c r="CJ202" s="2596"/>
      <c r="CK202" s="2596"/>
      <c r="CL202" s="2596"/>
      <c r="CM202" s="2596"/>
      <c r="CN202" s="2596"/>
      <c r="CO202" s="2596"/>
      <c r="CP202" s="2596"/>
      <c r="CQ202" s="2596"/>
      <c r="CR202" s="2596"/>
      <c r="CS202" s="2596"/>
      <c r="CT202" s="2596"/>
      <c r="CU202" s="2596"/>
      <c r="CV202" s="2596"/>
      <c r="CW202" s="2596"/>
      <c r="CX202" s="2596"/>
      <c r="CY202" s="2596"/>
      <c r="CZ202" s="2596"/>
    </row>
    <row r="203" s="1074" customFormat="true" ht="15" customHeight="true" x14ac:dyDescent="0.2">
      <c r="A203" s="3122"/>
      <c r="B203" s="1510"/>
      <c r="C203" s="1418"/>
      <c r="D203" s="1419"/>
      <c r="E203" s="1419"/>
      <c r="F203" s="1419"/>
      <c r="G203" s="1420"/>
      <c r="H203" s="1421"/>
      <c r="I203" s="1419"/>
      <c r="J203" s="1419"/>
      <c r="K203" s="1419"/>
      <c r="L203" s="1422"/>
      <c r="M203" s="1423"/>
      <c r="N203" s="1419"/>
      <c r="O203" s="1419"/>
      <c r="P203" s="1419"/>
      <c r="Q203" s="1420"/>
      <c r="R203" s="1421"/>
      <c r="S203" s="1419"/>
      <c r="T203" s="1419"/>
      <c r="U203" s="1419"/>
      <c r="V203" s="1419"/>
      <c r="W203" s="1419"/>
      <c r="X203" s="1419"/>
      <c r="Y203" s="1419"/>
      <c r="Z203" s="1419"/>
      <c r="AA203" s="1419"/>
      <c r="AB203" s="1419"/>
      <c r="AC203" s="1419"/>
      <c r="AD203" s="1419"/>
      <c r="AE203" s="2563"/>
      <c r="AF203" s="1045"/>
      <c r="AG203" s="1045"/>
      <c r="AH203" s="1045"/>
      <c r="AI203" s="1045"/>
      <c r="AJ203" s="1045"/>
      <c r="AK203" s="1045"/>
      <c r="AL203" s="1045"/>
      <c r="AM203" s="1045"/>
      <c r="AN203" s="1045"/>
      <c r="AO203" s="1045"/>
      <c r="AP203" s="1045"/>
      <c r="AQ203" s="1045"/>
      <c r="AR203" s="1045"/>
      <c r="AS203" s="1045"/>
      <c r="AT203" s="1045"/>
      <c r="AU203" s="1045"/>
      <c r="AV203" s="1045"/>
      <c r="AW203" s="1045"/>
      <c r="AX203" s="1045"/>
      <c r="AY203" s="1045"/>
      <c r="AZ203" s="240"/>
      <c r="BA203" s="761"/>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446"/>
      <c r="CC203" s="446"/>
      <c r="CD203" s="446"/>
      <c r="CE203" s="446"/>
      <c r="CF203" s="2596"/>
      <c r="CG203" s="2596"/>
      <c r="CH203" s="2596"/>
      <c r="CI203" s="2596"/>
      <c r="CJ203" s="2596"/>
      <c r="CK203" s="2596"/>
      <c r="CL203" s="2596"/>
      <c r="CM203" s="2596"/>
      <c r="CN203" s="2596"/>
      <c r="CO203" s="2596"/>
      <c r="CP203" s="2596"/>
      <c r="CQ203" s="2596"/>
      <c r="CR203" s="2596"/>
      <c r="CS203" s="2596"/>
      <c r="CT203" s="2596"/>
      <c r="CU203" s="2596"/>
      <c r="CV203" s="2596"/>
      <c r="CW203" s="2596"/>
      <c r="CX203" s="2596"/>
      <c r="CY203" s="2596"/>
      <c r="CZ203" s="2596"/>
    </row>
    <row r="204" s="1074" customFormat="true" ht="15" customHeight="true" x14ac:dyDescent="0.2">
      <c r="A204" s="1249"/>
      <c r="B204" s="1273"/>
      <c r="C204" s="1424"/>
      <c r="D204" s="1425"/>
      <c r="E204" s="1425"/>
      <c r="F204" s="1425"/>
      <c r="G204" s="1426"/>
      <c r="H204" s="1427"/>
      <c r="I204" s="1425"/>
      <c r="J204" s="1425"/>
      <c r="K204" s="1425"/>
      <c r="L204" s="1428"/>
      <c r="M204" s="1424"/>
      <c r="N204" s="1425"/>
      <c r="O204" s="1425"/>
      <c r="P204" s="1425"/>
      <c r="Q204" s="1426"/>
      <c r="R204" s="1427"/>
      <c r="S204" s="1425"/>
      <c r="T204" s="1425"/>
      <c r="U204" s="1425"/>
      <c r="V204" s="1301"/>
      <c r="W204" s="1301"/>
      <c r="X204" s="1301"/>
      <c r="Y204" s="1301"/>
      <c r="Z204" s="1301"/>
      <c r="AA204" s="1301"/>
      <c r="AB204" s="1301"/>
      <c r="AC204" s="1301"/>
      <c r="AD204" s="1301"/>
      <c r="AE204" s="1343"/>
      <c r="AF204" s="1045"/>
      <c r="AG204" s="1045"/>
      <c r="AH204" s="1045"/>
      <c r="AI204" s="1045"/>
      <c r="AJ204" s="1045"/>
      <c r="AK204" s="1045"/>
      <c r="AL204" s="1045"/>
      <c r="AM204" s="1045"/>
      <c r="AN204" s="1045"/>
      <c r="AO204" s="1045"/>
      <c r="AP204" s="1045"/>
      <c r="AQ204" s="1045"/>
      <c r="AR204" s="1045"/>
      <c r="AS204" s="1045"/>
      <c r="AT204" s="1045"/>
      <c r="AU204" s="1045"/>
      <c r="AV204" s="1045"/>
      <c r="AW204" s="1045"/>
      <c r="AX204" s="1045"/>
      <c r="AY204" s="1045"/>
      <c r="AZ204" s="240"/>
      <c r="BA204" s="761"/>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446"/>
      <c r="CC204" s="446"/>
      <c r="CD204" s="446"/>
      <c r="CE204" s="446"/>
      <c r="CF204" s="2596"/>
      <c r="CG204" s="2596"/>
      <c r="CH204" s="2596"/>
      <c r="CI204" s="2596"/>
      <c r="CJ204" s="2596"/>
      <c r="CK204" s="2596"/>
      <c r="CL204" s="2596"/>
      <c r="CM204" s="2596"/>
      <c r="CN204" s="2596"/>
      <c r="CO204" s="2596"/>
      <c r="CP204" s="2596"/>
      <c r="CQ204" s="2596"/>
      <c r="CR204" s="2596"/>
      <c r="CS204" s="2596"/>
      <c r="CT204" s="2596"/>
      <c r="CU204" s="2596"/>
      <c r="CV204" s="2596"/>
      <c r="CW204" s="2596"/>
      <c r="CX204" s="2596"/>
      <c r="CY204" s="2596"/>
      <c r="CZ204" s="2596"/>
    </row>
    <row r="205" s="131" customFormat="true" ht="15" customHeight="true" x14ac:dyDescent="0.2">
      <c r="A205" s="1155"/>
      <c r="B205" s="1274"/>
      <c r="C205" s="1429"/>
      <c r="D205" s="1354"/>
      <c r="E205" s="1354"/>
      <c r="F205" s="1354"/>
      <c r="G205" s="1355"/>
      <c r="H205" s="1430"/>
      <c r="I205" s="1354"/>
      <c r="J205" s="1354"/>
      <c r="K205" s="1354"/>
      <c r="L205" s="1431"/>
      <c r="M205" s="1429"/>
      <c r="N205" s="1354"/>
      <c r="O205" s="1354"/>
      <c r="P205" s="1354"/>
      <c r="Q205" s="1355"/>
      <c r="R205" s="1430"/>
      <c r="S205" s="1354"/>
      <c r="T205" s="1354"/>
      <c r="U205" s="1354"/>
      <c r="V205" s="1354"/>
      <c r="W205" s="1354"/>
      <c r="X205" s="1354"/>
      <c r="Y205" s="1354"/>
      <c r="Z205" s="1354"/>
      <c r="AA205" s="1354"/>
      <c r="AB205" s="1354"/>
      <c r="AC205" s="1354"/>
      <c r="AD205" s="1354"/>
      <c r="AE205" s="1431"/>
      <c r="AF205" s="1045"/>
      <c r="AG205" s="1045"/>
      <c r="AH205" s="1045"/>
      <c r="AI205" s="1045"/>
      <c r="AJ205" s="1045"/>
      <c r="AK205" s="1045"/>
      <c r="AL205" s="1045"/>
      <c r="AM205" s="1045"/>
      <c r="AN205" s="1045"/>
      <c r="AO205" s="1045"/>
      <c r="AP205" s="1045"/>
      <c r="AQ205" s="1045"/>
      <c r="AR205" s="1045"/>
      <c r="AS205" s="1045"/>
      <c r="AT205" s="1045"/>
      <c r="AU205" s="1045"/>
      <c r="AV205" s="1045"/>
      <c r="AW205" s="1045"/>
      <c r="AX205" s="1045"/>
      <c r="AY205" s="1045"/>
      <c r="AZ205" s="240"/>
      <c r="BA205" s="761"/>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532"/>
      <c r="CC205" s="532"/>
      <c r="CD205" s="532"/>
      <c r="CE205" s="532"/>
      <c r="CF205" s="2596"/>
      <c r="CG205" s="2596"/>
      <c r="CH205" s="2596"/>
      <c r="CI205" s="2596"/>
      <c r="CJ205" s="2596"/>
      <c r="CK205" s="2596"/>
      <c r="CL205" s="2596"/>
      <c r="CM205" s="2596"/>
      <c r="CN205" s="2596"/>
      <c r="CO205" s="2596"/>
      <c r="CP205" s="2596"/>
      <c r="CQ205" s="2596"/>
      <c r="CR205" s="2596"/>
      <c r="CS205" s="2596"/>
      <c r="CT205" s="2596"/>
      <c r="CU205" s="2596"/>
      <c r="CV205" s="2596"/>
      <c r="CW205" s="2596"/>
      <c r="CX205" s="2596"/>
      <c r="CY205" s="2596"/>
      <c r="CZ205" s="2596"/>
    </row>
    <row r="206" s="131" customFormat="true" ht="250.15" customHeight="true" x14ac:dyDescent="0.2">
      <c r="B206" s="133"/>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104" t="str">
        <f>A1026</f>
        <v>Burkina Faso</v>
      </c>
      <c r="B208" s="310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2003</v>
      </c>
      <c r="B209" s="139"/>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762" t="s">
        <v>113</v>
      </c>
      <c r="B210" s="141"/>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98</v>
      </c>
      <c r="B211" s="139"/>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763" t="s">
        <v>99</v>
      </c>
      <c r="B212" s="248"/>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137</v>
      </c>
      <c r="B215" s="247" t="str">
        <f>A1025</f>
        <v>DHS03</v>
      </c>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83"/>
      <c r="B216" s="1082"/>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83"/>
      <c r="B217" s="1086"/>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83"/>
      <c r="B218" s="1082"/>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84"/>
      <c r="B219" s="108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767" customFormat="true" ht="15" customHeight="true" x14ac:dyDescent="0.2">
      <c r="A220" s="114" t="s">
        <v>87</v>
      </c>
      <c r="B220" s="230"/>
      <c r="C220" s="3123" t="s">
        <v>116</v>
      </c>
      <c r="D220" s="3124"/>
      <c r="E220" s="3124"/>
      <c r="F220" s="3124"/>
      <c r="G220" s="3125"/>
      <c r="H220" s="3126" t="s">
        <v>39</v>
      </c>
      <c r="I220" s="3127"/>
      <c r="J220" s="3127"/>
      <c r="K220" s="3127"/>
      <c r="L220" s="3128"/>
      <c r="M220" s="3136" t="s">
        <v>38</v>
      </c>
      <c r="N220" s="3137"/>
      <c r="O220" s="3137"/>
      <c r="P220" s="3137"/>
      <c r="Q220" s="3138"/>
      <c r="R220" s="2503" t="s">
        <v>143</v>
      </c>
      <c r="S220" s="2543"/>
      <c r="T220" s="2543"/>
      <c r="U220" s="2543"/>
      <c r="V220" s="2543"/>
      <c r="W220" s="2543"/>
      <c r="X220" s="2543"/>
      <c r="Y220" s="2543"/>
      <c r="Z220" s="2543"/>
      <c r="AA220" s="2543"/>
      <c r="AB220" s="2543"/>
      <c r="AC220" s="2543"/>
      <c r="AD220" s="2543"/>
      <c r="AE220" s="2544"/>
      <c r="AF220" s="1045"/>
      <c r="AG220" s="1045"/>
      <c r="AH220" s="1045"/>
      <c r="AI220" s="1045"/>
      <c r="AJ220" s="1045"/>
      <c r="AK220" s="1045"/>
      <c r="AL220" s="1045"/>
      <c r="AM220" s="1045"/>
      <c r="AN220" s="1045"/>
      <c r="AO220" s="1045"/>
      <c r="AP220" s="1045"/>
      <c r="AQ220" s="1045"/>
      <c r="AR220" s="1045"/>
      <c r="AS220" s="1045"/>
      <c r="AT220" s="1045"/>
      <c r="AU220" s="1045"/>
      <c r="AV220" s="1045"/>
      <c r="AW220" s="1045"/>
      <c r="AX220" s="1045"/>
      <c r="AY220" s="1045"/>
      <c r="AZ220" s="240"/>
      <c r="BA220" s="241" t="s">
        <v>132</v>
      </c>
      <c r="BB220" s="114" t="s">
        <v>87</v>
      </c>
      <c r="BC220" s="3032" t="s">
        <v>116</v>
      </c>
      <c r="BD220" s="3033"/>
      <c r="BE220" s="3033"/>
      <c r="BF220" s="3033"/>
      <c r="BG220" s="3034"/>
      <c r="BH220" s="3035" t="s">
        <v>39</v>
      </c>
      <c r="BI220" s="3033"/>
      <c r="BJ220" s="3033"/>
      <c r="BK220" s="3033"/>
      <c r="BL220" s="3034"/>
      <c r="BM220" s="3035" t="s">
        <v>38</v>
      </c>
      <c r="BN220" s="3033"/>
      <c r="BO220" s="3033"/>
      <c r="BP220" s="3033"/>
      <c r="BQ220" s="3036"/>
      <c r="BR220" s="2524" t="s">
        <v>143</v>
      </c>
      <c r="BS220" s="2525"/>
      <c r="BT220" s="2525"/>
      <c r="BU220" s="2525"/>
      <c r="BV220" s="2525"/>
      <c r="BW220" s="2525"/>
      <c r="BX220" s="2525"/>
      <c r="BY220" s="2526"/>
      <c r="BZ220" s="461"/>
      <c r="CA220" s="461"/>
      <c r="CB220" s="461"/>
      <c r="CC220" s="461"/>
      <c r="CD220" s="461"/>
      <c r="CE220" s="461"/>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767" customFormat="true" ht="24" x14ac:dyDescent="0.2">
      <c r="A221" s="209" t="s">
        <v>88</v>
      </c>
      <c r="B221" s="281"/>
      <c r="C221" s="419" t="s">
        <v>0</v>
      </c>
      <c r="D221" s="420" t="s">
        <v>1</v>
      </c>
      <c r="E221" s="420" t="s">
        <v>2</v>
      </c>
      <c r="F221" s="420" t="s">
        <v>3</v>
      </c>
      <c r="G221" s="421" t="s">
        <v>4</v>
      </c>
      <c r="H221" s="1216" t="s">
        <v>0</v>
      </c>
      <c r="I221" s="1149" t="s">
        <v>1</v>
      </c>
      <c r="J221" s="1149" t="s">
        <v>2</v>
      </c>
      <c r="K221" s="1149" t="s">
        <v>3</v>
      </c>
      <c r="L221" s="1150" t="s">
        <v>4</v>
      </c>
      <c r="M221" s="1201" t="s">
        <v>0</v>
      </c>
      <c r="N221" s="1149" t="s">
        <v>1</v>
      </c>
      <c r="O221" s="1149" t="s">
        <v>2</v>
      </c>
      <c r="P221" s="1149" t="s">
        <v>3</v>
      </c>
      <c r="Q221" s="1234" t="s">
        <v>4</v>
      </c>
      <c r="R221" s="1216" t="s">
        <v>159</v>
      </c>
      <c r="S221" s="1149" t="s">
        <v>160</v>
      </c>
      <c r="T221" s="1149" t="s">
        <v>161</v>
      </c>
      <c r="U221" s="1149" t="s">
        <v>162</v>
      </c>
      <c r="V221" s="1149" t="s">
        <v>163</v>
      </c>
      <c r="W221" s="1149" t="s">
        <v>164</v>
      </c>
      <c r="X221" s="1149" t="s">
        <v>165</v>
      </c>
      <c r="Y221" s="1149" t="s">
        <v>166</v>
      </c>
      <c r="Z221" s="1149" t="s">
        <v>167</v>
      </c>
      <c r="AA221" s="1149" t="s">
        <v>168</v>
      </c>
      <c r="AB221" s="1149" t="s">
        <v>169</v>
      </c>
      <c r="AC221" s="1149" t="s">
        <v>170</v>
      </c>
      <c r="AD221" s="1149" t="s">
        <v>171</v>
      </c>
      <c r="AE221" s="1151" t="s">
        <v>172</v>
      </c>
      <c r="AF221" s="1045"/>
      <c r="AG221" s="1045"/>
      <c r="AH221" s="1045"/>
      <c r="AI221" s="1045"/>
      <c r="AJ221" s="1045"/>
      <c r="AK221" s="1045"/>
      <c r="AL221" s="1045"/>
      <c r="AM221" s="1045"/>
      <c r="AN221" s="1045"/>
      <c r="AO221" s="1045"/>
      <c r="AP221" s="1045"/>
      <c r="AQ221" s="1045"/>
      <c r="AR221" s="1045"/>
      <c r="AS221" s="1045"/>
      <c r="AT221" s="1045"/>
      <c r="AU221" s="1045"/>
      <c r="AV221" s="1045"/>
      <c r="AW221" s="1045"/>
      <c r="AX221" s="1045"/>
      <c r="AY221" s="1045"/>
      <c r="AZ221" s="240"/>
      <c r="BA221" s="224" t="s">
        <v>119</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159</v>
      </c>
      <c r="BS221" s="190" t="s">
        <v>160</v>
      </c>
      <c r="BT221" s="190" t="s">
        <v>161</v>
      </c>
      <c r="BU221" s="190" t="s">
        <v>162</v>
      </c>
      <c r="BV221" s="190" t="s">
        <v>163</v>
      </c>
      <c r="BW221" s="190" t="s">
        <v>164</v>
      </c>
      <c r="BX221" s="190" t="s">
        <v>165</v>
      </c>
      <c r="BY221" s="191" t="s">
        <v>166</v>
      </c>
      <c r="BZ221" s="191" t="s">
        <v>167</v>
      </c>
      <c r="CA221" s="191" t="s">
        <v>168</v>
      </c>
      <c r="CB221" s="191" t="s">
        <v>169</v>
      </c>
      <c r="CC221" s="191" t="s">
        <v>170</v>
      </c>
      <c r="CD221" s="191" t="s">
        <v>171</v>
      </c>
      <c r="CE221" s="191" t="s">
        <v>172</v>
      </c>
      <c r="CF221" s="2597"/>
      <c r="CG221" s="2597"/>
      <c r="CH221" s="2597"/>
      <c r="CI221" s="2597"/>
      <c r="CJ221" s="2597"/>
      <c r="CK221" s="2597"/>
      <c r="CL221" s="2597"/>
      <c r="CM221" s="2597"/>
      <c r="CN221" s="2597"/>
      <c r="CO221" s="2597"/>
      <c r="CP221" s="2597"/>
      <c r="CQ221" s="2597"/>
      <c r="CR221" s="2597"/>
      <c r="CS221" s="2597"/>
      <c r="CT221" s="2597"/>
      <c r="CU221" s="2597"/>
      <c r="CV221" s="2597"/>
      <c r="CW221" s="2597"/>
      <c r="CX221" s="2597"/>
      <c r="CY221" s="2597"/>
      <c r="CZ221" s="2597"/>
    </row>
    <row r="222" s="767" customFormat="true" ht="15" customHeight="true" x14ac:dyDescent="0.2">
      <c r="A222" s="3139" t="s">
        <v>37</v>
      </c>
      <c r="B222" s="1511" t="s">
        <v>15</v>
      </c>
      <c r="C222" s="1432">
        <v>0.88420214168109312</v>
      </c>
      <c r="D222" s="1433">
        <v>1.6855926522652518</v>
      </c>
      <c r="E222" s="1433">
        <v>2.2576901234266677</v>
      </c>
      <c r="F222" s="1433">
        <v>5.7520391684359886</v>
      </c>
      <c r="G222" s="1434">
        <v>21.078040073405109</v>
      </c>
      <c r="H222" s="1435">
        <v>10.813356335866986</v>
      </c>
      <c r="I222" s="1433">
        <v>11.002754150762533</v>
      </c>
      <c r="J222" s="1433">
        <v>22.674141964685134</v>
      </c>
      <c r="K222" s="1433">
        <v>29.403935963635767</v>
      </c>
      <c r="L222" s="1436">
        <v>42.552946203805043</v>
      </c>
      <c r="M222" s="1437">
        <v>0.69144113553535269</v>
      </c>
      <c r="N222" s="1433">
        <v>1.6984902750447672</v>
      </c>
      <c r="O222" s="1433">
        <v>1.9303323299187092</v>
      </c>
      <c r="P222" s="1433">
        <v>3.2518564255399514</v>
      </c>
      <c r="Q222" s="1434">
        <v>4.948075279380201</v>
      </c>
      <c r="R222" s="1435">
        <v>1.0247527386052124</v>
      </c>
      <c r="S222" s="1433">
        <v>6.5459994168529603</v>
      </c>
      <c r="T222" s="1433">
        <v>1.668265766752024</v>
      </c>
      <c r="U222" s="1433">
        <v>11.555568150912388</v>
      </c>
      <c r="V222" s="1433">
        <v>3.0995395440166584</v>
      </c>
      <c r="W222" s="1433">
        <v>1.8229785172044939</v>
      </c>
      <c r="X222" s="1433">
        <v>0.771780530662313</v>
      </c>
      <c r="Y222" s="1433">
        <v>0.12612526963111403</v>
      </c>
      <c r="Z222" s="1433">
        <v>11.1489474076819</v>
      </c>
      <c r="AA222" s="1433">
        <v>7.7992075043352678</v>
      </c>
      <c r="AB222" s="1433">
        <v>22.685198980231803</v>
      </c>
      <c r="AC222" s="1433">
        <v>4.8458552286798113</v>
      </c>
      <c r="AD222" s="1433">
        <v>1.1430469771549804E-2</v>
      </c>
      <c r="AE222" s="2564">
        <v>1.3006340259688156</v>
      </c>
      <c r="AF222" s="1045"/>
      <c r="AG222" s="1045"/>
      <c r="AH222" s="1045"/>
      <c r="AI222" s="1045"/>
      <c r="AJ222" s="1045"/>
      <c r="AK222" s="1045"/>
      <c r="AL222" s="1045"/>
      <c r="AM222" s="1045"/>
      <c r="AN222" s="1045"/>
      <c r="AO222" s="1045"/>
      <c r="AP222" s="1045"/>
      <c r="AQ222" s="1045"/>
      <c r="AR222" s="1045"/>
      <c r="AS222" s="1045"/>
      <c r="AT222" s="1045"/>
      <c r="AU222" s="1045"/>
      <c r="AV222" s="1045"/>
      <c r="AW222" s="1045"/>
      <c r="AX222" s="1045"/>
      <c r="AY222" s="1045"/>
      <c r="AZ222" s="240"/>
      <c r="BA222" s="3011" t="s">
        <v>37</v>
      </c>
      <c r="BB222" s="174" t="s">
        <v>15</v>
      </c>
      <c r="BC222" s="663">
        <v>100.930215</v>
      </c>
      <c r="BD222" s="679">
        <v>209.47298400000003</v>
      </c>
      <c r="BE222" s="679">
        <v>257.49647999999996</v>
      </c>
      <c r="BF222" s="679">
        <v>741.11935799999981</v>
      </c>
      <c r="BG222" s="696">
        <v>2411.6974850000015</v>
      </c>
      <c r="BH222" s="713">
        <v>231.08392700000005</v>
      </c>
      <c r="BI222" s="679">
        <v>237.99140600000013</v>
      </c>
      <c r="BJ222" s="679">
        <v>486.84902800000015</v>
      </c>
      <c r="BK222" s="679">
        <v>635.69963500000017</v>
      </c>
      <c r="BL222" s="696">
        <v>917.82259199999999</v>
      </c>
      <c r="BM222" s="713">
        <v>75.364634999999993</v>
      </c>
      <c r="BN222" s="679">
        <v>151.23102700000001</v>
      </c>
      <c r="BO222" s="679">
        <v>182.075568</v>
      </c>
      <c r="BP222" s="679">
        <v>317.90745600000002</v>
      </c>
      <c r="BQ222" s="696">
        <v>484.69124800000009</v>
      </c>
      <c r="BR222" s="713">
        <v>49.950439000000003</v>
      </c>
      <c r="BS222" s="679">
        <v>133.13360699999998</v>
      </c>
      <c r="BT222" s="679">
        <v>21.647532000000002</v>
      </c>
      <c r="BU222" s="679">
        <v>580.33598700000016</v>
      </c>
      <c r="BV222" s="679">
        <v>154.07926899999995</v>
      </c>
      <c r="BW222" s="679">
        <v>81.355265999999986</v>
      </c>
      <c r="BX222" s="679">
        <v>27.853262000000004</v>
      </c>
      <c r="BY222" s="730">
        <v>5.8354809999999997</v>
      </c>
      <c r="BZ222" s="730">
        <v>832.93633999999975</v>
      </c>
      <c r="CA222" s="730">
        <v>442.16790400000002</v>
      </c>
      <c r="CB222" s="730">
        <v>1194.9711690000006</v>
      </c>
      <c r="CC222" s="730">
        <v>156.31629700000002</v>
      </c>
      <c r="CD222" s="730">
        <v>0.45627600000000001</v>
      </c>
      <c r="CE222" s="730">
        <v>39.677693000000005</v>
      </c>
      <c r="CF222" s="2598"/>
      <c r="CG222" s="2598"/>
      <c r="CH222" s="2598"/>
      <c r="CI222" s="2598"/>
      <c r="CJ222" s="2598"/>
      <c r="CK222" s="2598"/>
      <c r="CL222" s="2598"/>
      <c r="CM222" s="2598"/>
      <c r="CN222" s="2598"/>
      <c r="CO222" s="2598"/>
      <c r="CP222" s="2598"/>
      <c r="CQ222" s="2598"/>
      <c r="CR222" s="2598"/>
      <c r="CS222" s="2598"/>
      <c r="CT222" s="2598"/>
      <c r="CU222" s="2598"/>
      <c r="CV222" s="2598"/>
      <c r="CW222" s="2598"/>
      <c r="CX222" s="2598"/>
      <c r="CY222" s="2598"/>
      <c r="CZ222" s="2599"/>
    </row>
    <row r="223" s="767" customFormat="true" ht="15" customHeight="true" x14ac:dyDescent="0.2">
      <c r="A223" s="3140"/>
      <c r="B223" s="1512" t="s">
        <v>16</v>
      </c>
      <c r="C223" s="1438">
        <v>97.421976002521234</v>
      </c>
      <c r="D223" s="1439">
        <v>95.864689595982298</v>
      </c>
      <c r="E223" s="1439">
        <v>95.201950911241383</v>
      </c>
      <c r="F223" s="1439">
        <v>90.715048662486382</v>
      </c>
      <c r="G223" s="1440">
        <v>76.290307934895367</v>
      </c>
      <c r="H223" s="1441">
        <v>79.275553178743593</v>
      </c>
      <c r="I223" s="1439">
        <v>81.276231229926239</v>
      </c>
      <c r="J223" s="1439">
        <v>74.721719364751095</v>
      </c>
      <c r="K223" s="1439">
        <v>66.217489132385481</v>
      </c>
      <c r="L223" s="1442">
        <v>55.76775702001958</v>
      </c>
      <c r="M223" s="1443">
        <v>97.741036814393823</v>
      </c>
      <c r="N223" s="1439">
        <v>96.135258034093027</v>
      </c>
      <c r="O223" s="1439">
        <v>95.134502170228245</v>
      </c>
      <c r="P223" s="1439">
        <v>95.078257523371036</v>
      </c>
      <c r="Q223" s="1440">
        <v>93.271813063540208</v>
      </c>
      <c r="R223" s="1441">
        <v>98.842050147871504</v>
      </c>
      <c r="S223" s="1439">
        <v>92.381165570121112</v>
      </c>
      <c r="T223" s="1439">
        <v>92.435749329135447</v>
      </c>
      <c r="U223" s="1439">
        <v>87.039577143804721</v>
      </c>
      <c r="V223" s="1439">
        <v>96.367193955809498</v>
      </c>
      <c r="W223" s="1439">
        <v>94.178798008821417</v>
      </c>
      <c r="X223" s="1439">
        <v>91.885458316136905</v>
      </c>
      <c r="Y223" s="1439">
        <v>92.692766333472719</v>
      </c>
      <c r="Z223" s="1439">
        <v>88.560150200643619</v>
      </c>
      <c r="AA223" s="1439">
        <v>91.401904385533413</v>
      </c>
      <c r="AB223" s="1439">
        <v>68.866084846805592</v>
      </c>
      <c r="AC223" s="1439">
        <v>93.924299828159704</v>
      </c>
      <c r="AD223" s="1439">
        <v>99.880162794183633</v>
      </c>
      <c r="AE223" s="2565">
        <v>98.365432373137907</v>
      </c>
      <c r="AF223" s="1045"/>
      <c r="AG223" s="1045"/>
      <c r="AH223" s="1045"/>
      <c r="AI223" s="1045"/>
      <c r="AJ223" s="1045"/>
      <c r="AK223" s="1045"/>
      <c r="AL223" s="1045"/>
      <c r="AM223" s="1045"/>
      <c r="AN223" s="1045"/>
      <c r="AO223" s="1045"/>
      <c r="AP223" s="1045"/>
      <c r="AQ223" s="1045"/>
      <c r="AR223" s="1045"/>
      <c r="AS223" s="1045"/>
      <c r="AT223" s="1045"/>
      <c r="AU223" s="1045"/>
      <c r="AV223" s="1045"/>
      <c r="AW223" s="1045"/>
      <c r="AX223" s="1045"/>
      <c r="AY223" s="1045"/>
      <c r="AZ223" s="240"/>
      <c r="BA223" s="3012"/>
      <c r="BB223" s="175" t="s">
        <v>16</v>
      </c>
      <c r="BC223" s="664">
        <v>11120.557755000022</v>
      </c>
      <c r="BD223" s="680">
        <v>11913.354370000023</v>
      </c>
      <c r="BE223" s="680">
        <v>10858.074363000018</v>
      </c>
      <c r="BF223" s="680">
        <v>11688.146873999998</v>
      </c>
      <c r="BG223" s="697">
        <v>8728.9493300000067</v>
      </c>
      <c r="BH223" s="714">
        <v>1694.1369150000005</v>
      </c>
      <c r="BI223" s="680">
        <v>1758.018427</v>
      </c>
      <c r="BJ223" s="680">
        <v>1604.3913149999996</v>
      </c>
      <c r="BK223" s="680">
        <v>1431.5918019999997</v>
      </c>
      <c r="BL223" s="697">
        <v>1202.8522549999998</v>
      </c>
      <c r="BM223" s="714">
        <v>10653.426858000012</v>
      </c>
      <c r="BN223" s="680">
        <v>8559.7392090000012</v>
      </c>
      <c r="BO223" s="680">
        <v>8973.4126350000042</v>
      </c>
      <c r="BP223" s="680">
        <v>9295.0250610000057</v>
      </c>
      <c r="BQ223" s="697">
        <v>9136.4882149999958</v>
      </c>
      <c r="BR223" s="714">
        <v>4817.9464279999956</v>
      </c>
      <c r="BS223" s="680">
        <v>1878.8632579999974</v>
      </c>
      <c r="BT223" s="680">
        <v>1199.4526779999997</v>
      </c>
      <c r="BU223" s="680">
        <v>4371.2432179999996</v>
      </c>
      <c r="BV223" s="680">
        <v>4790.4492229999887</v>
      </c>
      <c r="BW223" s="680">
        <v>4202.9794050000055</v>
      </c>
      <c r="BX223" s="680">
        <v>3316.1107889999985</v>
      </c>
      <c r="BY223" s="731">
        <v>4288.6479320000008</v>
      </c>
      <c r="BZ223" s="731">
        <v>6616.3167410000024</v>
      </c>
      <c r="CA223" s="731">
        <v>5181.9352750000107</v>
      </c>
      <c r="CB223" s="731">
        <v>3627.6069689999972</v>
      </c>
      <c r="CC223" s="731">
        <v>3029.7848479999989</v>
      </c>
      <c r="CD223" s="731">
        <v>3986.9683460000015</v>
      </c>
      <c r="CE223" s="731">
        <v>3000.7775819999997</v>
      </c>
      <c r="CF223" s="2600"/>
      <c r="CG223" s="2600"/>
      <c r="CH223" s="2600"/>
      <c r="CI223" s="2600"/>
      <c r="CJ223" s="2600"/>
      <c r="CK223" s="2600"/>
      <c r="CL223" s="2600"/>
      <c r="CM223" s="2600"/>
      <c r="CN223" s="2600"/>
      <c r="CO223" s="2600"/>
      <c r="CP223" s="2600"/>
      <c r="CQ223" s="2600"/>
      <c r="CR223" s="2600"/>
      <c r="CS223" s="2600"/>
      <c r="CT223" s="2600"/>
      <c r="CU223" s="2600"/>
      <c r="CV223" s="2600"/>
      <c r="CW223" s="2600"/>
      <c r="CX223" s="2600"/>
      <c r="CY223" s="2600"/>
      <c r="CZ223" s="2601"/>
    </row>
    <row r="224" s="767" customFormat="true" ht="15" customHeight="true" x14ac:dyDescent="0.2">
      <c r="A224" s="3141"/>
      <c r="B224" s="1513" t="s">
        <v>20</v>
      </c>
      <c r="C224" s="1438">
        <v>1.6938218557975715</v>
      </c>
      <c r="D224" s="1439">
        <v>2.4497177517524253</v>
      </c>
      <c r="E224" s="1439">
        <v>2.5403589653320138</v>
      </c>
      <c r="F224" s="1439">
        <v>3.5329121690776248</v>
      </c>
      <c r="G224" s="1440">
        <v>2.6316519916993806</v>
      </c>
      <c r="H224" s="1441">
        <v>9.9110904853894528</v>
      </c>
      <c r="I224" s="1439">
        <v>7.7210146193113127</v>
      </c>
      <c r="J224" s="1439">
        <v>2.6041386705637475</v>
      </c>
      <c r="K224" s="1439">
        <v>4.3785749039787012</v>
      </c>
      <c r="L224" s="1442">
        <v>1.6792967761752358</v>
      </c>
      <c r="M224" s="1443">
        <v>1.5675220500707905</v>
      </c>
      <c r="N224" s="1439">
        <v>2.1662516908620892</v>
      </c>
      <c r="O224" s="1439">
        <v>2.935165499853142</v>
      </c>
      <c r="P224" s="1439">
        <v>1.6698860510889959</v>
      </c>
      <c r="Q224" s="1440">
        <v>1.7801116570794546</v>
      </c>
      <c r="R224" s="1441">
        <v>0.1331971135232729</v>
      </c>
      <c r="S224" s="1439">
        <v>1.0728350130258746</v>
      </c>
      <c r="T224" s="1439">
        <v>5.8959849041125425</v>
      </c>
      <c r="U224" s="1439">
        <v>1.4048547052829634</v>
      </c>
      <c r="V224" s="1439">
        <v>0.53326650017384036</v>
      </c>
      <c r="W224" s="1439">
        <v>3.9982234739740483</v>
      </c>
      <c r="X224" s="1439">
        <v>7.3427611532008124</v>
      </c>
      <c r="Y224" s="1439">
        <v>7.1811083968961746</v>
      </c>
      <c r="Z224" s="1439">
        <v>0.29090239167441073</v>
      </c>
      <c r="AA224" s="1439">
        <v>0.79888811013132921</v>
      </c>
      <c r="AB224" s="1439">
        <v>8.4487161729626248</v>
      </c>
      <c r="AC224" s="1439">
        <v>1.2298449431605158</v>
      </c>
      <c r="AD224" s="1439">
        <v>0.10840673604480854</v>
      </c>
      <c r="AE224" s="2565">
        <v>0.33393360089326363</v>
      </c>
      <c r="AF224" s="1045"/>
      <c r="AG224" s="1045"/>
      <c r="AH224" s="1045"/>
      <c r="AI224" s="1045"/>
      <c r="AJ224" s="1045"/>
      <c r="AK224" s="1045"/>
      <c r="AL224" s="1045"/>
      <c r="AM224" s="1045"/>
      <c r="AN224" s="1045"/>
      <c r="AO224" s="1045"/>
      <c r="AP224" s="1045"/>
      <c r="AQ224" s="1045"/>
      <c r="AR224" s="1045"/>
      <c r="AS224" s="1045"/>
      <c r="AT224" s="1045"/>
      <c r="AU224" s="1045"/>
      <c r="AV224" s="1045"/>
      <c r="AW224" s="1045"/>
      <c r="AX224" s="1045"/>
      <c r="AY224" s="1045"/>
      <c r="AZ224" s="240"/>
      <c r="BA224" s="3012"/>
      <c r="BB224" s="175" t="s">
        <v>20</v>
      </c>
      <c r="BC224" s="664">
        <v>193.34696899999997</v>
      </c>
      <c r="BD224" s="680">
        <v>304.4327980000001</v>
      </c>
      <c r="BE224" s="680">
        <v>289.73572800000005</v>
      </c>
      <c r="BF224" s="680">
        <v>455.19676100000009</v>
      </c>
      <c r="BG224" s="697">
        <v>301.10714599999994</v>
      </c>
      <c r="BH224" s="714">
        <v>211.80229700000001</v>
      </c>
      <c r="BI224" s="680">
        <v>167.006833</v>
      </c>
      <c r="BJ224" s="680">
        <v>55.914900000000003</v>
      </c>
      <c r="BK224" s="680">
        <v>94.662785000000014</v>
      </c>
      <c r="BL224" s="697">
        <v>36.220677000000002</v>
      </c>
      <c r="BM224" s="714">
        <v>170.85435199999998</v>
      </c>
      <c r="BN224" s="680">
        <v>192.87980200000004</v>
      </c>
      <c r="BO224" s="680">
        <v>276.85488000000004</v>
      </c>
      <c r="BP224" s="680">
        <v>163.25112700000003</v>
      </c>
      <c r="BQ224" s="697">
        <v>174.37174899999997</v>
      </c>
      <c r="BR224" s="714">
        <v>6.4925460000000008</v>
      </c>
      <c r="BS224" s="680">
        <v>21.819493999999999</v>
      </c>
      <c r="BT224" s="680">
        <v>76.506707999999989</v>
      </c>
      <c r="BU224" s="680">
        <v>70.553670000000011</v>
      </c>
      <c r="BV224" s="680">
        <v>26.508876999999998</v>
      </c>
      <c r="BW224" s="680">
        <v>178.43135899999999</v>
      </c>
      <c r="BX224" s="680">
        <v>264.99742100000003</v>
      </c>
      <c r="BY224" s="731">
        <v>332.25079900000009</v>
      </c>
      <c r="BZ224" s="731">
        <v>21.733278000000002</v>
      </c>
      <c r="CA224" s="731">
        <v>45.292125000000006</v>
      </c>
      <c r="CB224" s="731">
        <v>445.04666899999995</v>
      </c>
      <c r="CC224" s="731">
        <v>39.672007999999998</v>
      </c>
      <c r="CD224" s="731">
        <v>4.3273279999999996</v>
      </c>
      <c r="CE224" s="731">
        <v>10.18712</v>
      </c>
      <c r="CF224" s="2600"/>
      <c r="CG224" s="2600"/>
      <c r="CH224" s="2600"/>
      <c r="CI224" s="2600"/>
      <c r="CJ224" s="2600"/>
      <c r="CK224" s="2600"/>
      <c r="CL224" s="2600"/>
      <c r="CM224" s="2600"/>
      <c r="CN224" s="2600"/>
      <c r="CO224" s="2600"/>
      <c r="CP224" s="2600"/>
      <c r="CQ224" s="2600"/>
      <c r="CR224" s="2600"/>
      <c r="CS224" s="2600"/>
      <c r="CT224" s="2600"/>
      <c r="CU224" s="2600"/>
      <c r="CV224" s="2600"/>
      <c r="CW224" s="2600"/>
      <c r="CX224" s="2600"/>
      <c r="CY224" s="2600"/>
      <c r="CZ224" s="2601"/>
    </row>
    <row r="225" s="767" customFormat="true" ht="15" customHeight="true" x14ac:dyDescent="0.2">
      <c r="A225" s="3142" t="s">
        <v>198</v>
      </c>
      <c r="B225" s="1514" t="s">
        <v>199</v>
      </c>
      <c r="C225" s="1438">
        <v>0.62710886651043318</v>
      </c>
      <c r="D225" s="1439">
        <v>1.132372126106592</v>
      </c>
      <c r="E225" s="1439">
        <v>0.98405588925926901</v>
      </c>
      <c r="F225" s="1439">
        <v>2.2226108387721153</v>
      </c>
      <c r="G225" s="1440">
        <v>1.0622216350243692</v>
      </c>
      <c r="H225" s="1441">
        <v>6.5609507656341766</v>
      </c>
      <c r="I225" s="1439">
        <v>2.6069262380801295</v>
      </c>
      <c r="J225" s="1439">
        <v>1.057358105521949</v>
      </c>
      <c r="K225" s="1439">
        <v>1.0790183604544421</v>
      </c>
      <c r="L225" s="1442">
        <v>7.3115038834861895E-2</v>
      </c>
      <c r="M225" s="1443">
        <v>0.5093494576749702</v>
      </c>
      <c r="N225" s="1439">
        <v>1.3619475674282444</v>
      </c>
      <c r="O225" s="1439">
        <v>0.64033630317007029</v>
      </c>
      <c r="P225" s="1439">
        <v>1.1176646427571948</v>
      </c>
      <c r="Q225" s="1440">
        <v>1.4475662770900721</v>
      </c>
      <c r="R225" s="1441">
        <v>0.12219278139975734</v>
      </c>
      <c r="S225" s="1439">
        <v>0</v>
      </c>
      <c r="T225" s="1439">
        <v>3.5114451354982692</v>
      </c>
      <c r="U225" s="1439">
        <v>0.63123765915890906</v>
      </c>
      <c r="V225" s="1439">
        <v>0.52146860053105459</v>
      </c>
      <c r="W225" s="1439">
        <v>3.3010768659991738</v>
      </c>
      <c r="X225" s="1439">
        <v>7.0600174863823044</v>
      </c>
      <c r="Y225" s="1439">
        <v>0.39717526786688906</v>
      </c>
      <c r="Z225" s="1439">
        <v>4.4803213915224294E-2</v>
      </c>
      <c r="AA225" s="1439">
        <v>0.12162706303324636</v>
      </c>
      <c r="AB225" s="1439">
        <v>3.4753703558523039</v>
      </c>
      <c r="AC225" s="1439">
        <v>0.29459901701897528</v>
      </c>
      <c r="AD225" s="1439">
        <v>0</v>
      </c>
      <c r="AE225" s="2565">
        <v>0</v>
      </c>
      <c r="AF225" s="1045"/>
      <c r="AG225" s="1045"/>
      <c r="AH225" s="1045"/>
      <c r="AI225" s="1045"/>
      <c r="AJ225" s="1045"/>
      <c r="AK225" s="1045"/>
      <c r="AL225" s="1045"/>
      <c r="AM225" s="1045"/>
      <c r="AN225" s="1045"/>
      <c r="AO225" s="1045"/>
      <c r="AP225" s="1045"/>
      <c r="AQ225" s="1045"/>
      <c r="AR225" s="1045"/>
      <c r="AS225" s="1045"/>
      <c r="AT225" s="1045"/>
      <c r="AU225" s="1045"/>
      <c r="AV225" s="1045"/>
      <c r="AW225" s="1045"/>
      <c r="AX225" s="1045"/>
      <c r="AY225" s="1045"/>
      <c r="AZ225" s="240"/>
      <c r="BA225" s="3012" t="s">
        <v>71</v>
      </c>
      <c r="BB225" s="175" t="s">
        <v>72</v>
      </c>
      <c r="BC225" s="1600" t="s">
        <v>36</v>
      </c>
      <c r="BD225" s="1619" t="s">
        <v>36</v>
      </c>
      <c r="BE225" s="1619" t="s">
        <v>36</v>
      </c>
      <c r="BF225" s="1619" t="s">
        <v>36</v>
      </c>
      <c r="BG225" s="1639" t="s">
        <v>36</v>
      </c>
      <c r="BH225" s="1659" t="s">
        <v>36</v>
      </c>
      <c r="BI225" s="1619" t="s">
        <v>36</v>
      </c>
      <c r="BJ225" s="1619" t="s">
        <v>36</v>
      </c>
      <c r="BK225" s="1619" t="s">
        <v>36</v>
      </c>
      <c r="BL225" s="1639" t="s">
        <v>36</v>
      </c>
      <c r="BM225" s="1659" t="s">
        <v>36</v>
      </c>
      <c r="BN225" s="1619" t="s">
        <v>36</v>
      </c>
      <c r="BO225" s="1619" t="s">
        <v>36</v>
      </c>
      <c r="BP225" s="1619" t="s">
        <v>36</v>
      </c>
      <c r="BQ225" s="1639" t="s">
        <v>36</v>
      </c>
      <c r="BR225" s="1659" t="s">
        <v>36</v>
      </c>
      <c r="BS225" s="1619" t="s">
        <v>36</v>
      </c>
      <c r="BT225" s="1619" t="s">
        <v>36</v>
      </c>
      <c r="BU225" s="1619" t="s">
        <v>36</v>
      </c>
      <c r="BV225" s="1619" t="s">
        <v>36</v>
      </c>
      <c r="BW225" s="1619" t="s">
        <v>36</v>
      </c>
      <c r="BX225" s="1619" t="s">
        <v>36</v>
      </c>
      <c r="BY225" s="1677" t="s">
        <v>36</v>
      </c>
      <c r="BZ225" s="1677" t="s">
        <v>36</v>
      </c>
      <c r="CA225" s="1677" t="s">
        <v>36</v>
      </c>
      <c r="CB225" s="1677" t="s">
        <v>36</v>
      </c>
      <c r="CC225" s="1677" t="s">
        <v>36</v>
      </c>
      <c r="CD225" s="1677" t="s">
        <v>36</v>
      </c>
      <c r="CE225" s="1677" t="s">
        <v>36</v>
      </c>
      <c r="CF225" s="2601"/>
      <c r="CG225" s="2601"/>
      <c r="CH225" s="2601"/>
      <c r="CI225" s="2601"/>
      <c r="CJ225" s="2601"/>
      <c r="CK225" s="2601"/>
      <c r="CL225" s="2601"/>
      <c r="CM225" s="2601"/>
      <c r="CN225" s="2601"/>
      <c r="CO225" s="2601"/>
      <c r="CP225" s="2601"/>
      <c r="CQ225" s="2601"/>
      <c r="CR225" s="2601"/>
      <c r="CS225" s="2601"/>
      <c r="CT225" s="2601"/>
      <c r="CU225" s="2601"/>
      <c r="CV225" s="2601"/>
      <c r="CW225" s="2601"/>
      <c r="CX225" s="2601"/>
      <c r="CY225" s="2601"/>
      <c r="CZ225" s="2601"/>
    </row>
    <row r="226" s="767" customFormat="true" ht="15" customHeight="true" x14ac:dyDescent="0.2">
      <c r="A226" s="3140"/>
      <c r="B226" s="1512" t="s">
        <v>200</v>
      </c>
      <c r="C226" s="1438">
        <v>98.306178144202377</v>
      </c>
      <c r="D226" s="1439">
        <v>97.550282248247527</v>
      </c>
      <c r="E226" s="1439">
        <v>97.459641034668039</v>
      </c>
      <c r="F226" s="1439">
        <v>96.467087830922367</v>
      </c>
      <c r="G226" s="1440">
        <v>97.368348008300515</v>
      </c>
      <c r="H226" s="1441">
        <v>90.088909514610577</v>
      </c>
      <c r="I226" s="1439">
        <v>92.278985380688795</v>
      </c>
      <c r="J226" s="1439">
        <v>97.395861329436286</v>
      </c>
      <c r="K226" s="1439">
        <v>95.621425096021255</v>
      </c>
      <c r="L226" s="1442">
        <v>98.320703223824736</v>
      </c>
      <c r="M226" s="1443">
        <v>98.432477949929208</v>
      </c>
      <c r="N226" s="1439">
        <v>97.833748309137789</v>
      </c>
      <c r="O226" s="1439">
        <v>97.064834500146929</v>
      </c>
      <c r="P226" s="1439">
        <v>98.330113948911048</v>
      </c>
      <c r="Q226" s="1440">
        <v>98.219888342920513</v>
      </c>
      <c r="R226" s="1441">
        <v>99.866802886476719</v>
      </c>
      <c r="S226" s="1439">
        <v>98.92716498697412</v>
      </c>
      <c r="T226" s="1439">
        <v>94.10401509588749</v>
      </c>
      <c r="U226" s="1439">
        <v>98.595145294717042</v>
      </c>
      <c r="V226" s="1439">
        <v>99.466733499826134</v>
      </c>
      <c r="W226" s="1439">
        <v>96.001776526025935</v>
      </c>
      <c r="X226" s="1439">
        <v>92.657238846799203</v>
      </c>
      <c r="Y226" s="1439">
        <v>92.818891603103836</v>
      </c>
      <c r="Z226" s="1439">
        <v>99.709097608325564</v>
      </c>
      <c r="AA226" s="1439">
        <v>99.201111889868685</v>
      </c>
      <c r="AB226" s="1439">
        <v>91.551283827037395</v>
      </c>
      <c r="AC226" s="1439">
        <v>98.770155056839485</v>
      </c>
      <c r="AD226" s="1439">
        <v>99.891593263955187</v>
      </c>
      <c r="AE226" s="2565">
        <v>99.666066399106739</v>
      </c>
      <c r="AF226" s="1045"/>
      <c r="AG226" s="1045"/>
      <c r="AH226" s="1045"/>
      <c r="AI226" s="1045"/>
      <c r="AJ226" s="1045"/>
      <c r="AK226" s="1045"/>
      <c r="AL226" s="1045"/>
      <c r="AM226" s="1045"/>
      <c r="AN226" s="1045"/>
      <c r="AO226" s="1045"/>
      <c r="AP226" s="1045"/>
      <c r="AQ226" s="1045"/>
      <c r="AR226" s="1045"/>
      <c r="AS226" s="1045"/>
      <c r="AT226" s="1045"/>
      <c r="AU226" s="1045"/>
      <c r="AV226" s="1045"/>
      <c r="AW226" s="1045"/>
      <c r="AX226" s="1045"/>
      <c r="AY226" s="1045"/>
      <c r="AZ226" s="240"/>
      <c r="BA226" s="3012"/>
      <c r="BB226" s="175" t="s">
        <v>73</v>
      </c>
      <c r="BC226" s="1600" t="s">
        <v>36</v>
      </c>
      <c r="BD226" s="1619" t="s">
        <v>36</v>
      </c>
      <c r="BE226" s="1619" t="s">
        <v>36</v>
      </c>
      <c r="BF226" s="1619" t="s">
        <v>36</v>
      </c>
      <c r="BG226" s="1639" t="s">
        <v>36</v>
      </c>
      <c r="BH226" s="1659" t="s">
        <v>36</v>
      </c>
      <c r="BI226" s="1619" t="s">
        <v>36</v>
      </c>
      <c r="BJ226" s="1619" t="s">
        <v>36</v>
      </c>
      <c r="BK226" s="1619" t="s">
        <v>36</v>
      </c>
      <c r="BL226" s="1639" t="s">
        <v>36</v>
      </c>
      <c r="BM226" s="1659" t="s">
        <v>36</v>
      </c>
      <c r="BN226" s="1619" t="s">
        <v>36</v>
      </c>
      <c r="BO226" s="1619" t="s">
        <v>36</v>
      </c>
      <c r="BP226" s="1619" t="s">
        <v>36</v>
      </c>
      <c r="BQ226" s="1639" t="s">
        <v>36</v>
      </c>
      <c r="BR226" s="1659" t="s">
        <v>36</v>
      </c>
      <c r="BS226" s="1619" t="s">
        <v>36</v>
      </c>
      <c r="BT226" s="1619" t="s">
        <v>36</v>
      </c>
      <c r="BU226" s="1619" t="s">
        <v>36</v>
      </c>
      <c r="BV226" s="1619" t="s">
        <v>36</v>
      </c>
      <c r="BW226" s="1619" t="s">
        <v>36</v>
      </c>
      <c r="BX226" s="1619" t="s">
        <v>36</v>
      </c>
      <c r="BY226" s="1677" t="s">
        <v>36</v>
      </c>
      <c r="BZ226" s="1677" t="s">
        <v>36</v>
      </c>
      <c r="CA226" s="1677" t="s">
        <v>36</v>
      </c>
      <c r="CB226" s="1677" t="s">
        <v>36</v>
      </c>
      <c r="CC226" s="1677" t="s">
        <v>36</v>
      </c>
      <c r="CD226" s="1677" t="s">
        <v>36</v>
      </c>
      <c r="CE226" s="1677" t="s">
        <v>36</v>
      </c>
      <c r="CF226" s="2601"/>
      <c r="CG226" s="2601"/>
      <c r="CH226" s="2601"/>
      <c r="CI226" s="2601"/>
      <c r="CJ226" s="2601"/>
      <c r="CK226" s="2601"/>
      <c r="CL226" s="2601"/>
      <c r="CM226" s="2601"/>
      <c r="CN226" s="2601"/>
      <c r="CO226" s="2601"/>
      <c r="CP226" s="2601"/>
      <c r="CQ226" s="2601"/>
      <c r="CR226" s="2601"/>
      <c r="CS226" s="2601"/>
      <c r="CT226" s="2601"/>
      <c r="CU226" s="2601"/>
      <c r="CV226" s="2601"/>
      <c r="CW226" s="2601"/>
      <c r="CX226" s="2601"/>
      <c r="CY226" s="2601"/>
      <c r="CZ226" s="2601"/>
    </row>
    <row r="227" s="767" customFormat="true" ht="15" customHeight="true" x14ac:dyDescent="0.2">
      <c r="A227" s="3143"/>
      <c r="B227" s="1515" t="s">
        <v>201</v>
      </c>
      <c r="C227" s="1444">
        <v>1.0667129892871388</v>
      </c>
      <c r="D227" s="1445">
        <v>1.3173456256458325</v>
      </c>
      <c r="E227" s="1445">
        <v>1.5563030760727443</v>
      </c>
      <c r="F227" s="1445">
        <v>1.3103013303055093</v>
      </c>
      <c r="G227" s="1446">
        <v>1.5694303566750119</v>
      </c>
      <c r="H227" s="1447">
        <v>3.3501397197552762</v>
      </c>
      <c r="I227" s="1445">
        <v>5.1140883812311824</v>
      </c>
      <c r="J227" s="1445">
        <v>1.5467805650417983</v>
      </c>
      <c r="K227" s="1445">
        <v>3.2995565435242589</v>
      </c>
      <c r="L227" s="1448">
        <v>1.6061817373403742</v>
      </c>
      <c r="M227" s="1449">
        <v>1.0581725923958205</v>
      </c>
      <c r="N227" s="1445">
        <v>0.80430412343384416</v>
      </c>
      <c r="O227" s="1445">
        <v>2.2948291966830707</v>
      </c>
      <c r="P227" s="1445">
        <v>0.55222140833180078</v>
      </c>
      <c r="Q227" s="1446">
        <v>0.33254537998938255</v>
      </c>
      <c r="R227" s="1447">
        <v>1.1004332123515559E-2</v>
      </c>
      <c r="S227" s="1445">
        <v>1.0728350130258746</v>
      </c>
      <c r="T227" s="1445">
        <v>2.3845397686142742</v>
      </c>
      <c r="U227" s="1445">
        <v>0.77361704612405402</v>
      </c>
      <c r="V227" s="1445">
        <v>1.1797899642785836E-2</v>
      </c>
      <c r="W227" s="1445">
        <v>0.69714660797487416</v>
      </c>
      <c r="X227" s="1445">
        <v>0.28274366681850815</v>
      </c>
      <c r="Y227" s="1445">
        <v>6.7839331290292835</v>
      </c>
      <c r="Z227" s="1445">
        <v>0.24609917775918647</v>
      </c>
      <c r="AA227" s="1445">
        <v>0.67726104709808277</v>
      </c>
      <c r="AB227" s="1445">
        <v>4.9733458171103218</v>
      </c>
      <c r="AC227" s="1445">
        <v>0.93524592614154034</v>
      </c>
      <c r="AD227" s="1445">
        <v>0.10840673604480854</v>
      </c>
      <c r="AE227" s="2566">
        <v>0.33393360089326363</v>
      </c>
      <c r="AF227" s="1045"/>
      <c r="AG227" s="1045"/>
      <c r="AH227" s="1045"/>
      <c r="AI227" s="1045"/>
      <c r="AJ227" s="1045"/>
      <c r="AK227" s="1045"/>
      <c r="AL227" s="1045"/>
      <c r="AM227" s="1045"/>
      <c r="AN227" s="1045"/>
      <c r="AO227" s="1045"/>
      <c r="AP227" s="1045"/>
      <c r="AQ227" s="1045"/>
      <c r="AR227" s="1045"/>
      <c r="AS227" s="1045"/>
      <c r="AT227" s="1045"/>
      <c r="AU227" s="1045"/>
      <c r="AV227" s="1045"/>
      <c r="AW227" s="1045"/>
      <c r="AX227" s="1045"/>
      <c r="AY227" s="1045"/>
      <c r="AZ227" s="240"/>
      <c r="BA227" s="3012" t="s">
        <v>96</v>
      </c>
      <c r="BB227" s="175" t="s">
        <v>62</v>
      </c>
      <c r="BC227" s="1600" t="s">
        <v>36</v>
      </c>
      <c r="BD227" s="1619" t="s">
        <v>36</v>
      </c>
      <c r="BE227" s="1619" t="s">
        <v>36</v>
      </c>
      <c r="BF227" s="1619" t="s">
        <v>36</v>
      </c>
      <c r="BG227" s="1639" t="s">
        <v>36</v>
      </c>
      <c r="BH227" s="1659" t="s">
        <v>36</v>
      </c>
      <c r="BI227" s="1619" t="s">
        <v>36</v>
      </c>
      <c r="BJ227" s="1619" t="s">
        <v>36</v>
      </c>
      <c r="BK227" s="1619" t="s">
        <v>36</v>
      </c>
      <c r="BL227" s="1639" t="s">
        <v>36</v>
      </c>
      <c r="BM227" s="1659" t="s">
        <v>36</v>
      </c>
      <c r="BN227" s="1619" t="s">
        <v>36</v>
      </c>
      <c r="BO227" s="1619" t="s">
        <v>36</v>
      </c>
      <c r="BP227" s="1619" t="s">
        <v>36</v>
      </c>
      <c r="BQ227" s="1639" t="s">
        <v>36</v>
      </c>
      <c r="BR227" s="1659" t="s">
        <v>36</v>
      </c>
      <c r="BS227" s="1619" t="s">
        <v>36</v>
      </c>
      <c r="BT227" s="1619" t="s">
        <v>36</v>
      </c>
      <c r="BU227" s="1619" t="s">
        <v>36</v>
      </c>
      <c r="BV227" s="1619" t="s">
        <v>36</v>
      </c>
      <c r="BW227" s="1619" t="s">
        <v>36</v>
      </c>
      <c r="BX227" s="1619" t="s">
        <v>36</v>
      </c>
      <c r="BY227" s="1677" t="s">
        <v>36</v>
      </c>
      <c r="BZ227" s="1677" t="s">
        <v>36</v>
      </c>
      <c r="CA227" s="1677" t="s">
        <v>36</v>
      </c>
      <c r="CB227" s="1677" t="s">
        <v>36</v>
      </c>
      <c r="CC227" s="1677" t="s">
        <v>36</v>
      </c>
      <c r="CD227" s="1677" t="s">
        <v>36</v>
      </c>
      <c r="CE227" s="1677" t="s">
        <v>36</v>
      </c>
      <c r="CF227" s="2601"/>
      <c r="CG227" s="2601"/>
      <c r="CH227" s="2601"/>
      <c r="CI227" s="2601"/>
      <c r="CJ227" s="2601"/>
      <c r="CK227" s="2601"/>
      <c r="CL227" s="2601"/>
      <c r="CM227" s="2601"/>
      <c r="CN227" s="2601"/>
      <c r="CO227" s="2601"/>
      <c r="CP227" s="2601"/>
      <c r="CQ227" s="2601"/>
      <c r="CR227" s="2601"/>
      <c r="CS227" s="2601"/>
      <c r="CT227" s="2601"/>
      <c r="CU227" s="2601"/>
      <c r="CV227" s="2601"/>
      <c r="CW227" s="2601"/>
      <c r="CX227" s="2601"/>
      <c r="CY227" s="2601"/>
      <c r="CZ227" s="2601"/>
    </row>
    <row r="228" s="767" customFormat="true" ht="15" customHeight="true" x14ac:dyDescent="0.2">
      <c r="A228" s="1250"/>
      <c r="B228" s="1275"/>
      <c r="C228" s="1450"/>
      <c r="D228" s="1451"/>
      <c r="E228" s="1451"/>
      <c r="F228" s="1451"/>
      <c r="G228" s="1452"/>
      <c r="H228" s="1453"/>
      <c r="I228" s="1451"/>
      <c r="J228" s="1451"/>
      <c r="K228" s="1451"/>
      <c r="L228" s="1454"/>
      <c r="M228" s="1455"/>
      <c r="N228" s="1451"/>
      <c r="O228" s="1451"/>
      <c r="P228" s="1451"/>
      <c r="Q228" s="1452"/>
      <c r="R228" s="1453"/>
      <c r="S228" s="1451"/>
      <c r="T228" s="1451"/>
      <c r="U228" s="1451"/>
      <c r="V228" s="1451"/>
      <c r="W228" s="1451"/>
      <c r="X228" s="1451"/>
      <c r="Y228" s="1451"/>
      <c r="Z228" s="1451"/>
      <c r="AA228" s="1451"/>
      <c r="AB228" s="1456"/>
      <c r="AC228" s="1301"/>
      <c r="AD228" s="1301"/>
      <c r="AE228" s="1343"/>
      <c r="AF228" s="1045"/>
      <c r="AG228" s="1045"/>
      <c r="AH228" s="1045"/>
      <c r="AI228" s="1045"/>
      <c r="AJ228" s="1045"/>
      <c r="AK228" s="1045"/>
      <c r="AL228" s="1045"/>
      <c r="AM228" s="1045"/>
      <c r="AN228" s="1045"/>
      <c r="AO228" s="1045"/>
      <c r="AP228" s="1045"/>
      <c r="AQ228" s="1045"/>
      <c r="AR228" s="1045"/>
      <c r="AS228" s="1045"/>
      <c r="AT228" s="1045"/>
      <c r="AU228" s="1045"/>
      <c r="AV228" s="1045"/>
      <c r="AW228" s="1045"/>
      <c r="AX228" s="1045"/>
      <c r="AY228" s="1045"/>
      <c r="AZ228" s="240"/>
      <c r="BA228" s="3012"/>
      <c r="BB228" s="175" t="s">
        <v>93</v>
      </c>
      <c r="BC228" s="1600" t="s">
        <v>36</v>
      </c>
      <c r="BD228" s="1619" t="s">
        <v>36</v>
      </c>
      <c r="BE228" s="1619" t="s">
        <v>36</v>
      </c>
      <c r="BF228" s="1619" t="s">
        <v>36</v>
      </c>
      <c r="BG228" s="1639" t="s">
        <v>36</v>
      </c>
      <c r="BH228" s="1659" t="s">
        <v>36</v>
      </c>
      <c r="BI228" s="1619" t="s">
        <v>36</v>
      </c>
      <c r="BJ228" s="1619" t="s">
        <v>36</v>
      </c>
      <c r="BK228" s="1619" t="s">
        <v>36</v>
      </c>
      <c r="BL228" s="1639" t="s">
        <v>36</v>
      </c>
      <c r="BM228" s="1659" t="s">
        <v>36</v>
      </c>
      <c r="BN228" s="1619" t="s">
        <v>36</v>
      </c>
      <c r="BO228" s="1619" t="s">
        <v>36</v>
      </c>
      <c r="BP228" s="1619" t="s">
        <v>36</v>
      </c>
      <c r="BQ228" s="1639" t="s">
        <v>36</v>
      </c>
      <c r="BR228" s="1659" t="s">
        <v>36</v>
      </c>
      <c r="BS228" s="1619" t="s">
        <v>36</v>
      </c>
      <c r="BT228" s="1619" t="s">
        <v>36</v>
      </c>
      <c r="BU228" s="1619" t="s">
        <v>36</v>
      </c>
      <c r="BV228" s="1619" t="s">
        <v>36</v>
      </c>
      <c r="BW228" s="1619" t="s">
        <v>36</v>
      </c>
      <c r="BX228" s="1619" t="s">
        <v>36</v>
      </c>
      <c r="BY228" s="1677" t="s">
        <v>36</v>
      </c>
      <c r="BZ228" s="1677" t="s">
        <v>36</v>
      </c>
      <c r="CA228" s="1677" t="s">
        <v>36</v>
      </c>
      <c r="CB228" s="1677" t="s">
        <v>36</v>
      </c>
      <c r="CC228" s="1677" t="s">
        <v>36</v>
      </c>
      <c r="CD228" s="1677" t="s">
        <v>36</v>
      </c>
      <c r="CE228" s="1677" t="s">
        <v>36</v>
      </c>
      <c r="CF228" s="2601"/>
      <c r="CG228" s="2601"/>
      <c r="CH228" s="2601"/>
      <c r="CI228" s="2601"/>
      <c r="CJ228" s="2601"/>
      <c r="CK228" s="2601"/>
      <c r="CL228" s="2601"/>
      <c r="CM228" s="2601"/>
      <c r="CN228" s="2601"/>
      <c r="CO228" s="2601"/>
      <c r="CP228" s="2601"/>
      <c r="CQ228" s="2601"/>
      <c r="CR228" s="2601"/>
      <c r="CS228" s="2601"/>
      <c r="CT228" s="2601"/>
      <c r="CU228" s="2601"/>
      <c r="CV228" s="2601"/>
      <c r="CW228" s="2601"/>
      <c r="CX228" s="2601"/>
      <c r="CY228" s="2601"/>
      <c r="CZ228" s="2601"/>
    </row>
    <row r="229" s="767" customFormat="true" ht="15" customHeight="true" x14ac:dyDescent="0.2">
      <c r="A229" s="1251"/>
      <c r="B229" s="1516"/>
      <c r="C229" s="1176"/>
      <c r="D229" s="1177"/>
      <c r="E229" s="1177"/>
      <c r="F229" s="1177"/>
      <c r="G229" s="1232"/>
      <c r="H229" s="1217"/>
      <c r="I229" s="1177"/>
      <c r="J229" s="1177"/>
      <c r="K229" s="1177"/>
      <c r="L229" s="1188"/>
      <c r="M229" s="1202"/>
      <c r="N229" s="1177"/>
      <c r="O229" s="1177"/>
      <c r="P229" s="1177"/>
      <c r="Q229" s="1232"/>
      <c r="R229" s="1217"/>
      <c r="S229" s="1177"/>
      <c r="T229" s="1177"/>
      <c r="U229" s="1177"/>
      <c r="V229" s="1177"/>
      <c r="W229" s="1177"/>
      <c r="X229" s="1177"/>
      <c r="Y229" s="1177"/>
      <c r="Z229" s="1177"/>
      <c r="AA229" s="1177"/>
      <c r="AB229" s="1177"/>
      <c r="AC229" s="1177"/>
      <c r="AD229" s="1177"/>
      <c r="AE229" s="2567"/>
      <c r="AF229" s="1045"/>
      <c r="AG229" s="1045"/>
      <c r="AH229" s="1045"/>
      <c r="AI229" s="1045"/>
      <c r="AJ229" s="1045"/>
      <c r="AK229" s="1045"/>
      <c r="AL229" s="1045"/>
      <c r="AM229" s="1045"/>
      <c r="AN229" s="1045"/>
      <c r="AO229" s="1045"/>
      <c r="AP229" s="1045"/>
      <c r="AQ229" s="1045"/>
      <c r="AR229" s="1045"/>
      <c r="AS229" s="1045"/>
      <c r="AT229" s="1045"/>
      <c r="AU229" s="1045"/>
      <c r="AV229" s="1045"/>
      <c r="AW229" s="1045"/>
      <c r="AX229" s="1045"/>
      <c r="AY229" s="1045"/>
      <c r="AZ229" s="240"/>
      <c r="BA229" s="3012"/>
      <c r="BB229" s="175" t="s">
        <v>94</v>
      </c>
      <c r="BC229" s="1600" t="s">
        <v>36</v>
      </c>
      <c r="BD229" s="1619" t="s">
        <v>36</v>
      </c>
      <c r="BE229" s="1619" t="s">
        <v>36</v>
      </c>
      <c r="BF229" s="1619" t="s">
        <v>36</v>
      </c>
      <c r="BG229" s="1639" t="s">
        <v>36</v>
      </c>
      <c r="BH229" s="1659" t="s">
        <v>36</v>
      </c>
      <c r="BI229" s="1619" t="s">
        <v>36</v>
      </c>
      <c r="BJ229" s="1619" t="s">
        <v>36</v>
      </c>
      <c r="BK229" s="1619" t="s">
        <v>36</v>
      </c>
      <c r="BL229" s="1639" t="s">
        <v>36</v>
      </c>
      <c r="BM229" s="1659" t="s">
        <v>36</v>
      </c>
      <c r="BN229" s="1619" t="s">
        <v>36</v>
      </c>
      <c r="BO229" s="1619" t="s">
        <v>36</v>
      </c>
      <c r="BP229" s="1619" t="s">
        <v>36</v>
      </c>
      <c r="BQ229" s="1639" t="s">
        <v>36</v>
      </c>
      <c r="BR229" s="1659" t="s">
        <v>36</v>
      </c>
      <c r="BS229" s="1619" t="s">
        <v>36</v>
      </c>
      <c r="BT229" s="1619" t="s">
        <v>36</v>
      </c>
      <c r="BU229" s="1619" t="s">
        <v>36</v>
      </c>
      <c r="BV229" s="1619" t="s">
        <v>36</v>
      </c>
      <c r="BW229" s="1619" t="s">
        <v>36</v>
      </c>
      <c r="BX229" s="1619" t="s">
        <v>36</v>
      </c>
      <c r="BY229" s="1677" t="s">
        <v>36</v>
      </c>
      <c r="BZ229" s="1677" t="s">
        <v>36</v>
      </c>
      <c r="CA229" s="1677" t="s">
        <v>36</v>
      </c>
      <c r="CB229" s="1677" t="s">
        <v>36</v>
      </c>
      <c r="CC229" s="1677" t="s">
        <v>36</v>
      </c>
      <c r="CD229" s="1677" t="s">
        <v>36</v>
      </c>
      <c r="CE229" s="1677" t="s">
        <v>36</v>
      </c>
      <c r="CF229" s="2601"/>
      <c r="CG229" s="2601"/>
      <c r="CH229" s="2601"/>
      <c r="CI229" s="2601"/>
      <c r="CJ229" s="2601"/>
      <c r="CK229" s="2601"/>
      <c r="CL229" s="2601"/>
      <c r="CM229" s="2601"/>
      <c r="CN229" s="2601"/>
      <c r="CO229" s="2601"/>
      <c r="CP229" s="2601"/>
      <c r="CQ229" s="2601"/>
      <c r="CR229" s="2601"/>
      <c r="CS229" s="2601"/>
      <c r="CT229" s="2601"/>
      <c r="CU229" s="2601"/>
      <c r="CV229" s="2601"/>
      <c r="CW229" s="2601"/>
      <c r="CX229" s="2601"/>
      <c r="CY229" s="2601"/>
      <c r="CZ229" s="2601"/>
    </row>
    <row r="230" s="767" customFormat="true" ht="15" customHeight="true" x14ac:dyDescent="0.2">
      <c r="A230" s="1252"/>
      <c r="B230" s="1517"/>
      <c r="C230" s="1178"/>
      <c r="D230" s="1179"/>
      <c r="E230" s="1179"/>
      <c r="F230" s="1179"/>
      <c r="G230" s="1233"/>
      <c r="H230" s="1218"/>
      <c r="I230" s="1179"/>
      <c r="J230" s="1179"/>
      <c r="K230" s="1179"/>
      <c r="L230" s="1189"/>
      <c r="M230" s="1203"/>
      <c r="N230" s="1179"/>
      <c r="O230" s="1179"/>
      <c r="P230" s="1179"/>
      <c r="Q230" s="1233"/>
      <c r="R230" s="1218"/>
      <c r="S230" s="1179"/>
      <c r="T230" s="1179"/>
      <c r="U230" s="1179"/>
      <c r="V230" s="1179"/>
      <c r="W230" s="1179"/>
      <c r="X230" s="1179"/>
      <c r="Y230" s="1179"/>
      <c r="Z230" s="1179"/>
      <c r="AA230" s="1179"/>
      <c r="AB230" s="1179"/>
      <c r="AC230" s="1179"/>
      <c r="AD230" s="1179"/>
      <c r="AE230" s="2568"/>
      <c r="AF230" s="1045"/>
      <c r="AG230" s="1045"/>
      <c r="AH230" s="1045"/>
      <c r="AI230" s="1045"/>
      <c r="AJ230" s="1045"/>
      <c r="AK230" s="1045"/>
      <c r="AL230" s="1045"/>
      <c r="AM230" s="1045"/>
      <c r="AN230" s="1045"/>
      <c r="AO230" s="1045"/>
      <c r="AP230" s="1045"/>
      <c r="AQ230" s="1045"/>
      <c r="AR230" s="1045"/>
      <c r="AS230" s="1045"/>
      <c r="AT230" s="1045"/>
      <c r="AU230" s="1045"/>
      <c r="AV230" s="1045"/>
      <c r="AW230" s="1045"/>
      <c r="AX230" s="1045"/>
      <c r="AY230" s="1045"/>
      <c r="AZ230" s="240"/>
      <c r="BA230" s="3012"/>
      <c r="BB230" s="175" t="s">
        <v>95</v>
      </c>
      <c r="BC230" s="1600" t="s">
        <v>36</v>
      </c>
      <c r="BD230" s="1619" t="s">
        <v>36</v>
      </c>
      <c r="BE230" s="1619" t="s">
        <v>36</v>
      </c>
      <c r="BF230" s="1619" t="s">
        <v>36</v>
      </c>
      <c r="BG230" s="1639" t="s">
        <v>36</v>
      </c>
      <c r="BH230" s="1659" t="s">
        <v>36</v>
      </c>
      <c r="BI230" s="1619" t="s">
        <v>36</v>
      </c>
      <c r="BJ230" s="1619" t="s">
        <v>36</v>
      </c>
      <c r="BK230" s="1619" t="s">
        <v>36</v>
      </c>
      <c r="BL230" s="1639" t="s">
        <v>36</v>
      </c>
      <c r="BM230" s="1659" t="s">
        <v>36</v>
      </c>
      <c r="BN230" s="1619" t="s">
        <v>36</v>
      </c>
      <c r="BO230" s="1619" t="s">
        <v>36</v>
      </c>
      <c r="BP230" s="1619" t="s">
        <v>36</v>
      </c>
      <c r="BQ230" s="1639" t="s">
        <v>36</v>
      </c>
      <c r="BR230" s="1659" t="s">
        <v>36</v>
      </c>
      <c r="BS230" s="1619" t="s">
        <v>36</v>
      </c>
      <c r="BT230" s="1619" t="s">
        <v>36</v>
      </c>
      <c r="BU230" s="1619" t="s">
        <v>36</v>
      </c>
      <c r="BV230" s="1619" t="s">
        <v>36</v>
      </c>
      <c r="BW230" s="1619" t="s">
        <v>36</v>
      </c>
      <c r="BX230" s="1619" t="s">
        <v>36</v>
      </c>
      <c r="BY230" s="1677" t="s">
        <v>36</v>
      </c>
      <c r="BZ230" s="1677" t="s">
        <v>36</v>
      </c>
      <c r="CA230" s="1677" t="s">
        <v>36</v>
      </c>
      <c r="CB230" s="1677" t="s">
        <v>36</v>
      </c>
      <c r="CC230" s="1677" t="s">
        <v>36</v>
      </c>
      <c r="CD230" s="1677" t="s">
        <v>36</v>
      </c>
      <c r="CE230" s="1677" t="s">
        <v>36</v>
      </c>
      <c r="CF230" s="2601"/>
      <c r="CG230" s="2601"/>
      <c r="CH230" s="2601"/>
      <c r="CI230" s="2601"/>
      <c r="CJ230" s="2601"/>
      <c r="CK230" s="2601"/>
      <c r="CL230" s="2601"/>
      <c r="CM230" s="2601"/>
      <c r="CN230" s="2601"/>
      <c r="CO230" s="2601"/>
      <c r="CP230" s="2601"/>
      <c r="CQ230" s="2601"/>
      <c r="CR230" s="2601"/>
      <c r="CS230" s="2601"/>
      <c r="CT230" s="2601"/>
      <c r="CU230" s="2601"/>
      <c r="CV230" s="2601"/>
      <c r="CW230" s="2601"/>
      <c r="CX230" s="2601"/>
      <c r="CY230" s="2601"/>
      <c r="CZ230" s="2601"/>
    </row>
    <row r="231" s="767" customFormat="true" ht="15" customHeight="true" x14ac:dyDescent="0.2">
      <c r="A231" s="1253"/>
      <c r="B231" s="1518"/>
      <c r="C231" s="1457"/>
      <c r="D231" s="1458"/>
      <c r="E231" s="1458"/>
      <c r="F231" s="1458"/>
      <c r="G231" s="1459"/>
      <c r="H231" s="1460"/>
      <c r="I231" s="1458"/>
      <c r="J231" s="1458"/>
      <c r="K231" s="1458"/>
      <c r="L231" s="1461"/>
      <c r="M231" s="1462"/>
      <c r="N231" s="1458"/>
      <c r="O231" s="1458"/>
      <c r="P231" s="1458"/>
      <c r="Q231" s="1459"/>
      <c r="R231" s="1460"/>
      <c r="S231" s="1458"/>
      <c r="T231" s="1458"/>
      <c r="U231" s="1458"/>
      <c r="V231" s="1458"/>
      <c r="W231" s="1458"/>
      <c r="X231" s="1458"/>
      <c r="Y231" s="1458"/>
      <c r="Z231" s="1458"/>
      <c r="AA231" s="1458"/>
      <c r="AB231" s="1458"/>
      <c r="AC231" s="1458"/>
      <c r="AD231" s="1458"/>
      <c r="AE231" s="2569"/>
      <c r="AF231" s="1045"/>
      <c r="AG231" s="1045"/>
      <c r="AH231" s="1045"/>
      <c r="AI231" s="1045"/>
      <c r="AJ231" s="1045"/>
      <c r="AK231" s="1045"/>
      <c r="AL231" s="1045"/>
      <c r="AM231" s="1045"/>
      <c r="AN231" s="1045"/>
      <c r="AO231" s="1045"/>
      <c r="AP231" s="1045"/>
      <c r="AQ231" s="1045"/>
      <c r="AR231" s="1045"/>
      <c r="AS231" s="1045"/>
      <c r="AT231" s="1045"/>
      <c r="AU231" s="1045"/>
      <c r="AV231" s="1045"/>
      <c r="AW231" s="1045"/>
      <c r="AX231" s="1045"/>
      <c r="AY231" s="1045"/>
      <c r="AZ231" s="240"/>
      <c r="BA231" s="3001" t="s">
        <v>198</v>
      </c>
      <c r="BB231" s="175" t="s">
        <v>199</v>
      </c>
      <c r="BC231" s="517">
        <v>71.583442000000005</v>
      </c>
      <c r="BD231" s="447">
        <v>140.72282999999999</v>
      </c>
      <c r="BE231" s="447">
        <v>112.23459099999999</v>
      </c>
      <c r="BF231" s="447">
        <v>286.37147100000004</v>
      </c>
      <c r="BG231" s="518">
        <v>121.53678600000001</v>
      </c>
      <c r="BH231" s="526">
        <v>140.20903600000003</v>
      </c>
      <c r="BI231" s="447">
        <v>56.388248999999995</v>
      </c>
      <c r="BJ231" s="447">
        <v>22.703120000000002</v>
      </c>
      <c r="BK231" s="447">
        <v>23.327883</v>
      </c>
      <c r="BL231" s="518">
        <v>1.5770150000000001</v>
      </c>
      <c r="BM231" s="526">
        <v>55.517287000000003</v>
      </c>
      <c r="BN231" s="447">
        <v>121.26576899999998</v>
      </c>
      <c r="BO231" s="447">
        <v>60.398716999999998</v>
      </c>
      <c r="BP231" s="447">
        <v>109.264948</v>
      </c>
      <c r="BQ231" s="518">
        <v>141.79709599999998</v>
      </c>
      <c r="BR231" s="526">
        <v>5.9561520000000003</v>
      </c>
      <c r="BS231" s="447">
        <v>0</v>
      </c>
      <c r="BT231" s="447">
        <v>45.564754999999998</v>
      </c>
      <c r="BU231" s="447">
        <v>31.701593999999996</v>
      </c>
      <c r="BV231" s="447">
        <v>25.922398999999999</v>
      </c>
      <c r="BW231" s="447">
        <v>147.31933699999999</v>
      </c>
      <c r="BX231" s="447">
        <v>254.79331100000005</v>
      </c>
      <c r="BY231" s="448">
        <v>18.376244</v>
      </c>
      <c r="BZ231" s="448">
        <v>3.3472420000000001</v>
      </c>
      <c r="CA231" s="448">
        <v>6.8955190000000002</v>
      </c>
      <c r="CB231" s="448">
        <v>183.06947100000002</v>
      </c>
      <c r="CC231" s="448">
        <v>9.5030959999999993</v>
      </c>
      <c r="CD231" s="448">
        <v>0</v>
      </c>
      <c r="CE231" s="448">
        <v>0</v>
      </c>
      <c r="CF231" s="2602"/>
      <c r="CG231" s="2602"/>
      <c r="CH231" s="2602"/>
      <c r="CI231" s="2602"/>
      <c r="CJ231" s="2602"/>
      <c r="CK231" s="2602"/>
      <c r="CL231" s="2602"/>
      <c r="CM231" s="2602"/>
      <c r="CN231" s="2602"/>
      <c r="CO231" s="2602"/>
      <c r="CP231" s="2602"/>
      <c r="CQ231" s="2602"/>
      <c r="CR231" s="2602"/>
      <c r="CS231" s="2602"/>
      <c r="CT231" s="2602"/>
      <c r="CU231" s="2602"/>
      <c r="CV231" s="2602"/>
      <c r="CW231" s="2602"/>
      <c r="CX231" s="2602"/>
      <c r="CY231" s="2602"/>
      <c r="CZ231" s="2602"/>
    </row>
    <row r="232" s="767" customFormat="true" ht="15" customHeight="true" x14ac:dyDescent="0.2">
      <c r="A232" s="1254"/>
      <c r="B232" s="1519"/>
      <c r="C232" s="1463"/>
      <c r="D232" s="1464"/>
      <c r="E232" s="1464"/>
      <c r="F232" s="1464"/>
      <c r="G232" s="1465"/>
      <c r="H232" s="1466"/>
      <c r="I232" s="1464"/>
      <c r="J232" s="1464"/>
      <c r="K232" s="1464"/>
      <c r="L232" s="1467"/>
      <c r="M232" s="1468"/>
      <c r="N232" s="1464"/>
      <c r="O232" s="1464"/>
      <c r="P232" s="1464"/>
      <c r="Q232" s="1465"/>
      <c r="R232" s="1466"/>
      <c r="S232" s="1464"/>
      <c r="T232" s="1464"/>
      <c r="U232" s="1464"/>
      <c r="V232" s="1464"/>
      <c r="W232" s="1464"/>
      <c r="X232" s="1464"/>
      <c r="Y232" s="1464"/>
      <c r="Z232" s="1464"/>
      <c r="AA232" s="1464"/>
      <c r="AB232" s="1464"/>
      <c r="AC232" s="1464"/>
      <c r="AD232" s="1464"/>
      <c r="AE232" s="2570"/>
      <c r="AF232" s="1045"/>
      <c r="AG232" s="1045"/>
      <c r="AH232" s="1045"/>
      <c r="AI232" s="1045"/>
      <c r="AJ232" s="1045"/>
      <c r="AK232" s="1045"/>
      <c r="AL232" s="1045"/>
      <c r="AM232" s="1045"/>
      <c r="AN232" s="1045"/>
      <c r="AO232" s="1045"/>
      <c r="AP232" s="1045"/>
      <c r="AQ232" s="1045"/>
      <c r="AR232" s="1045"/>
      <c r="AS232" s="1045"/>
      <c r="AT232" s="1045"/>
      <c r="AU232" s="1045"/>
      <c r="AV232" s="1045"/>
      <c r="AW232" s="1045"/>
      <c r="AX232" s="1045"/>
      <c r="AY232" s="1045"/>
      <c r="AZ232" s="240"/>
      <c r="BA232" s="3001"/>
      <c r="BB232" s="175" t="s">
        <v>200</v>
      </c>
      <c r="BC232" s="517">
        <v>11221.487970000027</v>
      </c>
      <c r="BD232" s="447">
        <v>12122.827354000021</v>
      </c>
      <c r="BE232" s="447">
        <v>11115.570843000016</v>
      </c>
      <c r="BF232" s="447">
        <v>12429.266231999998</v>
      </c>
      <c r="BG232" s="518">
        <v>11140.646815000013</v>
      </c>
      <c r="BH232" s="526">
        <v>1925.2208420000006</v>
      </c>
      <c r="BI232" s="447">
        <v>1996.0098330000005</v>
      </c>
      <c r="BJ232" s="447">
        <v>2091.2403430000008</v>
      </c>
      <c r="BK232" s="447">
        <v>2067.2914369999999</v>
      </c>
      <c r="BL232" s="518">
        <v>2120.674847000002</v>
      </c>
      <c r="BM232" s="526">
        <v>10728.791493000015</v>
      </c>
      <c r="BN232" s="447">
        <v>8710.970236000001</v>
      </c>
      <c r="BO232" s="447">
        <v>9155.4882030000008</v>
      </c>
      <c r="BP232" s="447">
        <v>9612.932517000012</v>
      </c>
      <c r="BQ232" s="518">
        <v>9621.1794630000059</v>
      </c>
      <c r="BR232" s="526">
        <v>4867.8968669999958</v>
      </c>
      <c r="BS232" s="447">
        <v>2011.996864999998</v>
      </c>
      <c r="BT232" s="447">
        <v>1221.1002099999998</v>
      </c>
      <c r="BU232" s="447">
        <v>4951.5792049999964</v>
      </c>
      <c r="BV232" s="447">
        <v>4944.5284919999876</v>
      </c>
      <c r="BW232" s="447">
        <v>4284.334671000006</v>
      </c>
      <c r="BX232" s="447">
        <v>3343.9640509999981</v>
      </c>
      <c r="BY232" s="448">
        <v>4294.4834130000008</v>
      </c>
      <c r="BZ232" s="448">
        <v>7449.2530810000053</v>
      </c>
      <c r="CA232" s="448">
        <v>5624.1031790000106</v>
      </c>
      <c r="CB232" s="448">
        <v>4822.5781379999971</v>
      </c>
      <c r="CC232" s="448">
        <v>3186.1011449999978</v>
      </c>
      <c r="CD232" s="448">
        <v>3987.4246220000014</v>
      </c>
      <c r="CE232" s="448">
        <v>3040.4552750000003</v>
      </c>
      <c r="CF232" s="2602"/>
      <c r="CG232" s="2602"/>
      <c r="CH232" s="2602"/>
      <c r="CI232" s="2602"/>
      <c r="CJ232" s="2602"/>
      <c r="CK232" s="2602"/>
      <c r="CL232" s="2602"/>
      <c r="CM232" s="2602"/>
      <c r="CN232" s="2602"/>
      <c r="CO232" s="2602"/>
      <c r="CP232" s="2602"/>
      <c r="CQ232" s="2602"/>
      <c r="CR232" s="2602"/>
      <c r="CS232" s="2602"/>
      <c r="CT232" s="2602"/>
      <c r="CU232" s="2602"/>
      <c r="CV232" s="2602"/>
      <c r="CW232" s="2602"/>
      <c r="CX232" s="2602"/>
      <c r="CY232" s="2602"/>
      <c r="CZ232" s="2602"/>
    </row>
    <row r="233" s="767" customFormat="true" ht="15" customHeight="true" x14ac:dyDescent="0.2">
      <c r="A233" s="1254"/>
      <c r="B233" s="1519"/>
      <c r="C233" s="1463"/>
      <c r="D233" s="1464"/>
      <c r="E233" s="1464"/>
      <c r="F233" s="1464"/>
      <c r="G233" s="1465"/>
      <c r="H233" s="1466"/>
      <c r="I233" s="1464"/>
      <c r="J233" s="1464"/>
      <c r="K233" s="1464"/>
      <c r="L233" s="1467"/>
      <c r="M233" s="1468"/>
      <c r="N233" s="1464"/>
      <c r="O233" s="1464"/>
      <c r="P233" s="1464"/>
      <c r="Q233" s="1465"/>
      <c r="R233" s="1466"/>
      <c r="S233" s="1464"/>
      <c r="T233" s="1464"/>
      <c r="U233" s="1464"/>
      <c r="V233" s="1464"/>
      <c r="W233" s="1464"/>
      <c r="X233" s="1464"/>
      <c r="Y233" s="1464"/>
      <c r="Z233" s="1464"/>
      <c r="AA233" s="1464"/>
      <c r="AB233" s="1464"/>
      <c r="AC233" s="1464"/>
      <c r="AD233" s="1464"/>
      <c r="AE233" s="2570"/>
      <c r="AF233" s="1045"/>
      <c r="AG233" s="1045"/>
      <c r="AH233" s="1045"/>
      <c r="AI233" s="1045"/>
      <c r="AJ233" s="1045"/>
      <c r="AK233" s="1045"/>
      <c r="AL233" s="1045"/>
      <c r="AM233" s="1045"/>
      <c r="AN233" s="1045"/>
      <c r="AO233" s="1045"/>
      <c r="AP233" s="1045"/>
      <c r="AQ233" s="1045"/>
      <c r="AR233" s="1045"/>
      <c r="AS233" s="1045"/>
      <c r="AT233" s="1045"/>
      <c r="AU233" s="1045"/>
      <c r="AV233" s="1045"/>
      <c r="AW233" s="1045"/>
      <c r="AX233" s="1045"/>
      <c r="AY233" s="1045"/>
      <c r="AZ233" s="240"/>
      <c r="BA233" s="3001"/>
      <c r="BB233" s="175" t="s">
        <v>201</v>
      </c>
      <c r="BC233" s="517">
        <v>121.763527</v>
      </c>
      <c r="BD233" s="447">
        <v>163.70996799999998</v>
      </c>
      <c r="BE233" s="447">
        <v>177.501137</v>
      </c>
      <c r="BF233" s="447">
        <v>168.82529000000002</v>
      </c>
      <c r="BG233" s="518">
        <v>179.57035999999999</v>
      </c>
      <c r="BH233" s="526">
        <v>71.593260999999998</v>
      </c>
      <c r="BI233" s="447">
        <v>110.618584</v>
      </c>
      <c r="BJ233" s="447">
        <v>33.211779999999997</v>
      </c>
      <c r="BK233" s="447">
        <v>71.334902000000014</v>
      </c>
      <c r="BL233" s="518">
        <v>34.643662000000006</v>
      </c>
      <c r="BM233" s="526">
        <v>115.337065</v>
      </c>
      <c r="BN233" s="447">
        <v>71.614032999999992</v>
      </c>
      <c r="BO233" s="447">
        <v>216.45616299999998</v>
      </c>
      <c r="BP233" s="447">
        <v>53.986179000000007</v>
      </c>
      <c r="BQ233" s="518">
        <v>32.574652999999998</v>
      </c>
      <c r="BR233" s="526">
        <v>0.53639400000000004</v>
      </c>
      <c r="BS233" s="447">
        <v>21.819493999999999</v>
      </c>
      <c r="BT233" s="447">
        <v>30.941953000000002</v>
      </c>
      <c r="BU233" s="447">
        <v>38.852075999999997</v>
      </c>
      <c r="BV233" s="447">
        <v>0.58647800000000005</v>
      </c>
      <c r="BW233" s="447">
        <v>31.112022000000003</v>
      </c>
      <c r="BX233" s="447">
        <v>10.20411</v>
      </c>
      <c r="BY233" s="448">
        <v>313.87455499999999</v>
      </c>
      <c r="BZ233" s="448">
        <v>18.386036000000001</v>
      </c>
      <c r="CA233" s="448">
        <v>38.396605999999998</v>
      </c>
      <c r="CB233" s="448">
        <v>261.97719799999999</v>
      </c>
      <c r="CC233" s="448">
        <v>30.168911999999999</v>
      </c>
      <c r="CD233" s="448">
        <v>4.3273279999999996</v>
      </c>
      <c r="CE233" s="448">
        <v>10.18712</v>
      </c>
      <c r="CF233" s="2602"/>
      <c r="CG233" s="2602"/>
      <c r="CH233" s="2602"/>
      <c r="CI233" s="2602"/>
      <c r="CJ233" s="2602"/>
      <c r="CK233" s="2602"/>
      <c r="CL233" s="2602"/>
      <c r="CM233" s="2602"/>
      <c r="CN233" s="2602"/>
      <c r="CO233" s="2602"/>
      <c r="CP233" s="2602"/>
      <c r="CQ233" s="2602"/>
      <c r="CR233" s="2602"/>
      <c r="CS233" s="2602"/>
      <c r="CT233" s="2602"/>
      <c r="CU233" s="2602"/>
      <c r="CV233" s="2602"/>
      <c r="CW233" s="2602"/>
      <c r="CX233" s="2602"/>
      <c r="CY233" s="2602"/>
      <c r="CZ233" s="2602"/>
    </row>
    <row r="234" s="767" customFormat="true" ht="15" customHeight="true" x14ac:dyDescent="0.2">
      <c r="A234" s="1254"/>
      <c r="B234" s="1519"/>
      <c r="C234" s="1463"/>
      <c r="D234" s="1464"/>
      <c r="E234" s="1464"/>
      <c r="F234" s="1464"/>
      <c r="G234" s="1465"/>
      <c r="H234" s="1466"/>
      <c r="I234" s="1464"/>
      <c r="J234" s="1464"/>
      <c r="K234" s="1464"/>
      <c r="L234" s="1467"/>
      <c r="M234" s="1468"/>
      <c r="N234" s="1464"/>
      <c r="O234" s="1464"/>
      <c r="P234" s="1464"/>
      <c r="Q234" s="1465"/>
      <c r="R234" s="1466"/>
      <c r="S234" s="1464"/>
      <c r="T234" s="1464"/>
      <c r="U234" s="1464"/>
      <c r="V234" s="1464"/>
      <c r="W234" s="1464"/>
      <c r="X234" s="1464"/>
      <c r="Y234" s="1464"/>
      <c r="Z234" s="1464"/>
      <c r="AA234" s="1464"/>
      <c r="AB234" s="1464"/>
      <c r="AC234" s="1464"/>
      <c r="AD234" s="1464"/>
      <c r="AE234" s="2570"/>
      <c r="AF234" s="1045"/>
      <c r="AG234" s="1045"/>
      <c r="AH234" s="1045"/>
      <c r="AI234" s="1045"/>
      <c r="AJ234" s="1045"/>
      <c r="AK234" s="1045"/>
      <c r="AL234" s="1045"/>
      <c r="AM234" s="1045"/>
      <c r="AN234" s="1045"/>
      <c r="AO234" s="1045"/>
      <c r="AP234" s="1045"/>
      <c r="AQ234" s="1045"/>
      <c r="AR234" s="1045"/>
      <c r="AS234" s="1045"/>
      <c r="AT234" s="1045"/>
      <c r="AU234" s="1045"/>
      <c r="AV234" s="1045"/>
      <c r="AW234" s="1045"/>
      <c r="AX234" s="1045"/>
      <c r="AY234" s="1045"/>
      <c r="AZ234" s="240"/>
      <c r="BA234" s="3002"/>
      <c r="BB234" s="175" t="s">
        <v>197</v>
      </c>
      <c r="BC234" s="517">
        <v>11414.834939000033</v>
      </c>
      <c r="BD234" s="447">
        <v>12427.260152000026</v>
      </c>
      <c r="BE234" s="447">
        <v>11405.30657100001</v>
      </c>
      <c r="BF234" s="447">
        <v>12884.462992999999</v>
      </c>
      <c r="BG234" s="518">
        <v>11441.753961000026</v>
      </c>
      <c r="BH234" s="526">
        <v>2137.0231389999999</v>
      </c>
      <c r="BI234" s="447">
        <v>2163.0166659999982</v>
      </c>
      <c r="BJ234" s="447">
        <v>2147.1552430000002</v>
      </c>
      <c r="BK234" s="447">
        <v>2161.9542220000008</v>
      </c>
      <c r="BL234" s="518">
        <v>2156.8955240000028</v>
      </c>
      <c r="BM234" s="526">
        <v>10899.645845000015</v>
      </c>
      <c r="BN234" s="447">
        <v>8903.8500380000114</v>
      </c>
      <c r="BO234" s="447">
        <v>9432.3430829999943</v>
      </c>
      <c r="BP234" s="447">
        <v>9776.1836440000079</v>
      </c>
      <c r="BQ234" s="518">
        <v>9795.5512120000094</v>
      </c>
      <c r="BR234" s="526">
        <v>4874.3894129999962</v>
      </c>
      <c r="BS234" s="447">
        <v>2033.8163589999983</v>
      </c>
      <c r="BT234" s="447">
        <v>1297.6069179999995</v>
      </c>
      <c r="BU234" s="447">
        <v>5022.1328749999957</v>
      </c>
      <c r="BV234" s="447">
        <v>4971.0373689999888</v>
      </c>
      <c r="BW234" s="447">
        <v>4462.766030000007</v>
      </c>
      <c r="BX234" s="447">
        <v>3608.9614719999977</v>
      </c>
      <c r="BY234" s="448">
        <v>4626.7342120000003</v>
      </c>
      <c r="BZ234" s="448">
        <v>7470.9863590000077</v>
      </c>
      <c r="CA234" s="448">
        <v>5669.3953040000097</v>
      </c>
      <c r="CB234" s="448">
        <v>5267.6248069999965</v>
      </c>
      <c r="CC234" s="448">
        <v>3225.7731529999978</v>
      </c>
      <c r="CD234" s="448">
        <v>3991.7519500000017</v>
      </c>
      <c r="CE234" s="448">
        <v>3050.6423950000003</v>
      </c>
      <c r="CF234" s="2602"/>
      <c r="CG234" s="2602"/>
      <c r="CH234" s="2602"/>
      <c r="CI234" s="2602"/>
      <c r="CJ234" s="2602"/>
      <c r="CK234" s="2602"/>
      <c r="CL234" s="2602"/>
      <c r="CM234" s="2602"/>
      <c r="CN234" s="2602"/>
      <c r="CO234" s="2602"/>
      <c r="CP234" s="2602"/>
      <c r="CQ234" s="2602"/>
      <c r="CR234" s="2602"/>
      <c r="CS234" s="2602"/>
      <c r="CT234" s="2602"/>
      <c r="CU234" s="2602"/>
      <c r="CV234" s="2602"/>
      <c r="CW234" s="2602"/>
      <c r="CX234" s="2602"/>
      <c r="CY234" s="2602"/>
      <c r="CZ234" s="2602"/>
    </row>
    <row r="235" s="767" customFormat="true" ht="15" customHeight="true" x14ac:dyDescent="0.2">
      <c r="A235" s="1254"/>
      <c r="B235" s="1519"/>
      <c r="C235" s="1463"/>
      <c r="D235" s="1464"/>
      <c r="E235" s="1464"/>
      <c r="F235" s="1464"/>
      <c r="G235" s="1465"/>
      <c r="H235" s="1466"/>
      <c r="I235" s="1464"/>
      <c r="J235" s="1464"/>
      <c r="K235" s="1464"/>
      <c r="L235" s="1467"/>
      <c r="M235" s="1468"/>
      <c r="N235" s="1464"/>
      <c r="O235" s="1464"/>
      <c r="P235" s="1464"/>
      <c r="Q235" s="1465"/>
      <c r="R235" s="1466"/>
      <c r="S235" s="1464"/>
      <c r="T235" s="1464"/>
      <c r="U235" s="1464"/>
      <c r="V235" s="1464"/>
      <c r="W235" s="1464"/>
      <c r="X235" s="1464"/>
      <c r="Y235" s="1464"/>
      <c r="Z235" s="1464"/>
      <c r="AA235" s="1464"/>
      <c r="AB235" s="1464"/>
      <c r="AC235" s="1464"/>
      <c r="AD235" s="1464"/>
      <c r="AE235" s="2570"/>
      <c r="AF235" s="1045"/>
      <c r="AG235" s="1045"/>
      <c r="AH235" s="1045"/>
      <c r="AI235" s="1045"/>
      <c r="AJ235" s="1045"/>
      <c r="AK235" s="1045"/>
      <c r="AL235" s="1045"/>
      <c r="AM235" s="1045"/>
      <c r="AN235" s="1045"/>
      <c r="AO235" s="1045"/>
      <c r="AP235" s="1045"/>
      <c r="AQ235" s="1045"/>
      <c r="AR235" s="1045"/>
      <c r="AS235" s="1045"/>
      <c r="AT235" s="1045"/>
      <c r="AU235" s="1045"/>
      <c r="AV235" s="1045"/>
      <c r="AW235" s="1045"/>
      <c r="AX235" s="1045"/>
      <c r="AY235" s="1045"/>
      <c r="AZ235" s="240"/>
      <c r="BA235" s="764"/>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448"/>
      <c r="CB235" s="448"/>
      <c r="CC235" s="448"/>
      <c r="CD235" s="448"/>
      <c r="CE235" s="448"/>
      <c r="CF235" s="2602"/>
      <c r="CG235" s="2602"/>
      <c r="CH235" s="2602"/>
      <c r="CI235" s="2602"/>
      <c r="CJ235" s="2602"/>
      <c r="CK235" s="2602"/>
      <c r="CL235" s="2602"/>
      <c r="CM235" s="2602"/>
      <c r="CN235" s="2602"/>
      <c r="CO235" s="2602"/>
      <c r="CP235" s="2602"/>
      <c r="CQ235" s="2602"/>
      <c r="CR235" s="2602"/>
      <c r="CS235" s="2602"/>
      <c r="CT235" s="2602"/>
      <c r="CU235" s="2602"/>
      <c r="CV235" s="2602"/>
      <c r="CW235" s="2602"/>
      <c r="CX235" s="2602"/>
      <c r="CY235" s="2602"/>
      <c r="CZ235" s="2602"/>
    </row>
    <row r="236" s="767" customFormat="true" ht="15" customHeight="true" x14ac:dyDescent="0.2">
      <c r="A236" s="1254"/>
      <c r="B236" s="1519"/>
      <c r="C236" s="1463"/>
      <c r="D236" s="1464"/>
      <c r="E236" s="1464"/>
      <c r="F236" s="1464"/>
      <c r="G236" s="1465"/>
      <c r="H236" s="1466"/>
      <c r="I236" s="1464"/>
      <c r="J236" s="1464"/>
      <c r="K236" s="1464"/>
      <c r="L236" s="1467"/>
      <c r="M236" s="1468"/>
      <c r="N236" s="1464"/>
      <c r="O236" s="1464"/>
      <c r="P236" s="1464"/>
      <c r="Q236" s="1465"/>
      <c r="R236" s="1466"/>
      <c r="S236" s="1464"/>
      <c r="T236" s="1464"/>
      <c r="U236" s="1464"/>
      <c r="V236" s="1464"/>
      <c r="W236" s="1464"/>
      <c r="X236" s="1464"/>
      <c r="Y236" s="1464"/>
      <c r="Z236" s="1464"/>
      <c r="AA236" s="1464"/>
      <c r="AB236" s="1464"/>
      <c r="AC236" s="1464"/>
      <c r="AD236" s="1464"/>
      <c r="AE236" s="2570"/>
      <c r="AF236" s="1045"/>
      <c r="AG236" s="1045"/>
      <c r="AH236" s="1045"/>
      <c r="AI236" s="1045"/>
      <c r="AJ236" s="1045"/>
      <c r="AK236" s="1045"/>
      <c r="AL236" s="1045"/>
      <c r="AM236" s="1045"/>
      <c r="AN236" s="1045"/>
      <c r="AO236" s="1045"/>
      <c r="AP236" s="1045"/>
      <c r="AQ236" s="1045"/>
      <c r="AR236" s="1045"/>
      <c r="AS236" s="1045"/>
      <c r="AT236" s="1045"/>
      <c r="AU236" s="1045"/>
      <c r="AV236" s="1045"/>
      <c r="AW236" s="1045"/>
      <c r="AX236" s="1045"/>
      <c r="AY236" s="1045"/>
      <c r="AZ236" s="240"/>
      <c r="BA236" s="764"/>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448"/>
      <c r="CC236" s="448"/>
      <c r="CD236" s="448"/>
      <c r="CE236" s="448"/>
      <c r="CF236" s="2602"/>
      <c r="CG236" s="2602"/>
      <c r="CH236" s="2602"/>
      <c r="CI236" s="2602"/>
      <c r="CJ236" s="2602"/>
      <c r="CK236" s="2602"/>
      <c r="CL236" s="2602"/>
      <c r="CM236" s="2602"/>
      <c r="CN236" s="2602"/>
      <c r="CO236" s="2602"/>
      <c r="CP236" s="2602"/>
      <c r="CQ236" s="2602"/>
      <c r="CR236" s="2602"/>
      <c r="CS236" s="2602"/>
      <c r="CT236" s="2602"/>
      <c r="CU236" s="2602"/>
      <c r="CV236" s="2602"/>
      <c r="CW236" s="2602"/>
      <c r="CX236" s="2602"/>
      <c r="CY236" s="2602"/>
      <c r="CZ236" s="2602"/>
    </row>
    <row r="237" s="767" customFormat="true" ht="15" customHeight="true" x14ac:dyDescent="0.2">
      <c r="A237" s="1255"/>
      <c r="B237" s="1520"/>
      <c r="C237" s="1469"/>
      <c r="D237" s="1470"/>
      <c r="E237" s="1470"/>
      <c r="F237" s="1470"/>
      <c r="G237" s="1471"/>
      <c r="H237" s="1472"/>
      <c r="I237" s="1470"/>
      <c r="J237" s="1470"/>
      <c r="K237" s="1470"/>
      <c r="L237" s="1473"/>
      <c r="M237" s="1474"/>
      <c r="N237" s="1470"/>
      <c r="O237" s="1470"/>
      <c r="P237" s="1470"/>
      <c r="Q237" s="1471"/>
      <c r="R237" s="1472"/>
      <c r="S237" s="1470"/>
      <c r="T237" s="1470"/>
      <c r="U237" s="1470"/>
      <c r="V237" s="1470"/>
      <c r="W237" s="1470"/>
      <c r="X237" s="1470"/>
      <c r="Y237" s="1470"/>
      <c r="Z237" s="1470"/>
      <c r="AA237" s="1470"/>
      <c r="AB237" s="1470"/>
      <c r="AC237" s="1470"/>
      <c r="AD237" s="1470"/>
      <c r="AE237" s="2571"/>
      <c r="AF237" s="1045"/>
      <c r="AG237" s="1045"/>
      <c r="AH237" s="1045"/>
      <c r="AI237" s="1045"/>
      <c r="AJ237" s="1045"/>
      <c r="AK237" s="1045"/>
      <c r="AL237" s="1045"/>
      <c r="AM237" s="1045"/>
      <c r="AN237" s="1045"/>
      <c r="AO237" s="1045"/>
      <c r="AP237" s="1045"/>
      <c r="AQ237" s="1045"/>
      <c r="AR237" s="1045"/>
      <c r="AS237" s="1045"/>
      <c r="AT237" s="1045"/>
      <c r="AU237" s="1045"/>
      <c r="AV237" s="1045"/>
      <c r="AW237" s="1045"/>
      <c r="AX237" s="1045"/>
      <c r="AY237" s="1045"/>
      <c r="AZ237" s="240"/>
      <c r="BA237" s="764"/>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448"/>
      <c r="CC237" s="448"/>
      <c r="CD237" s="448"/>
      <c r="CE237" s="448"/>
      <c r="CF237" s="2602"/>
      <c r="CG237" s="2602"/>
      <c r="CH237" s="2602"/>
      <c r="CI237" s="2602"/>
      <c r="CJ237" s="2602"/>
      <c r="CK237" s="2602"/>
      <c r="CL237" s="2602"/>
      <c r="CM237" s="2602"/>
      <c r="CN237" s="2602"/>
      <c r="CO237" s="2602"/>
      <c r="CP237" s="2602"/>
      <c r="CQ237" s="2602"/>
      <c r="CR237" s="2602"/>
      <c r="CS237" s="2602"/>
      <c r="CT237" s="2602"/>
      <c r="CU237" s="2602"/>
      <c r="CV237" s="2602"/>
      <c r="CW237" s="2602"/>
      <c r="CX237" s="2602"/>
      <c r="CY237" s="2602"/>
      <c r="CZ237" s="2602"/>
    </row>
    <row r="238" s="767" customFormat="true" ht="15" customHeight="true" x14ac:dyDescent="0.2">
      <c r="A238" s="1250"/>
      <c r="B238" s="1275"/>
      <c r="C238" s="1475"/>
      <c r="D238" s="1476"/>
      <c r="E238" s="1476"/>
      <c r="F238" s="1476"/>
      <c r="G238" s="1477"/>
      <c r="H238" s="1478"/>
      <c r="I238" s="1476"/>
      <c r="J238" s="1476"/>
      <c r="K238" s="1476"/>
      <c r="L238" s="1479"/>
      <c r="M238" s="1480"/>
      <c r="N238" s="1476"/>
      <c r="O238" s="1476"/>
      <c r="P238" s="1476"/>
      <c r="Q238" s="1477"/>
      <c r="R238" s="1478"/>
      <c r="S238" s="1476"/>
      <c r="T238" s="1476"/>
      <c r="U238" s="1476"/>
      <c r="V238" s="1476"/>
      <c r="W238" s="1476"/>
      <c r="X238" s="1476"/>
      <c r="Y238" s="1476"/>
      <c r="Z238" s="1476"/>
      <c r="AA238" s="1476"/>
      <c r="AB238" s="1481"/>
      <c r="AC238" s="1301"/>
      <c r="AD238" s="1301"/>
      <c r="AE238" s="1343"/>
      <c r="AF238" s="1045"/>
      <c r="AG238" s="1045"/>
      <c r="AH238" s="1045"/>
      <c r="AI238" s="1045"/>
      <c r="AJ238" s="1045"/>
      <c r="AK238" s="1045"/>
      <c r="AL238" s="1045"/>
      <c r="AM238" s="1045"/>
      <c r="AN238" s="1045"/>
      <c r="AO238" s="1045"/>
      <c r="AP238" s="1045"/>
      <c r="AQ238" s="1045"/>
      <c r="AR238" s="1045"/>
      <c r="AS238" s="1045"/>
      <c r="AT238" s="1045"/>
      <c r="AU238" s="1045"/>
      <c r="AV238" s="1045"/>
      <c r="AW238" s="1045"/>
      <c r="AX238" s="1045"/>
      <c r="AY238" s="1045"/>
      <c r="AZ238" s="240"/>
      <c r="BA238" s="764"/>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448"/>
      <c r="CC238" s="448"/>
      <c r="CD238" s="448"/>
      <c r="CE238" s="448"/>
      <c r="CF238" s="2602"/>
      <c r="CG238" s="2602"/>
      <c r="CH238" s="2602"/>
      <c r="CI238" s="2602"/>
      <c r="CJ238" s="2602"/>
      <c r="CK238" s="2602"/>
      <c r="CL238" s="2602"/>
      <c r="CM238" s="2602"/>
      <c r="CN238" s="2602"/>
      <c r="CO238" s="2602"/>
      <c r="CP238" s="2602"/>
      <c r="CQ238" s="2602"/>
      <c r="CR238" s="2602"/>
      <c r="CS238" s="2602"/>
      <c r="CT238" s="2602"/>
      <c r="CU238" s="2602"/>
      <c r="CV238" s="2602"/>
      <c r="CW238" s="2602"/>
      <c r="CX238" s="2602"/>
      <c r="CY238" s="2602"/>
      <c r="CZ238" s="2602"/>
    </row>
    <row r="239" s="767" customFormat="true" ht="15" customHeight="true" x14ac:dyDescent="0.2">
      <c r="A239" s="1250"/>
      <c r="B239" s="1275"/>
      <c r="C239" s="1475"/>
      <c r="D239" s="1476"/>
      <c r="E239" s="1476"/>
      <c r="F239" s="1476"/>
      <c r="G239" s="1477"/>
      <c r="H239" s="1478"/>
      <c r="I239" s="1476"/>
      <c r="J239" s="1476"/>
      <c r="K239" s="1476"/>
      <c r="L239" s="1479"/>
      <c r="M239" s="1480"/>
      <c r="N239" s="1476"/>
      <c r="O239" s="1476"/>
      <c r="P239" s="1476"/>
      <c r="Q239" s="1477"/>
      <c r="R239" s="1478"/>
      <c r="S239" s="1476"/>
      <c r="T239" s="1476"/>
      <c r="U239" s="1476"/>
      <c r="V239" s="1476"/>
      <c r="W239" s="1476"/>
      <c r="X239" s="1476"/>
      <c r="Y239" s="1476"/>
      <c r="Z239" s="1476"/>
      <c r="AA239" s="1476"/>
      <c r="AB239" s="1481"/>
      <c r="AC239" s="1301"/>
      <c r="AD239" s="1301"/>
      <c r="AE239" s="1343"/>
      <c r="AF239" s="1045"/>
      <c r="AG239" s="1045"/>
      <c r="AH239" s="1045"/>
      <c r="AI239" s="1045"/>
      <c r="AJ239" s="1045"/>
      <c r="AK239" s="1045"/>
      <c r="AL239" s="1045"/>
      <c r="AM239" s="1045"/>
      <c r="AN239" s="1045"/>
      <c r="AO239" s="1045"/>
      <c r="AP239" s="1045"/>
      <c r="AQ239" s="1045"/>
      <c r="AR239" s="1045"/>
      <c r="AS239" s="1045"/>
      <c r="AT239" s="1045"/>
      <c r="AU239" s="1045"/>
      <c r="AV239" s="1045"/>
      <c r="AW239" s="1045"/>
      <c r="AX239" s="1045"/>
      <c r="AY239" s="1045"/>
      <c r="AZ239" s="240"/>
      <c r="BA239" s="764"/>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448"/>
      <c r="CC239" s="448"/>
      <c r="CD239" s="448"/>
      <c r="CE239" s="448"/>
      <c r="CF239" s="2602"/>
      <c r="CG239" s="2602"/>
      <c r="CH239" s="2602"/>
      <c r="CI239" s="2602"/>
      <c r="CJ239" s="2602"/>
      <c r="CK239" s="2602"/>
      <c r="CL239" s="2602"/>
      <c r="CM239" s="2602"/>
      <c r="CN239" s="2602"/>
      <c r="CO239" s="2602"/>
      <c r="CP239" s="2602"/>
      <c r="CQ239" s="2602"/>
      <c r="CR239" s="2602"/>
      <c r="CS239" s="2602"/>
      <c r="CT239" s="2602"/>
      <c r="CU239" s="2602"/>
      <c r="CV239" s="2602"/>
      <c r="CW239" s="2602"/>
      <c r="CX239" s="2602"/>
      <c r="CY239" s="2602"/>
      <c r="CZ239" s="2602"/>
    </row>
    <row r="240" s="767" customFormat="true" ht="15" customHeight="true" x14ac:dyDescent="0.2">
      <c r="A240" s="1250"/>
      <c r="B240" s="1276"/>
      <c r="C240" s="1475"/>
      <c r="D240" s="1476"/>
      <c r="E240" s="1476"/>
      <c r="F240" s="1476"/>
      <c r="G240" s="1477"/>
      <c r="H240" s="1478"/>
      <c r="I240" s="1476"/>
      <c r="J240" s="1476"/>
      <c r="K240" s="1476"/>
      <c r="L240" s="1479"/>
      <c r="M240" s="1480"/>
      <c r="N240" s="1476"/>
      <c r="O240" s="1476"/>
      <c r="P240" s="1476"/>
      <c r="Q240" s="1477"/>
      <c r="R240" s="1478"/>
      <c r="S240" s="1476"/>
      <c r="T240" s="1476"/>
      <c r="U240" s="1476"/>
      <c r="V240" s="1476"/>
      <c r="W240" s="1476"/>
      <c r="X240" s="1476"/>
      <c r="Y240" s="1476"/>
      <c r="Z240" s="1476"/>
      <c r="AA240" s="1476"/>
      <c r="AB240" s="1481"/>
      <c r="AC240" s="1301"/>
      <c r="AD240" s="1301"/>
      <c r="AE240" s="1343"/>
      <c r="AF240" s="1045"/>
      <c r="AG240" s="1045"/>
      <c r="AH240" s="1045"/>
      <c r="AI240" s="1045"/>
      <c r="AJ240" s="1045"/>
      <c r="AK240" s="1045"/>
      <c r="AL240" s="1045"/>
      <c r="AM240" s="1045"/>
      <c r="AN240" s="1045"/>
      <c r="AO240" s="1045"/>
      <c r="AP240" s="1045"/>
      <c r="AQ240" s="1045"/>
      <c r="AR240" s="1045"/>
      <c r="AS240" s="1045"/>
      <c r="AT240" s="1045"/>
      <c r="AU240" s="1045"/>
      <c r="AV240" s="1045"/>
      <c r="AW240" s="1045"/>
      <c r="AX240" s="1045"/>
      <c r="AY240" s="1045"/>
      <c r="AZ240" s="240"/>
      <c r="BA240" s="764"/>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448"/>
      <c r="CC240" s="448"/>
      <c r="CD240" s="448"/>
      <c r="CE240" s="448"/>
      <c r="CF240" s="2602"/>
      <c r="CG240" s="2602"/>
      <c r="CH240" s="2602"/>
      <c r="CI240" s="2602"/>
      <c r="CJ240" s="2602"/>
      <c r="CK240" s="2602"/>
      <c r="CL240" s="2602"/>
      <c r="CM240" s="2602"/>
      <c r="CN240" s="2602"/>
      <c r="CO240" s="2602"/>
      <c r="CP240" s="2602"/>
      <c r="CQ240" s="2602"/>
      <c r="CR240" s="2602"/>
      <c r="CS240" s="2602"/>
      <c r="CT240" s="2602"/>
      <c r="CU240" s="2602"/>
      <c r="CV240" s="2602"/>
      <c r="CW240" s="2602"/>
      <c r="CX240" s="2602"/>
      <c r="CY240" s="2602"/>
      <c r="CZ240" s="2602"/>
    </row>
    <row r="241" s="767" customFormat="true" ht="15" customHeight="true" x14ac:dyDescent="0.2">
      <c r="A241" s="1256"/>
      <c r="B241" s="1277"/>
      <c r="C241" s="1482"/>
      <c r="D241" s="1483"/>
      <c r="E241" s="1483"/>
      <c r="F241" s="1483"/>
      <c r="G241" s="1484"/>
      <c r="H241" s="1485"/>
      <c r="I241" s="1483"/>
      <c r="J241" s="1483"/>
      <c r="K241" s="1483"/>
      <c r="L241" s="1486"/>
      <c r="M241" s="1487"/>
      <c r="N241" s="1483"/>
      <c r="O241" s="1483"/>
      <c r="P241" s="1483"/>
      <c r="Q241" s="1484"/>
      <c r="R241" s="1485"/>
      <c r="S241" s="1483"/>
      <c r="T241" s="1483"/>
      <c r="U241" s="1483"/>
      <c r="V241" s="1483"/>
      <c r="W241" s="1483"/>
      <c r="X241" s="1483"/>
      <c r="Y241" s="1483"/>
      <c r="Z241" s="1483"/>
      <c r="AA241" s="1483"/>
      <c r="AB241" s="1488"/>
      <c r="AC241" s="1301"/>
      <c r="AD241" s="1301"/>
      <c r="AE241" s="1343"/>
      <c r="AF241" s="1045"/>
      <c r="AG241" s="1045"/>
      <c r="AH241" s="1045"/>
      <c r="AI241" s="1045"/>
      <c r="AJ241" s="1045"/>
      <c r="AK241" s="1045"/>
      <c r="AL241" s="1045"/>
      <c r="AM241" s="1045"/>
      <c r="AN241" s="1045"/>
      <c r="AO241" s="1045"/>
      <c r="AP241" s="1045"/>
      <c r="AQ241" s="1045"/>
      <c r="AR241" s="1045"/>
      <c r="AS241" s="1045"/>
      <c r="AT241" s="1045"/>
      <c r="AU241" s="1045"/>
      <c r="AV241" s="1045"/>
      <c r="AW241" s="1045"/>
      <c r="AX241" s="1045"/>
      <c r="AY241" s="1045"/>
      <c r="AZ241" s="240"/>
      <c r="BA241" s="764"/>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448"/>
      <c r="CC241" s="448"/>
      <c r="CD241" s="448"/>
      <c r="CE241" s="448"/>
      <c r="CF241" s="2602"/>
      <c r="CG241" s="2602"/>
      <c r="CH241" s="2602"/>
      <c r="CI241" s="2602"/>
      <c r="CJ241" s="2602"/>
      <c r="CK241" s="2602"/>
      <c r="CL241" s="2602"/>
      <c r="CM241" s="2602"/>
      <c r="CN241" s="2602"/>
      <c r="CO241" s="2602"/>
      <c r="CP241" s="2602"/>
      <c r="CQ241" s="2602"/>
      <c r="CR241" s="2602"/>
      <c r="CS241" s="2602"/>
      <c r="CT241" s="2602"/>
      <c r="CU241" s="2602"/>
      <c r="CV241" s="2602"/>
      <c r="CW241" s="2602"/>
      <c r="CX241" s="2602"/>
      <c r="CY241" s="2602"/>
      <c r="CZ241" s="2602"/>
    </row>
    <row r="242" s="767" customFormat="true" ht="15" customHeight="true" x14ac:dyDescent="0.2">
      <c r="A242" s="1152"/>
      <c r="B242" s="1261"/>
      <c r="C242" s="1341"/>
      <c r="D242" s="1301"/>
      <c r="E242" s="1301"/>
      <c r="F242" s="1301"/>
      <c r="G242" s="1302"/>
      <c r="H242" s="1342"/>
      <c r="I242" s="1301"/>
      <c r="J242" s="1301"/>
      <c r="K242" s="1301"/>
      <c r="L242" s="1343"/>
      <c r="M242" s="1341"/>
      <c r="N242" s="1301"/>
      <c r="O242" s="1301"/>
      <c r="P242" s="1301"/>
      <c r="Q242" s="1302"/>
      <c r="R242" s="1342"/>
      <c r="S242" s="1301"/>
      <c r="T242" s="1301"/>
      <c r="U242" s="1301"/>
      <c r="V242" s="1301"/>
      <c r="W242" s="1301"/>
      <c r="X242" s="1301"/>
      <c r="Y242" s="1301"/>
      <c r="Z242" s="1301"/>
      <c r="AA242" s="1301"/>
      <c r="AB242" s="1301"/>
      <c r="AC242" s="1301"/>
      <c r="AD242" s="1301"/>
      <c r="AE242" s="1343"/>
      <c r="AF242" s="1045"/>
      <c r="AG242" s="1045"/>
      <c r="AH242" s="1045"/>
      <c r="AI242" s="1045"/>
      <c r="AJ242" s="1045"/>
      <c r="AK242" s="1045"/>
      <c r="AL242" s="1045"/>
      <c r="AM242" s="1045"/>
      <c r="AN242" s="1045"/>
      <c r="AO242" s="1045"/>
      <c r="AP242" s="1045"/>
      <c r="AQ242" s="1045"/>
      <c r="AR242" s="1045"/>
      <c r="AS242" s="1045"/>
      <c r="AT242" s="1045"/>
      <c r="AU242" s="1045"/>
      <c r="AV242" s="1045"/>
      <c r="AW242" s="1045"/>
      <c r="AX242" s="1045"/>
      <c r="AY242" s="1045"/>
      <c r="AZ242" s="240"/>
      <c r="BA242" s="764"/>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448"/>
      <c r="CC242" s="448"/>
      <c r="CD242" s="448"/>
      <c r="CE242" s="448"/>
      <c r="CF242" s="2602"/>
      <c r="CG242" s="2602"/>
      <c r="CH242" s="2602"/>
      <c r="CI242" s="2602"/>
      <c r="CJ242" s="2602"/>
      <c r="CK242" s="2602"/>
      <c r="CL242" s="2602"/>
      <c r="CM242" s="2602"/>
      <c r="CN242" s="2602"/>
      <c r="CO242" s="2602"/>
      <c r="CP242" s="2602"/>
      <c r="CQ242" s="2602"/>
      <c r="CR242" s="2602"/>
      <c r="CS242" s="2602"/>
      <c r="CT242" s="2602"/>
      <c r="CU242" s="2602"/>
      <c r="CV242" s="2602"/>
      <c r="CW242" s="2602"/>
      <c r="CX242" s="2602"/>
      <c r="CY242" s="2602"/>
      <c r="CZ242" s="2602"/>
    </row>
    <row r="243" s="767" customFormat="true" ht="15" customHeight="true" x14ac:dyDescent="0.2">
      <c r="A243" s="1152"/>
      <c r="B243" s="1261"/>
      <c r="C243" s="1341"/>
      <c r="D243" s="1301"/>
      <c r="E243" s="1301"/>
      <c r="F243" s="1301"/>
      <c r="G243" s="1302"/>
      <c r="H243" s="1342"/>
      <c r="I243" s="1301"/>
      <c r="J243" s="1301"/>
      <c r="K243" s="1301"/>
      <c r="L243" s="1343"/>
      <c r="M243" s="1341"/>
      <c r="N243" s="1301"/>
      <c r="O243" s="1301"/>
      <c r="P243" s="1301"/>
      <c r="Q243" s="1302"/>
      <c r="R243" s="1342"/>
      <c r="S243" s="1301"/>
      <c r="T243" s="1301"/>
      <c r="U243" s="1301"/>
      <c r="V243" s="1301"/>
      <c r="W243" s="1301"/>
      <c r="X243" s="1301"/>
      <c r="Y243" s="1301"/>
      <c r="Z243" s="1301"/>
      <c r="AA243" s="1301"/>
      <c r="AB243" s="1301"/>
      <c r="AC243" s="1301"/>
      <c r="AD243" s="1301"/>
      <c r="AE243" s="1343"/>
      <c r="AF243" s="1045"/>
      <c r="AG243" s="1045"/>
      <c r="AH243" s="1045"/>
      <c r="AI243" s="1045"/>
      <c r="AJ243" s="1045"/>
      <c r="AK243" s="1045"/>
      <c r="AL243" s="1045"/>
      <c r="AM243" s="1045"/>
      <c r="AN243" s="1045"/>
      <c r="AO243" s="1045"/>
      <c r="AP243" s="1045"/>
      <c r="AQ243" s="1045"/>
      <c r="AR243" s="1045"/>
      <c r="AS243" s="1045"/>
      <c r="AT243" s="1045"/>
      <c r="AU243" s="1045"/>
      <c r="AV243" s="1045"/>
      <c r="AW243" s="1045"/>
      <c r="AX243" s="1045"/>
      <c r="AY243" s="1045"/>
      <c r="AZ243" s="240"/>
      <c r="BA243" s="764"/>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448"/>
      <c r="CC243" s="448"/>
      <c r="CD243" s="448"/>
      <c r="CE243" s="448"/>
      <c r="CF243" s="2602"/>
      <c r="CG243" s="2602"/>
      <c r="CH243" s="2602"/>
      <c r="CI243" s="2602"/>
      <c r="CJ243" s="2602"/>
      <c r="CK243" s="2602"/>
      <c r="CL243" s="2602"/>
      <c r="CM243" s="2602"/>
      <c r="CN243" s="2602"/>
      <c r="CO243" s="2602"/>
      <c r="CP243" s="2602"/>
      <c r="CQ243" s="2602"/>
      <c r="CR243" s="2602"/>
      <c r="CS243" s="2602"/>
      <c r="CT243" s="2602"/>
      <c r="CU243" s="2602"/>
      <c r="CV243" s="2602"/>
      <c r="CW243" s="2602"/>
      <c r="CX243" s="2602"/>
      <c r="CY243" s="2602"/>
      <c r="CZ243" s="2602"/>
    </row>
    <row r="244" s="767" customFormat="true" ht="15" customHeight="true" x14ac:dyDescent="0.2">
      <c r="A244" s="1152"/>
      <c r="B244" s="1261"/>
      <c r="C244" s="1341"/>
      <c r="D244" s="1301"/>
      <c r="E244" s="1301"/>
      <c r="F244" s="1301"/>
      <c r="G244" s="1302"/>
      <c r="H244" s="1342"/>
      <c r="I244" s="1301"/>
      <c r="J244" s="1301"/>
      <c r="K244" s="1301"/>
      <c r="L244" s="1343"/>
      <c r="M244" s="1341"/>
      <c r="N244" s="1301"/>
      <c r="O244" s="1301"/>
      <c r="P244" s="1301"/>
      <c r="Q244" s="1302"/>
      <c r="R244" s="1342"/>
      <c r="S244" s="1301"/>
      <c r="T244" s="1301"/>
      <c r="U244" s="1301"/>
      <c r="V244" s="1301"/>
      <c r="W244" s="1301"/>
      <c r="X244" s="1301"/>
      <c r="Y244" s="1301"/>
      <c r="Z244" s="1301"/>
      <c r="AA244" s="1301"/>
      <c r="AB244" s="1301"/>
      <c r="AC244" s="1301"/>
      <c r="AD244" s="1301"/>
      <c r="AE244" s="1343"/>
      <c r="AF244" s="1045"/>
      <c r="AG244" s="1045"/>
      <c r="AH244" s="1045"/>
      <c r="AI244" s="1045"/>
      <c r="AJ244" s="1045"/>
      <c r="AK244" s="1045"/>
      <c r="AL244" s="1045"/>
      <c r="AM244" s="1045"/>
      <c r="AN244" s="1045"/>
      <c r="AO244" s="1045"/>
      <c r="AP244" s="1045"/>
      <c r="AQ244" s="1045"/>
      <c r="AR244" s="1045"/>
      <c r="AS244" s="1045"/>
      <c r="AT244" s="1045"/>
      <c r="AU244" s="1045"/>
      <c r="AV244" s="1045"/>
      <c r="AW244" s="1045"/>
      <c r="AX244" s="1045"/>
      <c r="AY244" s="1045"/>
      <c r="AZ244" s="240"/>
      <c r="BA244" s="764"/>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448"/>
      <c r="CC244" s="448"/>
      <c r="CD244" s="448"/>
      <c r="CE244" s="448"/>
      <c r="CF244" s="2602"/>
      <c r="CG244" s="2602"/>
      <c r="CH244" s="2602"/>
      <c r="CI244" s="2602"/>
      <c r="CJ244" s="2602"/>
      <c r="CK244" s="2602"/>
      <c r="CL244" s="2602"/>
      <c r="CM244" s="2602"/>
      <c r="CN244" s="2602"/>
      <c r="CO244" s="2602"/>
      <c r="CP244" s="2602"/>
      <c r="CQ244" s="2602"/>
      <c r="CR244" s="2602"/>
      <c r="CS244" s="2602"/>
      <c r="CT244" s="2602"/>
      <c r="CU244" s="2602"/>
      <c r="CV244" s="2602"/>
      <c r="CW244" s="2602"/>
      <c r="CX244" s="2602"/>
      <c r="CY244" s="2602"/>
      <c r="CZ244" s="2602"/>
    </row>
    <row r="245" s="767" customFormat="true" ht="15" customHeight="true" x14ac:dyDescent="0.2">
      <c r="A245" s="1152"/>
      <c r="B245" s="1261"/>
      <c r="C245" s="1341"/>
      <c r="D245" s="1301"/>
      <c r="E245" s="1301"/>
      <c r="F245" s="1301"/>
      <c r="G245" s="1302"/>
      <c r="H245" s="1342"/>
      <c r="I245" s="1301"/>
      <c r="J245" s="1301"/>
      <c r="K245" s="1301"/>
      <c r="L245" s="1343"/>
      <c r="M245" s="1341"/>
      <c r="N245" s="1301"/>
      <c r="O245" s="1301"/>
      <c r="P245" s="1301"/>
      <c r="Q245" s="1302"/>
      <c r="R245" s="1342"/>
      <c r="S245" s="1301"/>
      <c r="T245" s="1301"/>
      <c r="U245" s="1301"/>
      <c r="V245" s="1301"/>
      <c r="W245" s="1301"/>
      <c r="X245" s="1301"/>
      <c r="Y245" s="1301"/>
      <c r="Z245" s="1301"/>
      <c r="AA245" s="1301"/>
      <c r="AB245" s="1301"/>
      <c r="AC245" s="1301"/>
      <c r="AD245" s="1301"/>
      <c r="AE245" s="1343"/>
      <c r="AF245" s="1045"/>
      <c r="AG245" s="1045"/>
      <c r="AH245" s="1045"/>
      <c r="AI245" s="1045"/>
      <c r="AJ245" s="1045"/>
      <c r="AK245" s="1045"/>
      <c r="AL245" s="1045"/>
      <c r="AM245" s="1045"/>
      <c r="AN245" s="1045"/>
      <c r="AO245" s="1045"/>
      <c r="AP245" s="1045"/>
      <c r="AQ245" s="1045"/>
      <c r="AR245" s="1045"/>
      <c r="AS245" s="1045"/>
      <c r="AT245" s="1045"/>
      <c r="AU245" s="1045"/>
      <c r="AV245" s="1045"/>
      <c r="AW245" s="1045"/>
      <c r="AX245" s="1045"/>
      <c r="AY245" s="1045"/>
      <c r="AZ245" s="240"/>
      <c r="BA245" s="764"/>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448"/>
      <c r="CC245" s="448"/>
      <c r="CD245" s="448"/>
      <c r="CE245" s="448"/>
      <c r="CF245" s="2602"/>
      <c r="CG245" s="2602"/>
      <c r="CH245" s="2602"/>
      <c r="CI245" s="2602"/>
      <c r="CJ245" s="2602"/>
      <c r="CK245" s="2602"/>
      <c r="CL245" s="2602"/>
      <c r="CM245" s="2602"/>
      <c r="CN245" s="2602"/>
      <c r="CO245" s="2602"/>
      <c r="CP245" s="2602"/>
      <c r="CQ245" s="2602"/>
      <c r="CR245" s="2602"/>
      <c r="CS245" s="2602"/>
      <c r="CT245" s="2602"/>
      <c r="CU245" s="2602"/>
      <c r="CV245" s="2602"/>
      <c r="CW245" s="2602"/>
      <c r="CX245" s="2602"/>
      <c r="CY245" s="2602"/>
      <c r="CZ245" s="2602"/>
    </row>
    <row r="246" s="767" customFormat="true" ht="15" customHeight="true" x14ac:dyDescent="0.2">
      <c r="A246" s="1152"/>
      <c r="B246" s="1261"/>
      <c r="C246" s="1341"/>
      <c r="D246" s="1301"/>
      <c r="E246" s="1301"/>
      <c r="F246" s="1301"/>
      <c r="G246" s="1302"/>
      <c r="H246" s="1342"/>
      <c r="I246" s="1301"/>
      <c r="J246" s="1301"/>
      <c r="K246" s="1301"/>
      <c r="L246" s="1343"/>
      <c r="M246" s="1341"/>
      <c r="N246" s="1301"/>
      <c r="O246" s="1301"/>
      <c r="P246" s="1301"/>
      <c r="Q246" s="1302"/>
      <c r="R246" s="1342"/>
      <c r="S246" s="1301"/>
      <c r="T246" s="1301"/>
      <c r="U246" s="1301"/>
      <c r="V246" s="1301"/>
      <c r="W246" s="1301"/>
      <c r="X246" s="1301"/>
      <c r="Y246" s="1301"/>
      <c r="Z246" s="1301"/>
      <c r="AA246" s="1301"/>
      <c r="AB246" s="1301"/>
      <c r="AC246" s="1301"/>
      <c r="AD246" s="1301"/>
      <c r="AE246" s="1343"/>
      <c r="AF246" s="1045"/>
      <c r="AG246" s="1045"/>
      <c r="AH246" s="1045"/>
      <c r="AI246" s="1045"/>
      <c r="AJ246" s="1045"/>
      <c r="AK246" s="1045"/>
      <c r="AL246" s="1045"/>
      <c r="AM246" s="1045"/>
      <c r="AN246" s="1045"/>
      <c r="AO246" s="1045"/>
      <c r="AP246" s="1045"/>
      <c r="AQ246" s="1045"/>
      <c r="AR246" s="1045"/>
      <c r="AS246" s="1045"/>
      <c r="AT246" s="1045"/>
      <c r="AU246" s="1045"/>
      <c r="AV246" s="1045"/>
      <c r="AW246" s="1045"/>
      <c r="AX246" s="1045"/>
      <c r="AY246" s="1045"/>
      <c r="AZ246" s="240"/>
      <c r="BA246" s="764"/>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448"/>
      <c r="CC246" s="448"/>
      <c r="CD246" s="448"/>
      <c r="CE246" s="448"/>
      <c r="CF246" s="2602"/>
      <c r="CG246" s="2602"/>
      <c r="CH246" s="2602"/>
      <c r="CI246" s="2602"/>
      <c r="CJ246" s="2602"/>
      <c r="CK246" s="2602"/>
      <c r="CL246" s="2602"/>
      <c r="CM246" s="2602"/>
      <c r="CN246" s="2602"/>
      <c r="CO246" s="2602"/>
      <c r="CP246" s="2602"/>
      <c r="CQ246" s="2602"/>
      <c r="CR246" s="2602"/>
      <c r="CS246" s="2602"/>
      <c r="CT246" s="2602"/>
      <c r="CU246" s="2602"/>
      <c r="CV246" s="2602"/>
      <c r="CW246" s="2602"/>
      <c r="CX246" s="2602"/>
      <c r="CY246" s="2602"/>
      <c r="CZ246" s="2602"/>
    </row>
    <row r="247" s="767" customFormat="true" ht="15" customHeight="true" x14ac:dyDescent="0.2">
      <c r="A247" s="1152"/>
      <c r="B247" s="1261"/>
      <c r="C247" s="1341"/>
      <c r="D247" s="1301"/>
      <c r="E247" s="1301"/>
      <c r="F247" s="1301"/>
      <c r="G247" s="1302"/>
      <c r="H247" s="1342"/>
      <c r="I247" s="1301"/>
      <c r="J247" s="1301"/>
      <c r="K247" s="1301"/>
      <c r="L247" s="1343"/>
      <c r="M247" s="1341"/>
      <c r="N247" s="1301"/>
      <c r="O247" s="1301"/>
      <c r="P247" s="1301"/>
      <c r="Q247" s="1302"/>
      <c r="R247" s="1342"/>
      <c r="S247" s="1301"/>
      <c r="T247" s="1301"/>
      <c r="U247" s="1301"/>
      <c r="V247" s="1301"/>
      <c r="W247" s="1301"/>
      <c r="X247" s="1301"/>
      <c r="Y247" s="1301"/>
      <c r="Z247" s="1301"/>
      <c r="AA247" s="1301"/>
      <c r="AB247" s="1301"/>
      <c r="AC247" s="1301"/>
      <c r="AD247" s="1301"/>
      <c r="AE247" s="1343"/>
      <c r="AF247" s="1045"/>
      <c r="AG247" s="1045"/>
      <c r="AH247" s="1045"/>
      <c r="AI247" s="1045"/>
      <c r="AJ247" s="1045"/>
      <c r="AK247" s="1045"/>
      <c r="AL247" s="1045"/>
      <c r="AM247" s="1045"/>
      <c r="AN247" s="1045"/>
      <c r="AO247" s="1045"/>
      <c r="AP247" s="1045"/>
      <c r="AQ247" s="1045"/>
      <c r="AR247" s="1045"/>
      <c r="AS247" s="1045"/>
      <c r="AT247" s="1045"/>
      <c r="AU247" s="1045"/>
      <c r="AV247" s="1045"/>
      <c r="AW247" s="1045"/>
      <c r="AX247" s="1045"/>
      <c r="AY247" s="1045"/>
      <c r="AZ247" s="240"/>
      <c r="BA247" s="764"/>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448"/>
      <c r="CC247" s="448"/>
      <c r="CD247" s="448"/>
      <c r="CE247" s="448"/>
      <c r="CF247" s="2602"/>
      <c r="CG247" s="2602"/>
      <c r="CH247" s="2602"/>
      <c r="CI247" s="2602"/>
      <c r="CJ247" s="2602"/>
      <c r="CK247" s="2602"/>
      <c r="CL247" s="2602"/>
      <c r="CM247" s="2602"/>
      <c r="CN247" s="2602"/>
      <c r="CO247" s="2602"/>
      <c r="CP247" s="2602"/>
      <c r="CQ247" s="2602"/>
      <c r="CR247" s="2602"/>
      <c r="CS247" s="2602"/>
      <c r="CT247" s="2602"/>
      <c r="CU247" s="2602"/>
      <c r="CV247" s="2602"/>
      <c r="CW247" s="2602"/>
      <c r="CX247" s="2602"/>
      <c r="CY247" s="2602"/>
      <c r="CZ247" s="2602"/>
    </row>
    <row r="248" s="767" customFormat="true" ht="15" customHeight="true" x14ac:dyDescent="0.2">
      <c r="A248" s="1156"/>
      <c r="B248" s="1278"/>
      <c r="C248" s="1429"/>
      <c r="D248" s="1354"/>
      <c r="E248" s="1354"/>
      <c r="F248" s="1354"/>
      <c r="G248" s="1355"/>
      <c r="H248" s="1430"/>
      <c r="I248" s="1354"/>
      <c r="J248" s="1354"/>
      <c r="K248" s="1354"/>
      <c r="L248" s="1431"/>
      <c r="M248" s="1429"/>
      <c r="N248" s="1354"/>
      <c r="O248" s="1354"/>
      <c r="P248" s="1354"/>
      <c r="Q248" s="1355"/>
      <c r="R248" s="1430"/>
      <c r="S248" s="1354"/>
      <c r="T248" s="1354"/>
      <c r="U248" s="1354"/>
      <c r="V248" s="1354"/>
      <c r="W248" s="1354"/>
      <c r="X248" s="1354"/>
      <c r="Y248" s="1354"/>
      <c r="Z248" s="1354"/>
      <c r="AA248" s="1354"/>
      <c r="AB248" s="1354"/>
      <c r="AC248" s="1354"/>
      <c r="AD248" s="1354"/>
      <c r="AE248" s="1431"/>
      <c r="AF248" s="1045"/>
      <c r="AG248" s="1045"/>
      <c r="AH248" s="1045"/>
      <c r="AI248" s="1045"/>
      <c r="AJ248" s="1045"/>
      <c r="AK248" s="1045"/>
      <c r="AL248" s="1045"/>
      <c r="AM248" s="1045"/>
      <c r="AN248" s="1045"/>
      <c r="AO248" s="1045"/>
      <c r="AP248" s="1045"/>
      <c r="AQ248" s="1045"/>
      <c r="AR248" s="1045"/>
      <c r="AS248" s="1045"/>
      <c r="AT248" s="1045"/>
      <c r="AU248" s="1045"/>
      <c r="AV248" s="1045"/>
      <c r="AW248" s="1045"/>
      <c r="AX248" s="1045"/>
      <c r="AY248" s="1045"/>
      <c r="AZ248" s="240"/>
      <c r="BA248" s="764"/>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537"/>
      <c r="CC248" s="537"/>
      <c r="CD248" s="537"/>
      <c r="CE248" s="537"/>
      <c r="CF248" s="2602"/>
      <c r="CG248" s="2602"/>
      <c r="CH248" s="2602"/>
      <c r="CI248" s="2602"/>
      <c r="CJ248" s="2602"/>
      <c r="CK248" s="2602"/>
      <c r="CL248" s="2602"/>
      <c r="CM248" s="2602"/>
      <c r="CN248" s="2602"/>
      <c r="CO248" s="2602"/>
      <c r="CP248" s="2602"/>
      <c r="CQ248" s="2602"/>
      <c r="CR248" s="2602"/>
      <c r="CS248" s="2602"/>
      <c r="CT248" s="2602"/>
      <c r="CU248" s="2602"/>
      <c r="CV248" s="2602"/>
      <c r="CW248" s="2602"/>
      <c r="CX248" s="2602"/>
      <c r="CY248" s="2602"/>
      <c r="CZ248" s="2602"/>
    </row>
    <row r="249" s="767" customFormat="true" ht="250.15" customHeight="true" x14ac:dyDescent="0.2">
      <c r="B249" s="766"/>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76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760"/>
      <c r="BB250" s="268"/>
      <c r="BC250" s="760"/>
      <c r="BD250" s="760"/>
      <c r="BE250" s="760"/>
      <c r="BF250" s="760"/>
      <c r="BG250" s="760"/>
      <c r="BH250" s="760"/>
      <c r="BI250" s="760"/>
      <c r="BJ250" s="760"/>
      <c r="BK250" s="760"/>
      <c r="BL250" s="760"/>
      <c r="BM250" s="760"/>
      <c r="BN250" s="760"/>
      <c r="BO250" s="760"/>
      <c r="BP250" s="760"/>
      <c r="BQ250" s="760"/>
      <c r="BR250" s="760"/>
      <c r="BS250" s="760"/>
      <c r="BT250" s="760"/>
      <c r="BU250" s="760"/>
      <c r="BV250" s="760"/>
      <c r="BW250" s="760"/>
      <c r="BX250" s="760"/>
      <c r="BY250" s="760"/>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76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760"/>
      <c r="BB251" s="268"/>
      <c r="BC251" s="760"/>
      <c r="BD251" s="760"/>
      <c r="BE251" s="760"/>
      <c r="BF251" s="760"/>
      <c r="BG251" s="760"/>
      <c r="BH251" s="760"/>
      <c r="BI251" s="760"/>
      <c r="BJ251" s="760"/>
      <c r="BK251" s="760"/>
      <c r="BL251" s="760"/>
      <c r="BM251" s="760"/>
      <c r="BN251" s="760"/>
      <c r="BO251" s="760"/>
      <c r="BP251" s="760"/>
      <c r="BQ251" s="760"/>
      <c r="BR251" s="760"/>
      <c r="BS251" s="760"/>
      <c r="BT251" s="760"/>
      <c r="BU251" s="760"/>
      <c r="BV251" s="760"/>
      <c r="BW251" s="760"/>
      <c r="BX251" s="760"/>
      <c r="BY251" s="760"/>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76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760"/>
      <c r="BB252" s="268"/>
      <c r="BC252" s="760"/>
      <c r="BD252" s="760"/>
      <c r="BE252" s="760"/>
      <c r="BF252" s="760"/>
      <c r="BG252" s="760"/>
      <c r="BH252" s="760"/>
      <c r="BI252" s="760"/>
      <c r="BJ252" s="760"/>
      <c r="BK252" s="760"/>
      <c r="BL252" s="760"/>
      <c r="BM252" s="760"/>
      <c r="BN252" s="760"/>
      <c r="BO252" s="760"/>
      <c r="BP252" s="760"/>
      <c r="BQ252" s="760"/>
      <c r="BR252" s="760"/>
      <c r="BS252" s="760"/>
      <c r="BT252" s="760"/>
      <c r="BU252" s="760"/>
      <c r="BV252" s="760"/>
      <c r="BW252" s="760"/>
      <c r="BX252" s="760"/>
      <c r="BY252" s="760"/>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76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760"/>
      <c r="BB253" s="268"/>
      <c r="BC253" s="760"/>
      <c r="BD253" s="760"/>
      <c r="BE253" s="760"/>
      <c r="BF253" s="760"/>
      <c r="BG253" s="760"/>
      <c r="BH253" s="760"/>
      <c r="BI253" s="760"/>
      <c r="BJ253" s="760"/>
      <c r="BK253" s="760"/>
      <c r="BL253" s="760"/>
      <c r="BM253" s="760"/>
      <c r="BN253" s="760"/>
      <c r="BO253" s="760"/>
      <c r="BP253" s="760"/>
      <c r="BQ253" s="760"/>
      <c r="BR253" s="760"/>
      <c r="BS253" s="760"/>
      <c r="BT253" s="760"/>
      <c r="BU253" s="760"/>
      <c r="BV253" s="760"/>
      <c r="BW253" s="760"/>
      <c r="BX253" s="760"/>
      <c r="BY253" s="760"/>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76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760"/>
      <c r="BB254" s="268"/>
      <c r="BC254" s="760"/>
      <c r="BD254" s="760"/>
      <c r="BE254" s="760"/>
      <c r="BF254" s="760"/>
      <c r="BG254" s="760"/>
      <c r="BH254" s="760"/>
      <c r="BI254" s="760"/>
      <c r="BJ254" s="760"/>
      <c r="BK254" s="760"/>
      <c r="BL254" s="760"/>
      <c r="BM254" s="760"/>
      <c r="BN254" s="760"/>
      <c r="BO254" s="760"/>
      <c r="BP254" s="760"/>
      <c r="BQ254" s="760"/>
      <c r="BR254" s="760"/>
      <c r="BS254" s="760"/>
      <c r="BT254" s="760"/>
      <c r="BU254" s="760"/>
      <c r="BV254" s="760"/>
      <c r="BW254" s="760"/>
      <c r="BX254" s="760"/>
      <c r="BY254" s="760"/>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76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760"/>
      <c r="BB255" s="268"/>
      <c r="BC255" s="760"/>
      <c r="BD255" s="760"/>
      <c r="BE255" s="760"/>
      <c r="BF255" s="760"/>
      <c r="BG255" s="760"/>
      <c r="BH255" s="760"/>
      <c r="BI255" s="760"/>
      <c r="BJ255" s="760"/>
      <c r="BK255" s="760"/>
      <c r="BL255" s="760"/>
      <c r="BM255" s="760"/>
      <c r="BN255" s="760"/>
      <c r="BO255" s="760"/>
      <c r="BP255" s="760"/>
      <c r="BQ255" s="760"/>
      <c r="BR255" s="760"/>
      <c r="BS255" s="760"/>
      <c r="BT255" s="760"/>
      <c r="BU255" s="760"/>
      <c r="BV255" s="760"/>
      <c r="BW255" s="760"/>
      <c r="BX255" s="760"/>
      <c r="BY255" s="760"/>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76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760"/>
      <c r="BB256" s="268"/>
      <c r="BC256" s="760"/>
      <c r="BD256" s="760"/>
      <c r="BE256" s="760"/>
      <c r="BF256" s="760"/>
      <c r="BG256" s="760"/>
      <c r="BH256" s="760"/>
      <c r="BI256" s="760"/>
      <c r="BJ256" s="760"/>
      <c r="BK256" s="760"/>
      <c r="BL256" s="760"/>
      <c r="BM256" s="760"/>
      <c r="BN256" s="760"/>
      <c r="BO256" s="760"/>
      <c r="BP256" s="760"/>
      <c r="BQ256" s="760"/>
      <c r="BR256" s="760"/>
      <c r="BS256" s="760"/>
      <c r="BT256" s="760"/>
      <c r="BU256" s="760"/>
      <c r="BV256" s="760"/>
      <c r="BW256" s="760"/>
      <c r="BX256" s="760"/>
      <c r="BY256" s="760"/>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76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760"/>
      <c r="BB257" s="268"/>
      <c r="BC257" s="760"/>
      <c r="BD257" s="760"/>
      <c r="BE257" s="760"/>
      <c r="BF257" s="760"/>
      <c r="BG257" s="760"/>
      <c r="BH257" s="760"/>
      <c r="BI257" s="760"/>
      <c r="BJ257" s="760"/>
      <c r="BK257" s="760"/>
      <c r="BL257" s="760"/>
      <c r="BM257" s="760"/>
      <c r="BN257" s="760"/>
      <c r="BO257" s="760"/>
      <c r="BP257" s="760"/>
      <c r="BQ257" s="760"/>
      <c r="BR257" s="760"/>
      <c r="BS257" s="760"/>
      <c r="BT257" s="760"/>
      <c r="BU257" s="760"/>
      <c r="BV257" s="760"/>
      <c r="BW257" s="760"/>
      <c r="BX257" s="760"/>
      <c r="BY257" s="760"/>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76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760"/>
      <c r="BB258" s="268"/>
      <c r="BC258" s="760"/>
      <c r="BD258" s="760"/>
      <c r="BE258" s="760"/>
      <c r="BF258" s="760"/>
      <c r="BG258" s="760"/>
      <c r="BH258" s="760"/>
      <c r="BI258" s="760"/>
      <c r="BJ258" s="760"/>
      <c r="BK258" s="760"/>
      <c r="BL258" s="760"/>
      <c r="BM258" s="760"/>
      <c r="BN258" s="760"/>
      <c r="BO258" s="760"/>
      <c r="BP258" s="760"/>
      <c r="BQ258" s="760"/>
      <c r="BR258" s="760"/>
      <c r="BS258" s="760"/>
      <c r="BT258" s="760"/>
      <c r="BU258" s="760"/>
      <c r="BV258" s="760"/>
      <c r="BW258" s="760"/>
      <c r="BX258" s="760"/>
      <c r="BY258" s="760"/>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767" customFormat="true" ht="15" customHeight="true" x14ac:dyDescent="0.2">
      <c r="B259" s="766"/>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132</v>
      </c>
      <c r="BB259" s="137" t="s">
        <v>86</v>
      </c>
      <c r="BC259" s="3013" t="s">
        <v>116</v>
      </c>
      <c r="BD259" s="3014"/>
      <c r="BE259" s="3014"/>
      <c r="BF259" s="3014"/>
      <c r="BG259" s="3015"/>
      <c r="BH259" s="3016" t="s">
        <v>39</v>
      </c>
      <c r="BI259" s="3014"/>
      <c r="BJ259" s="3014"/>
      <c r="BK259" s="3014"/>
      <c r="BL259" s="3015"/>
      <c r="BM259" s="3016" t="s">
        <v>38</v>
      </c>
      <c r="BN259" s="3014"/>
      <c r="BO259" s="3014"/>
      <c r="BP259" s="3014"/>
      <c r="BQ259" s="3017"/>
      <c r="BR259" s="2527" t="s">
        <v>143</v>
      </c>
      <c r="BS259" s="2528"/>
      <c r="BT259" s="2528"/>
      <c r="BU259" s="2528"/>
      <c r="BV259" s="2528"/>
      <c r="BW259" s="2528"/>
      <c r="BX259" s="2528"/>
      <c r="BY259" s="2529"/>
      <c r="BZ259" s="461"/>
      <c r="CA259" s="461"/>
      <c r="CB259" s="461"/>
      <c r="CC259" s="461"/>
      <c r="CD259" s="461"/>
      <c r="CE259" s="461"/>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767" customFormat="true" ht="24" x14ac:dyDescent="0.2">
      <c r="B260" s="766"/>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120</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159</v>
      </c>
      <c r="BS260" s="195" t="s">
        <v>160</v>
      </c>
      <c r="BT260" s="195" t="s">
        <v>161</v>
      </c>
      <c r="BU260" s="195" t="s">
        <v>162</v>
      </c>
      <c r="BV260" s="195" t="s">
        <v>163</v>
      </c>
      <c r="BW260" s="195" t="s">
        <v>164</v>
      </c>
      <c r="BX260" s="195" t="s">
        <v>165</v>
      </c>
      <c r="BY260" s="196" t="s">
        <v>166</v>
      </c>
      <c r="BZ260" s="196" t="s">
        <v>167</v>
      </c>
      <c r="CA260" s="196" t="s">
        <v>168</v>
      </c>
      <c r="CB260" s="196" t="s">
        <v>169</v>
      </c>
      <c r="CC260" s="196" t="s">
        <v>170</v>
      </c>
      <c r="CD260" s="196" t="s">
        <v>171</v>
      </c>
      <c r="CE260" s="196" t="s">
        <v>172</v>
      </c>
      <c r="CF260" s="2603"/>
      <c r="CG260" s="2603"/>
      <c r="CH260" s="2603"/>
      <c r="CI260" s="2603"/>
      <c r="CJ260" s="2603"/>
      <c r="CK260" s="2603"/>
      <c r="CL260" s="2603"/>
      <c r="CM260" s="2603"/>
      <c r="CN260" s="2603"/>
      <c r="CO260" s="2603"/>
      <c r="CP260" s="2603"/>
      <c r="CQ260" s="2603"/>
      <c r="CR260" s="2603"/>
      <c r="CS260" s="2603"/>
      <c r="CT260" s="2603"/>
      <c r="CU260" s="2603"/>
      <c r="CV260" s="2603"/>
      <c r="CW260" s="2603"/>
      <c r="CX260" s="2603"/>
      <c r="CY260" s="2603"/>
      <c r="CZ260" s="2603"/>
    </row>
    <row r="261" s="767" customFormat="true" ht="15" customHeight="true" x14ac:dyDescent="0.2">
      <c r="B261" s="766"/>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3018" t="s">
        <v>74</v>
      </c>
      <c r="BB261" s="430" t="s">
        <v>50</v>
      </c>
      <c r="BC261" s="1601" t="s">
        <v>36</v>
      </c>
      <c r="BD261" s="1620" t="s">
        <v>36</v>
      </c>
      <c r="BE261" s="1620" t="s">
        <v>36</v>
      </c>
      <c r="BF261" s="1620" t="s">
        <v>36</v>
      </c>
      <c r="BG261" s="1640" t="s">
        <v>36</v>
      </c>
      <c r="BH261" s="1660" t="s">
        <v>36</v>
      </c>
      <c r="BI261" s="1620" t="s">
        <v>36</v>
      </c>
      <c r="BJ261" s="1620" t="s">
        <v>36</v>
      </c>
      <c r="BK261" s="1620" t="s">
        <v>36</v>
      </c>
      <c r="BL261" s="1640" t="s">
        <v>36</v>
      </c>
      <c r="BM261" s="1660" t="s">
        <v>36</v>
      </c>
      <c r="BN261" s="1620" t="s">
        <v>36</v>
      </c>
      <c r="BO261" s="1620" t="s">
        <v>36</v>
      </c>
      <c r="BP261" s="1620" t="s">
        <v>36</v>
      </c>
      <c r="BQ261" s="1640" t="s">
        <v>36</v>
      </c>
      <c r="BR261" s="1660" t="s">
        <v>36</v>
      </c>
      <c r="BS261" s="1620" t="s">
        <v>36</v>
      </c>
      <c r="BT261" s="1620" t="s">
        <v>36</v>
      </c>
      <c r="BU261" s="1620" t="s">
        <v>36</v>
      </c>
      <c r="BV261" s="1620" t="s">
        <v>36</v>
      </c>
      <c r="BW261" s="1620" t="s">
        <v>36</v>
      </c>
      <c r="BX261" s="1620" t="s">
        <v>36</v>
      </c>
      <c r="BY261" s="1678" t="s">
        <v>36</v>
      </c>
      <c r="BZ261" s="1678" t="s">
        <v>36</v>
      </c>
      <c r="CA261" s="1678" t="s">
        <v>36</v>
      </c>
      <c r="CB261" s="1678" t="s">
        <v>36</v>
      </c>
      <c r="CC261" s="1678" t="s">
        <v>36</v>
      </c>
      <c r="CD261" s="1678" t="s">
        <v>36</v>
      </c>
      <c r="CE261" s="1678" t="s">
        <v>36</v>
      </c>
      <c r="CF261" s="2604"/>
      <c r="CG261" s="2604"/>
      <c r="CH261" s="2604"/>
      <c r="CI261" s="2604"/>
      <c r="CJ261" s="2604"/>
      <c r="CK261" s="2604"/>
      <c r="CL261" s="2604"/>
      <c r="CM261" s="2604"/>
      <c r="CN261" s="2604"/>
      <c r="CO261" s="2604"/>
      <c r="CP261" s="2604"/>
      <c r="CQ261" s="2604"/>
      <c r="CR261" s="2604"/>
      <c r="CS261" s="2604"/>
      <c r="CT261" s="2604"/>
      <c r="CU261" s="2604"/>
      <c r="CV261" s="2604"/>
      <c r="CW261" s="2604"/>
      <c r="CX261" s="2604"/>
      <c r="CY261" s="2604"/>
      <c r="CZ261" s="2604"/>
    </row>
    <row r="262" s="767" customFormat="true" ht="15" customHeight="true" x14ac:dyDescent="0.2">
      <c r="B262" s="766"/>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3003"/>
      <c r="BB262" s="431" t="s">
        <v>49</v>
      </c>
      <c r="BC262" s="1602" t="s">
        <v>36</v>
      </c>
      <c r="BD262" s="1621" t="s">
        <v>36</v>
      </c>
      <c r="BE262" s="1621" t="s">
        <v>36</v>
      </c>
      <c r="BF262" s="1621" t="s">
        <v>36</v>
      </c>
      <c r="BG262" s="1641" t="s">
        <v>36</v>
      </c>
      <c r="BH262" s="1661" t="s">
        <v>36</v>
      </c>
      <c r="BI262" s="1621" t="s">
        <v>36</v>
      </c>
      <c r="BJ262" s="1621" t="s">
        <v>36</v>
      </c>
      <c r="BK262" s="1621" t="s">
        <v>36</v>
      </c>
      <c r="BL262" s="1641" t="s">
        <v>36</v>
      </c>
      <c r="BM262" s="1661" t="s">
        <v>36</v>
      </c>
      <c r="BN262" s="1621" t="s">
        <v>36</v>
      </c>
      <c r="BO262" s="1621" t="s">
        <v>36</v>
      </c>
      <c r="BP262" s="1621" t="s">
        <v>36</v>
      </c>
      <c r="BQ262" s="1641" t="s">
        <v>36</v>
      </c>
      <c r="BR262" s="1661" t="s">
        <v>36</v>
      </c>
      <c r="BS262" s="1621" t="s">
        <v>36</v>
      </c>
      <c r="BT262" s="1621" t="s">
        <v>36</v>
      </c>
      <c r="BU262" s="1621" t="s">
        <v>36</v>
      </c>
      <c r="BV262" s="1621" t="s">
        <v>36</v>
      </c>
      <c r="BW262" s="1621" t="s">
        <v>36</v>
      </c>
      <c r="BX262" s="1621" t="s">
        <v>36</v>
      </c>
      <c r="BY262" s="1679" t="s">
        <v>36</v>
      </c>
      <c r="BZ262" s="1679" t="s">
        <v>36</v>
      </c>
      <c r="CA262" s="1679" t="s">
        <v>36</v>
      </c>
      <c r="CB262" s="1679" t="s">
        <v>36</v>
      </c>
      <c r="CC262" s="1679" t="s">
        <v>36</v>
      </c>
      <c r="CD262" s="1679" t="s">
        <v>36</v>
      </c>
      <c r="CE262" s="1679" t="s">
        <v>36</v>
      </c>
      <c r="CF262" s="2605"/>
      <c r="CG262" s="2605"/>
      <c r="CH262" s="2605"/>
      <c r="CI262" s="2605"/>
      <c r="CJ262" s="2605"/>
      <c r="CK262" s="2605"/>
      <c r="CL262" s="2605"/>
      <c r="CM262" s="2605"/>
      <c r="CN262" s="2605"/>
      <c r="CO262" s="2605"/>
      <c r="CP262" s="2605"/>
      <c r="CQ262" s="2605"/>
      <c r="CR262" s="2605"/>
      <c r="CS262" s="2605"/>
      <c r="CT262" s="2605"/>
      <c r="CU262" s="2605"/>
      <c r="CV262" s="2605"/>
      <c r="CW262" s="2605"/>
      <c r="CX262" s="2605"/>
      <c r="CY262" s="2605"/>
      <c r="CZ262" s="2605"/>
    </row>
    <row r="263" s="767" customFormat="true" ht="15" customHeight="true" x14ac:dyDescent="0.2">
      <c r="B263" s="766"/>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3003"/>
      <c r="BB263" s="431" t="s">
        <v>114</v>
      </c>
      <c r="BC263" s="1602" t="s">
        <v>36</v>
      </c>
      <c r="BD263" s="1621" t="s">
        <v>36</v>
      </c>
      <c r="BE263" s="1621" t="s">
        <v>36</v>
      </c>
      <c r="BF263" s="1621" t="s">
        <v>36</v>
      </c>
      <c r="BG263" s="1641" t="s">
        <v>36</v>
      </c>
      <c r="BH263" s="1661" t="s">
        <v>36</v>
      </c>
      <c r="BI263" s="1621" t="s">
        <v>36</v>
      </c>
      <c r="BJ263" s="1621" t="s">
        <v>36</v>
      </c>
      <c r="BK263" s="1621" t="s">
        <v>36</v>
      </c>
      <c r="BL263" s="1641" t="s">
        <v>36</v>
      </c>
      <c r="BM263" s="1661" t="s">
        <v>36</v>
      </c>
      <c r="BN263" s="1621" t="s">
        <v>36</v>
      </c>
      <c r="BO263" s="1621" t="s">
        <v>36</v>
      </c>
      <c r="BP263" s="1621" t="s">
        <v>36</v>
      </c>
      <c r="BQ263" s="1641" t="s">
        <v>36</v>
      </c>
      <c r="BR263" s="1661" t="s">
        <v>36</v>
      </c>
      <c r="BS263" s="1621" t="s">
        <v>36</v>
      </c>
      <c r="BT263" s="1621" t="s">
        <v>36</v>
      </c>
      <c r="BU263" s="1621" t="s">
        <v>36</v>
      </c>
      <c r="BV263" s="1621" t="s">
        <v>36</v>
      </c>
      <c r="BW263" s="1621" t="s">
        <v>36</v>
      </c>
      <c r="BX263" s="1621" t="s">
        <v>36</v>
      </c>
      <c r="BY263" s="1679" t="s">
        <v>36</v>
      </c>
      <c r="BZ263" s="1679" t="s">
        <v>36</v>
      </c>
      <c r="CA263" s="1679" t="s">
        <v>36</v>
      </c>
      <c r="CB263" s="1679" t="s">
        <v>36</v>
      </c>
      <c r="CC263" s="1679" t="s">
        <v>36</v>
      </c>
      <c r="CD263" s="1679" t="s">
        <v>36</v>
      </c>
      <c r="CE263" s="1679" t="s">
        <v>36</v>
      </c>
      <c r="CF263" s="2605"/>
      <c r="CG263" s="2605"/>
      <c r="CH263" s="2605"/>
      <c r="CI263" s="2605"/>
      <c r="CJ263" s="2605"/>
      <c r="CK263" s="2605"/>
      <c r="CL263" s="2605"/>
      <c r="CM263" s="2605"/>
      <c r="CN263" s="2605"/>
      <c r="CO263" s="2605"/>
      <c r="CP263" s="2605"/>
      <c r="CQ263" s="2605"/>
      <c r="CR263" s="2605"/>
      <c r="CS263" s="2605"/>
      <c r="CT263" s="2605"/>
      <c r="CU263" s="2605"/>
      <c r="CV263" s="2605"/>
      <c r="CW263" s="2605"/>
      <c r="CX263" s="2605"/>
      <c r="CY263" s="2605"/>
      <c r="CZ263" s="2605"/>
    </row>
    <row r="264" s="767" customFormat="true" ht="15" customHeight="true" x14ac:dyDescent="0.2">
      <c r="B264" s="766"/>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3003" t="s">
        <v>75</v>
      </c>
      <c r="BB264" s="431" t="s">
        <v>90</v>
      </c>
      <c r="BC264" s="1602" t="s">
        <v>36</v>
      </c>
      <c r="BD264" s="1621" t="s">
        <v>36</v>
      </c>
      <c r="BE264" s="1621" t="s">
        <v>36</v>
      </c>
      <c r="BF264" s="1621" t="s">
        <v>36</v>
      </c>
      <c r="BG264" s="1641" t="s">
        <v>36</v>
      </c>
      <c r="BH264" s="1661" t="s">
        <v>36</v>
      </c>
      <c r="BI264" s="1621" t="s">
        <v>36</v>
      </c>
      <c r="BJ264" s="1621" t="s">
        <v>36</v>
      </c>
      <c r="BK264" s="1621" t="s">
        <v>36</v>
      </c>
      <c r="BL264" s="1641" t="s">
        <v>36</v>
      </c>
      <c r="BM264" s="1661" t="s">
        <v>36</v>
      </c>
      <c r="BN264" s="1621" t="s">
        <v>36</v>
      </c>
      <c r="BO264" s="1621" t="s">
        <v>36</v>
      </c>
      <c r="BP264" s="1621" t="s">
        <v>36</v>
      </c>
      <c r="BQ264" s="1641" t="s">
        <v>36</v>
      </c>
      <c r="BR264" s="1661" t="s">
        <v>36</v>
      </c>
      <c r="BS264" s="1621" t="s">
        <v>36</v>
      </c>
      <c r="BT264" s="1621" t="s">
        <v>36</v>
      </c>
      <c r="BU264" s="1621" t="s">
        <v>36</v>
      </c>
      <c r="BV264" s="1621" t="s">
        <v>36</v>
      </c>
      <c r="BW264" s="1621" t="s">
        <v>36</v>
      </c>
      <c r="BX264" s="1621" t="s">
        <v>36</v>
      </c>
      <c r="BY264" s="1679" t="s">
        <v>36</v>
      </c>
      <c r="BZ264" s="1679" t="s">
        <v>36</v>
      </c>
      <c r="CA264" s="1679" t="s">
        <v>36</v>
      </c>
      <c r="CB264" s="1679" t="s">
        <v>36</v>
      </c>
      <c r="CC264" s="1679" t="s">
        <v>36</v>
      </c>
      <c r="CD264" s="1679" t="s">
        <v>36</v>
      </c>
      <c r="CE264" s="1679" t="s">
        <v>36</v>
      </c>
      <c r="CF264" s="2605"/>
      <c r="CG264" s="2605"/>
      <c r="CH264" s="2605"/>
      <c r="CI264" s="2605"/>
      <c r="CJ264" s="2605"/>
      <c r="CK264" s="2605"/>
      <c r="CL264" s="2605"/>
      <c r="CM264" s="2605"/>
      <c r="CN264" s="2605"/>
      <c r="CO264" s="2605"/>
      <c r="CP264" s="2605"/>
      <c r="CQ264" s="2605"/>
      <c r="CR264" s="2605"/>
      <c r="CS264" s="2605"/>
      <c r="CT264" s="2605"/>
      <c r="CU264" s="2605"/>
      <c r="CV264" s="2605"/>
      <c r="CW264" s="2605"/>
      <c r="CX264" s="2605"/>
      <c r="CY264" s="2605"/>
      <c r="CZ264" s="2605"/>
    </row>
    <row r="265" s="767" customFormat="true" ht="15" customHeight="true" x14ac:dyDescent="0.2">
      <c r="B265" s="766"/>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3003"/>
      <c r="BB265" s="431" t="s">
        <v>91</v>
      </c>
      <c r="BC265" s="1602" t="s">
        <v>36</v>
      </c>
      <c r="BD265" s="1621" t="s">
        <v>36</v>
      </c>
      <c r="BE265" s="1621" t="s">
        <v>36</v>
      </c>
      <c r="BF265" s="1621" t="s">
        <v>36</v>
      </c>
      <c r="BG265" s="1641" t="s">
        <v>36</v>
      </c>
      <c r="BH265" s="1661" t="s">
        <v>36</v>
      </c>
      <c r="BI265" s="1621" t="s">
        <v>36</v>
      </c>
      <c r="BJ265" s="1621" t="s">
        <v>36</v>
      </c>
      <c r="BK265" s="1621" t="s">
        <v>36</v>
      </c>
      <c r="BL265" s="1641" t="s">
        <v>36</v>
      </c>
      <c r="BM265" s="1661" t="s">
        <v>36</v>
      </c>
      <c r="BN265" s="1621" t="s">
        <v>36</v>
      </c>
      <c r="BO265" s="1621" t="s">
        <v>36</v>
      </c>
      <c r="BP265" s="1621" t="s">
        <v>36</v>
      </c>
      <c r="BQ265" s="1641" t="s">
        <v>36</v>
      </c>
      <c r="BR265" s="1661" t="s">
        <v>36</v>
      </c>
      <c r="BS265" s="1621" t="s">
        <v>36</v>
      </c>
      <c r="BT265" s="1621" t="s">
        <v>36</v>
      </c>
      <c r="BU265" s="1621" t="s">
        <v>36</v>
      </c>
      <c r="BV265" s="1621" t="s">
        <v>36</v>
      </c>
      <c r="BW265" s="1621" t="s">
        <v>36</v>
      </c>
      <c r="BX265" s="1621" t="s">
        <v>36</v>
      </c>
      <c r="BY265" s="1679" t="s">
        <v>36</v>
      </c>
      <c r="BZ265" s="1679" t="s">
        <v>36</v>
      </c>
      <c r="CA265" s="1679" t="s">
        <v>36</v>
      </c>
      <c r="CB265" s="1679" t="s">
        <v>36</v>
      </c>
      <c r="CC265" s="1679" t="s">
        <v>36</v>
      </c>
      <c r="CD265" s="1679" t="s">
        <v>36</v>
      </c>
      <c r="CE265" s="1679" t="s">
        <v>36</v>
      </c>
      <c r="CF265" s="2605"/>
      <c r="CG265" s="2605"/>
      <c r="CH265" s="2605"/>
      <c r="CI265" s="2605"/>
      <c r="CJ265" s="2605"/>
      <c r="CK265" s="2605"/>
      <c r="CL265" s="2605"/>
      <c r="CM265" s="2605"/>
      <c r="CN265" s="2605"/>
      <c r="CO265" s="2605"/>
      <c r="CP265" s="2605"/>
      <c r="CQ265" s="2605"/>
      <c r="CR265" s="2605"/>
      <c r="CS265" s="2605"/>
      <c r="CT265" s="2605"/>
      <c r="CU265" s="2605"/>
      <c r="CV265" s="2605"/>
      <c r="CW265" s="2605"/>
      <c r="CX265" s="2605"/>
      <c r="CY265" s="2605"/>
      <c r="CZ265" s="2605"/>
    </row>
    <row r="266" s="767" customFormat="true" ht="15" customHeight="true" x14ac:dyDescent="0.2">
      <c r="B266" s="766"/>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3003"/>
      <c r="BB266" s="431" t="s">
        <v>92</v>
      </c>
      <c r="BC266" s="1602" t="s">
        <v>36</v>
      </c>
      <c r="BD266" s="1621" t="s">
        <v>36</v>
      </c>
      <c r="BE266" s="1621" t="s">
        <v>36</v>
      </c>
      <c r="BF266" s="1621" t="s">
        <v>36</v>
      </c>
      <c r="BG266" s="1641" t="s">
        <v>36</v>
      </c>
      <c r="BH266" s="1661" t="s">
        <v>36</v>
      </c>
      <c r="BI266" s="1621" t="s">
        <v>36</v>
      </c>
      <c r="BJ266" s="1621" t="s">
        <v>36</v>
      </c>
      <c r="BK266" s="1621" t="s">
        <v>36</v>
      </c>
      <c r="BL266" s="1641" t="s">
        <v>36</v>
      </c>
      <c r="BM266" s="1661" t="s">
        <v>36</v>
      </c>
      <c r="BN266" s="1621" t="s">
        <v>36</v>
      </c>
      <c r="BO266" s="1621" t="s">
        <v>36</v>
      </c>
      <c r="BP266" s="1621" t="s">
        <v>36</v>
      </c>
      <c r="BQ266" s="1641" t="s">
        <v>36</v>
      </c>
      <c r="BR266" s="1661" t="s">
        <v>36</v>
      </c>
      <c r="BS266" s="1621" t="s">
        <v>36</v>
      </c>
      <c r="BT266" s="1621" t="s">
        <v>36</v>
      </c>
      <c r="BU266" s="1621" t="s">
        <v>36</v>
      </c>
      <c r="BV266" s="1621" t="s">
        <v>36</v>
      </c>
      <c r="BW266" s="1621" t="s">
        <v>36</v>
      </c>
      <c r="BX266" s="1621" t="s">
        <v>36</v>
      </c>
      <c r="BY266" s="1679" t="s">
        <v>36</v>
      </c>
      <c r="BZ266" s="1679" t="s">
        <v>36</v>
      </c>
      <c r="CA266" s="1679" t="s">
        <v>36</v>
      </c>
      <c r="CB266" s="1679" t="s">
        <v>36</v>
      </c>
      <c r="CC266" s="1679" t="s">
        <v>36</v>
      </c>
      <c r="CD266" s="1679" t="s">
        <v>36</v>
      </c>
      <c r="CE266" s="1679" t="s">
        <v>36</v>
      </c>
      <c r="CF266" s="2605"/>
      <c r="CG266" s="2605"/>
      <c r="CH266" s="2605"/>
      <c r="CI266" s="2605"/>
      <c r="CJ266" s="2605"/>
      <c r="CK266" s="2605"/>
      <c r="CL266" s="2605"/>
      <c r="CM266" s="2605"/>
      <c r="CN266" s="2605"/>
      <c r="CO266" s="2605"/>
      <c r="CP266" s="2605"/>
      <c r="CQ266" s="2605"/>
      <c r="CR266" s="2605"/>
      <c r="CS266" s="2605"/>
      <c r="CT266" s="2605"/>
      <c r="CU266" s="2605"/>
      <c r="CV266" s="2605"/>
      <c r="CW266" s="2605"/>
      <c r="CX266" s="2605"/>
      <c r="CY266" s="2605"/>
      <c r="CZ266" s="2605"/>
    </row>
    <row r="267" s="767" customFormat="true" ht="15" customHeight="true" x14ac:dyDescent="0.2">
      <c r="B267" s="766"/>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3003"/>
      <c r="BB267" s="431" t="s">
        <v>114</v>
      </c>
      <c r="BC267" s="1602" t="s">
        <v>36</v>
      </c>
      <c r="BD267" s="1621" t="s">
        <v>36</v>
      </c>
      <c r="BE267" s="1621" t="s">
        <v>36</v>
      </c>
      <c r="BF267" s="1621" t="s">
        <v>36</v>
      </c>
      <c r="BG267" s="1641" t="s">
        <v>36</v>
      </c>
      <c r="BH267" s="1661" t="s">
        <v>36</v>
      </c>
      <c r="BI267" s="1621" t="s">
        <v>36</v>
      </c>
      <c r="BJ267" s="1621" t="s">
        <v>36</v>
      </c>
      <c r="BK267" s="1621" t="s">
        <v>36</v>
      </c>
      <c r="BL267" s="1641" t="s">
        <v>36</v>
      </c>
      <c r="BM267" s="1661" t="s">
        <v>36</v>
      </c>
      <c r="BN267" s="1621" t="s">
        <v>36</v>
      </c>
      <c r="BO267" s="1621" t="s">
        <v>36</v>
      </c>
      <c r="BP267" s="1621" t="s">
        <v>36</v>
      </c>
      <c r="BQ267" s="1641" t="s">
        <v>36</v>
      </c>
      <c r="BR267" s="1661" t="s">
        <v>36</v>
      </c>
      <c r="BS267" s="1621" t="s">
        <v>36</v>
      </c>
      <c r="BT267" s="1621" t="s">
        <v>36</v>
      </c>
      <c r="BU267" s="1621" t="s">
        <v>36</v>
      </c>
      <c r="BV267" s="1621" t="s">
        <v>36</v>
      </c>
      <c r="BW267" s="1621" t="s">
        <v>36</v>
      </c>
      <c r="BX267" s="1621" t="s">
        <v>36</v>
      </c>
      <c r="BY267" s="1679" t="s">
        <v>36</v>
      </c>
      <c r="BZ267" s="1679" t="s">
        <v>36</v>
      </c>
      <c r="CA267" s="1679" t="s">
        <v>36</v>
      </c>
      <c r="CB267" s="1679" t="s">
        <v>36</v>
      </c>
      <c r="CC267" s="1679" t="s">
        <v>36</v>
      </c>
      <c r="CD267" s="1679" t="s">
        <v>36</v>
      </c>
      <c r="CE267" s="1679" t="s">
        <v>36</v>
      </c>
      <c r="CF267" s="2605"/>
      <c r="CG267" s="2605"/>
      <c r="CH267" s="2605"/>
      <c r="CI267" s="2605"/>
      <c r="CJ267" s="2605"/>
      <c r="CK267" s="2605"/>
      <c r="CL267" s="2605"/>
      <c r="CM267" s="2605"/>
      <c r="CN267" s="2605"/>
      <c r="CO267" s="2605"/>
      <c r="CP267" s="2605"/>
      <c r="CQ267" s="2605"/>
      <c r="CR267" s="2605"/>
      <c r="CS267" s="2605"/>
      <c r="CT267" s="2605"/>
      <c r="CU267" s="2605"/>
      <c r="CV267" s="2605"/>
      <c r="CW267" s="2605"/>
      <c r="CX267" s="2605"/>
      <c r="CY267" s="2605"/>
      <c r="CZ267" s="2605"/>
    </row>
    <row r="268" s="767" customFormat="true" ht="15" customHeight="true" x14ac:dyDescent="0.2">
      <c r="B268" s="766"/>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3003" t="s">
        <v>117</v>
      </c>
      <c r="BB268" s="431" t="s">
        <v>90</v>
      </c>
      <c r="BC268" s="1602" t="s">
        <v>36</v>
      </c>
      <c r="BD268" s="1621" t="s">
        <v>36</v>
      </c>
      <c r="BE268" s="1621" t="s">
        <v>36</v>
      </c>
      <c r="BF268" s="1621" t="s">
        <v>36</v>
      </c>
      <c r="BG268" s="1641" t="s">
        <v>36</v>
      </c>
      <c r="BH268" s="1661" t="s">
        <v>36</v>
      </c>
      <c r="BI268" s="1621" t="s">
        <v>36</v>
      </c>
      <c r="BJ268" s="1621" t="s">
        <v>36</v>
      </c>
      <c r="BK268" s="1621" t="s">
        <v>36</v>
      </c>
      <c r="BL268" s="1641" t="s">
        <v>36</v>
      </c>
      <c r="BM268" s="1661" t="s">
        <v>36</v>
      </c>
      <c r="BN268" s="1621" t="s">
        <v>36</v>
      </c>
      <c r="BO268" s="1621" t="s">
        <v>36</v>
      </c>
      <c r="BP268" s="1621" t="s">
        <v>36</v>
      </c>
      <c r="BQ268" s="1641" t="s">
        <v>36</v>
      </c>
      <c r="BR268" s="1661" t="s">
        <v>36</v>
      </c>
      <c r="BS268" s="1621" t="s">
        <v>36</v>
      </c>
      <c r="BT268" s="1621" t="s">
        <v>36</v>
      </c>
      <c r="BU268" s="1621" t="s">
        <v>36</v>
      </c>
      <c r="BV268" s="1621" t="s">
        <v>36</v>
      </c>
      <c r="BW268" s="1621" t="s">
        <v>36</v>
      </c>
      <c r="BX268" s="1621" t="s">
        <v>36</v>
      </c>
      <c r="BY268" s="1679" t="s">
        <v>36</v>
      </c>
      <c r="BZ268" s="1679" t="s">
        <v>36</v>
      </c>
      <c r="CA268" s="1679" t="s">
        <v>36</v>
      </c>
      <c r="CB268" s="1679" t="s">
        <v>36</v>
      </c>
      <c r="CC268" s="1679" t="s">
        <v>36</v>
      </c>
      <c r="CD268" s="1679" t="s">
        <v>36</v>
      </c>
      <c r="CE268" s="1679" t="s">
        <v>36</v>
      </c>
      <c r="CF268" s="2605"/>
      <c r="CG268" s="2605"/>
      <c r="CH268" s="2605"/>
      <c r="CI268" s="2605"/>
      <c r="CJ268" s="2605"/>
      <c r="CK268" s="2605"/>
      <c r="CL268" s="2605"/>
      <c r="CM268" s="2605"/>
      <c r="CN268" s="2605"/>
      <c r="CO268" s="2605"/>
      <c r="CP268" s="2605"/>
      <c r="CQ268" s="2605"/>
      <c r="CR268" s="2605"/>
      <c r="CS268" s="2605"/>
      <c r="CT268" s="2605"/>
      <c r="CU268" s="2605"/>
      <c r="CV268" s="2605"/>
      <c r="CW268" s="2605"/>
      <c r="CX268" s="2605"/>
      <c r="CY268" s="2605"/>
      <c r="CZ268" s="2605"/>
    </row>
    <row r="269" s="767" customFormat="true" ht="15" customHeight="true" x14ac:dyDescent="0.2">
      <c r="B269" s="766"/>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3003"/>
      <c r="BB269" s="431" t="s">
        <v>91</v>
      </c>
      <c r="BC269" s="1602" t="s">
        <v>36</v>
      </c>
      <c r="BD269" s="1621" t="s">
        <v>36</v>
      </c>
      <c r="BE269" s="1621" t="s">
        <v>36</v>
      </c>
      <c r="BF269" s="1621" t="s">
        <v>36</v>
      </c>
      <c r="BG269" s="1641" t="s">
        <v>36</v>
      </c>
      <c r="BH269" s="1661" t="s">
        <v>36</v>
      </c>
      <c r="BI269" s="1621" t="s">
        <v>36</v>
      </c>
      <c r="BJ269" s="1621" t="s">
        <v>36</v>
      </c>
      <c r="BK269" s="1621" t="s">
        <v>36</v>
      </c>
      <c r="BL269" s="1641" t="s">
        <v>36</v>
      </c>
      <c r="BM269" s="1661" t="s">
        <v>36</v>
      </c>
      <c r="BN269" s="1621" t="s">
        <v>36</v>
      </c>
      <c r="BO269" s="1621" t="s">
        <v>36</v>
      </c>
      <c r="BP269" s="1621" t="s">
        <v>36</v>
      </c>
      <c r="BQ269" s="1641" t="s">
        <v>36</v>
      </c>
      <c r="BR269" s="1661" t="s">
        <v>36</v>
      </c>
      <c r="BS269" s="1621" t="s">
        <v>36</v>
      </c>
      <c r="BT269" s="1621" t="s">
        <v>36</v>
      </c>
      <c r="BU269" s="1621" t="s">
        <v>36</v>
      </c>
      <c r="BV269" s="1621" t="s">
        <v>36</v>
      </c>
      <c r="BW269" s="1621" t="s">
        <v>36</v>
      </c>
      <c r="BX269" s="1621" t="s">
        <v>36</v>
      </c>
      <c r="BY269" s="1679" t="s">
        <v>36</v>
      </c>
      <c r="BZ269" s="1679" t="s">
        <v>36</v>
      </c>
      <c r="CA269" s="1679" t="s">
        <v>36</v>
      </c>
      <c r="CB269" s="1679" t="s">
        <v>36</v>
      </c>
      <c r="CC269" s="1679" t="s">
        <v>36</v>
      </c>
      <c r="CD269" s="1679" t="s">
        <v>36</v>
      </c>
      <c r="CE269" s="1679" t="s">
        <v>36</v>
      </c>
      <c r="CF269" s="2605"/>
      <c r="CG269" s="2605"/>
      <c r="CH269" s="2605"/>
      <c r="CI269" s="2605"/>
      <c r="CJ269" s="2605"/>
      <c r="CK269" s="2605"/>
      <c r="CL269" s="2605"/>
      <c r="CM269" s="2605"/>
      <c r="CN269" s="2605"/>
      <c r="CO269" s="2605"/>
      <c r="CP269" s="2605"/>
      <c r="CQ269" s="2605"/>
      <c r="CR269" s="2605"/>
      <c r="CS269" s="2605"/>
      <c r="CT269" s="2605"/>
      <c r="CU269" s="2605"/>
      <c r="CV269" s="2605"/>
      <c r="CW269" s="2605"/>
      <c r="CX269" s="2605"/>
      <c r="CY269" s="2605"/>
      <c r="CZ269" s="2605"/>
    </row>
    <row r="270" s="767" customFormat="true" ht="15" customHeight="true" x14ac:dyDescent="0.2">
      <c r="B270" s="766"/>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3003"/>
      <c r="BB270" s="431" t="s">
        <v>92</v>
      </c>
      <c r="BC270" s="1602" t="s">
        <v>36</v>
      </c>
      <c r="BD270" s="1621" t="s">
        <v>36</v>
      </c>
      <c r="BE270" s="1621" t="s">
        <v>36</v>
      </c>
      <c r="BF270" s="1621" t="s">
        <v>36</v>
      </c>
      <c r="BG270" s="1641" t="s">
        <v>36</v>
      </c>
      <c r="BH270" s="1661" t="s">
        <v>36</v>
      </c>
      <c r="BI270" s="1621" t="s">
        <v>36</v>
      </c>
      <c r="BJ270" s="1621" t="s">
        <v>36</v>
      </c>
      <c r="BK270" s="1621" t="s">
        <v>36</v>
      </c>
      <c r="BL270" s="1641" t="s">
        <v>36</v>
      </c>
      <c r="BM270" s="1661" t="s">
        <v>36</v>
      </c>
      <c r="BN270" s="1621" t="s">
        <v>36</v>
      </c>
      <c r="BO270" s="1621" t="s">
        <v>36</v>
      </c>
      <c r="BP270" s="1621" t="s">
        <v>36</v>
      </c>
      <c r="BQ270" s="1641" t="s">
        <v>36</v>
      </c>
      <c r="BR270" s="1661" t="s">
        <v>36</v>
      </c>
      <c r="BS270" s="1621" t="s">
        <v>36</v>
      </c>
      <c r="BT270" s="1621" t="s">
        <v>36</v>
      </c>
      <c r="BU270" s="1621" t="s">
        <v>36</v>
      </c>
      <c r="BV270" s="1621" t="s">
        <v>36</v>
      </c>
      <c r="BW270" s="1621" t="s">
        <v>36</v>
      </c>
      <c r="BX270" s="1621" t="s">
        <v>36</v>
      </c>
      <c r="BY270" s="1679" t="s">
        <v>36</v>
      </c>
      <c r="BZ270" s="1679" t="s">
        <v>36</v>
      </c>
      <c r="CA270" s="1679" t="s">
        <v>36</v>
      </c>
      <c r="CB270" s="1679" t="s">
        <v>36</v>
      </c>
      <c r="CC270" s="1679" t="s">
        <v>36</v>
      </c>
      <c r="CD270" s="1679" t="s">
        <v>36</v>
      </c>
      <c r="CE270" s="1679" t="s">
        <v>36</v>
      </c>
      <c r="CF270" s="2605"/>
      <c r="CG270" s="2605"/>
      <c r="CH270" s="2605"/>
      <c r="CI270" s="2605"/>
      <c r="CJ270" s="2605"/>
      <c r="CK270" s="2605"/>
      <c r="CL270" s="2605"/>
      <c r="CM270" s="2605"/>
      <c r="CN270" s="2605"/>
      <c r="CO270" s="2605"/>
      <c r="CP270" s="2605"/>
      <c r="CQ270" s="2605"/>
      <c r="CR270" s="2605"/>
      <c r="CS270" s="2605"/>
      <c r="CT270" s="2605"/>
      <c r="CU270" s="2605"/>
      <c r="CV270" s="2605"/>
      <c r="CW270" s="2605"/>
      <c r="CX270" s="2605"/>
      <c r="CY270" s="2605"/>
      <c r="CZ270" s="2605"/>
    </row>
    <row r="271" s="767" customFormat="true" ht="15" customHeight="true" x14ac:dyDescent="0.2">
      <c r="B271" s="766"/>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3003" t="s">
        <v>76</v>
      </c>
      <c r="BB271" s="431" t="s">
        <v>50</v>
      </c>
      <c r="BC271" s="1602" t="s">
        <v>36</v>
      </c>
      <c r="BD271" s="1622" t="s">
        <v>36</v>
      </c>
      <c r="BE271" s="1622" t="s">
        <v>36</v>
      </c>
      <c r="BF271" s="1622" t="s">
        <v>36</v>
      </c>
      <c r="BG271" s="1642" t="s">
        <v>36</v>
      </c>
      <c r="BH271" s="1602" t="s">
        <v>36</v>
      </c>
      <c r="BI271" s="1622" t="s">
        <v>36</v>
      </c>
      <c r="BJ271" s="1622" t="s">
        <v>36</v>
      </c>
      <c r="BK271" s="1622" t="s">
        <v>36</v>
      </c>
      <c r="BL271" s="1642" t="s">
        <v>36</v>
      </c>
      <c r="BM271" s="1602" t="s">
        <v>36</v>
      </c>
      <c r="BN271" s="1622" t="s">
        <v>36</v>
      </c>
      <c r="BO271" s="1622" t="s">
        <v>36</v>
      </c>
      <c r="BP271" s="1622" t="s">
        <v>36</v>
      </c>
      <c r="BQ271" s="1642" t="s">
        <v>36</v>
      </c>
      <c r="BR271" s="1602" t="s">
        <v>36</v>
      </c>
      <c r="BS271" s="1622" t="s">
        <v>36</v>
      </c>
      <c r="BT271" s="1622" t="s">
        <v>36</v>
      </c>
      <c r="BU271" s="1622" t="s">
        <v>36</v>
      </c>
      <c r="BV271" s="1622" t="s">
        <v>36</v>
      </c>
      <c r="BW271" s="1622" t="s">
        <v>36</v>
      </c>
      <c r="BX271" s="1622" t="s">
        <v>36</v>
      </c>
      <c r="BY271" s="1680" t="s">
        <v>36</v>
      </c>
      <c r="BZ271" s="1680" t="s">
        <v>36</v>
      </c>
      <c r="CA271" s="1680" t="s">
        <v>36</v>
      </c>
      <c r="CB271" s="1680" t="s">
        <v>36</v>
      </c>
      <c r="CC271" s="1680" t="s">
        <v>36</v>
      </c>
      <c r="CD271" s="1680" t="s">
        <v>36</v>
      </c>
      <c r="CE271" s="1680" t="s">
        <v>36</v>
      </c>
      <c r="CF271" s="2606"/>
      <c r="CG271" s="2606"/>
      <c r="CH271" s="2606"/>
      <c r="CI271" s="2606"/>
      <c r="CJ271" s="2606"/>
      <c r="CK271" s="2606"/>
      <c r="CL271" s="2606"/>
      <c r="CM271" s="2606"/>
      <c r="CN271" s="2606"/>
      <c r="CO271" s="2606"/>
      <c r="CP271" s="2606"/>
      <c r="CQ271" s="2606"/>
      <c r="CR271" s="2606"/>
      <c r="CS271" s="2606"/>
      <c r="CT271" s="2606"/>
      <c r="CU271" s="2606"/>
      <c r="CV271" s="2606"/>
      <c r="CW271" s="2606"/>
      <c r="CX271" s="2606"/>
      <c r="CY271" s="2606"/>
      <c r="CZ271" s="2606"/>
    </row>
    <row r="272" s="767" customFormat="true" ht="15" customHeight="true" x14ac:dyDescent="0.2">
      <c r="B272" s="766"/>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3003"/>
      <c r="BB272" s="431" t="s">
        <v>49</v>
      </c>
      <c r="BC272" s="1602" t="s">
        <v>36</v>
      </c>
      <c r="BD272" s="1622" t="s">
        <v>36</v>
      </c>
      <c r="BE272" s="1622" t="s">
        <v>36</v>
      </c>
      <c r="BF272" s="1622" t="s">
        <v>36</v>
      </c>
      <c r="BG272" s="1642" t="s">
        <v>36</v>
      </c>
      <c r="BH272" s="1602" t="s">
        <v>36</v>
      </c>
      <c r="BI272" s="1622" t="s">
        <v>36</v>
      </c>
      <c r="BJ272" s="1622" t="s">
        <v>36</v>
      </c>
      <c r="BK272" s="1622" t="s">
        <v>36</v>
      </c>
      <c r="BL272" s="1642" t="s">
        <v>36</v>
      </c>
      <c r="BM272" s="1602" t="s">
        <v>36</v>
      </c>
      <c r="BN272" s="1622" t="s">
        <v>36</v>
      </c>
      <c r="BO272" s="1622" t="s">
        <v>36</v>
      </c>
      <c r="BP272" s="1622" t="s">
        <v>36</v>
      </c>
      <c r="BQ272" s="1642" t="s">
        <v>36</v>
      </c>
      <c r="BR272" s="1602" t="s">
        <v>36</v>
      </c>
      <c r="BS272" s="1622" t="s">
        <v>36</v>
      </c>
      <c r="BT272" s="1622" t="s">
        <v>36</v>
      </c>
      <c r="BU272" s="1622" t="s">
        <v>36</v>
      </c>
      <c r="BV272" s="1622" t="s">
        <v>36</v>
      </c>
      <c r="BW272" s="1622" t="s">
        <v>36</v>
      </c>
      <c r="BX272" s="1622" t="s">
        <v>36</v>
      </c>
      <c r="BY272" s="1680" t="s">
        <v>36</v>
      </c>
      <c r="BZ272" s="1680" t="s">
        <v>36</v>
      </c>
      <c r="CA272" s="1680" t="s">
        <v>36</v>
      </c>
      <c r="CB272" s="1680" t="s">
        <v>36</v>
      </c>
      <c r="CC272" s="1680" t="s">
        <v>36</v>
      </c>
      <c r="CD272" s="1680" t="s">
        <v>36</v>
      </c>
      <c r="CE272" s="1680" t="s">
        <v>36</v>
      </c>
      <c r="CF272" s="2606"/>
      <c r="CG272" s="2606"/>
      <c r="CH272" s="2606"/>
      <c r="CI272" s="2606"/>
      <c r="CJ272" s="2606"/>
      <c r="CK272" s="2606"/>
      <c r="CL272" s="2606"/>
      <c r="CM272" s="2606"/>
      <c r="CN272" s="2606"/>
      <c r="CO272" s="2606"/>
      <c r="CP272" s="2606"/>
      <c r="CQ272" s="2606"/>
      <c r="CR272" s="2606"/>
      <c r="CS272" s="2606"/>
      <c r="CT272" s="2606"/>
      <c r="CU272" s="2606"/>
      <c r="CV272" s="2606"/>
      <c r="CW272" s="2606"/>
      <c r="CX272" s="2606"/>
      <c r="CY272" s="2606"/>
      <c r="CZ272" s="2606"/>
    </row>
    <row r="273" s="767" customFormat="true" ht="15" customHeight="true" x14ac:dyDescent="0.2">
      <c r="B273" s="766"/>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3003"/>
      <c r="BB273" s="431" t="s">
        <v>114</v>
      </c>
      <c r="BC273" s="1602" t="s">
        <v>36</v>
      </c>
      <c r="BD273" s="1622" t="s">
        <v>36</v>
      </c>
      <c r="BE273" s="1622" t="s">
        <v>36</v>
      </c>
      <c r="BF273" s="1622" t="s">
        <v>36</v>
      </c>
      <c r="BG273" s="1642" t="s">
        <v>36</v>
      </c>
      <c r="BH273" s="1602" t="s">
        <v>36</v>
      </c>
      <c r="BI273" s="1622" t="s">
        <v>36</v>
      </c>
      <c r="BJ273" s="1622" t="s">
        <v>36</v>
      </c>
      <c r="BK273" s="1622" t="s">
        <v>36</v>
      </c>
      <c r="BL273" s="1642" t="s">
        <v>36</v>
      </c>
      <c r="BM273" s="1602" t="s">
        <v>36</v>
      </c>
      <c r="BN273" s="1622" t="s">
        <v>36</v>
      </c>
      <c r="BO273" s="1622" t="s">
        <v>36</v>
      </c>
      <c r="BP273" s="1622" t="s">
        <v>36</v>
      </c>
      <c r="BQ273" s="1642" t="s">
        <v>36</v>
      </c>
      <c r="BR273" s="1602" t="s">
        <v>36</v>
      </c>
      <c r="BS273" s="1622" t="s">
        <v>36</v>
      </c>
      <c r="BT273" s="1622" t="s">
        <v>36</v>
      </c>
      <c r="BU273" s="1622" t="s">
        <v>36</v>
      </c>
      <c r="BV273" s="1622" t="s">
        <v>36</v>
      </c>
      <c r="BW273" s="1622" t="s">
        <v>36</v>
      </c>
      <c r="BX273" s="1622" t="s">
        <v>36</v>
      </c>
      <c r="BY273" s="1680" t="s">
        <v>36</v>
      </c>
      <c r="BZ273" s="1680" t="s">
        <v>36</v>
      </c>
      <c r="CA273" s="1680" t="s">
        <v>36</v>
      </c>
      <c r="CB273" s="1680" t="s">
        <v>36</v>
      </c>
      <c r="CC273" s="1680" t="s">
        <v>36</v>
      </c>
      <c r="CD273" s="1680" t="s">
        <v>36</v>
      </c>
      <c r="CE273" s="1680" t="s">
        <v>36</v>
      </c>
      <c r="CF273" s="2606"/>
      <c r="CG273" s="2606"/>
      <c r="CH273" s="2606"/>
      <c r="CI273" s="2606"/>
      <c r="CJ273" s="2606"/>
      <c r="CK273" s="2606"/>
      <c r="CL273" s="2606"/>
      <c r="CM273" s="2606"/>
      <c r="CN273" s="2606"/>
      <c r="CO273" s="2606"/>
      <c r="CP273" s="2606"/>
      <c r="CQ273" s="2606"/>
      <c r="CR273" s="2606"/>
      <c r="CS273" s="2606"/>
      <c r="CT273" s="2606"/>
      <c r="CU273" s="2606"/>
      <c r="CV273" s="2606"/>
      <c r="CW273" s="2606"/>
      <c r="CX273" s="2606"/>
      <c r="CY273" s="2606"/>
      <c r="CZ273" s="2606"/>
    </row>
    <row r="274" s="767" customFormat="true" ht="15" customHeight="true" x14ac:dyDescent="0.2">
      <c r="B274" s="766"/>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3003" t="s">
        <v>77</v>
      </c>
      <c r="BB274" s="431" t="s">
        <v>50</v>
      </c>
      <c r="BC274" s="1602" t="s">
        <v>36</v>
      </c>
      <c r="BD274" s="1621" t="s">
        <v>36</v>
      </c>
      <c r="BE274" s="1621" t="s">
        <v>36</v>
      </c>
      <c r="BF274" s="1621" t="s">
        <v>36</v>
      </c>
      <c r="BG274" s="1641" t="s">
        <v>36</v>
      </c>
      <c r="BH274" s="1661" t="s">
        <v>36</v>
      </c>
      <c r="BI274" s="1621" t="s">
        <v>36</v>
      </c>
      <c r="BJ274" s="1621" t="s">
        <v>36</v>
      </c>
      <c r="BK274" s="1621" t="s">
        <v>36</v>
      </c>
      <c r="BL274" s="1641" t="s">
        <v>36</v>
      </c>
      <c r="BM274" s="1661" t="s">
        <v>36</v>
      </c>
      <c r="BN274" s="1621" t="s">
        <v>36</v>
      </c>
      <c r="BO274" s="1621" t="s">
        <v>36</v>
      </c>
      <c r="BP274" s="1621" t="s">
        <v>36</v>
      </c>
      <c r="BQ274" s="1641" t="s">
        <v>36</v>
      </c>
      <c r="BR274" s="1661" t="s">
        <v>36</v>
      </c>
      <c r="BS274" s="1621" t="s">
        <v>36</v>
      </c>
      <c r="BT274" s="1621" t="s">
        <v>36</v>
      </c>
      <c r="BU274" s="1621" t="s">
        <v>36</v>
      </c>
      <c r="BV274" s="1621" t="s">
        <v>36</v>
      </c>
      <c r="BW274" s="1621" t="s">
        <v>36</v>
      </c>
      <c r="BX274" s="1621" t="s">
        <v>36</v>
      </c>
      <c r="BY274" s="1679" t="s">
        <v>36</v>
      </c>
      <c r="BZ274" s="1679" t="s">
        <v>36</v>
      </c>
      <c r="CA274" s="1679" t="s">
        <v>36</v>
      </c>
      <c r="CB274" s="1679" t="s">
        <v>36</v>
      </c>
      <c r="CC274" s="1679" t="s">
        <v>36</v>
      </c>
      <c r="CD274" s="1679" t="s">
        <v>36</v>
      </c>
      <c r="CE274" s="1679" t="s">
        <v>36</v>
      </c>
      <c r="CF274" s="2605"/>
      <c r="CG274" s="2605"/>
      <c r="CH274" s="2605"/>
      <c r="CI274" s="2605"/>
      <c r="CJ274" s="2605"/>
      <c r="CK274" s="2605"/>
      <c r="CL274" s="2605"/>
      <c r="CM274" s="2605"/>
      <c r="CN274" s="2605"/>
      <c r="CO274" s="2605"/>
      <c r="CP274" s="2605"/>
      <c r="CQ274" s="2605"/>
      <c r="CR274" s="2605"/>
      <c r="CS274" s="2605"/>
      <c r="CT274" s="2605"/>
      <c r="CU274" s="2605"/>
      <c r="CV274" s="2605"/>
      <c r="CW274" s="2605"/>
      <c r="CX274" s="2605"/>
      <c r="CY274" s="2605"/>
      <c r="CZ274" s="2605"/>
    </row>
    <row r="275" s="767" customFormat="true" ht="15" customHeight="true" x14ac:dyDescent="0.2">
      <c r="B275" s="766"/>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3003"/>
      <c r="BB275" s="431" t="s">
        <v>49</v>
      </c>
      <c r="BC275" s="1602" t="s">
        <v>36</v>
      </c>
      <c r="BD275" s="1621" t="s">
        <v>36</v>
      </c>
      <c r="BE275" s="1621" t="s">
        <v>36</v>
      </c>
      <c r="BF275" s="1621" t="s">
        <v>36</v>
      </c>
      <c r="BG275" s="1641" t="s">
        <v>36</v>
      </c>
      <c r="BH275" s="1661" t="s">
        <v>36</v>
      </c>
      <c r="BI275" s="1621" t="s">
        <v>36</v>
      </c>
      <c r="BJ275" s="1621" t="s">
        <v>36</v>
      </c>
      <c r="BK275" s="1621" t="s">
        <v>36</v>
      </c>
      <c r="BL275" s="1641" t="s">
        <v>36</v>
      </c>
      <c r="BM275" s="1661" t="s">
        <v>36</v>
      </c>
      <c r="BN275" s="1621" t="s">
        <v>36</v>
      </c>
      <c r="BO275" s="1621" t="s">
        <v>36</v>
      </c>
      <c r="BP275" s="1621" t="s">
        <v>36</v>
      </c>
      <c r="BQ275" s="1641" t="s">
        <v>36</v>
      </c>
      <c r="BR275" s="1661" t="s">
        <v>36</v>
      </c>
      <c r="BS275" s="1621" t="s">
        <v>36</v>
      </c>
      <c r="BT275" s="1621" t="s">
        <v>36</v>
      </c>
      <c r="BU275" s="1621" t="s">
        <v>36</v>
      </c>
      <c r="BV275" s="1621" t="s">
        <v>36</v>
      </c>
      <c r="BW275" s="1621" t="s">
        <v>36</v>
      </c>
      <c r="BX275" s="1621" t="s">
        <v>36</v>
      </c>
      <c r="BY275" s="1679" t="s">
        <v>36</v>
      </c>
      <c r="BZ275" s="1679" t="s">
        <v>36</v>
      </c>
      <c r="CA275" s="1679" t="s">
        <v>36</v>
      </c>
      <c r="CB275" s="1679" t="s">
        <v>36</v>
      </c>
      <c r="CC275" s="1679" t="s">
        <v>36</v>
      </c>
      <c r="CD275" s="1679" t="s">
        <v>36</v>
      </c>
      <c r="CE275" s="1679" t="s">
        <v>36</v>
      </c>
      <c r="CF275" s="2605"/>
      <c r="CG275" s="2605"/>
      <c r="CH275" s="2605"/>
      <c r="CI275" s="2605"/>
      <c r="CJ275" s="2605"/>
      <c r="CK275" s="2605"/>
      <c r="CL275" s="2605"/>
      <c r="CM275" s="2605"/>
      <c r="CN275" s="2605"/>
      <c r="CO275" s="2605"/>
      <c r="CP275" s="2605"/>
      <c r="CQ275" s="2605"/>
      <c r="CR275" s="2605"/>
      <c r="CS275" s="2605"/>
      <c r="CT275" s="2605"/>
      <c r="CU275" s="2605"/>
      <c r="CV275" s="2605"/>
      <c r="CW275" s="2605"/>
      <c r="CX275" s="2605"/>
      <c r="CY275" s="2605"/>
      <c r="CZ275" s="2605"/>
    </row>
    <row r="276" s="767" customFormat="true" ht="15" customHeight="true" x14ac:dyDescent="0.2">
      <c r="B276" s="766"/>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3003"/>
      <c r="BB276" s="431" t="s">
        <v>115</v>
      </c>
      <c r="BC276" s="1602" t="s">
        <v>36</v>
      </c>
      <c r="BD276" s="1621" t="s">
        <v>36</v>
      </c>
      <c r="BE276" s="1621" t="s">
        <v>36</v>
      </c>
      <c r="BF276" s="1621" t="s">
        <v>36</v>
      </c>
      <c r="BG276" s="1641" t="s">
        <v>36</v>
      </c>
      <c r="BH276" s="1661" t="s">
        <v>36</v>
      </c>
      <c r="BI276" s="1621" t="s">
        <v>36</v>
      </c>
      <c r="BJ276" s="1621" t="s">
        <v>36</v>
      </c>
      <c r="BK276" s="1621" t="s">
        <v>36</v>
      </c>
      <c r="BL276" s="1641" t="s">
        <v>36</v>
      </c>
      <c r="BM276" s="1661" t="s">
        <v>36</v>
      </c>
      <c r="BN276" s="1621" t="s">
        <v>36</v>
      </c>
      <c r="BO276" s="1621" t="s">
        <v>36</v>
      </c>
      <c r="BP276" s="1621" t="s">
        <v>36</v>
      </c>
      <c r="BQ276" s="1641" t="s">
        <v>36</v>
      </c>
      <c r="BR276" s="1661" t="s">
        <v>36</v>
      </c>
      <c r="BS276" s="1621" t="s">
        <v>36</v>
      </c>
      <c r="BT276" s="1621" t="s">
        <v>36</v>
      </c>
      <c r="BU276" s="1621" t="s">
        <v>36</v>
      </c>
      <c r="BV276" s="1621" t="s">
        <v>36</v>
      </c>
      <c r="BW276" s="1621" t="s">
        <v>36</v>
      </c>
      <c r="BX276" s="1621" t="s">
        <v>36</v>
      </c>
      <c r="BY276" s="1679" t="s">
        <v>36</v>
      </c>
      <c r="BZ276" s="1679" t="s">
        <v>36</v>
      </c>
      <c r="CA276" s="1679" t="s">
        <v>36</v>
      </c>
      <c r="CB276" s="1679" t="s">
        <v>36</v>
      </c>
      <c r="CC276" s="1679" t="s">
        <v>36</v>
      </c>
      <c r="CD276" s="1679" t="s">
        <v>36</v>
      </c>
      <c r="CE276" s="1679" t="s">
        <v>36</v>
      </c>
      <c r="CF276" s="2605"/>
      <c r="CG276" s="2605"/>
      <c r="CH276" s="2605"/>
      <c r="CI276" s="2605"/>
      <c r="CJ276" s="2605"/>
      <c r="CK276" s="2605"/>
      <c r="CL276" s="2605"/>
      <c r="CM276" s="2605"/>
      <c r="CN276" s="2605"/>
      <c r="CO276" s="2605"/>
      <c r="CP276" s="2605"/>
      <c r="CQ276" s="2605"/>
      <c r="CR276" s="2605"/>
      <c r="CS276" s="2605"/>
      <c r="CT276" s="2605"/>
      <c r="CU276" s="2605"/>
      <c r="CV276" s="2605"/>
      <c r="CW276" s="2605"/>
      <c r="CX276" s="2605"/>
      <c r="CY276" s="2605"/>
      <c r="CZ276" s="2605"/>
    </row>
    <row r="277" s="767" customFormat="true" ht="15" customHeight="true" x14ac:dyDescent="0.2">
      <c r="B277" s="766"/>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3003" t="s">
        <v>78</v>
      </c>
      <c r="BB277" s="431" t="s">
        <v>79</v>
      </c>
      <c r="BC277" s="1602" t="s">
        <v>36</v>
      </c>
      <c r="BD277" s="1621" t="s">
        <v>36</v>
      </c>
      <c r="BE277" s="1621" t="s">
        <v>36</v>
      </c>
      <c r="BF277" s="1621" t="s">
        <v>36</v>
      </c>
      <c r="BG277" s="1641" t="s">
        <v>36</v>
      </c>
      <c r="BH277" s="1661" t="s">
        <v>36</v>
      </c>
      <c r="BI277" s="1621" t="s">
        <v>36</v>
      </c>
      <c r="BJ277" s="1621" t="s">
        <v>36</v>
      </c>
      <c r="BK277" s="1621" t="s">
        <v>36</v>
      </c>
      <c r="BL277" s="1641" t="s">
        <v>36</v>
      </c>
      <c r="BM277" s="1661" t="s">
        <v>36</v>
      </c>
      <c r="BN277" s="1621" t="s">
        <v>36</v>
      </c>
      <c r="BO277" s="1621" t="s">
        <v>36</v>
      </c>
      <c r="BP277" s="1621" t="s">
        <v>36</v>
      </c>
      <c r="BQ277" s="1641" t="s">
        <v>36</v>
      </c>
      <c r="BR277" s="1661" t="s">
        <v>36</v>
      </c>
      <c r="BS277" s="1621" t="s">
        <v>36</v>
      </c>
      <c r="BT277" s="1621" t="s">
        <v>36</v>
      </c>
      <c r="BU277" s="1621" t="s">
        <v>36</v>
      </c>
      <c r="BV277" s="1621" t="s">
        <v>36</v>
      </c>
      <c r="BW277" s="1621" t="s">
        <v>36</v>
      </c>
      <c r="BX277" s="1621" t="s">
        <v>36</v>
      </c>
      <c r="BY277" s="1679" t="s">
        <v>36</v>
      </c>
      <c r="BZ277" s="1679" t="s">
        <v>36</v>
      </c>
      <c r="CA277" s="1679" t="s">
        <v>36</v>
      </c>
      <c r="CB277" s="1679" t="s">
        <v>36</v>
      </c>
      <c r="CC277" s="1679" t="s">
        <v>36</v>
      </c>
      <c r="CD277" s="1679" t="s">
        <v>36</v>
      </c>
      <c r="CE277" s="1679" t="s">
        <v>36</v>
      </c>
      <c r="CF277" s="2605"/>
      <c r="CG277" s="2605"/>
      <c r="CH277" s="2605"/>
      <c r="CI277" s="2605"/>
      <c r="CJ277" s="2605"/>
      <c r="CK277" s="2605"/>
      <c r="CL277" s="2605"/>
      <c r="CM277" s="2605"/>
      <c r="CN277" s="2605"/>
      <c r="CO277" s="2605"/>
      <c r="CP277" s="2605"/>
      <c r="CQ277" s="2605"/>
      <c r="CR277" s="2605"/>
      <c r="CS277" s="2605"/>
      <c r="CT277" s="2605"/>
      <c r="CU277" s="2605"/>
      <c r="CV277" s="2605"/>
      <c r="CW277" s="2605"/>
      <c r="CX277" s="2605"/>
      <c r="CY277" s="2605"/>
      <c r="CZ277" s="2605"/>
    </row>
    <row r="278" s="767" customFormat="true" ht="15" customHeight="true" x14ac:dyDescent="0.2">
      <c r="B278" s="766"/>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3003"/>
      <c r="BB278" s="431" t="s">
        <v>80</v>
      </c>
      <c r="BC278" s="1602" t="s">
        <v>36</v>
      </c>
      <c r="BD278" s="1621" t="s">
        <v>36</v>
      </c>
      <c r="BE278" s="1621" t="s">
        <v>36</v>
      </c>
      <c r="BF278" s="1621" t="s">
        <v>36</v>
      </c>
      <c r="BG278" s="1641" t="s">
        <v>36</v>
      </c>
      <c r="BH278" s="1661" t="s">
        <v>36</v>
      </c>
      <c r="BI278" s="1621" t="s">
        <v>36</v>
      </c>
      <c r="BJ278" s="1621" t="s">
        <v>36</v>
      </c>
      <c r="BK278" s="1621" t="s">
        <v>36</v>
      </c>
      <c r="BL278" s="1641" t="s">
        <v>36</v>
      </c>
      <c r="BM278" s="1661" t="s">
        <v>36</v>
      </c>
      <c r="BN278" s="1621" t="s">
        <v>36</v>
      </c>
      <c r="BO278" s="1621" t="s">
        <v>36</v>
      </c>
      <c r="BP278" s="1621" t="s">
        <v>36</v>
      </c>
      <c r="BQ278" s="1641" t="s">
        <v>36</v>
      </c>
      <c r="BR278" s="1661" t="s">
        <v>36</v>
      </c>
      <c r="BS278" s="1621" t="s">
        <v>36</v>
      </c>
      <c r="BT278" s="1621" t="s">
        <v>36</v>
      </c>
      <c r="BU278" s="1621" t="s">
        <v>36</v>
      </c>
      <c r="BV278" s="1621" t="s">
        <v>36</v>
      </c>
      <c r="BW278" s="1621" t="s">
        <v>36</v>
      </c>
      <c r="BX278" s="1621" t="s">
        <v>36</v>
      </c>
      <c r="BY278" s="1679" t="s">
        <v>36</v>
      </c>
      <c r="BZ278" s="1679" t="s">
        <v>36</v>
      </c>
      <c r="CA278" s="1679" t="s">
        <v>36</v>
      </c>
      <c r="CB278" s="1679" t="s">
        <v>36</v>
      </c>
      <c r="CC278" s="1679" t="s">
        <v>36</v>
      </c>
      <c r="CD278" s="1679" t="s">
        <v>36</v>
      </c>
      <c r="CE278" s="1679" t="s">
        <v>36</v>
      </c>
      <c r="CF278" s="2605"/>
      <c r="CG278" s="2605"/>
      <c r="CH278" s="2605"/>
      <c r="CI278" s="2605"/>
      <c r="CJ278" s="2605"/>
      <c r="CK278" s="2605"/>
      <c r="CL278" s="2605"/>
      <c r="CM278" s="2605"/>
      <c r="CN278" s="2605"/>
      <c r="CO278" s="2605"/>
      <c r="CP278" s="2605"/>
      <c r="CQ278" s="2605"/>
      <c r="CR278" s="2605"/>
      <c r="CS278" s="2605"/>
      <c r="CT278" s="2605"/>
      <c r="CU278" s="2605"/>
      <c r="CV278" s="2605"/>
      <c r="CW278" s="2605"/>
      <c r="CX278" s="2605"/>
      <c r="CY278" s="2605"/>
      <c r="CZ278" s="2605"/>
    </row>
    <row r="279" s="767" customFormat="true" ht="15" customHeight="true" x14ac:dyDescent="0.2">
      <c r="B279" s="766"/>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3003"/>
      <c r="BB279" s="431" t="s">
        <v>81</v>
      </c>
      <c r="BC279" s="1602" t="s">
        <v>36</v>
      </c>
      <c r="BD279" s="1622" t="s">
        <v>36</v>
      </c>
      <c r="BE279" s="1622" t="s">
        <v>36</v>
      </c>
      <c r="BF279" s="1622" t="s">
        <v>36</v>
      </c>
      <c r="BG279" s="1642" t="s">
        <v>36</v>
      </c>
      <c r="BH279" s="1602" t="s">
        <v>36</v>
      </c>
      <c r="BI279" s="1622" t="s">
        <v>36</v>
      </c>
      <c r="BJ279" s="1622" t="s">
        <v>36</v>
      </c>
      <c r="BK279" s="1622" t="s">
        <v>36</v>
      </c>
      <c r="BL279" s="1642" t="s">
        <v>36</v>
      </c>
      <c r="BM279" s="1602" t="s">
        <v>36</v>
      </c>
      <c r="BN279" s="1622" t="s">
        <v>36</v>
      </c>
      <c r="BO279" s="1622" t="s">
        <v>36</v>
      </c>
      <c r="BP279" s="1622" t="s">
        <v>36</v>
      </c>
      <c r="BQ279" s="1642" t="s">
        <v>36</v>
      </c>
      <c r="BR279" s="1602" t="s">
        <v>36</v>
      </c>
      <c r="BS279" s="1622" t="s">
        <v>36</v>
      </c>
      <c r="BT279" s="1622" t="s">
        <v>36</v>
      </c>
      <c r="BU279" s="1622" t="s">
        <v>36</v>
      </c>
      <c r="BV279" s="1622" t="s">
        <v>36</v>
      </c>
      <c r="BW279" s="1622" t="s">
        <v>36</v>
      </c>
      <c r="BX279" s="1622" t="s">
        <v>36</v>
      </c>
      <c r="BY279" s="1680" t="s">
        <v>36</v>
      </c>
      <c r="BZ279" s="1680" t="s">
        <v>36</v>
      </c>
      <c r="CA279" s="1680" t="s">
        <v>36</v>
      </c>
      <c r="CB279" s="1680" t="s">
        <v>36</v>
      </c>
      <c r="CC279" s="1680" t="s">
        <v>36</v>
      </c>
      <c r="CD279" s="1680" t="s">
        <v>36</v>
      </c>
      <c r="CE279" s="1680" t="s">
        <v>36</v>
      </c>
      <c r="CF279" s="2606"/>
      <c r="CG279" s="2606"/>
      <c r="CH279" s="2606"/>
      <c r="CI279" s="2606"/>
      <c r="CJ279" s="2606"/>
      <c r="CK279" s="2606"/>
      <c r="CL279" s="2606"/>
      <c r="CM279" s="2606"/>
      <c r="CN279" s="2606"/>
      <c r="CO279" s="2606"/>
      <c r="CP279" s="2606"/>
      <c r="CQ279" s="2606"/>
      <c r="CR279" s="2606"/>
      <c r="CS279" s="2606"/>
      <c r="CT279" s="2606"/>
      <c r="CU279" s="2606"/>
      <c r="CV279" s="2606"/>
      <c r="CW279" s="2606"/>
      <c r="CX279" s="2606"/>
      <c r="CY279" s="2606"/>
      <c r="CZ279" s="2606"/>
    </row>
    <row r="280" s="767" customFormat="true" ht="15" customHeight="true" x14ac:dyDescent="0.2">
      <c r="B280" s="766"/>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3003"/>
      <c r="BB280" s="431" t="s">
        <v>82</v>
      </c>
      <c r="BC280" s="1602" t="s">
        <v>36</v>
      </c>
      <c r="BD280" s="1622" t="s">
        <v>36</v>
      </c>
      <c r="BE280" s="1622" t="s">
        <v>36</v>
      </c>
      <c r="BF280" s="1622" t="s">
        <v>36</v>
      </c>
      <c r="BG280" s="1642" t="s">
        <v>36</v>
      </c>
      <c r="BH280" s="1602" t="s">
        <v>36</v>
      </c>
      <c r="BI280" s="1622" t="s">
        <v>36</v>
      </c>
      <c r="BJ280" s="1622" t="s">
        <v>36</v>
      </c>
      <c r="BK280" s="1622" t="s">
        <v>36</v>
      </c>
      <c r="BL280" s="1642" t="s">
        <v>36</v>
      </c>
      <c r="BM280" s="1602" t="s">
        <v>36</v>
      </c>
      <c r="BN280" s="1622" t="s">
        <v>36</v>
      </c>
      <c r="BO280" s="1622" t="s">
        <v>36</v>
      </c>
      <c r="BP280" s="1622" t="s">
        <v>36</v>
      </c>
      <c r="BQ280" s="1642" t="s">
        <v>36</v>
      </c>
      <c r="BR280" s="1602" t="s">
        <v>36</v>
      </c>
      <c r="BS280" s="1622" t="s">
        <v>36</v>
      </c>
      <c r="BT280" s="1622" t="s">
        <v>36</v>
      </c>
      <c r="BU280" s="1622" t="s">
        <v>36</v>
      </c>
      <c r="BV280" s="1622" t="s">
        <v>36</v>
      </c>
      <c r="BW280" s="1622" t="s">
        <v>36</v>
      </c>
      <c r="BX280" s="1622" t="s">
        <v>36</v>
      </c>
      <c r="BY280" s="1680" t="s">
        <v>36</v>
      </c>
      <c r="BZ280" s="1680" t="s">
        <v>36</v>
      </c>
      <c r="CA280" s="1680" t="s">
        <v>36</v>
      </c>
      <c r="CB280" s="1680" t="s">
        <v>36</v>
      </c>
      <c r="CC280" s="1680" t="s">
        <v>36</v>
      </c>
      <c r="CD280" s="1680" t="s">
        <v>36</v>
      </c>
      <c r="CE280" s="1680" t="s">
        <v>36</v>
      </c>
      <c r="CF280" s="2606"/>
      <c r="CG280" s="2606"/>
      <c r="CH280" s="2606"/>
      <c r="CI280" s="2606"/>
      <c r="CJ280" s="2606"/>
      <c r="CK280" s="2606"/>
      <c r="CL280" s="2606"/>
      <c r="CM280" s="2606"/>
      <c r="CN280" s="2606"/>
      <c r="CO280" s="2606"/>
      <c r="CP280" s="2606"/>
      <c r="CQ280" s="2606"/>
      <c r="CR280" s="2606"/>
      <c r="CS280" s="2606"/>
      <c r="CT280" s="2606"/>
      <c r="CU280" s="2606"/>
      <c r="CV280" s="2606"/>
      <c r="CW280" s="2606"/>
      <c r="CX280" s="2606"/>
      <c r="CY280" s="2606"/>
      <c r="CZ280" s="2606"/>
    </row>
    <row r="281" s="767" customFormat="true" ht="15" customHeight="true" x14ac:dyDescent="0.2">
      <c r="B281" s="766"/>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3003"/>
      <c r="BB281" s="431" t="s">
        <v>83</v>
      </c>
      <c r="BC281" s="1602" t="s">
        <v>36</v>
      </c>
      <c r="BD281" s="1622" t="s">
        <v>36</v>
      </c>
      <c r="BE281" s="1622" t="s">
        <v>36</v>
      </c>
      <c r="BF281" s="1622" t="s">
        <v>36</v>
      </c>
      <c r="BG281" s="1642" t="s">
        <v>36</v>
      </c>
      <c r="BH281" s="1602" t="s">
        <v>36</v>
      </c>
      <c r="BI281" s="1622" t="s">
        <v>36</v>
      </c>
      <c r="BJ281" s="1622" t="s">
        <v>36</v>
      </c>
      <c r="BK281" s="1622" t="s">
        <v>36</v>
      </c>
      <c r="BL281" s="1642" t="s">
        <v>36</v>
      </c>
      <c r="BM281" s="1602" t="s">
        <v>36</v>
      </c>
      <c r="BN281" s="1622" t="s">
        <v>36</v>
      </c>
      <c r="BO281" s="1622" t="s">
        <v>36</v>
      </c>
      <c r="BP281" s="1622" t="s">
        <v>36</v>
      </c>
      <c r="BQ281" s="1642" t="s">
        <v>36</v>
      </c>
      <c r="BR281" s="1602" t="s">
        <v>36</v>
      </c>
      <c r="BS281" s="1622" t="s">
        <v>36</v>
      </c>
      <c r="BT281" s="1622" t="s">
        <v>36</v>
      </c>
      <c r="BU281" s="1622" t="s">
        <v>36</v>
      </c>
      <c r="BV281" s="1622" t="s">
        <v>36</v>
      </c>
      <c r="BW281" s="1622" t="s">
        <v>36</v>
      </c>
      <c r="BX281" s="1622" t="s">
        <v>36</v>
      </c>
      <c r="BY281" s="1680" t="s">
        <v>36</v>
      </c>
      <c r="BZ281" s="1680" t="s">
        <v>36</v>
      </c>
      <c r="CA281" s="1680" t="s">
        <v>36</v>
      </c>
      <c r="CB281" s="1680" t="s">
        <v>36</v>
      </c>
      <c r="CC281" s="1680" t="s">
        <v>36</v>
      </c>
      <c r="CD281" s="1680" t="s">
        <v>36</v>
      </c>
      <c r="CE281" s="1680" t="s">
        <v>36</v>
      </c>
      <c r="CF281" s="2606"/>
      <c r="CG281" s="2606"/>
      <c r="CH281" s="2606"/>
      <c r="CI281" s="2606"/>
      <c r="CJ281" s="2606"/>
      <c r="CK281" s="2606"/>
      <c r="CL281" s="2606"/>
      <c r="CM281" s="2606"/>
      <c r="CN281" s="2606"/>
      <c r="CO281" s="2606"/>
      <c r="CP281" s="2606"/>
      <c r="CQ281" s="2606"/>
      <c r="CR281" s="2606"/>
      <c r="CS281" s="2606"/>
      <c r="CT281" s="2606"/>
      <c r="CU281" s="2606"/>
      <c r="CV281" s="2606"/>
      <c r="CW281" s="2606"/>
      <c r="CX281" s="2606"/>
      <c r="CY281" s="2606"/>
      <c r="CZ281" s="2606"/>
    </row>
    <row r="282" s="767" customFormat="true" ht="15" customHeight="true" x14ac:dyDescent="0.2">
      <c r="B282" s="766"/>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3003"/>
      <c r="BB282" s="431" t="s">
        <v>84</v>
      </c>
      <c r="BC282" s="1602" t="s">
        <v>36</v>
      </c>
      <c r="BD282" s="1622" t="s">
        <v>36</v>
      </c>
      <c r="BE282" s="1622" t="s">
        <v>36</v>
      </c>
      <c r="BF282" s="1622" t="s">
        <v>36</v>
      </c>
      <c r="BG282" s="1642" t="s">
        <v>36</v>
      </c>
      <c r="BH282" s="1602" t="s">
        <v>36</v>
      </c>
      <c r="BI282" s="1622" t="s">
        <v>36</v>
      </c>
      <c r="BJ282" s="1622" t="s">
        <v>36</v>
      </c>
      <c r="BK282" s="1622" t="s">
        <v>36</v>
      </c>
      <c r="BL282" s="1642" t="s">
        <v>36</v>
      </c>
      <c r="BM282" s="1602" t="s">
        <v>36</v>
      </c>
      <c r="BN282" s="1622" t="s">
        <v>36</v>
      </c>
      <c r="BO282" s="1622" t="s">
        <v>36</v>
      </c>
      <c r="BP282" s="1622" t="s">
        <v>36</v>
      </c>
      <c r="BQ282" s="1642" t="s">
        <v>36</v>
      </c>
      <c r="BR282" s="1602" t="s">
        <v>36</v>
      </c>
      <c r="BS282" s="1622" t="s">
        <v>36</v>
      </c>
      <c r="BT282" s="1622" t="s">
        <v>36</v>
      </c>
      <c r="BU282" s="1622" t="s">
        <v>36</v>
      </c>
      <c r="BV282" s="1622" t="s">
        <v>36</v>
      </c>
      <c r="BW282" s="1622" t="s">
        <v>36</v>
      </c>
      <c r="BX282" s="1622" t="s">
        <v>36</v>
      </c>
      <c r="BY282" s="1680" t="s">
        <v>36</v>
      </c>
      <c r="BZ282" s="1680" t="s">
        <v>36</v>
      </c>
      <c r="CA282" s="1680" t="s">
        <v>36</v>
      </c>
      <c r="CB282" s="1680" t="s">
        <v>36</v>
      </c>
      <c r="CC282" s="1680" t="s">
        <v>36</v>
      </c>
      <c r="CD282" s="1680" t="s">
        <v>36</v>
      </c>
      <c r="CE282" s="1680" t="s">
        <v>36</v>
      </c>
      <c r="CF282" s="2606"/>
      <c r="CG282" s="2606"/>
      <c r="CH282" s="2606"/>
      <c r="CI282" s="2606"/>
      <c r="CJ282" s="2606"/>
      <c r="CK282" s="2606"/>
      <c r="CL282" s="2606"/>
      <c r="CM282" s="2606"/>
      <c r="CN282" s="2606"/>
      <c r="CO282" s="2606"/>
      <c r="CP282" s="2606"/>
      <c r="CQ282" s="2606"/>
      <c r="CR282" s="2606"/>
      <c r="CS282" s="2606"/>
      <c r="CT282" s="2606"/>
      <c r="CU282" s="2606"/>
      <c r="CV282" s="2606"/>
      <c r="CW282" s="2606"/>
      <c r="CX282" s="2606"/>
      <c r="CY282" s="2606"/>
      <c r="CZ282" s="2606"/>
    </row>
    <row r="283" s="767" customFormat="true" ht="15" customHeight="true" x14ac:dyDescent="0.2">
      <c r="B283" s="766"/>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3003"/>
      <c r="BB283" s="431" t="s">
        <v>85</v>
      </c>
      <c r="BC283" s="1602" t="s">
        <v>36</v>
      </c>
      <c r="BD283" s="1622" t="s">
        <v>36</v>
      </c>
      <c r="BE283" s="1622" t="s">
        <v>36</v>
      </c>
      <c r="BF283" s="1622" t="s">
        <v>36</v>
      </c>
      <c r="BG283" s="1642" t="s">
        <v>36</v>
      </c>
      <c r="BH283" s="1602" t="s">
        <v>36</v>
      </c>
      <c r="BI283" s="1622" t="s">
        <v>36</v>
      </c>
      <c r="BJ283" s="1622" t="s">
        <v>36</v>
      </c>
      <c r="BK283" s="1622" t="s">
        <v>36</v>
      </c>
      <c r="BL283" s="1642" t="s">
        <v>36</v>
      </c>
      <c r="BM283" s="1602" t="s">
        <v>36</v>
      </c>
      <c r="BN283" s="1622" t="s">
        <v>36</v>
      </c>
      <c r="BO283" s="1622" t="s">
        <v>36</v>
      </c>
      <c r="BP283" s="1622" t="s">
        <v>36</v>
      </c>
      <c r="BQ283" s="1642" t="s">
        <v>36</v>
      </c>
      <c r="BR283" s="1602" t="s">
        <v>36</v>
      </c>
      <c r="BS283" s="1622" t="s">
        <v>36</v>
      </c>
      <c r="BT283" s="1622" t="s">
        <v>36</v>
      </c>
      <c r="BU283" s="1622" t="s">
        <v>36</v>
      </c>
      <c r="BV283" s="1622" t="s">
        <v>36</v>
      </c>
      <c r="BW283" s="1622" t="s">
        <v>36</v>
      </c>
      <c r="BX283" s="1622" t="s">
        <v>36</v>
      </c>
      <c r="BY283" s="1680" t="s">
        <v>36</v>
      </c>
      <c r="BZ283" s="1680" t="s">
        <v>36</v>
      </c>
      <c r="CA283" s="1680" t="s">
        <v>36</v>
      </c>
      <c r="CB283" s="1680" t="s">
        <v>36</v>
      </c>
      <c r="CC283" s="1680" t="s">
        <v>36</v>
      </c>
      <c r="CD283" s="1680" t="s">
        <v>36</v>
      </c>
      <c r="CE283" s="1680" t="s">
        <v>36</v>
      </c>
      <c r="CF283" s="2606"/>
      <c r="CG283" s="2606"/>
      <c r="CH283" s="2606"/>
      <c r="CI283" s="2606"/>
      <c r="CJ283" s="2606"/>
      <c r="CK283" s="2606"/>
      <c r="CL283" s="2606"/>
      <c r="CM283" s="2606"/>
      <c r="CN283" s="2606"/>
      <c r="CO283" s="2606"/>
      <c r="CP283" s="2606"/>
      <c r="CQ283" s="2606"/>
      <c r="CR283" s="2606"/>
      <c r="CS283" s="2606"/>
      <c r="CT283" s="2606"/>
      <c r="CU283" s="2606"/>
      <c r="CV283" s="2606"/>
      <c r="CW283" s="2606"/>
      <c r="CX283" s="2606"/>
      <c r="CY283" s="2606"/>
      <c r="CZ283" s="2606"/>
    </row>
    <row r="284" s="767" customFormat="true" ht="15" customHeight="true" x14ac:dyDescent="0.2">
      <c r="B284" s="766"/>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3004"/>
      <c r="BB284" s="432" t="s">
        <v>115</v>
      </c>
      <c r="BC284" s="1603" t="s">
        <v>36</v>
      </c>
      <c r="BD284" s="1623" t="s">
        <v>36</v>
      </c>
      <c r="BE284" s="1623" t="s">
        <v>36</v>
      </c>
      <c r="BF284" s="1623" t="s">
        <v>36</v>
      </c>
      <c r="BG284" s="1643" t="s">
        <v>36</v>
      </c>
      <c r="BH284" s="1662" t="s">
        <v>36</v>
      </c>
      <c r="BI284" s="1623" t="s">
        <v>36</v>
      </c>
      <c r="BJ284" s="1623" t="s">
        <v>36</v>
      </c>
      <c r="BK284" s="1623" t="s">
        <v>36</v>
      </c>
      <c r="BL284" s="1643" t="s">
        <v>36</v>
      </c>
      <c r="BM284" s="1662" t="s">
        <v>36</v>
      </c>
      <c r="BN284" s="1623" t="s">
        <v>36</v>
      </c>
      <c r="BO284" s="1623" t="s">
        <v>36</v>
      </c>
      <c r="BP284" s="1623" t="s">
        <v>36</v>
      </c>
      <c r="BQ284" s="1643" t="s">
        <v>36</v>
      </c>
      <c r="BR284" s="1662" t="s">
        <v>36</v>
      </c>
      <c r="BS284" s="1623" t="s">
        <v>36</v>
      </c>
      <c r="BT284" s="1623" t="s">
        <v>36</v>
      </c>
      <c r="BU284" s="1623" t="s">
        <v>36</v>
      </c>
      <c r="BV284" s="1623" t="s">
        <v>36</v>
      </c>
      <c r="BW284" s="1623" t="s">
        <v>36</v>
      </c>
      <c r="BX284" s="1623" t="s">
        <v>36</v>
      </c>
      <c r="BY284" s="1681" t="s">
        <v>36</v>
      </c>
      <c r="BZ284" s="1681" t="s">
        <v>36</v>
      </c>
      <c r="CA284" s="1681" t="s">
        <v>36</v>
      </c>
      <c r="CB284" s="1681" t="s">
        <v>36</v>
      </c>
      <c r="CC284" s="1681" t="s">
        <v>36</v>
      </c>
      <c r="CD284" s="1681" t="s">
        <v>36</v>
      </c>
      <c r="CE284" s="1681" t="s">
        <v>36</v>
      </c>
      <c r="CF284" s="2607"/>
      <c r="CG284" s="2607"/>
      <c r="CH284" s="2607"/>
      <c r="CI284" s="2607"/>
      <c r="CJ284" s="2607"/>
      <c r="CK284" s="2607"/>
      <c r="CL284" s="2607"/>
      <c r="CM284" s="2607"/>
      <c r="CN284" s="2607"/>
      <c r="CO284" s="2607"/>
      <c r="CP284" s="2607"/>
      <c r="CQ284" s="2607"/>
      <c r="CR284" s="2607"/>
      <c r="CS284" s="2607"/>
      <c r="CT284" s="2607"/>
      <c r="CU284" s="2607"/>
      <c r="CV284" s="2607"/>
      <c r="CW284" s="2607"/>
      <c r="CX284" s="2607"/>
      <c r="CY284" s="2607"/>
      <c r="CZ284" s="2607"/>
    </row>
    <row r="285" s="767" customFormat="true" ht="15" customHeight="true" x14ac:dyDescent="0.2">
      <c r="B285" s="766"/>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767" customFormat="true" ht="15" customHeight="true" x14ac:dyDescent="0.2">
      <c r="B286" s="766"/>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767" customFormat="true" ht="15" customHeight="true" x14ac:dyDescent="0.2">
      <c r="B287" s="766"/>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767" customFormat="true" ht="15" customHeight="true" x14ac:dyDescent="0.2">
      <c r="B288" s="766"/>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767" customFormat="true" ht="15" customHeight="true" x14ac:dyDescent="0.2">
      <c r="A289" s="778"/>
      <c r="B289" s="779"/>
      <c r="C289" s="78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767" customFormat="true" ht="15" customHeight="true" x14ac:dyDescent="0.2">
      <c r="A290" s="1090"/>
      <c r="B290" s="1091"/>
      <c r="C290" s="1092"/>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767" customFormat="true" ht="15" customHeight="true" x14ac:dyDescent="0.2">
      <c r="A291" s="1093"/>
      <c r="B291" s="1094"/>
      <c r="C291" s="1095"/>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767" customFormat="true" ht="15" customHeight="true" x14ac:dyDescent="0.2">
      <c r="A292" s="1096"/>
      <c r="B292" s="1097"/>
      <c r="C292" s="1098"/>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767" customFormat="true" ht="15" customHeight="true" x14ac:dyDescent="0.2">
      <c r="A293" s="1099"/>
      <c r="B293" s="1100"/>
      <c r="C293" s="1101"/>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767" customFormat="true" ht="15" customHeight="true" x14ac:dyDescent="0.2">
      <c r="A294" s="1102"/>
      <c r="B294" s="1103"/>
      <c r="C294" s="1104"/>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767" customFormat="true" ht="15" customHeight="true" x14ac:dyDescent="0.2">
      <c r="A295" s="1102"/>
      <c r="B295" s="1103"/>
      <c r="C295" s="1104"/>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767" customFormat="true" ht="15" customHeight="true" x14ac:dyDescent="0.2">
      <c r="A296" s="1102"/>
      <c r="B296" s="1105"/>
      <c r="C296" s="1104"/>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767" customFormat="true" ht="15" customHeight="true" x14ac:dyDescent="0.2">
      <c r="A297" s="1106"/>
      <c r="B297" s="1107"/>
      <c r="C297" s="1108"/>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767" customFormat="true" ht="15" customHeight="true" x14ac:dyDescent="0.2">
      <c r="B298" s="766"/>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767" customFormat="true" ht="15" customHeight="true" x14ac:dyDescent="0.2">
      <c r="A299" s="781"/>
      <c r="B299" s="782"/>
      <c r="C299" s="783"/>
      <c r="D299" s="784"/>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767" customFormat="true" ht="15" customHeight="true" x14ac:dyDescent="0.2">
      <c r="A300" s="1109"/>
      <c r="B300" s="1110"/>
      <c r="C300" s="1111"/>
      <c r="D300" s="1112"/>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767" customFormat="true" ht="15" customHeight="true" x14ac:dyDescent="0.2">
      <c r="A301" s="1113"/>
      <c r="B301" s="1114"/>
      <c r="C301" s="1115"/>
      <c r="D301" s="1116"/>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767" customFormat="true" ht="15" customHeight="true" x14ac:dyDescent="0.2">
      <c r="A302" s="1117"/>
      <c r="B302" s="1118"/>
      <c r="C302" s="1119"/>
      <c r="D302" s="112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767" customFormat="true" ht="15" customHeight="true" x14ac:dyDescent="0.2">
      <c r="A303" s="1121"/>
      <c r="B303" s="1122"/>
      <c r="C303" s="1123"/>
      <c r="D303" s="1124"/>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767" customFormat="true" ht="15" customHeight="true" x14ac:dyDescent="0.2">
      <c r="A304" s="1125"/>
      <c r="B304" s="1126"/>
      <c r="C304" s="1127"/>
      <c r="D304" s="1128"/>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767" customFormat="true" ht="15" customHeight="true" x14ac:dyDescent="0.2">
      <c r="A305" s="1129"/>
      <c r="B305" s="1130"/>
      <c r="C305" s="1131"/>
      <c r="D305" s="1132"/>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767" customFormat="true" ht="15" customHeight="true" x14ac:dyDescent="0.2">
      <c r="B306" s="766"/>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767" customFormat="true" ht="15" customHeight="true" x14ac:dyDescent="0.2">
      <c r="B307" s="766"/>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767" customFormat="true" ht="15" customHeight="true" x14ac:dyDescent="0.2">
      <c r="B308" s="766"/>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767" customFormat="true" ht="15" customHeight="true" x14ac:dyDescent="0.2">
      <c r="B309" s="766"/>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767" customFormat="true" ht="15" customHeight="true" x14ac:dyDescent="0.2">
      <c r="B310" s="766"/>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767" customFormat="true" ht="15" customHeight="true" x14ac:dyDescent="0.2">
      <c r="B311" s="766"/>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767" customFormat="true" ht="15" customHeight="true" x14ac:dyDescent="0.2">
      <c r="B312" s="766"/>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767" customFormat="true" ht="15" customHeight="true" x14ac:dyDescent="0.2">
      <c r="B313" s="766"/>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767" customFormat="true" ht="15" customHeight="true" x14ac:dyDescent="0.2">
      <c r="B314" s="766"/>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767" customFormat="true" ht="15" customHeight="true" x14ac:dyDescent="0.2">
      <c r="B315" s="766"/>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767" customFormat="true" ht="15" customHeight="true" x14ac:dyDescent="0.2">
      <c r="B316" s="766"/>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767" customFormat="true" ht="15" customHeight="true" x14ac:dyDescent="0.2">
      <c r="B317" s="766"/>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767" customFormat="true" ht="15" customHeight="true" x14ac:dyDescent="0.2">
      <c r="B318" s="766"/>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767" customFormat="true" ht="15" customHeight="true" x14ac:dyDescent="0.2">
      <c r="B319" s="766"/>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767" customFormat="true" ht="15" customHeight="true" x14ac:dyDescent="0.2">
      <c r="B320" s="766"/>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767" customFormat="true" ht="15" customHeight="true" x14ac:dyDescent="0.2">
      <c r="B321" s="766"/>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767" customFormat="true" ht="15" customHeight="true" x14ac:dyDescent="0.2">
      <c r="B322" s="766"/>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767" customFormat="true" ht="15" customHeight="true" x14ac:dyDescent="0.2">
      <c r="B323" s="766"/>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767" customFormat="true" ht="15" customHeight="true" x14ac:dyDescent="0.2">
      <c r="B324" s="766"/>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767" customFormat="true" ht="15" customHeight="true" x14ac:dyDescent="0.2">
      <c r="B325" s="766"/>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767" customFormat="true" ht="15" customHeight="true" x14ac:dyDescent="0.2">
      <c r="B326" s="766"/>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767" customFormat="true" ht="15" customHeight="true" x14ac:dyDescent="0.2">
      <c r="B327" s="766"/>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767" customFormat="true" ht="15" customHeight="true" x14ac:dyDescent="0.2">
      <c r="B328" s="766"/>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767" customFormat="true" ht="250.15" customHeight="true" x14ac:dyDescent="0.2">
      <c r="B329" s="766"/>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6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760"/>
      <c r="BD330" s="760"/>
      <c r="BE330" s="760"/>
      <c r="BF330" s="760"/>
      <c r="BG330" s="760"/>
      <c r="BH330" s="760"/>
      <c r="BI330" s="760"/>
      <c r="BJ330" s="760"/>
      <c r="BK330" s="760"/>
      <c r="BL330" s="760"/>
      <c r="BM330" s="760"/>
      <c r="BN330" s="760"/>
      <c r="BO330" s="760"/>
      <c r="BP330" s="760"/>
      <c r="BQ330" s="760"/>
      <c r="BR330" s="760"/>
      <c r="BS330" s="760"/>
      <c r="BT330" s="760"/>
      <c r="BU330" s="760"/>
      <c r="BV330" s="760"/>
      <c r="BW330" s="760"/>
      <c r="BX330" s="760"/>
      <c r="BY330" s="760"/>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6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760"/>
      <c r="BD331" s="760"/>
      <c r="BE331" s="760"/>
      <c r="BF331" s="760"/>
      <c r="BG331" s="760"/>
      <c r="BH331" s="760"/>
      <c r="BI331" s="760"/>
      <c r="BJ331" s="760"/>
      <c r="BK331" s="760"/>
      <c r="BL331" s="760"/>
      <c r="BM331" s="760"/>
      <c r="BN331" s="760"/>
      <c r="BO331" s="760"/>
      <c r="BP331" s="760"/>
      <c r="BQ331" s="760"/>
      <c r="BR331" s="760"/>
      <c r="BS331" s="760"/>
      <c r="BT331" s="760"/>
      <c r="BU331" s="760"/>
      <c r="BV331" s="760"/>
      <c r="BW331" s="760"/>
      <c r="BX331" s="760"/>
      <c r="BY331" s="760"/>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6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760"/>
      <c r="BD332" s="760"/>
      <c r="BE332" s="760"/>
      <c r="BF332" s="760"/>
      <c r="BG332" s="760"/>
      <c r="BH332" s="760"/>
      <c r="BI332" s="760"/>
      <c r="BJ332" s="760"/>
      <c r="BK332" s="760"/>
      <c r="BL332" s="760"/>
      <c r="BM332" s="760"/>
      <c r="BN332" s="760"/>
      <c r="BO332" s="760"/>
      <c r="BP332" s="760"/>
      <c r="BQ332" s="760"/>
      <c r="BR332" s="760"/>
      <c r="BS332" s="760"/>
      <c r="BT332" s="760"/>
      <c r="BU332" s="760"/>
      <c r="BV332" s="760"/>
      <c r="BW332" s="760"/>
      <c r="BX332" s="760"/>
      <c r="BY332" s="760"/>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6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760"/>
      <c r="BD333" s="760"/>
      <c r="BE333" s="760"/>
      <c r="BF333" s="760"/>
      <c r="BG333" s="760"/>
      <c r="BH333" s="760"/>
      <c r="BI333" s="760"/>
      <c r="BJ333" s="760"/>
      <c r="BK333" s="760"/>
      <c r="BL333" s="760"/>
      <c r="BM333" s="760"/>
      <c r="BN333" s="760"/>
      <c r="BO333" s="760"/>
      <c r="BP333" s="760"/>
      <c r="BQ333" s="760"/>
      <c r="BR333" s="760"/>
      <c r="BS333" s="760"/>
      <c r="BT333" s="760"/>
      <c r="BU333" s="760"/>
      <c r="BV333" s="760"/>
      <c r="BW333" s="760"/>
      <c r="BX333" s="760"/>
      <c r="BY333" s="760"/>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6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760"/>
      <c r="BD334" s="760"/>
      <c r="BE334" s="760"/>
      <c r="BF334" s="760"/>
      <c r="BG334" s="760"/>
      <c r="BH334" s="760"/>
      <c r="BI334" s="760"/>
      <c r="BJ334" s="760"/>
      <c r="BK334" s="760"/>
      <c r="BL334" s="760"/>
      <c r="BM334" s="760"/>
      <c r="BN334" s="760"/>
      <c r="BO334" s="760"/>
      <c r="BP334" s="760"/>
      <c r="BQ334" s="760"/>
      <c r="BR334" s="760"/>
      <c r="BS334" s="760"/>
      <c r="BT334" s="760"/>
      <c r="BU334" s="760"/>
      <c r="BV334" s="760"/>
      <c r="BW334" s="760"/>
      <c r="BX334" s="760"/>
      <c r="BY334" s="760"/>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6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760"/>
      <c r="BD335" s="760"/>
      <c r="BE335" s="760"/>
      <c r="BF335" s="760"/>
      <c r="BG335" s="760"/>
      <c r="BH335" s="760"/>
      <c r="BI335" s="760"/>
      <c r="BJ335" s="760"/>
      <c r="BK335" s="760"/>
      <c r="BL335" s="760"/>
      <c r="BM335" s="760"/>
      <c r="BN335" s="760"/>
      <c r="BO335" s="760"/>
      <c r="BP335" s="760"/>
      <c r="BQ335" s="760"/>
      <c r="BR335" s="760"/>
      <c r="BS335" s="760"/>
      <c r="BT335" s="760"/>
      <c r="BU335" s="760"/>
      <c r="BV335" s="760"/>
      <c r="BW335" s="760"/>
      <c r="BX335" s="760"/>
      <c r="BY335" s="760"/>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6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760"/>
      <c r="BD336" s="760"/>
      <c r="BE336" s="760"/>
      <c r="BF336" s="760"/>
      <c r="BG336" s="760"/>
      <c r="BH336" s="760"/>
      <c r="BI336" s="760"/>
      <c r="BJ336" s="760"/>
      <c r="BK336" s="760"/>
      <c r="BL336" s="760"/>
      <c r="BM336" s="760"/>
      <c r="BN336" s="760"/>
      <c r="BO336" s="760"/>
      <c r="BP336" s="760"/>
      <c r="BQ336" s="760"/>
      <c r="BR336" s="760"/>
      <c r="BS336" s="760"/>
      <c r="BT336" s="760"/>
      <c r="BU336" s="760"/>
      <c r="BV336" s="760"/>
      <c r="BW336" s="760"/>
      <c r="BX336" s="760"/>
      <c r="BY336" s="760"/>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6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760"/>
      <c r="BD337" s="760"/>
      <c r="BE337" s="760"/>
      <c r="BF337" s="760"/>
      <c r="BG337" s="760"/>
      <c r="BH337" s="760"/>
      <c r="BI337" s="760"/>
      <c r="BJ337" s="760"/>
      <c r="BK337" s="760"/>
      <c r="BL337" s="760"/>
      <c r="BM337" s="760"/>
      <c r="BN337" s="760"/>
      <c r="BO337" s="760"/>
      <c r="BP337" s="760"/>
      <c r="BQ337" s="760"/>
      <c r="BR337" s="760"/>
      <c r="BS337" s="760"/>
      <c r="BT337" s="760"/>
      <c r="BU337" s="760"/>
      <c r="BV337" s="760"/>
      <c r="BW337" s="760"/>
      <c r="BX337" s="760"/>
      <c r="BY337" s="760"/>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6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760"/>
      <c r="BD338" s="760"/>
      <c r="BE338" s="760"/>
      <c r="BF338" s="760"/>
      <c r="BG338" s="760"/>
      <c r="BH338" s="760"/>
      <c r="BI338" s="760"/>
      <c r="BJ338" s="760"/>
      <c r="BK338" s="760"/>
      <c r="BL338" s="760"/>
      <c r="BM338" s="760"/>
      <c r="BN338" s="760"/>
      <c r="BO338" s="760"/>
      <c r="BP338" s="760"/>
      <c r="BQ338" s="760"/>
      <c r="BR338" s="760"/>
      <c r="BS338" s="760"/>
      <c r="BT338" s="760"/>
      <c r="BU338" s="760"/>
      <c r="BV338" s="760"/>
      <c r="BW338" s="760"/>
      <c r="BX338" s="760"/>
      <c r="BY338" s="760"/>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767" customFormat="true" ht="15" customHeight="true" x14ac:dyDescent="0.2">
      <c r="B339" s="766"/>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132</v>
      </c>
      <c r="BB339" s="117" t="s">
        <v>131</v>
      </c>
      <c r="BC339" s="3005" t="s">
        <v>116</v>
      </c>
      <c r="BD339" s="3006"/>
      <c r="BE339" s="3006"/>
      <c r="BF339" s="3006"/>
      <c r="BG339" s="3007"/>
      <c r="BH339" s="3008" t="s">
        <v>39</v>
      </c>
      <c r="BI339" s="3006"/>
      <c r="BJ339" s="3006"/>
      <c r="BK339" s="3006"/>
      <c r="BL339" s="3007"/>
      <c r="BM339" s="3008" t="s">
        <v>38</v>
      </c>
      <c r="BN339" s="3006"/>
      <c r="BO339" s="3006"/>
      <c r="BP339" s="3006"/>
      <c r="BQ339" s="3009"/>
      <c r="BR339" s="2530" t="s">
        <v>143</v>
      </c>
      <c r="BS339" s="2531"/>
      <c r="BT339" s="2531"/>
      <c r="BU339" s="2531"/>
      <c r="BV339" s="2531"/>
      <c r="BW339" s="2531"/>
      <c r="BX339" s="2531"/>
      <c r="BY339" s="2532"/>
      <c r="BZ339" s="461"/>
      <c r="CA339" s="461"/>
      <c r="CB339" s="461"/>
      <c r="CC339" s="461"/>
      <c r="CD339" s="461"/>
      <c r="CE339" s="461"/>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767" customFormat="true" ht="24" x14ac:dyDescent="0.2">
      <c r="B340" s="766"/>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128</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159</v>
      </c>
      <c r="BS340" s="199" t="s">
        <v>160</v>
      </c>
      <c r="BT340" s="199" t="s">
        <v>161</v>
      </c>
      <c r="BU340" s="199" t="s">
        <v>162</v>
      </c>
      <c r="BV340" s="199" t="s">
        <v>163</v>
      </c>
      <c r="BW340" s="199" t="s">
        <v>164</v>
      </c>
      <c r="BX340" s="199" t="s">
        <v>165</v>
      </c>
      <c r="BY340" s="200" t="s">
        <v>166</v>
      </c>
      <c r="BZ340" s="200" t="s">
        <v>167</v>
      </c>
      <c r="CA340" s="200" t="s">
        <v>168</v>
      </c>
      <c r="CB340" s="200" t="s">
        <v>169</v>
      </c>
      <c r="CC340" s="200" t="s">
        <v>170</v>
      </c>
      <c r="CD340" s="200" t="s">
        <v>171</v>
      </c>
      <c r="CE340" s="200" t="s">
        <v>172</v>
      </c>
      <c r="CF340" s="2608"/>
      <c r="CG340" s="2608"/>
      <c r="CH340" s="2608"/>
      <c r="CI340" s="2608"/>
      <c r="CJ340" s="2608"/>
      <c r="CK340" s="2608"/>
      <c r="CL340" s="2608"/>
      <c r="CM340" s="2608"/>
      <c r="CN340" s="2608"/>
      <c r="CO340" s="2608"/>
      <c r="CP340" s="2608"/>
      <c r="CQ340" s="2608"/>
      <c r="CR340" s="2608"/>
      <c r="CS340" s="2608"/>
      <c r="CT340" s="2608"/>
      <c r="CU340" s="2608"/>
      <c r="CV340" s="2608"/>
      <c r="CW340" s="2608"/>
      <c r="CX340" s="2608"/>
      <c r="CY340" s="2608"/>
      <c r="CZ340" s="2608"/>
    </row>
    <row r="341" s="767" customFormat="true" ht="15" customHeight="true" x14ac:dyDescent="0.2">
      <c r="B341" s="766"/>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3010" t="s">
        <v>156</v>
      </c>
      <c r="BB341" s="176" t="s">
        <v>50</v>
      </c>
      <c r="BC341" s="1604" t="s">
        <v>36</v>
      </c>
      <c r="BD341" s="1624" t="s">
        <v>36</v>
      </c>
      <c r="BE341" s="1624" t="s">
        <v>36</v>
      </c>
      <c r="BF341" s="1624" t="s">
        <v>36</v>
      </c>
      <c r="BG341" s="1644" t="s">
        <v>36</v>
      </c>
      <c r="BH341" s="1663" t="s">
        <v>36</v>
      </c>
      <c r="BI341" s="1624" t="s">
        <v>36</v>
      </c>
      <c r="BJ341" s="1624" t="s">
        <v>36</v>
      </c>
      <c r="BK341" s="1624" t="s">
        <v>36</v>
      </c>
      <c r="BL341" s="1644" t="s">
        <v>36</v>
      </c>
      <c r="BM341" s="1663" t="s">
        <v>36</v>
      </c>
      <c r="BN341" s="1624" t="s">
        <v>36</v>
      </c>
      <c r="BO341" s="1624" t="s">
        <v>36</v>
      </c>
      <c r="BP341" s="1624" t="s">
        <v>36</v>
      </c>
      <c r="BQ341" s="1644" t="s">
        <v>36</v>
      </c>
      <c r="BR341" s="1663" t="s">
        <v>36</v>
      </c>
      <c r="BS341" s="1624" t="s">
        <v>36</v>
      </c>
      <c r="BT341" s="1624" t="s">
        <v>36</v>
      </c>
      <c r="BU341" s="1624" t="s">
        <v>36</v>
      </c>
      <c r="BV341" s="1624" t="s">
        <v>36</v>
      </c>
      <c r="BW341" s="1624" t="s">
        <v>36</v>
      </c>
      <c r="BX341" s="1624" t="s">
        <v>36</v>
      </c>
      <c r="BY341" s="1682" t="s">
        <v>36</v>
      </c>
      <c r="BZ341" s="1682" t="s">
        <v>36</v>
      </c>
      <c r="CA341" s="1682" t="s">
        <v>36</v>
      </c>
      <c r="CB341" s="1682" t="s">
        <v>36</v>
      </c>
      <c r="CC341" s="1682" t="s">
        <v>36</v>
      </c>
      <c r="CD341" s="1682" t="s">
        <v>36</v>
      </c>
      <c r="CE341" s="1682" t="s">
        <v>36</v>
      </c>
      <c r="CF341" s="2609"/>
      <c r="CG341" s="2609"/>
      <c r="CH341" s="2609"/>
      <c r="CI341" s="2609"/>
      <c r="CJ341" s="2609"/>
      <c r="CK341" s="2609"/>
      <c r="CL341" s="2609"/>
      <c r="CM341" s="2609"/>
      <c r="CN341" s="2609"/>
      <c r="CO341" s="2609"/>
      <c r="CP341" s="2609"/>
      <c r="CQ341" s="2609"/>
      <c r="CR341" s="2609"/>
      <c r="CS341" s="2609"/>
      <c r="CT341" s="2609"/>
      <c r="CU341" s="2609"/>
      <c r="CV341" s="2609"/>
      <c r="CW341" s="2609"/>
      <c r="CX341" s="2609"/>
      <c r="CY341" s="2609"/>
      <c r="CZ341" s="2609"/>
    </row>
    <row r="342" s="767" customFormat="true" ht="15" customHeight="true" x14ac:dyDescent="0.2">
      <c r="B342" s="766"/>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96"/>
      <c r="BB342" s="177" t="s">
        <v>49</v>
      </c>
      <c r="BC342" s="1605" t="s">
        <v>36</v>
      </c>
      <c r="BD342" s="1625" t="s">
        <v>36</v>
      </c>
      <c r="BE342" s="1625" t="s">
        <v>36</v>
      </c>
      <c r="BF342" s="1625" t="s">
        <v>36</v>
      </c>
      <c r="BG342" s="1645" t="s">
        <v>36</v>
      </c>
      <c r="BH342" s="1664" t="s">
        <v>36</v>
      </c>
      <c r="BI342" s="1625" t="s">
        <v>36</v>
      </c>
      <c r="BJ342" s="1625" t="s">
        <v>36</v>
      </c>
      <c r="BK342" s="1625" t="s">
        <v>36</v>
      </c>
      <c r="BL342" s="1645" t="s">
        <v>36</v>
      </c>
      <c r="BM342" s="1664" t="s">
        <v>36</v>
      </c>
      <c r="BN342" s="1625" t="s">
        <v>36</v>
      </c>
      <c r="BO342" s="1625" t="s">
        <v>36</v>
      </c>
      <c r="BP342" s="1625" t="s">
        <v>36</v>
      </c>
      <c r="BQ342" s="1645" t="s">
        <v>36</v>
      </c>
      <c r="BR342" s="1664" t="s">
        <v>36</v>
      </c>
      <c r="BS342" s="1625" t="s">
        <v>36</v>
      </c>
      <c r="BT342" s="1625" t="s">
        <v>36</v>
      </c>
      <c r="BU342" s="1625" t="s">
        <v>36</v>
      </c>
      <c r="BV342" s="1625" t="s">
        <v>36</v>
      </c>
      <c r="BW342" s="1625" t="s">
        <v>36</v>
      </c>
      <c r="BX342" s="1625" t="s">
        <v>36</v>
      </c>
      <c r="BY342" s="1683" t="s">
        <v>36</v>
      </c>
      <c r="BZ342" s="1683" t="s">
        <v>36</v>
      </c>
      <c r="CA342" s="1683" t="s">
        <v>36</v>
      </c>
      <c r="CB342" s="1683" t="s">
        <v>36</v>
      </c>
      <c r="CC342" s="1683" t="s">
        <v>36</v>
      </c>
      <c r="CD342" s="1683" t="s">
        <v>36</v>
      </c>
      <c r="CE342" s="1683" t="s">
        <v>36</v>
      </c>
      <c r="CF342" s="2610"/>
      <c r="CG342" s="2610"/>
      <c r="CH342" s="2610"/>
      <c r="CI342" s="2610"/>
      <c r="CJ342" s="2610"/>
      <c r="CK342" s="2610"/>
      <c r="CL342" s="2610"/>
      <c r="CM342" s="2610"/>
      <c r="CN342" s="2610"/>
      <c r="CO342" s="2610"/>
      <c r="CP342" s="2610"/>
      <c r="CQ342" s="2610"/>
      <c r="CR342" s="2610"/>
      <c r="CS342" s="2610"/>
      <c r="CT342" s="2610"/>
      <c r="CU342" s="2610"/>
      <c r="CV342" s="2610"/>
      <c r="CW342" s="2610"/>
      <c r="CX342" s="2610"/>
      <c r="CY342" s="2610"/>
      <c r="CZ342" s="2610"/>
    </row>
    <row r="343" s="767" customFormat="true" ht="15" customHeight="true" x14ac:dyDescent="0.2">
      <c r="B343" s="766"/>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95" t="s">
        <v>151</v>
      </c>
      <c r="BB343" s="177" t="s">
        <v>50</v>
      </c>
      <c r="BC343" s="1605" t="s">
        <v>36</v>
      </c>
      <c r="BD343" s="1625" t="s">
        <v>36</v>
      </c>
      <c r="BE343" s="1625" t="s">
        <v>36</v>
      </c>
      <c r="BF343" s="1625" t="s">
        <v>36</v>
      </c>
      <c r="BG343" s="1645" t="s">
        <v>36</v>
      </c>
      <c r="BH343" s="1664" t="s">
        <v>36</v>
      </c>
      <c r="BI343" s="1625" t="s">
        <v>36</v>
      </c>
      <c r="BJ343" s="1625" t="s">
        <v>36</v>
      </c>
      <c r="BK343" s="1625" t="s">
        <v>36</v>
      </c>
      <c r="BL343" s="1645" t="s">
        <v>36</v>
      </c>
      <c r="BM343" s="1664" t="s">
        <v>36</v>
      </c>
      <c r="BN343" s="1625" t="s">
        <v>36</v>
      </c>
      <c r="BO343" s="1625" t="s">
        <v>36</v>
      </c>
      <c r="BP343" s="1625" t="s">
        <v>36</v>
      </c>
      <c r="BQ343" s="1645" t="s">
        <v>36</v>
      </c>
      <c r="BR343" s="1664" t="s">
        <v>36</v>
      </c>
      <c r="BS343" s="1625" t="s">
        <v>36</v>
      </c>
      <c r="BT343" s="1625" t="s">
        <v>36</v>
      </c>
      <c r="BU343" s="1625" t="s">
        <v>36</v>
      </c>
      <c r="BV343" s="1625" t="s">
        <v>36</v>
      </c>
      <c r="BW343" s="1625" t="s">
        <v>36</v>
      </c>
      <c r="BX343" s="1625" t="s">
        <v>36</v>
      </c>
      <c r="BY343" s="1683" t="s">
        <v>36</v>
      </c>
      <c r="BZ343" s="1683" t="s">
        <v>36</v>
      </c>
      <c r="CA343" s="1683" t="s">
        <v>36</v>
      </c>
      <c r="CB343" s="1683" t="s">
        <v>36</v>
      </c>
      <c r="CC343" s="1683" t="s">
        <v>36</v>
      </c>
      <c r="CD343" s="1683" t="s">
        <v>36</v>
      </c>
      <c r="CE343" s="1683" t="s">
        <v>36</v>
      </c>
      <c r="CF343" s="2610"/>
      <c r="CG343" s="2610"/>
      <c r="CH343" s="2610"/>
      <c r="CI343" s="2610"/>
      <c r="CJ343" s="2610"/>
      <c r="CK343" s="2610"/>
      <c r="CL343" s="2610"/>
      <c r="CM343" s="2610"/>
      <c r="CN343" s="2610"/>
      <c r="CO343" s="2610"/>
      <c r="CP343" s="2610"/>
      <c r="CQ343" s="2610"/>
      <c r="CR343" s="2610"/>
      <c r="CS343" s="2610"/>
      <c r="CT343" s="2610"/>
      <c r="CU343" s="2610"/>
      <c r="CV343" s="2610"/>
      <c r="CW343" s="2610"/>
      <c r="CX343" s="2610"/>
      <c r="CY343" s="2610"/>
      <c r="CZ343" s="2610"/>
    </row>
    <row r="344" s="767" customFormat="true" ht="15" customHeight="true" x14ac:dyDescent="0.2">
      <c r="B344" s="766"/>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96"/>
      <c r="BB344" s="177" t="s">
        <v>49</v>
      </c>
      <c r="BC344" s="1605" t="s">
        <v>36</v>
      </c>
      <c r="BD344" s="1625" t="s">
        <v>36</v>
      </c>
      <c r="BE344" s="1625" t="s">
        <v>36</v>
      </c>
      <c r="BF344" s="1625" t="s">
        <v>36</v>
      </c>
      <c r="BG344" s="1645" t="s">
        <v>36</v>
      </c>
      <c r="BH344" s="1664" t="s">
        <v>36</v>
      </c>
      <c r="BI344" s="1625" t="s">
        <v>36</v>
      </c>
      <c r="BJ344" s="1625" t="s">
        <v>36</v>
      </c>
      <c r="BK344" s="1625" t="s">
        <v>36</v>
      </c>
      <c r="BL344" s="1645" t="s">
        <v>36</v>
      </c>
      <c r="BM344" s="1664" t="s">
        <v>36</v>
      </c>
      <c r="BN344" s="1625" t="s">
        <v>36</v>
      </c>
      <c r="BO344" s="1625" t="s">
        <v>36</v>
      </c>
      <c r="BP344" s="1625" t="s">
        <v>36</v>
      </c>
      <c r="BQ344" s="1645" t="s">
        <v>36</v>
      </c>
      <c r="BR344" s="1664" t="s">
        <v>36</v>
      </c>
      <c r="BS344" s="1625" t="s">
        <v>36</v>
      </c>
      <c r="BT344" s="1625" t="s">
        <v>36</v>
      </c>
      <c r="BU344" s="1625" t="s">
        <v>36</v>
      </c>
      <c r="BV344" s="1625" t="s">
        <v>36</v>
      </c>
      <c r="BW344" s="1625" t="s">
        <v>36</v>
      </c>
      <c r="BX344" s="1625" t="s">
        <v>36</v>
      </c>
      <c r="BY344" s="1683" t="s">
        <v>36</v>
      </c>
      <c r="BZ344" s="1683" t="s">
        <v>36</v>
      </c>
      <c r="CA344" s="1683" t="s">
        <v>36</v>
      </c>
      <c r="CB344" s="1683" t="s">
        <v>36</v>
      </c>
      <c r="CC344" s="1683" t="s">
        <v>36</v>
      </c>
      <c r="CD344" s="1683" t="s">
        <v>36</v>
      </c>
      <c r="CE344" s="1683" t="s">
        <v>36</v>
      </c>
      <c r="CF344" s="2610"/>
      <c r="CG344" s="2610"/>
      <c r="CH344" s="2610"/>
      <c r="CI344" s="2610"/>
      <c r="CJ344" s="2610"/>
      <c r="CK344" s="2610"/>
      <c r="CL344" s="2610"/>
      <c r="CM344" s="2610"/>
      <c r="CN344" s="2610"/>
      <c r="CO344" s="2610"/>
      <c r="CP344" s="2610"/>
      <c r="CQ344" s="2610"/>
      <c r="CR344" s="2610"/>
      <c r="CS344" s="2610"/>
      <c r="CT344" s="2610"/>
      <c r="CU344" s="2610"/>
      <c r="CV344" s="2610"/>
      <c r="CW344" s="2610"/>
      <c r="CX344" s="2610"/>
      <c r="CY344" s="2610"/>
      <c r="CZ344" s="2610"/>
    </row>
    <row r="345" s="767" customFormat="true" ht="15" customHeight="true" x14ac:dyDescent="0.2">
      <c r="B345" s="766"/>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95" t="s">
        <v>152</v>
      </c>
      <c r="BB345" s="177" t="s">
        <v>50</v>
      </c>
      <c r="BC345" s="1605" t="s">
        <v>36</v>
      </c>
      <c r="BD345" s="1625" t="s">
        <v>36</v>
      </c>
      <c r="BE345" s="1625" t="s">
        <v>36</v>
      </c>
      <c r="BF345" s="1625" t="s">
        <v>36</v>
      </c>
      <c r="BG345" s="1645" t="s">
        <v>36</v>
      </c>
      <c r="BH345" s="1664" t="s">
        <v>36</v>
      </c>
      <c r="BI345" s="1625" t="s">
        <v>36</v>
      </c>
      <c r="BJ345" s="1625" t="s">
        <v>36</v>
      </c>
      <c r="BK345" s="1625" t="s">
        <v>36</v>
      </c>
      <c r="BL345" s="1645" t="s">
        <v>36</v>
      </c>
      <c r="BM345" s="1664" t="s">
        <v>36</v>
      </c>
      <c r="BN345" s="1625" t="s">
        <v>36</v>
      </c>
      <c r="BO345" s="1625" t="s">
        <v>36</v>
      </c>
      <c r="BP345" s="1625" t="s">
        <v>36</v>
      </c>
      <c r="BQ345" s="1645" t="s">
        <v>36</v>
      </c>
      <c r="BR345" s="1664" t="s">
        <v>36</v>
      </c>
      <c r="BS345" s="1625" t="s">
        <v>36</v>
      </c>
      <c r="BT345" s="1625" t="s">
        <v>36</v>
      </c>
      <c r="BU345" s="1625" t="s">
        <v>36</v>
      </c>
      <c r="BV345" s="1625" t="s">
        <v>36</v>
      </c>
      <c r="BW345" s="1625" t="s">
        <v>36</v>
      </c>
      <c r="BX345" s="1625" t="s">
        <v>36</v>
      </c>
      <c r="BY345" s="1683" t="s">
        <v>36</v>
      </c>
      <c r="BZ345" s="1683" t="s">
        <v>36</v>
      </c>
      <c r="CA345" s="1683" t="s">
        <v>36</v>
      </c>
      <c r="CB345" s="1683" t="s">
        <v>36</v>
      </c>
      <c r="CC345" s="1683" t="s">
        <v>36</v>
      </c>
      <c r="CD345" s="1683" t="s">
        <v>36</v>
      </c>
      <c r="CE345" s="1683" t="s">
        <v>36</v>
      </c>
      <c r="CF345" s="2610"/>
      <c r="CG345" s="2610"/>
      <c r="CH345" s="2610"/>
      <c r="CI345" s="2610"/>
      <c r="CJ345" s="2610"/>
      <c r="CK345" s="2610"/>
      <c r="CL345" s="2610"/>
      <c r="CM345" s="2610"/>
      <c r="CN345" s="2610"/>
      <c r="CO345" s="2610"/>
      <c r="CP345" s="2610"/>
      <c r="CQ345" s="2610"/>
      <c r="CR345" s="2610"/>
      <c r="CS345" s="2610"/>
      <c r="CT345" s="2610"/>
      <c r="CU345" s="2610"/>
      <c r="CV345" s="2610"/>
      <c r="CW345" s="2610"/>
      <c r="CX345" s="2610"/>
      <c r="CY345" s="2610"/>
      <c r="CZ345" s="2610"/>
    </row>
    <row r="346" s="767" customFormat="true" ht="15" customHeight="true" x14ac:dyDescent="0.2">
      <c r="B346" s="766"/>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96"/>
      <c r="BB346" s="177" t="s">
        <v>49</v>
      </c>
      <c r="BC346" s="1605" t="s">
        <v>36</v>
      </c>
      <c r="BD346" s="1625" t="s">
        <v>36</v>
      </c>
      <c r="BE346" s="1625" t="s">
        <v>36</v>
      </c>
      <c r="BF346" s="1625" t="s">
        <v>36</v>
      </c>
      <c r="BG346" s="1645" t="s">
        <v>36</v>
      </c>
      <c r="BH346" s="1664" t="s">
        <v>36</v>
      </c>
      <c r="BI346" s="1625" t="s">
        <v>36</v>
      </c>
      <c r="BJ346" s="1625" t="s">
        <v>36</v>
      </c>
      <c r="BK346" s="1625" t="s">
        <v>36</v>
      </c>
      <c r="BL346" s="1645" t="s">
        <v>36</v>
      </c>
      <c r="BM346" s="1664" t="s">
        <v>36</v>
      </c>
      <c r="BN346" s="1625" t="s">
        <v>36</v>
      </c>
      <c r="BO346" s="1625" t="s">
        <v>36</v>
      </c>
      <c r="BP346" s="1625" t="s">
        <v>36</v>
      </c>
      <c r="BQ346" s="1645" t="s">
        <v>36</v>
      </c>
      <c r="BR346" s="1664" t="s">
        <v>36</v>
      </c>
      <c r="BS346" s="1625" t="s">
        <v>36</v>
      </c>
      <c r="BT346" s="1625" t="s">
        <v>36</v>
      </c>
      <c r="BU346" s="1625" t="s">
        <v>36</v>
      </c>
      <c r="BV346" s="1625" t="s">
        <v>36</v>
      </c>
      <c r="BW346" s="1625" t="s">
        <v>36</v>
      </c>
      <c r="BX346" s="1625" t="s">
        <v>36</v>
      </c>
      <c r="BY346" s="1683" t="s">
        <v>36</v>
      </c>
      <c r="BZ346" s="1683" t="s">
        <v>36</v>
      </c>
      <c r="CA346" s="1683" t="s">
        <v>36</v>
      </c>
      <c r="CB346" s="1683" t="s">
        <v>36</v>
      </c>
      <c r="CC346" s="1683" t="s">
        <v>36</v>
      </c>
      <c r="CD346" s="1683" t="s">
        <v>36</v>
      </c>
      <c r="CE346" s="1683" t="s">
        <v>36</v>
      </c>
      <c r="CF346" s="2610"/>
      <c r="CG346" s="2610"/>
      <c r="CH346" s="2610"/>
      <c r="CI346" s="2610"/>
      <c r="CJ346" s="2610"/>
      <c r="CK346" s="2610"/>
      <c r="CL346" s="2610"/>
      <c r="CM346" s="2610"/>
      <c r="CN346" s="2610"/>
      <c r="CO346" s="2610"/>
      <c r="CP346" s="2610"/>
      <c r="CQ346" s="2610"/>
      <c r="CR346" s="2610"/>
      <c r="CS346" s="2610"/>
      <c r="CT346" s="2610"/>
      <c r="CU346" s="2610"/>
      <c r="CV346" s="2610"/>
      <c r="CW346" s="2610"/>
      <c r="CX346" s="2610"/>
      <c r="CY346" s="2610"/>
      <c r="CZ346" s="2610"/>
    </row>
    <row r="347" s="767" customFormat="true" ht="15" customHeight="true" x14ac:dyDescent="0.2">
      <c r="B347" s="766"/>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95" t="s">
        <v>153</v>
      </c>
      <c r="BB347" s="177" t="s">
        <v>50</v>
      </c>
      <c r="BC347" s="1605" t="s">
        <v>36</v>
      </c>
      <c r="BD347" s="1625" t="s">
        <v>36</v>
      </c>
      <c r="BE347" s="1625" t="s">
        <v>36</v>
      </c>
      <c r="BF347" s="1625" t="s">
        <v>36</v>
      </c>
      <c r="BG347" s="1645" t="s">
        <v>36</v>
      </c>
      <c r="BH347" s="1664" t="s">
        <v>36</v>
      </c>
      <c r="BI347" s="1625" t="s">
        <v>36</v>
      </c>
      <c r="BJ347" s="1625" t="s">
        <v>36</v>
      </c>
      <c r="BK347" s="1625" t="s">
        <v>36</v>
      </c>
      <c r="BL347" s="1645" t="s">
        <v>36</v>
      </c>
      <c r="BM347" s="1664" t="s">
        <v>36</v>
      </c>
      <c r="BN347" s="1625" t="s">
        <v>36</v>
      </c>
      <c r="BO347" s="1625" t="s">
        <v>36</v>
      </c>
      <c r="BP347" s="1625" t="s">
        <v>36</v>
      </c>
      <c r="BQ347" s="1645" t="s">
        <v>36</v>
      </c>
      <c r="BR347" s="1664" t="s">
        <v>36</v>
      </c>
      <c r="BS347" s="1625" t="s">
        <v>36</v>
      </c>
      <c r="BT347" s="1625" t="s">
        <v>36</v>
      </c>
      <c r="BU347" s="1625" t="s">
        <v>36</v>
      </c>
      <c r="BV347" s="1625" t="s">
        <v>36</v>
      </c>
      <c r="BW347" s="1625" t="s">
        <v>36</v>
      </c>
      <c r="BX347" s="1625" t="s">
        <v>36</v>
      </c>
      <c r="BY347" s="1683" t="s">
        <v>36</v>
      </c>
      <c r="BZ347" s="1683" t="s">
        <v>36</v>
      </c>
      <c r="CA347" s="1683" t="s">
        <v>36</v>
      </c>
      <c r="CB347" s="1683" t="s">
        <v>36</v>
      </c>
      <c r="CC347" s="1683" t="s">
        <v>36</v>
      </c>
      <c r="CD347" s="1683" t="s">
        <v>36</v>
      </c>
      <c r="CE347" s="1683" t="s">
        <v>36</v>
      </c>
      <c r="CF347" s="2610"/>
      <c r="CG347" s="2610"/>
      <c r="CH347" s="2610"/>
      <c r="CI347" s="2610"/>
      <c r="CJ347" s="2610"/>
      <c r="CK347" s="2610"/>
      <c r="CL347" s="2610"/>
      <c r="CM347" s="2610"/>
      <c r="CN347" s="2610"/>
      <c r="CO347" s="2610"/>
      <c r="CP347" s="2610"/>
      <c r="CQ347" s="2610"/>
      <c r="CR347" s="2610"/>
      <c r="CS347" s="2610"/>
      <c r="CT347" s="2610"/>
      <c r="CU347" s="2610"/>
      <c r="CV347" s="2610"/>
      <c r="CW347" s="2610"/>
      <c r="CX347" s="2610"/>
      <c r="CY347" s="2610"/>
      <c r="CZ347" s="2610"/>
    </row>
    <row r="348" s="767" customFormat="true" ht="15" customHeight="true" x14ac:dyDescent="0.2">
      <c r="B348" s="766"/>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96"/>
      <c r="BB348" s="177" t="s">
        <v>49</v>
      </c>
      <c r="BC348" s="1605" t="s">
        <v>36</v>
      </c>
      <c r="BD348" s="1625" t="s">
        <v>36</v>
      </c>
      <c r="BE348" s="1625" t="s">
        <v>36</v>
      </c>
      <c r="BF348" s="1625" t="s">
        <v>36</v>
      </c>
      <c r="BG348" s="1645" t="s">
        <v>36</v>
      </c>
      <c r="BH348" s="1664" t="s">
        <v>36</v>
      </c>
      <c r="BI348" s="1625" t="s">
        <v>36</v>
      </c>
      <c r="BJ348" s="1625" t="s">
        <v>36</v>
      </c>
      <c r="BK348" s="1625" t="s">
        <v>36</v>
      </c>
      <c r="BL348" s="1645" t="s">
        <v>36</v>
      </c>
      <c r="BM348" s="1664" t="s">
        <v>36</v>
      </c>
      <c r="BN348" s="1625" t="s">
        <v>36</v>
      </c>
      <c r="BO348" s="1625" t="s">
        <v>36</v>
      </c>
      <c r="BP348" s="1625" t="s">
        <v>36</v>
      </c>
      <c r="BQ348" s="1645" t="s">
        <v>36</v>
      </c>
      <c r="BR348" s="1664" t="s">
        <v>36</v>
      </c>
      <c r="BS348" s="1625" t="s">
        <v>36</v>
      </c>
      <c r="BT348" s="1625" t="s">
        <v>36</v>
      </c>
      <c r="BU348" s="1625" t="s">
        <v>36</v>
      </c>
      <c r="BV348" s="1625" t="s">
        <v>36</v>
      </c>
      <c r="BW348" s="1625" t="s">
        <v>36</v>
      </c>
      <c r="BX348" s="1625" t="s">
        <v>36</v>
      </c>
      <c r="BY348" s="1683" t="s">
        <v>36</v>
      </c>
      <c r="BZ348" s="1683" t="s">
        <v>36</v>
      </c>
      <c r="CA348" s="1683" t="s">
        <v>36</v>
      </c>
      <c r="CB348" s="1683" t="s">
        <v>36</v>
      </c>
      <c r="CC348" s="1683" t="s">
        <v>36</v>
      </c>
      <c r="CD348" s="1683" t="s">
        <v>36</v>
      </c>
      <c r="CE348" s="1683" t="s">
        <v>36</v>
      </c>
      <c r="CF348" s="2610"/>
      <c r="CG348" s="2610"/>
      <c r="CH348" s="2610"/>
      <c r="CI348" s="2610"/>
      <c r="CJ348" s="2610"/>
      <c r="CK348" s="2610"/>
      <c r="CL348" s="2610"/>
      <c r="CM348" s="2610"/>
      <c r="CN348" s="2610"/>
      <c r="CO348" s="2610"/>
      <c r="CP348" s="2610"/>
      <c r="CQ348" s="2610"/>
      <c r="CR348" s="2610"/>
      <c r="CS348" s="2610"/>
      <c r="CT348" s="2610"/>
      <c r="CU348" s="2610"/>
      <c r="CV348" s="2610"/>
      <c r="CW348" s="2610"/>
      <c r="CX348" s="2610"/>
      <c r="CY348" s="2610"/>
      <c r="CZ348" s="2610"/>
    </row>
    <row r="349" s="767" customFormat="true" ht="15" customHeight="true" x14ac:dyDescent="0.2">
      <c r="B349" s="766"/>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95" t="s">
        <v>154</v>
      </c>
      <c r="BB349" s="177" t="s">
        <v>50</v>
      </c>
      <c r="BC349" s="1605" t="s">
        <v>36</v>
      </c>
      <c r="BD349" s="1625" t="s">
        <v>36</v>
      </c>
      <c r="BE349" s="1625" t="s">
        <v>36</v>
      </c>
      <c r="BF349" s="1625" t="s">
        <v>36</v>
      </c>
      <c r="BG349" s="1645" t="s">
        <v>36</v>
      </c>
      <c r="BH349" s="1664" t="s">
        <v>36</v>
      </c>
      <c r="BI349" s="1625" t="s">
        <v>36</v>
      </c>
      <c r="BJ349" s="1625" t="s">
        <v>36</v>
      </c>
      <c r="BK349" s="1625" t="s">
        <v>36</v>
      </c>
      <c r="BL349" s="1645" t="s">
        <v>36</v>
      </c>
      <c r="BM349" s="1664" t="s">
        <v>36</v>
      </c>
      <c r="BN349" s="1625" t="s">
        <v>36</v>
      </c>
      <c r="BO349" s="1625" t="s">
        <v>36</v>
      </c>
      <c r="BP349" s="1625" t="s">
        <v>36</v>
      </c>
      <c r="BQ349" s="1645" t="s">
        <v>36</v>
      </c>
      <c r="BR349" s="1664" t="s">
        <v>36</v>
      </c>
      <c r="BS349" s="1625" t="s">
        <v>36</v>
      </c>
      <c r="BT349" s="1625" t="s">
        <v>36</v>
      </c>
      <c r="BU349" s="1625" t="s">
        <v>36</v>
      </c>
      <c r="BV349" s="1625" t="s">
        <v>36</v>
      </c>
      <c r="BW349" s="1625" t="s">
        <v>36</v>
      </c>
      <c r="BX349" s="1625" t="s">
        <v>36</v>
      </c>
      <c r="BY349" s="1683" t="s">
        <v>36</v>
      </c>
      <c r="BZ349" s="1683" t="s">
        <v>36</v>
      </c>
      <c r="CA349" s="1683" t="s">
        <v>36</v>
      </c>
      <c r="CB349" s="1683" t="s">
        <v>36</v>
      </c>
      <c r="CC349" s="1683" t="s">
        <v>36</v>
      </c>
      <c r="CD349" s="1683" t="s">
        <v>36</v>
      </c>
      <c r="CE349" s="1683" t="s">
        <v>36</v>
      </c>
      <c r="CF349" s="2610"/>
      <c r="CG349" s="2610"/>
      <c r="CH349" s="2610"/>
      <c r="CI349" s="2610"/>
      <c r="CJ349" s="2610"/>
      <c r="CK349" s="2610"/>
      <c r="CL349" s="2610"/>
      <c r="CM349" s="2610"/>
      <c r="CN349" s="2610"/>
      <c r="CO349" s="2610"/>
      <c r="CP349" s="2610"/>
      <c r="CQ349" s="2610"/>
      <c r="CR349" s="2610"/>
      <c r="CS349" s="2610"/>
      <c r="CT349" s="2610"/>
      <c r="CU349" s="2610"/>
      <c r="CV349" s="2610"/>
      <c r="CW349" s="2610"/>
      <c r="CX349" s="2610"/>
      <c r="CY349" s="2610"/>
      <c r="CZ349" s="2610"/>
    </row>
    <row r="350" s="767" customFormat="true" ht="15" customHeight="true" x14ac:dyDescent="0.2">
      <c r="B350" s="766"/>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96"/>
      <c r="BB350" s="177" t="s">
        <v>49</v>
      </c>
      <c r="BC350" s="1605" t="s">
        <v>36</v>
      </c>
      <c r="BD350" s="1625" t="s">
        <v>36</v>
      </c>
      <c r="BE350" s="1625" t="s">
        <v>36</v>
      </c>
      <c r="BF350" s="1625" t="s">
        <v>36</v>
      </c>
      <c r="BG350" s="1645" t="s">
        <v>36</v>
      </c>
      <c r="BH350" s="1664" t="s">
        <v>36</v>
      </c>
      <c r="BI350" s="1625" t="s">
        <v>36</v>
      </c>
      <c r="BJ350" s="1625" t="s">
        <v>36</v>
      </c>
      <c r="BK350" s="1625" t="s">
        <v>36</v>
      </c>
      <c r="BL350" s="1645" t="s">
        <v>36</v>
      </c>
      <c r="BM350" s="1664" t="s">
        <v>36</v>
      </c>
      <c r="BN350" s="1625" t="s">
        <v>36</v>
      </c>
      <c r="BO350" s="1625" t="s">
        <v>36</v>
      </c>
      <c r="BP350" s="1625" t="s">
        <v>36</v>
      </c>
      <c r="BQ350" s="1645" t="s">
        <v>36</v>
      </c>
      <c r="BR350" s="1664" t="s">
        <v>36</v>
      </c>
      <c r="BS350" s="1625" t="s">
        <v>36</v>
      </c>
      <c r="BT350" s="1625" t="s">
        <v>36</v>
      </c>
      <c r="BU350" s="1625" t="s">
        <v>36</v>
      </c>
      <c r="BV350" s="1625" t="s">
        <v>36</v>
      </c>
      <c r="BW350" s="1625" t="s">
        <v>36</v>
      </c>
      <c r="BX350" s="1625" t="s">
        <v>36</v>
      </c>
      <c r="BY350" s="1683" t="s">
        <v>36</v>
      </c>
      <c r="BZ350" s="1683" t="s">
        <v>36</v>
      </c>
      <c r="CA350" s="1683" t="s">
        <v>36</v>
      </c>
      <c r="CB350" s="1683" t="s">
        <v>36</v>
      </c>
      <c r="CC350" s="1683" t="s">
        <v>36</v>
      </c>
      <c r="CD350" s="1683" t="s">
        <v>36</v>
      </c>
      <c r="CE350" s="1683" t="s">
        <v>36</v>
      </c>
      <c r="CF350" s="2610"/>
      <c r="CG350" s="2610"/>
      <c r="CH350" s="2610"/>
      <c r="CI350" s="2610"/>
      <c r="CJ350" s="2610"/>
      <c r="CK350" s="2610"/>
      <c r="CL350" s="2610"/>
      <c r="CM350" s="2610"/>
      <c r="CN350" s="2610"/>
      <c r="CO350" s="2610"/>
      <c r="CP350" s="2610"/>
      <c r="CQ350" s="2610"/>
      <c r="CR350" s="2610"/>
      <c r="CS350" s="2610"/>
      <c r="CT350" s="2610"/>
      <c r="CU350" s="2610"/>
      <c r="CV350" s="2610"/>
      <c r="CW350" s="2610"/>
      <c r="CX350" s="2610"/>
      <c r="CY350" s="2610"/>
      <c r="CZ350" s="2610"/>
    </row>
    <row r="351" s="767" customFormat="true" ht="15" customHeight="true" x14ac:dyDescent="0.2">
      <c r="B351" s="766"/>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95" t="s">
        <v>155</v>
      </c>
      <c r="BB351" s="177" t="s">
        <v>50</v>
      </c>
      <c r="BC351" s="1605" t="s">
        <v>36</v>
      </c>
      <c r="BD351" s="1625" t="s">
        <v>36</v>
      </c>
      <c r="BE351" s="1625" t="s">
        <v>36</v>
      </c>
      <c r="BF351" s="1625" t="s">
        <v>36</v>
      </c>
      <c r="BG351" s="1645" t="s">
        <v>36</v>
      </c>
      <c r="BH351" s="1664" t="s">
        <v>36</v>
      </c>
      <c r="BI351" s="1625" t="s">
        <v>36</v>
      </c>
      <c r="BJ351" s="1625" t="s">
        <v>36</v>
      </c>
      <c r="BK351" s="1625" t="s">
        <v>36</v>
      </c>
      <c r="BL351" s="1645" t="s">
        <v>36</v>
      </c>
      <c r="BM351" s="1664" t="s">
        <v>36</v>
      </c>
      <c r="BN351" s="1625" t="s">
        <v>36</v>
      </c>
      <c r="BO351" s="1625" t="s">
        <v>36</v>
      </c>
      <c r="BP351" s="1625" t="s">
        <v>36</v>
      </c>
      <c r="BQ351" s="1645" t="s">
        <v>36</v>
      </c>
      <c r="BR351" s="1664" t="s">
        <v>36</v>
      </c>
      <c r="BS351" s="1625" t="s">
        <v>36</v>
      </c>
      <c r="BT351" s="1625" t="s">
        <v>36</v>
      </c>
      <c r="BU351" s="1625" t="s">
        <v>36</v>
      </c>
      <c r="BV351" s="1625" t="s">
        <v>36</v>
      </c>
      <c r="BW351" s="1625" t="s">
        <v>36</v>
      </c>
      <c r="BX351" s="1625" t="s">
        <v>36</v>
      </c>
      <c r="BY351" s="1683" t="s">
        <v>36</v>
      </c>
      <c r="BZ351" s="1683" t="s">
        <v>36</v>
      </c>
      <c r="CA351" s="1683" t="s">
        <v>36</v>
      </c>
      <c r="CB351" s="1683" t="s">
        <v>36</v>
      </c>
      <c r="CC351" s="1683" t="s">
        <v>36</v>
      </c>
      <c r="CD351" s="1683" t="s">
        <v>36</v>
      </c>
      <c r="CE351" s="1683" t="s">
        <v>36</v>
      </c>
      <c r="CF351" s="2610"/>
      <c r="CG351" s="2610"/>
      <c r="CH351" s="2610"/>
      <c r="CI351" s="2610"/>
      <c r="CJ351" s="2610"/>
      <c r="CK351" s="2610"/>
      <c r="CL351" s="2610"/>
      <c r="CM351" s="2610"/>
      <c r="CN351" s="2610"/>
      <c r="CO351" s="2610"/>
      <c r="CP351" s="2610"/>
      <c r="CQ351" s="2610"/>
      <c r="CR351" s="2610"/>
      <c r="CS351" s="2610"/>
      <c r="CT351" s="2610"/>
      <c r="CU351" s="2610"/>
      <c r="CV351" s="2610"/>
      <c r="CW351" s="2610"/>
      <c r="CX351" s="2610"/>
      <c r="CY351" s="2610"/>
      <c r="CZ351" s="2610"/>
    </row>
    <row r="352" s="767" customFormat="true" ht="15" customHeight="true" x14ac:dyDescent="0.2">
      <c r="B352" s="766"/>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96"/>
      <c r="BB352" s="177" t="s">
        <v>49</v>
      </c>
      <c r="BC352" s="1605" t="s">
        <v>36</v>
      </c>
      <c r="BD352" s="1625" t="s">
        <v>36</v>
      </c>
      <c r="BE352" s="1625" t="s">
        <v>36</v>
      </c>
      <c r="BF352" s="1625" t="s">
        <v>36</v>
      </c>
      <c r="BG352" s="1645" t="s">
        <v>36</v>
      </c>
      <c r="BH352" s="1664" t="s">
        <v>36</v>
      </c>
      <c r="BI352" s="1625" t="s">
        <v>36</v>
      </c>
      <c r="BJ352" s="1625" t="s">
        <v>36</v>
      </c>
      <c r="BK352" s="1625" t="s">
        <v>36</v>
      </c>
      <c r="BL352" s="1645" t="s">
        <v>36</v>
      </c>
      <c r="BM352" s="1664" t="s">
        <v>36</v>
      </c>
      <c r="BN352" s="1625" t="s">
        <v>36</v>
      </c>
      <c r="BO352" s="1625" t="s">
        <v>36</v>
      </c>
      <c r="BP352" s="1625" t="s">
        <v>36</v>
      </c>
      <c r="BQ352" s="1645" t="s">
        <v>36</v>
      </c>
      <c r="BR352" s="1664" t="s">
        <v>36</v>
      </c>
      <c r="BS352" s="1625" t="s">
        <v>36</v>
      </c>
      <c r="BT352" s="1625" t="s">
        <v>36</v>
      </c>
      <c r="BU352" s="1625" t="s">
        <v>36</v>
      </c>
      <c r="BV352" s="1625" t="s">
        <v>36</v>
      </c>
      <c r="BW352" s="1625" t="s">
        <v>36</v>
      </c>
      <c r="BX352" s="1625" t="s">
        <v>36</v>
      </c>
      <c r="BY352" s="1683" t="s">
        <v>36</v>
      </c>
      <c r="BZ352" s="1683" t="s">
        <v>36</v>
      </c>
      <c r="CA352" s="1683" t="s">
        <v>36</v>
      </c>
      <c r="CB352" s="1683" t="s">
        <v>36</v>
      </c>
      <c r="CC352" s="1683" t="s">
        <v>36</v>
      </c>
      <c r="CD352" s="1683" t="s">
        <v>36</v>
      </c>
      <c r="CE352" s="1683" t="s">
        <v>36</v>
      </c>
      <c r="CF352" s="2610"/>
      <c r="CG352" s="2610"/>
      <c r="CH352" s="2610"/>
      <c r="CI352" s="2610"/>
      <c r="CJ352" s="2610"/>
      <c r="CK352" s="2610"/>
      <c r="CL352" s="2610"/>
      <c r="CM352" s="2610"/>
      <c r="CN352" s="2610"/>
      <c r="CO352" s="2610"/>
      <c r="CP352" s="2610"/>
      <c r="CQ352" s="2610"/>
      <c r="CR352" s="2610"/>
      <c r="CS352" s="2610"/>
      <c r="CT352" s="2610"/>
      <c r="CU352" s="2610"/>
      <c r="CV352" s="2610"/>
      <c r="CW352" s="2610"/>
      <c r="CX352" s="2610"/>
      <c r="CY352" s="2610"/>
      <c r="CZ352" s="2610"/>
    </row>
    <row r="353" s="767" customFormat="true" ht="15" customHeight="true" x14ac:dyDescent="0.2">
      <c r="B353" s="766"/>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95" t="s">
        <v>144</v>
      </c>
      <c r="BB353" s="177" t="s">
        <v>50</v>
      </c>
      <c r="BC353" s="1605" t="s">
        <v>36</v>
      </c>
      <c r="BD353" s="1625" t="s">
        <v>36</v>
      </c>
      <c r="BE353" s="1625" t="s">
        <v>36</v>
      </c>
      <c r="BF353" s="1625" t="s">
        <v>36</v>
      </c>
      <c r="BG353" s="1645" t="s">
        <v>36</v>
      </c>
      <c r="BH353" s="1664" t="s">
        <v>36</v>
      </c>
      <c r="BI353" s="1625" t="s">
        <v>36</v>
      </c>
      <c r="BJ353" s="1625" t="s">
        <v>36</v>
      </c>
      <c r="BK353" s="1625" t="s">
        <v>36</v>
      </c>
      <c r="BL353" s="1645" t="s">
        <v>36</v>
      </c>
      <c r="BM353" s="1664" t="s">
        <v>36</v>
      </c>
      <c r="BN353" s="1625" t="s">
        <v>36</v>
      </c>
      <c r="BO353" s="1625" t="s">
        <v>36</v>
      </c>
      <c r="BP353" s="1625" t="s">
        <v>36</v>
      </c>
      <c r="BQ353" s="1645" t="s">
        <v>36</v>
      </c>
      <c r="BR353" s="1664" t="s">
        <v>36</v>
      </c>
      <c r="BS353" s="1625" t="s">
        <v>36</v>
      </c>
      <c r="BT353" s="1625" t="s">
        <v>36</v>
      </c>
      <c r="BU353" s="1625" t="s">
        <v>36</v>
      </c>
      <c r="BV353" s="1625" t="s">
        <v>36</v>
      </c>
      <c r="BW353" s="1625" t="s">
        <v>36</v>
      </c>
      <c r="BX353" s="1625" t="s">
        <v>36</v>
      </c>
      <c r="BY353" s="1683" t="s">
        <v>36</v>
      </c>
      <c r="BZ353" s="1683" t="s">
        <v>36</v>
      </c>
      <c r="CA353" s="1683" t="s">
        <v>36</v>
      </c>
      <c r="CB353" s="1683" t="s">
        <v>36</v>
      </c>
      <c r="CC353" s="1683" t="s">
        <v>36</v>
      </c>
      <c r="CD353" s="1683" t="s">
        <v>36</v>
      </c>
      <c r="CE353" s="1683" t="s">
        <v>36</v>
      </c>
      <c r="CF353" s="2610"/>
      <c r="CG353" s="2610"/>
      <c r="CH353" s="2610"/>
      <c r="CI353" s="2610"/>
      <c r="CJ353" s="2610"/>
      <c r="CK353" s="2610"/>
      <c r="CL353" s="2610"/>
      <c r="CM353" s="2610"/>
      <c r="CN353" s="2610"/>
      <c r="CO353" s="2610"/>
      <c r="CP353" s="2610"/>
      <c r="CQ353" s="2610"/>
      <c r="CR353" s="2610"/>
      <c r="CS353" s="2610"/>
      <c r="CT353" s="2610"/>
      <c r="CU353" s="2610"/>
      <c r="CV353" s="2610"/>
      <c r="CW353" s="2610"/>
      <c r="CX353" s="2610"/>
      <c r="CY353" s="2610"/>
      <c r="CZ353" s="2610"/>
    </row>
    <row r="354" s="767" customFormat="true" ht="15" customHeight="true" x14ac:dyDescent="0.2">
      <c r="B354" s="766"/>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97"/>
      <c r="BB354" s="178" t="s">
        <v>49</v>
      </c>
      <c r="BC354" s="1606" t="s">
        <v>36</v>
      </c>
      <c r="BD354" s="1626" t="s">
        <v>36</v>
      </c>
      <c r="BE354" s="1626" t="s">
        <v>36</v>
      </c>
      <c r="BF354" s="1626" t="s">
        <v>36</v>
      </c>
      <c r="BG354" s="1646" t="s">
        <v>36</v>
      </c>
      <c r="BH354" s="1665" t="s">
        <v>36</v>
      </c>
      <c r="BI354" s="1626" t="s">
        <v>36</v>
      </c>
      <c r="BJ354" s="1626" t="s">
        <v>36</v>
      </c>
      <c r="BK354" s="1626" t="s">
        <v>36</v>
      </c>
      <c r="BL354" s="1646" t="s">
        <v>36</v>
      </c>
      <c r="BM354" s="1665" t="s">
        <v>36</v>
      </c>
      <c r="BN354" s="1626" t="s">
        <v>36</v>
      </c>
      <c r="BO354" s="1626" t="s">
        <v>36</v>
      </c>
      <c r="BP354" s="1626" t="s">
        <v>36</v>
      </c>
      <c r="BQ354" s="1646" t="s">
        <v>36</v>
      </c>
      <c r="BR354" s="1665" t="s">
        <v>36</v>
      </c>
      <c r="BS354" s="1626" t="s">
        <v>36</v>
      </c>
      <c r="BT354" s="1626" t="s">
        <v>36</v>
      </c>
      <c r="BU354" s="1626" t="s">
        <v>36</v>
      </c>
      <c r="BV354" s="1626" t="s">
        <v>36</v>
      </c>
      <c r="BW354" s="1626" t="s">
        <v>36</v>
      </c>
      <c r="BX354" s="1626" t="s">
        <v>36</v>
      </c>
      <c r="BY354" s="1684" t="s">
        <v>36</v>
      </c>
      <c r="BZ354" s="1684" t="s">
        <v>36</v>
      </c>
      <c r="CA354" s="1684" t="s">
        <v>36</v>
      </c>
      <c r="CB354" s="1684" t="s">
        <v>36</v>
      </c>
      <c r="CC354" s="1684" t="s">
        <v>36</v>
      </c>
      <c r="CD354" s="1684" t="s">
        <v>36</v>
      </c>
      <c r="CE354" s="1684" t="s">
        <v>36</v>
      </c>
      <c r="CF354" s="2611"/>
      <c r="CG354" s="2611"/>
      <c r="CH354" s="2611"/>
      <c r="CI354" s="2611"/>
      <c r="CJ354" s="2611"/>
      <c r="CK354" s="2611"/>
      <c r="CL354" s="2611"/>
      <c r="CM354" s="2611"/>
      <c r="CN354" s="2611"/>
      <c r="CO354" s="2611"/>
      <c r="CP354" s="2611"/>
      <c r="CQ354" s="2611"/>
      <c r="CR354" s="2611"/>
      <c r="CS354" s="2611"/>
      <c r="CT354" s="2611"/>
      <c r="CU354" s="2611"/>
      <c r="CV354" s="2611"/>
      <c r="CW354" s="2611"/>
      <c r="CX354" s="2611"/>
      <c r="CY354" s="2611"/>
      <c r="CZ354" s="2611"/>
    </row>
    <row r="355" s="767" customFormat="true" ht="15" customHeight="true" x14ac:dyDescent="0.2">
      <c r="B355" s="766"/>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767" customFormat="true" ht="15" customHeight="true" x14ac:dyDescent="0.2">
      <c r="B356" s="766"/>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767" customFormat="true" ht="15" customHeight="true" x14ac:dyDescent="0.2">
      <c r="B390" s="766"/>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767" customFormat="true" ht="15" customHeight="true" x14ac:dyDescent="0.2">
      <c r="B391" s="766"/>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767" customFormat="true" ht="15" customHeight="true" x14ac:dyDescent="0.2">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767" customFormat="true" ht="15" customHeight="true" x14ac:dyDescent="0.2">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767" customFormat="true" ht="15" customHeight="true" x14ac:dyDescent="0.2">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767" customFormat="true" ht="15" customHeight="true" x14ac:dyDescent="0.2">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767" customFormat="true" ht="15" customHeight="true" x14ac:dyDescent="0.2">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767" customFormat="true" ht="15" customHeight="true" x14ac:dyDescent="0.2">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767" customFormat="true" ht="15" customHeight="true" x14ac:dyDescent="0.2">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785" customFormat="true" ht="15" customHeight="true" x14ac:dyDescent="0.25">
      <c r="A399" s="136"/>
      <c r="B399" s="136"/>
      <c r="C399" s="3144" t="s">
        <v>133</v>
      </c>
      <c r="D399" s="3145"/>
      <c r="E399" s="3145"/>
      <c r="F399" s="3145"/>
      <c r="G399" s="136"/>
      <c r="H399" s="3146" t="s">
        <v>134</v>
      </c>
      <c r="I399" s="3147"/>
      <c r="J399" s="3147"/>
      <c r="K399" s="3147"/>
      <c r="M399" s="3146" t="s">
        <v>135</v>
      </c>
      <c r="N399" s="3147"/>
      <c r="O399" s="3147"/>
      <c r="P399" s="3147"/>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148" t="s">
        <v>217</v>
      </c>
      <c r="D400" s="3149"/>
      <c r="E400" s="3149"/>
      <c r="H400" s="3150" t="s">
        <v>217</v>
      </c>
      <c r="I400" s="3149"/>
      <c r="J400" s="3149"/>
      <c r="M400" s="3151" t="s">
        <v>217</v>
      </c>
      <c r="N400" s="3149"/>
      <c r="O400" s="3149"/>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785"/>
      <c r="BB400" s="136"/>
      <c r="BC400" s="785"/>
      <c r="BD400" s="785"/>
      <c r="BE400" s="785"/>
      <c r="BF400" s="785"/>
      <c r="BG400" s="785"/>
      <c r="BH400" s="785"/>
      <c r="BI400" s="785"/>
      <c r="BJ400" s="785"/>
      <c r="BK400" s="785"/>
      <c r="BL400" s="785"/>
      <c r="BM400" s="785"/>
      <c r="BN400" s="785"/>
      <c r="BO400" s="785"/>
      <c r="BP400" s="785"/>
      <c r="BQ400" s="785"/>
      <c r="BR400" s="785"/>
      <c r="BS400" s="785"/>
      <c r="BT400" s="785"/>
      <c r="BU400" s="785"/>
      <c r="BV400" s="785"/>
      <c r="BW400" s="785"/>
      <c r="BX400" s="785"/>
      <c r="BY400" s="78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155"/>
      <c r="D401" s="3149"/>
      <c r="E401" s="786" t="s">
        <v>218</v>
      </c>
      <c r="H401" s="3155"/>
      <c r="I401" s="3149"/>
      <c r="J401" s="787" t="s">
        <v>218</v>
      </c>
      <c r="M401" s="3155"/>
      <c r="N401" s="3149"/>
      <c r="O401" s="788" t="s">
        <v>218</v>
      </c>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785"/>
      <c r="BB401" s="136"/>
      <c r="BC401" s="785"/>
      <c r="BD401" s="785"/>
      <c r="BE401" s="785"/>
      <c r="BF401" s="785"/>
      <c r="BG401" s="785"/>
      <c r="BH401" s="785"/>
      <c r="BI401" s="785"/>
      <c r="BJ401" s="785"/>
      <c r="BK401" s="785"/>
      <c r="BL401" s="785"/>
      <c r="BM401" s="785"/>
      <c r="BN401" s="785"/>
      <c r="BO401" s="785"/>
      <c r="BP401" s="785"/>
      <c r="BQ401" s="785"/>
      <c r="BR401" s="785"/>
      <c r="BS401" s="785"/>
      <c r="BT401" s="785"/>
      <c r="BU401" s="785"/>
      <c r="BV401" s="785"/>
      <c r="BW401" s="785"/>
      <c r="BX401" s="785"/>
      <c r="BY401" s="78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156" t="s">
        <v>140</v>
      </c>
      <c r="C402" s="3149"/>
      <c r="D402" s="3149"/>
      <c r="E402" s="789" t="s">
        <v>219</v>
      </c>
      <c r="H402" s="3149"/>
      <c r="I402" s="3149"/>
      <c r="J402" s="790" t="s">
        <v>219</v>
      </c>
      <c r="M402" s="3149"/>
      <c r="N402" s="3149"/>
      <c r="O402" s="791" t="s">
        <v>219</v>
      </c>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785"/>
      <c r="BB402" s="136"/>
      <c r="BC402" s="785"/>
      <c r="BD402" s="785"/>
      <c r="BE402" s="785"/>
      <c r="BF402" s="785"/>
      <c r="BG402" s="785"/>
      <c r="BH402" s="785"/>
      <c r="BI402" s="785"/>
      <c r="BJ402" s="785"/>
      <c r="BK402" s="785"/>
      <c r="BL402" s="785"/>
      <c r="BM402" s="785"/>
      <c r="BN402" s="785"/>
      <c r="BO402" s="785"/>
      <c r="BP402" s="785"/>
      <c r="BQ402" s="785"/>
      <c r="BR402" s="785"/>
      <c r="BS402" s="785"/>
      <c r="BT402" s="785"/>
      <c r="BU402" s="785"/>
      <c r="BV402" s="785"/>
      <c r="BW402" s="785"/>
      <c r="BX402" s="785"/>
      <c r="BY402" s="78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149"/>
      <c r="C403" s="3157" t="s">
        <v>220</v>
      </c>
      <c r="D403" s="3158"/>
      <c r="E403" s="871">
        <v>0.80406434712057795</v>
      </c>
      <c r="F403" s="854"/>
      <c r="G403" s="854"/>
      <c r="H403" s="3159" t="s">
        <v>221</v>
      </c>
      <c r="I403" s="3158"/>
      <c r="J403" s="872">
        <v>0.76631242693228352</v>
      </c>
      <c r="K403" s="854"/>
      <c r="L403" s="854"/>
      <c r="M403" s="3160" t="s">
        <v>222</v>
      </c>
      <c r="N403" s="3158"/>
      <c r="O403" s="873">
        <v>-0.74915699169017202</v>
      </c>
      <c r="P403" s="854"/>
      <c r="Q403" s="854"/>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149"/>
      <c r="C404" s="3161" t="s">
        <v>221</v>
      </c>
      <c r="D404" s="3158"/>
      <c r="E404" s="874">
        <v>0.77548096290015511</v>
      </c>
      <c r="F404" s="854"/>
      <c r="G404" s="854"/>
      <c r="H404" s="3162" t="s">
        <v>220</v>
      </c>
      <c r="I404" s="3158"/>
      <c r="J404" s="875">
        <v>0.75443569179593384</v>
      </c>
      <c r="K404" s="854"/>
      <c r="L404" s="854"/>
      <c r="M404" s="3163" t="s">
        <v>223</v>
      </c>
      <c r="N404" s="3158"/>
      <c r="O404" s="876">
        <v>0.74638744642064847</v>
      </c>
      <c r="P404" s="854"/>
      <c r="Q404" s="854"/>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149"/>
      <c r="C405" s="3161" t="s">
        <v>224</v>
      </c>
      <c r="D405" s="3158"/>
      <c r="E405" s="874">
        <v>0.68147895346873999</v>
      </c>
      <c r="F405" s="854"/>
      <c r="G405" s="854"/>
      <c r="H405" s="3162" t="s">
        <v>224</v>
      </c>
      <c r="I405" s="3158"/>
      <c r="J405" s="875">
        <v>0.69839022227782643</v>
      </c>
      <c r="K405" s="854"/>
      <c r="L405" s="854"/>
      <c r="M405" s="3163" t="s">
        <v>225</v>
      </c>
      <c r="N405" s="3158"/>
      <c r="O405" s="876">
        <v>0.51335579082498217</v>
      </c>
      <c r="P405" s="854"/>
      <c r="Q405" s="854"/>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149"/>
      <c r="C406" s="3161" t="s">
        <v>222</v>
      </c>
      <c r="D406" s="3158"/>
      <c r="E406" s="874">
        <v>-0.64651233288115895</v>
      </c>
      <c r="F406" s="854"/>
      <c r="G406" s="854"/>
      <c r="H406" s="3162" t="s">
        <v>226</v>
      </c>
      <c r="I406" s="3158"/>
      <c r="J406" s="875">
        <v>0.61526160137513286</v>
      </c>
      <c r="K406" s="854"/>
      <c r="L406" s="854"/>
      <c r="M406" s="3163" t="s">
        <v>221</v>
      </c>
      <c r="N406" s="3158"/>
      <c r="O406" s="876">
        <v>0.48077437564027581</v>
      </c>
      <c r="P406" s="854"/>
      <c r="Q406" s="854"/>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149"/>
      <c r="C407" s="3161" t="s">
        <v>227</v>
      </c>
      <c r="D407" s="3158"/>
      <c r="E407" s="874">
        <v>-0.60342180217155739</v>
      </c>
      <c r="F407" s="854"/>
      <c r="G407" s="854"/>
      <c r="H407" s="3162" t="s">
        <v>225</v>
      </c>
      <c r="I407" s="3158"/>
      <c r="J407" s="875">
        <v>0.60250819503875686</v>
      </c>
      <c r="K407" s="854"/>
      <c r="L407" s="854"/>
      <c r="M407" s="3163" t="s">
        <v>228</v>
      </c>
      <c r="N407" s="3158"/>
      <c r="O407" s="876">
        <v>0.38037661983085974</v>
      </c>
      <c r="P407" s="854"/>
      <c r="Q407" s="854"/>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149"/>
      <c r="C408" s="3161" t="s">
        <v>226</v>
      </c>
      <c r="D408" s="3158"/>
      <c r="E408" s="874">
        <v>0.60090135988225879</v>
      </c>
      <c r="F408" s="854"/>
      <c r="G408" s="854"/>
      <c r="H408" s="3162" t="s">
        <v>229</v>
      </c>
      <c r="I408" s="3158"/>
      <c r="J408" s="875">
        <v>0.55117352128573771</v>
      </c>
      <c r="K408" s="854"/>
      <c r="L408" s="854"/>
      <c r="M408" s="3163" t="s">
        <v>220</v>
      </c>
      <c r="N408" s="3158"/>
      <c r="O408" s="876">
        <v>0.35112474976737057</v>
      </c>
      <c r="P408" s="854"/>
      <c r="Q408" s="854"/>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149"/>
      <c r="C409" s="3161" t="s">
        <v>225</v>
      </c>
      <c r="D409" s="3158"/>
      <c r="E409" s="874">
        <v>0.57030648767363279</v>
      </c>
      <c r="F409" s="854"/>
      <c r="G409" s="854"/>
      <c r="H409" s="3162" t="s">
        <v>230</v>
      </c>
      <c r="I409" s="3158"/>
      <c r="J409" s="875">
        <v>0.48726501518432802</v>
      </c>
      <c r="K409" s="854"/>
      <c r="L409" s="854"/>
      <c r="M409" s="3163" t="s">
        <v>227</v>
      </c>
      <c r="N409" s="3158"/>
      <c r="O409" s="876">
        <v>-0.34670665512696336</v>
      </c>
      <c r="P409" s="854"/>
      <c r="Q409" s="854"/>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149"/>
      <c r="C410" s="3161" t="s">
        <v>223</v>
      </c>
      <c r="D410" s="3158"/>
      <c r="E410" s="874">
        <v>0.53817571331221603</v>
      </c>
      <c r="F410" s="854"/>
      <c r="G410" s="854"/>
      <c r="H410" s="3162" t="s">
        <v>231</v>
      </c>
      <c r="I410" s="3158"/>
      <c r="J410" s="875">
        <v>0.48157990896181646</v>
      </c>
      <c r="K410" s="854"/>
      <c r="L410" s="854"/>
      <c r="M410" s="3163" t="s">
        <v>232</v>
      </c>
      <c r="N410" s="3158"/>
      <c r="O410" s="876">
        <v>0.33814133758033099</v>
      </c>
      <c r="P410" s="854"/>
      <c r="Q410" s="854"/>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149"/>
      <c r="C411" s="3161" t="s">
        <v>231</v>
      </c>
      <c r="D411" s="3158"/>
      <c r="E411" s="874">
        <v>0.52892166813827834</v>
      </c>
      <c r="F411" s="854"/>
      <c r="G411" s="854"/>
      <c r="H411" s="3162" t="s">
        <v>227</v>
      </c>
      <c r="I411" s="3158"/>
      <c r="J411" s="875">
        <v>-0.40775469405942089</v>
      </c>
      <c r="K411" s="854"/>
      <c r="L411" s="854"/>
      <c r="M411" s="3163" t="s">
        <v>226</v>
      </c>
      <c r="N411" s="3158"/>
      <c r="O411" s="876">
        <v>0.30280265674257678</v>
      </c>
      <c r="P411" s="854"/>
      <c r="Q411" s="854"/>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149"/>
      <c r="C412" s="3161" t="s">
        <v>229</v>
      </c>
      <c r="D412" s="3158"/>
      <c r="E412" s="874">
        <v>0.51317473796895186</v>
      </c>
      <c r="F412" s="854"/>
      <c r="G412" s="854"/>
      <c r="H412" s="3162" t="s">
        <v>228</v>
      </c>
      <c r="I412" s="3158"/>
      <c r="J412" s="875">
        <v>0.38158073156542643</v>
      </c>
      <c r="K412" s="854"/>
      <c r="L412" s="854"/>
      <c r="M412" s="3163" t="s">
        <v>231</v>
      </c>
      <c r="N412" s="3158"/>
      <c r="O412" s="876">
        <v>0.2946094402639246</v>
      </c>
      <c r="P412" s="854"/>
      <c r="Q412" s="854"/>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149"/>
      <c r="C413" s="3161" t="s">
        <v>230</v>
      </c>
      <c r="D413" s="3158"/>
      <c r="E413" s="874">
        <v>0.43100387609812491</v>
      </c>
      <c r="F413" s="854"/>
      <c r="G413" s="854"/>
      <c r="H413" s="3162" t="s">
        <v>222</v>
      </c>
      <c r="I413" s="3158"/>
      <c r="J413" s="875">
        <v>-0.37419857214766572</v>
      </c>
      <c r="K413" s="854"/>
      <c r="L413" s="854"/>
      <c r="M413" s="3163" t="s">
        <v>229</v>
      </c>
      <c r="N413" s="3158"/>
      <c r="O413" s="876">
        <v>0.2925076532641866</v>
      </c>
      <c r="P413" s="854"/>
      <c r="Q413" s="854"/>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149"/>
      <c r="C414" s="3161" t="s">
        <v>228</v>
      </c>
      <c r="D414" s="3158"/>
      <c r="E414" s="874">
        <v>0.34696356304883769</v>
      </c>
      <c r="F414" s="854"/>
      <c r="G414" s="854"/>
      <c r="H414" s="3162" t="s">
        <v>233</v>
      </c>
      <c r="I414" s="3158"/>
      <c r="J414" s="875">
        <v>0.36090772007770738</v>
      </c>
      <c r="K414" s="854"/>
      <c r="L414" s="854"/>
      <c r="M414" s="3163" t="s">
        <v>224</v>
      </c>
      <c r="N414" s="3158"/>
      <c r="O414" s="876">
        <v>0.26961002852453131</v>
      </c>
      <c r="P414" s="854"/>
      <c r="Q414" s="854"/>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149"/>
      <c r="C415" s="3161" t="s">
        <v>234</v>
      </c>
      <c r="D415" s="3158"/>
      <c r="E415" s="874">
        <v>0.3437318707602372</v>
      </c>
      <c r="F415" s="854"/>
      <c r="G415" s="854"/>
      <c r="H415" s="3162" t="s">
        <v>234</v>
      </c>
      <c r="I415" s="3158"/>
      <c r="J415" s="875">
        <v>0.1456227990222943</v>
      </c>
      <c r="K415" s="854"/>
      <c r="L415" s="854"/>
      <c r="M415" s="3163" t="s">
        <v>234</v>
      </c>
      <c r="N415" s="3158"/>
      <c r="O415" s="876">
        <v>0.24754744071300358</v>
      </c>
      <c r="P415" s="854"/>
      <c r="Q415" s="854"/>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149"/>
      <c r="C416" s="3161" t="s">
        <v>233</v>
      </c>
      <c r="D416" s="3158"/>
      <c r="E416" s="874">
        <v>0.25459993397029906</v>
      </c>
      <c r="F416" s="854"/>
      <c r="G416" s="854"/>
      <c r="H416" s="3162" t="s">
        <v>232</v>
      </c>
      <c r="I416" s="3158"/>
      <c r="J416" s="875">
        <v>-0.12620987023043725</v>
      </c>
      <c r="K416" s="854"/>
      <c r="L416" s="854"/>
      <c r="M416" s="3163" t="s">
        <v>235</v>
      </c>
      <c r="N416" s="3158"/>
      <c r="O416" s="876">
        <v>0.18325134829557924</v>
      </c>
      <c r="P416" s="854"/>
      <c r="Q416" s="854"/>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149"/>
      <c r="C417" s="3161" t="s">
        <v>235</v>
      </c>
      <c r="D417" s="3158"/>
      <c r="E417" s="874">
        <v>-0.16138517417124174</v>
      </c>
      <c r="F417" s="854"/>
      <c r="G417" s="854"/>
      <c r="H417" s="3162" t="s">
        <v>236</v>
      </c>
      <c r="I417" s="3158"/>
      <c r="J417" s="875">
        <v>-9.4737769173490083E-2</v>
      </c>
      <c r="K417" s="854"/>
      <c r="L417" s="854"/>
      <c r="M417" s="3163" t="s">
        <v>233</v>
      </c>
      <c r="N417" s="3158"/>
      <c r="O417" s="876">
        <v>0.17898612673143593</v>
      </c>
      <c r="P417" s="854"/>
      <c r="Q417" s="854"/>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149"/>
      <c r="C418" s="3161" t="s">
        <v>236</v>
      </c>
      <c r="D418" s="3158"/>
      <c r="E418" s="874">
        <v>9.7656580037457794E-2</v>
      </c>
      <c r="F418" s="854"/>
      <c r="G418" s="854"/>
      <c r="H418" s="3162" t="s">
        <v>235</v>
      </c>
      <c r="I418" s="3158"/>
      <c r="J418" s="875">
        <v>-5.5584126271690903E-2</v>
      </c>
      <c r="K418" s="854"/>
      <c r="L418" s="854"/>
      <c r="M418" s="3163" t="s">
        <v>236</v>
      </c>
      <c r="N418" s="3158"/>
      <c r="O418" s="876">
        <v>8.6113658323273792E-2</v>
      </c>
      <c r="P418" s="854"/>
      <c r="Q418" s="854"/>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149"/>
      <c r="C419" s="3164" t="s">
        <v>232</v>
      </c>
      <c r="D419" s="3158"/>
      <c r="E419" s="877">
        <v>-8.0140461456110895E-2</v>
      </c>
      <c r="F419" s="854"/>
      <c r="G419" s="854"/>
      <c r="H419" s="3165" t="s">
        <v>223</v>
      </c>
      <c r="I419" s="3158"/>
      <c r="J419" s="878">
        <v>-1.895881815668941E-2</v>
      </c>
      <c r="K419" s="854"/>
      <c r="L419" s="854"/>
      <c r="M419" s="3166" t="s">
        <v>230</v>
      </c>
      <c r="N419" s="3158"/>
      <c r="O419" s="879">
        <v>4.9550734269445319E-2</v>
      </c>
      <c r="P419" s="854"/>
      <c r="Q419" s="854"/>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149"/>
      <c r="C420" s="3167"/>
      <c r="D420" s="3158"/>
      <c r="E420" s="870"/>
      <c r="F420" s="854"/>
      <c r="G420" s="854"/>
      <c r="H420" s="3167"/>
      <c r="I420" s="3158"/>
      <c r="J420" s="870"/>
      <c r="K420" s="854"/>
      <c r="L420" s="854"/>
      <c r="M420" s="3167"/>
      <c r="N420" s="3158"/>
      <c r="O420" s="870"/>
      <c r="P420" s="854"/>
      <c r="Q420" s="854"/>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149"/>
      <c r="C421" s="3167"/>
      <c r="D421" s="3158"/>
      <c r="E421" s="870"/>
      <c r="F421" s="854"/>
      <c r="G421" s="854"/>
      <c r="H421" s="3167"/>
      <c r="I421" s="3158"/>
      <c r="J421" s="870"/>
      <c r="K421" s="854"/>
      <c r="L421" s="854"/>
      <c r="M421" s="3167"/>
      <c r="N421" s="3158"/>
      <c r="O421" s="870"/>
      <c r="P421" s="854"/>
      <c r="Q421" s="854"/>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149"/>
      <c r="C422" s="3167"/>
      <c r="D422" s="3158"/>
      <c r="E422" s="854"/>
      <c r="F422" s="854"/>
      <c r="G422" s="854"/>
      <c r="H422" s="3167"/>
      <c r="I422" s="3158"/>
      <c r="J422" s="854"/>
      <c r="K422" s="854"/>
      <c r="L422" s="854"/>
      <c r="M422" s="3167"/>
      <c r="N422" s="3158"/>
      <c r="O422" s="854"/>
      <c r="P422" s="854"/>
      <c r="Q422" s="854"/>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149"/>
      <c r="C423" s="3168" t="s">
        <v>237</v>
      </c>
      <c r="D423" s="3158"/>
      <c r="E423" s="3158"/>
      <c r="F423" s="854"/>
      <c r="G423" s="854"/>
      <c r="H423" s="3169" t="s">
        <v>237</v>
      </c>
      <c r="I423" s="3158"/>
      <c r="J423" s="3158"/>
      <c r="K423" s="854"/>
      <c r="L423" s="854"/>
      <c r="M423" s="3170" t="s">
        <v>237</v>
      </c>
      <c r="N423" s="3158"/>
      <c r="O423" s="3158"/>
      <c r="P423" s="854"/>
      <c r="Q423" s="854"/>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149"/>
      <c r="C424" s="3167"/>
      <c r="D424" s="3158"/>
      <c r="E424" s="855" t="s">
        <v>238</v>
      </c>
      <c r="F424" s="854"/>
      <c r="G424" s="854"/>
      <c r="H424" s="3167"/>
      <c r="I424" s="3158"/>
      <c r="J424" s="856" t="s">
        <v>238</v>
      </c>
      <c r="K424" s="854"/>
      <c r="L424" s="854"/>
      <c r="M424" s="3167"/>
      <c r="N424" s="3158"/>
      <c r="O424" s="857" t="s">
        <v>238</v>
      </c>
      <c r="P424" s="854"/>
      <c r="Q424" s="854"/>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149"/>
      <c r="C425" s="3157" t="s">
        <v>220</v>
      </c>
      <c r="D425" s="3158"/>
      <c r="E425" s="871">
        <v>0.64651947431044132</v>
      </c>
      <c r="F425" s="854"/>
      <c r="G425" s="854"/>
      <c r="H425" s="3159" t="s">
        <v>220</v>
      </c>
      <c r="I425" s="3158"/>
      <c r="J425" s="872">
        <v>0.56917321305560931</v>
      </c>
      <c r="K425" s="854"/>
      <c r="L425" s="854"/>
      <c r="M425" s="3160" t="s">
        <v>220</v>
      </c>
      <c r="N425" s="3158"/>
      <c r="O425" s="873">
        <v>0.12328858989919859</v>
      </c>
      <c r="P425" s="854"/>
      <c r="Q425" s="854"/>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149"/>
      <c r="C426" s="3161" t="s">
        <v>228</v>
      </c>
      <c r="D426" s="3158"/>
      <c r="E426" s="874">
        <v>0.12038371408354477</v>
      </c>
      <c r="F426" s="854"/>
      <c r="G426" s="854"/>
      <c r="H426" s="3162" t="s">
        <v>228</v>
      </c>
      <c r="I426" s="3158"/>
      <c r="J426" s="875">
        <v>0.14560385470200601</v>
      </c>
      <c r="K426" s="854"/>
      <c r="L426" s="854"/>
      <c r="M426" s="3163" t="s">
        <v>228</v>
      </c>
      <c r="N426" s="3158"/>
      <c r="O426" s="876">
        <v>0.1446863729139504</v>
      </c>
      <c r="P426" s="854"/>
      <c r="Q426" s="854"/>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149"/>
      <c r="C427" s="3161" t="s">
        <v>221</v>
      </c>
      <c r="D427" s="3158"/>
      <c r="E427" s="874">
        <v>0.60137072382055179</v>
      </c>
      <c r="F427" s="854"/>
      <c r="G427" s="854"/>
      <c r="H427" s="3162" t="s">
        <v>221</v>
      </c>
      <c r="I427" s="3158"/>
      <c r="J427" s="875">
        <v>0.58723473567084639</v>
      </c>
      <c r="K427" s="854"/>
      <c r="L427" s="854"/>
      <c r="M427" s="3163" t="s">
        <v>221</v>
      </c>
      <c r="N427" s="3158"/>
      <c r="O427" s="876">
        <v>0.23114400027229703</v>
      </c>
      <c r="P427" s="854"/>
      <c r="Q427" s="854"/>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149"/>
      <c r="C428" s="3161" t="s">
        <v>224</v>
      </c>
      <c r="D428" s="3158"/>
      <c r="E428" s="874">
        <v>0.4644135640208491</v>
      </c>
      <c r="F428" s="854"/>
      <c r="G428" s="854"/>
      <c r="H428" s="3162" t="s">
        <v>224</v>
      </c>
      <c r="I428" s="3158"/>
      <c r="J428" s="875">
        <v>0.4877489025732718</v>
      </c>
      <c r="K428" s="854"/>
      <c r="L428" s="854"/>
      <c r="M428" s="3163" t="s">
        <v>224</v>
      </c>
      <c r="N428" s="3158"/>
      <c r="O428" s="876">
        <v>7.2689567480998585E-2</v>
      </c>
      <c r="P428" s="854"/>
      <c r="Q428" s="854"/>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149"/>
      <c r="C429" s="3161" t="s">
        <v>235</v>
      </c>
      <c r="D429" s="3158"/>
      <c r="E429" s="874">
        <v>2.6045174442282031E-2</v>
      </c>
      <c r="F429" s="854"/>
      <c r="G429" s="854"/>
      <c r="H429" s="3162" t="s">
        <v>235</v>
      </c>
      <c r="I429" s="3158"/>
      <c r="J429" s="875">
        <v>3.0895950933872789E-3</v>
      </c>
      <c r="K429" s="854"/>
      <c r="L429" s="854"/>
      <c r="M429" s="3163" t="s">
        <v>235</v>
      </c>
      <c r="N429" s="3158"/>
      <c r="O429" s="876">
        <v>3.3581056652147688E-2</v>
      </c>
      <c r="P429" s="854"/>
      <c r="Q429" s="854"/>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149"/>
      <c r="C430" s="3161" t="s">
        <v>225</v>
      </c>
      <c r="D430" s="3158"/>
      <c r="E430" s="874">
        <v>0.32524948988263547</v>
      </c>
      <c r="F430" s="854"/>
      <c r="G430" s="854"/>
      <c r="H430" s="3162" t="s">
        <v>225</v>
      </c>
      <c r="I430" s="3158"/>
      <c r="J430" s="875">
        <v>0.36301612508886066</v>
      </c>
      <c r="K430" s="854"/>
      <c r="L430" s="854"/>
      <c r="M430" s="3163" t="s">
        <v>225</v>
      </c>
      <c r="N430" s="3158"/>
      <c r="O430" s="876">
        <v>0.26353416797354284</v>
      </c>
      <c r="P430" s="854"/>
      <c r="Q430" s="854"/>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149"/>
      <c r="C431" s="3161" t="s">
        <v>229</v>
      </c>
      <c r="D431" s="3158"/>
      <c r="E431" s="874">
        <v>0.2633483116895024</v>
      </c>
      <c r="F431" s="854"/>
      <c r="G431" s="854"/>
      <c r="H431" s="3162" t="s">
        <v>229</v>
      </c>
      <c r="I431" s="3158"/>
      <c r="J431" s="875">
        <v>0.30379225056651954</v>
      </c>
      <c r="K431" s="854"/>
      <c r="L431" s="854"/>
      <c r="M431" s="3163" t="s">
        <v>229</v>
      </c>
      <c r="N431" s="3158"/>
      <c r="O431" s="876">
        <v>8.5560727218121607E-2</v>
      </c>
      <c r="P431" s="854"/>
      <c r="Q431" s="854"/>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149"/>
      <c r="C432" s="3161" t="s">
        <v>226</v>
      </c>
      <c r="D432" s="3158"/>
      <c r="E432" s="874">
        <v>0.36108244430834791</v>
      </c>
      <c r="F432" s="854"/>
      <c r="G432" s="854"/>
      <c r="H432" s="3162" t="s">
        <v>226</v>
      </c>
      <c r="I432" s="3158"/>
      <c r="J432" s="875">
        <v>0.37854683812669288</v>
      </c>
      <c r="K432" s="854"/>
      <c r="L432" s="854"/>
      <c r="M432" s="3163" t="s">
        <v>226</v>
      </c>
      <c r="N432" s="3158"/>
      <c r="O432" s="876">
        <v>9.168944893036278E-2</v>
      </c>
      <c r="P432" s="854"/>
      <c r="Q432" s="854"/>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149"/>
      <c r="C433" s="3161" t="s">
        <v>222</v>
      </c>
      <c r="D433" s="3158"/>
      <c r="E433" s="874">
        <v>0.41797819656743845</v>
      </c>
      <c r="F433" s="854"/>
      <c r="G433" s="854"/>
      <c r="H433" s="3162" t="s">
        <v>222</v>
      </c>
      <c r="I433" s="3158"/>
      <c r="J433" s="875">
        <v>0.14002457139735178</v>
      </c>
      <c r="K433" s="854"/>
      <c r="L433" s="854"/>
      <c r="M433" s="3163" t="s">
        <v>222</v>
      </c>
      <c r="N433" s="3158"/>
      <c r="O433" s="876">
        <v>0.56123619819826842</v>
      </c>
      <c r="P433" s="854"/>
      <c r="Q433" s="854"/>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149"/>
      <c r="C434" s="3161" t="s">
        <v>230</v>
      </c>
      <c r="D434" s="3158"/>
      <c r="E434" s="874">
        <v>0.18576434121160781</v>
      </c>
      <c r="F434" s="854"/>
      <c r="G434" s="854"/>
      <c r="H434" s="3162" t="s">
        <v>230</v>
      </c>
      <c r="I434" s="3158"/>
      <c r="J434" s="875">
        <v>0.23742719502258341</v>
      </c>
      <c r="K434" s="854"/>
      <c r="L434" s="854"/>
      <c r="M434" s="3163" t="s">
        <v>230</v>
      </c>
      <c r="N434" s="3158"/>
      <c r="O434" s="876">
        <v>2.4552752666411829E-3</v>
      </c>
      <c r="P434" s="854"/>
      <c r="Q434" s="854"/>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149"/>
      <c r="C435" s="3161" t="s">
        <v>223</v>
      </c>
      <c r="D435" s="3158"/>
      <c r="E435" s="874">
        <v>0.28963309839911255</v>
      </c>
      <c r="F435" s="854"/>
      <c r="G435" s="854"/>
      <c r="H435" s="3162" t="s">
        <v>223</v>
      </c>
      <c r="I435" s="3158"/>
      <c r="J435" s="875">
        <v>3.5943678589841604E-4</v>
      </c>
      <c r="K435" s="854"/>
      <c r="L435" s="854"/>
      <c r="M435" s="3163" t="s">
        <v>223</v>
      </c>
      <c r="N435" s="3158"/>
      <c r="O435" s="876">
        <v>0.55709422017433641</v>
      </c>
      <c r="P435" s="854"/>
      <c r="Q435" s="854"/>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149"/>
      <c r="C436" s="3161" t="s">
        <v>231</v>
      </c>
      <c r="D436" s="3158"/>
      <c r="E436" s="874">
        <v>0.27975813102617902</v>
      </c>
      <c r="F436" s="854"/>
      <c r="G436" s="854"/>
      <c r="H436" s="3162" t="s">
        <v>231</v>
      </c>
      <c r="I436" s="3158"/>
      <c r="J436" s="875">
        <v>0.23191920871567143</v>
      </c>
      <c r="K436" s="854"/>
      <c r="L436" s="854"/>
      <c r="M436" s="3163" t="s">
        <v>231</v>
      </c>
      <c r="N436" s="3158"/>
      <c r="O436" s="876">
        <v>8.6794722292622958E-2</v>
      </c>
      <c r="P436" s="854"/>
      <c r="Q436" s="854"/>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149"/>
      <c r="C437" s="3161" t="s">
        <v>234</v>
      </c>
      <c r="D437" s="3158"/>
      <c r="E437" s="874">
        <v>0.11815159897633241</v>
      </c>
      <c r="F437" s="854"/>
      <c r="G437" s="854"/>
      <c r="H437" s="3162" t="s">
        <v>234</v>
      </c>
      <c r="I437" s="3158"/>
      <c r="J437" s="875">
        <v>2.1205999595087517E-2</v>
      </c>
      <c r="K437" s="854"/>
      <c r="L437" s="854"/>
      <c r="M437" s="3163" t="s">
        <v>234</v>
      </c>
      <c r="N437" s="3158"/>
      <c r="O437" s="876">
        <v>6.1279735403558022E-2</v>
      </c>
      <c r="P437" s="854"/>
      <c r="Q437" s="854"/>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149"/>
      <c r="C438" s="3161" t="s">
        <v>227</v>
      </c>
      <c r="D438" s="3158"/>
      <c r="E438" s="874">
        <v>0.36411787133597012</v>
      </c>
      <c r="F438" s="854"/>
      <c r="G438" s="854"/>
      <c r="H438" s="3162" t="s">
        <v>227</v>
      </c>
      <c r="I438" s="3158"/>
      <c r="J438" s="875">
        <v>0.16626389052749194</v>
      </c>
      <c r="K438" s="854"/>
      <c r="L438" s="854"/>
      <c r="M438" s="3163" t="s">
        <v>227</v>
      </c>
      <c r="N438" s="3158"/>
      <c r="O438" s="876">
        <v>0.1202055047093271</v>
      </c>
      <c r="P438" s="854"/>
      <c r="Q438" s="854"/>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149"/>
      <c r="C439" s="3161" t="s">
        <v>236</v>
      </c>
      <c r="D439" s="3158"/>
      <c r="E439" s="874">
        <v>9.5368076246123996E-3</v>
      </c>
      <c r="F439" s="854"/>
      <c r="G439" s="854"/>
      <c r="H439" s="3162" t="s">
        <v>236</v>
      </c>
      <c r="I439" s="3158"/>
      <c r="J439" s="875">
        <v>8.9752449079694881E-3</v>
      </c>
      <c r="K439" s="854"/>
      <c r="L439" s="854"/>
      <c r="M439" s="3163" t="s">
        <v>236</v>
      </c>
      <c r="N439" s="3158"/>
      <c r="O439" s="876">
        <v>7.4155621498175417E-3</v>
      </c>
      <c r="P439" s="854"/>
      <c r="Q439" s="854"/>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149"/>
      <c r="C440" s="3161" t="s">
        <v>232</v>
      </c>
      <c r="D440" s="3158"/>
      <c r="E440" s="874">
        <v>6.4224935623983957E-3</v>
      </c>
      <c r="F440" s="854"/>
      <c r="G440" s="854"/>
      <c r="H440" s="3162" t="s">
        <v>232</v>
      </c>
      <c r="I440" s="3158"/>
      <c r="J440" s="875">
        <v>1.5928931343583811E-2</v>
      </c>
      <c r="K440" s="854"/>
      <c r="L440" s="854"/>
      <c r="M440" s="3163" t="s">
        <v>232</v>
      </c>
      <c r="N440" s="3158"/>
      <c r="O440" s="876">
        <v>0.11433956418061536</v>
      </c>
      <c r="P440" s="854"/>
      <c r="Q440" s="854"/>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149"/>
      <c r="C441" s="3164" t="s">
        <v>233</v>
      </c>
      <c r="D441" s="3158"/>
      <c r="E441" s="877">
        <v>6.4821126377680643E-2</v>
      </c>
      <c r="F441" s="854"/>
      <c r="G441" s="854"/>
      <c r="H441" s="3165" t="s">
        <v>233</v>
      </c>
      <c r="I441" s="3158"/>
      <c r="J441" s="878">
        <v>0.1302543824116888</v>
      </c>
      <c r="K441" s="854"/>
      <c r="L441" s="854"/>
      <c r="M441" s="3166" t="s">
        <v>233</v>
      </c>
      <c r="N441" s="3158"/>
      <c r="O441" s="879">
        <v>3.2036033562321646E-2</v>
      </c>
      <c r="P441" s="854"/>
      <c r="Q441" s="854"/>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149"/>
      <c r="C442" s="3167"/>
      <c r="D442" s="3158"/>
      <c r="E442" s="870"/>
      <c r="F442" s="854"/>
      <c r="G442" s="854"/>
      <c r="H442" s="3167"/>
      <c r="I442" s="3158"/>
      <c r="J442" s="870"/>
      <c r="K442" s="854"/>
      <c r="L442" s="854"/>
      <c r="M442" s="3167"/>
      <c r="N442" s="3158"/>
      <c r="O442" s="870"/>
      <c r="P442" s="854"/>
      <c r="Q442" s="854"/>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149"/>
      <c r="C443" s="3167"/>
      <c r="D443" s="3158"/>
      <c r="E443" s="854"/>
      <c r="F443" s="854"/>
      <c r="G443" s="854"/>
      <c r="H443" s="3167"/>
      <c r="I443" s="3158"/>
      <c r="J443" s="854"/>
      <c r="K443" s="854"/>
      <c r="L443" s="854"/>
      <c r="M443" s="3167"/>
      <c r="N443" s="3158"/>
      <c r="O443" s="854"/>
      <c r="P443" s="854"/>
      <c r="Q443" s="854"/>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149"/>
      <c r="C444" s="3168" t="s">
        <v>239</v>
      </c>
      <c r="D444" s="3158"/>
      <c r="E444" s="3158"/>
      <c r="F444" s="3158"/>
      <c r="G444" s="3158"/>
      <c r="H444" s="3169" t="s">
        <v>239</v>
      </c>
      <c r="I444" s="3158"/>
      <c r="J444" s="3158"/>
      <c r="K444" s="3158"/>
      <c r="L444" s="3158"/>
      <c r="M444" s="3170" t="s">
        <v>239</v>
      </c>
      <c r="N444" s="3158"/>
      <c r="O444" s="3158"/>
      <c r="P444" s="3158"/>
      <c r="Q444" s="3158"/>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149"/>
      <c r="C445" s="3177" t="s">
        <v>218</v>
      </c>
      <c r="D445" s="3158"/>
      <c r="E445" s="3178" t="s">
        <v>240</v>
      </c>
      <c r="F445" s="3179"/>
      <c r="G445" s="3180"/>
      <c r="H445" s="3181" t="s">
        <v>218</v>
      </c>
      <c r="I445" s="3158"/>
      <c r="J445" s="3182" t="s">
        <v>240</v>
      </c>
      <c r="K445" s="3183"/>
      <c r="L445" s="3184"/>
      <c r="M445" s="3185" t="s">
        <v>218</v>
      </c>
      <c r="N445" s="3158"/>
      <c r="O445" s="3171" t="s">
        <v>240</v>
      </c>
      <c r="P445" s="3172"/>
      <c r="Q445" s="3173"/>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158"/>
      <c r="D446" s="3158"/>
      <c r="E446" s="858" t="s">
        <v>197</v>
      </c>
      <c r="F446" s="859" t="s">
        <v>241</v>
      </c>
      <c r="G446" s="860" t="s">
        <v>242</v>
      </c>
      <c r="H446" s="3158"/>
      <c r="I446" s="3158"/>
      <c r="J446" s="861" t="s">
        <v>197</v>
      </c>
      <c r="K446" s="862" t="s">
        <v>241</v>
      </c>
      <c r="L446" s="863" t="s">
        <v>242</v>
      </c>
      <c r="M446" s="3158"/>
      <c r="N446" s="3158"/>
      <c r="O446" s="864" t="s">
        <v>197</v>
      </c>
      <c r="P446" s="865" t="s">
        <v>241</v>
      </c>
      <c r="Q446" s="866" t="s">
        <v>242</v>
      </c>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174" t="s">
        <v>219</v>
      </c>
      <c r="D447" s="3158"/>
      <c r="E447" s="880">
        <v>4.5445965616394863</v>
      </c>
      <c r="F447" s="881">
        <v>26.73292095082051</v>
      </c>
      <c r="G447" s="882">
        <v>26.73292095082051</v>
      </c>
      <c r="H447" s="3175" t="s">
        <v>219</v>
      </c>
      <c r="I447" s="3158"/>
      <c r="J447" s="883">
        <v>3.7905643755845206</v>
      </c>
      <c r="K447" s="884">
        <v>22.297437503438356</v>
      </c>
      <c r="L447" s="885">
        <v>22.297437503438356</v>
      </c>
      <c r="M447" s="3176" t="s">
        <v>219</v>
      </c>
      <c r="N447" s="3158"/>
      <c r="O447" s="886">
        <v>2.589030747278128</v>
      </c>
      <c r="P447" s="887">
        <v>15.229592631047812</v>
      </c>
      <c r="Q447" s="888">
        <v>15.229592631047812</v>
      </c>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167"/>
      <c r="D448" s="3158"/>
      <c r="E448" s="870"/>
      <c r="F448" s="870"/>
      <c r="G448" s="870"/>
      <c r="H448" s="3167"/>
      <c r="I448" s="3158"/>
      <c r="J448" s="870"/>
      <c r="K448" s="870"/>
      <c r="L448" s="870"/>
      <c r="M448" s="3167"/>
      <c r="N448" s="3158"/>
      <c r="O448" s="870"/>
      <c r="P448" s="870"/>
      <c r="Q448" s="870"/>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167"/>
      <c r="D449" s="3158"/>
      <c r="E449" s="854"/>
      <c r="F449" s="854"/>
      <c r="G449" s="854"/>
      <c r="H449" s="3167"/>
      <c r="I449" s="3158"/>
      <c r="J449" s="854"/>
      <c r="K449" s="854"/>
      <c r="L449" s="854"/>
      <c r="M449" s="3167"/>
      <c r="N449" s="3158"/>
      <c r="O449" s="854"/>
      <c r="P449" s="854"/>
      <c r="Q449" s="854"/>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168" t="s">
        <v>243</v>
      </c>
      <c r="D450" s="3158"/>
      <c r="E450" s="3158"/>
      <c r="F450" s="854"/>
      <c r="G450" s="854"/>
      <c r="H450" s="3169" t="s">
        <v>243</v>
      </c>
      <c r="I450" s="3158"/>
      <c r="J450" s="3158"/>
      <c r="K450" s="854"/>
      <c r="L450" s="854"/>
      <c r="M450" s="3170" t="s">
        <v>243</v>
      </c>
      <c r="N450" s="3158"/>
      <c r="O450" s="3158"/>
      <c r="P450" s="854"/>
      <c r="Q450" s="854"/>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167"/>
      <c r="D451" s="3158"/>
      <c r="E451" s="867" t="s">
        <v>218</v>
      </c>
      <c r="F451" s="854"/>
      <c r="G451" s="854"/>
      <c r="H451" s="3167"/>
      <c r="I451" s="3158"/>
      <c r="J451" s="868" t="s">
        <v>218</v>
      </c>
      <c r="K451" s="854"/>
      <c r="L451" s="854"/>
      <c r="M451" s="3167"/>
      <c r="N451" s="3158"/>
      <c r="O451" s="869" t="s">
        <v>218</v>
      </c>
      <c r="P451" s="854"/>
      <c r="Q451" s="854"/>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158"/>
      <c r="D452" s="3158"/>
      <c r="E452" s="889" t="s">
        <v>219</v>
      </c>
      <c r="F452" s="854"/>
      <c r="G452" s="854"/>
      <c r="H452" s="3158"/>
      <c r="I452" s="3158"/>
      <c r="J452" s="890" t="s">
        <v>219</v>
      </c>
      <c r="K452" s="854"/>
      <c r="L452" s="854"/>
      <c r="M452" s="3158"/>
      <c r="N452" s="3158"/>
      <c r="O452" s="891" t="s">
        <v>219</v>
      </c>
      <c r="P452" s="854"/>
      <c r="Q452" s="854"/>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157" t="s">
        <v>220</v>
      </c>
      <c r="D453" s="3158"/>
      <c r="E453" s="871">
        <v>0.1769275525813688</v>
      </c>
      <c r="F453" s="854"/>
      <c r="G453" s="854"/>
      <c r="H453" s="3159" t="s">
        <v>220</v>
      </c>
      <c r="I453" s="3158"/>
      <c r="J453" s="872">
        <v>0.19902991139138662</v>
      </c>
      <c r="K453" s="854"/>
      <c r="L453" s="854"/>
      <c r="M453" s="3160" t="s">
        <v>220</v>
      </c>
      <c r="N453" s="3158"/>
      <c r="O453" s="873">
        <v>0.1356201544290315</v>
      </c>
      <c r="P453" s="854"/>
      <c r="Q453" s="854"/>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161" t="s">
        <v>228</v>
      </c>
      <c r="D454" s="3158"/>
      <c r="E454" s="874">
        <v>7.6346394744370633E-2</v>
      </c>
      <c r="F454" s="854"/>
      <c r="G454" s="854"/>
      <c r="H454" s="3162" t="s">
        <v>228</v>
      </c>
      <c r="I454" s="3158"/>
      <c r="J454" s="875">
        <v>0.10066594146856697</v>
      </c>
      <c r="K454" s="854"/>
      <c r="L454" s="854"/>
      <c r="M454" s="3163" t="s">
        <v>228</v>
      </c>
      <c r="N454" s="3158"/>
      <c r="O454" s="876">
        <v>0.14691854093689433</v>
      </c>
      <c r="P454" s="854"/>
      <c r="Q454" s="854"/>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161" t="s">
        <v>221</v>
      </c>
      <c r="D455" s="3158"/>
      <c r="E455" s="874">
        <v>0.17063802086326371</v>
      </c>
      <c r="F455" s="854"/>
      <c r="G455" s="854"/>
      <c r="H455" s="3162" t="s">
        <v>221</v>
      </c>
      <c r="I455" s="3158"/>
      <c r="J455" s="875">
        <v>0.2021631480177975</v>
      </c>
      <c r="K455" s="854"/>
      <c r="L455" s="854"/>
      <c r="M455" s="3163" t="s">
        <v>221</v>
      </c>
      <c r="N455" s="3158"/>
      <c r="O455" s="876">
        <v>0.18569666511134267</v>
      </c>
      <c r="P455" s="854"/>
      <c r="Q455" s="854"/>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161" t="s">
        <v>224</v>
      </c>
      <c r="D456" s="3158"/>
      <c r="E456" s="874">
        <v>0.14995367448478047</v>
      </c>
      <c r="F456" s="854"/>
      <c r="G456" s="854"/>
      <c r="H456" s="3162" t="s">
        <v>224</v>
      </c>
      <c r="I456" s="3158"/>
      <c r="J456" s="875">
        <v>0.18424439030141307</v>
      </c>
      <c r="K456" s="854"/>
      <c r="L456" s="854"/>
      <c r="M456" s="3163" t="s">
        <v>224</v>
      </c>
      <c r="N456" s="3158"/>
      <c r="O456" s="876">
        <v>0.10413550662075946</v>
      </c>
      <c r="P456" s="854"/>
      <c r="Q456" s="854"/>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161" t="s">
        <v>235</v>
      </c>
      <c r="D457" s="3158"/>
      <c r="E457" s="874">
        <v>-3.5511441330893678E-2</v>
      </c>
      <c r="F457" s="854"/>
      <c r="G457" s="854"/>
      <c r="H457" s="3162" t="s">
        <v>235</v>
      </c>
      <c r="I457" s="3158"/>
      <c r="J457" s="875">
        <v>-1.4663812763533296E-2</v>
      </c>
      <c r="K457" s="854"/>
      <c r="L457" s="854"/>
      <c r="M457" s="3163" t="s">
        <v>235</v>
      </c>
      <c r="N457" s="3158"/>
      <c r="O457" s="876">
        <v>7.0779904212506198E-2</v>
      </c>
      <c r="P457" s="854"/>
      <c r="Q457" s="854"/>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161" t="s">
        <v>225</v>
      </c>
      <c r="D458" s="3158"/>
      <c r="E458" s="874">
        <v>0.12549111454414602</v>
      </c>
      <c r="F458" s="854"/>
      <c r="G458" s="854"/>
      <c r="H458" s="3162" t="s">
        <v>225</v>
      </c>
      <c r="I458" s="3158"/>
      <c r="J458" s="875">
        <v>0.15894946908686855</v>
      </c>
      <c r="K458" s="854"/>
      <c r="L458" s="854"/>
      <c r="M458" s="3163" t="s">
        <v>225</v>
      </c>
      <c r="N458" s="3158"/>
      <c r="O458" s="876">
        <v>0.19828107154180299</v>
      </c>
      <c r="P458" s="854"/>
      <c r="Q458" s="854"/>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161" t="s">
        <v>229</v>
      </c>
      <c r="D459" s="3158"/>
      <c r="E459" s="874">
        <v>0.11291975668436927</v>
      </c>
      <c r="F459" s="854"/>
      <c r="G459" s="854"/>
      <c r="H459" s="3162" t="s">
        <v>229</v>
      </c>
      <c r="I459" s="3158"/>
      <c r="J459" s="875">
        <v>0.14540671696170429</v>
      </c>
      <c r="K459" s="854"/>
      <c r="L459" s="854"/>
      <c r="M459" s="3163" t="s">
        <v>229</v>
      </c>
      <c r="N459" s="3158"/>
      <c r="O459" s="876">
        <v>0.11297959808770236</v>
      </c>
      <c r="P459" s="854"/>
      <c r="Q459" s="854"/>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161" t="s">
        <v>226</v>
      </c>
      <c r="D460" s="3158"/>
      <c r="E460" s="874">
        <v>0.13222325716531386</v>
      </c>
      <c r="F460" s="854"/>
      <c r="G460" s="854"/>
      <c r="H460" s="3162" t="s">
        <v>226</v>
      </c>
      <c r="I460" s="3158"/>
      <c r="J460" s="875">
        <v>0.16231398293565641</v>
      </c>
      <c r="K460" s="854"/>
      <c r="L460" s="854"/>
      <c r="M460" s="3163" t="s">
        <v>226</v>
      </c>
      <c r="N460" s="3158"/>
      <c r="O460" s="876">
        <v>0.11695599098655587</v>
      </c>
      <c r="P460" s="854"/>
      <c r="Q460" s="854"/>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161" t="s">
        <v>222</v>
      </c>
      <c r="D461" s="3158"/>
      <c r="E461" s="874">
        <v>-0.14225956564292397</v>
      </c>
      <c r="F461" s="854"/>
      <c r="G461" s="854"/>
      <c r="H461" s="3162" t="s">
        <v>222</v>
      </c>
      <c r="I461" s="3158"/>
      <c r="J461" s="875">
        <v>-9.8718432156943065E-2</v>
      </c>
      <c r="K461" s="854"/>
      <c r="L461" s="854"/>
      <c r="M461" s="3163" t="s">
        <v>222</v>
      </c>
      <c r="N461" s="3158"/>
      <c r="O461" s="876">
        <v>-0.28935808988663719</v>
      </c>
      <c r="P461" s="854"/>
      <c r="Q461" s="854"/>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161" t="s">
        <v>230</v>
      </c>
      <c r="D462" s="3158"/>
      <c r="E462" s="874">
        <v>9.4838754167132971E-2</v>
      </c>
      <c r="F462" s="854"/>
      <c r="G462" s="854"/>
      <c r="H462" s="3162" t="s">
        <v>230</v>
      </c>
      <c r="I462" s="3158"/>
      <c r="J462" s="875">
        <v>0.12854682493268296</v>
      </c>
      <c r="K462" s="854"/>
      <c r="L462" s="854"/>
      <c r="M462" s="3163" t="s">
        <v>230</v>
      </c>
      <c r="N462" s="3158"/>
      <c r="O462" s="876">
        <v>1.9138719894129672E-2</v>
      </c>
      <c r="P462" s="854"/>
      <c r="Q462" s="854"/>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161" t="s">
        <v>223</v>
      </c>
      <c r="D463" s="3158"/>
      <c r="E463" s="874">
        <v>0.11842100965681022</v>
      </c>
      <c r="F463" s="854"/>
      <c r="G463" s="854"/>
      <c r="H463" s="3162" t="s">
        <v>223</v>
      </c>
      <c r="I463" s="3158"/>
      <c r="J463" s="875">
        <v>-5.0015818960378123E-3</v>
      </c>
      <c r="K463" s="854"/>
      <c r="L463" s="854"/>
      <c r="M463" s="3163" t="s">
        <v>223</v>
      </c>
      <c r="N463" s="3158"/>
      <c r="O463" s="876">
        <v>0.28828836706761113</v>
      </c>
      <c r="P463" s="854"/>
      <c r="Q463" s="854"/>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161" t="s">
        <v>231</v>
      </c>
      <c r="D464" s="3158"/>
      <c r="E464" s="874">
        <v>0.11638473535865794</v>
      </c>
      <c r="F464" s="854"/>
      <c r="G464" s="854"/>
      <c r="H464" s="3162" t="s">
        <v>231</v>
      </c>
      <c r="I464" s="3158"/>
      <c r="J464" s="875">
        <v>0.12704702024419645</v>
      </c>
      <c r="K464" s="854"/>
      <c r="L464" s="854"/>
      <c r="M464" s="3163" t="s">
        <v>231</v>
      </c>
      <c r="N464" s="3158"/>
      <c r="O464" s="876">
        <v>0.11379140266049378</v>
      </c>
      <c r="P464" s="854"/>
      <c r="Q464" s="854"/>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161" t="s">
        <v>234</v>
      </c>
      <c r="D465" s="3158"/>
      <c r="E465" s="874">
        <v>7.5635288214942059E-2</v>
      </c>
      <c r="F465" s="854"/>
      <c r="G465" s="854"/>
      <c r="H465" s="3162" t="s">
        <v>234</v>
      </c>
      <c r="I465" s="3158"/>
      <c r="J465" s="875">
        <v>3.8417181346468675E-2</v>
      </c>
      <c r="K465" s="854"/>
      <c r="L465" s="854"/>
      <c r="M465" s="3163" t="s">
        <v>234</v>
      </c>
      <c r="N465" s="3158"/>
      <c r="O465" s="876">
        <v>9.561394393374914E-2</v>
      </c>
      <c r="P465" s="854"/>
      <c r="Q465" s="854"/>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161" t="s">
        <v>227</v>
      </c>
      <c r="D466" s="3158"/>
      <c r="E466" s="874">
        <v>-0.13277785915365609</v>
      </c>
      <c r="F466" s="854"/>
      <c r="G466" s="854"/>
      <c r="H466" s="3162" t="s">
        <v>227</v>
      </c>
      <c r="I466" s="3158"/>
      <c r="J466" s="875">
        <v>-0.10757097193384124</v>
      </c>
      <c r="K466" s="854"/>
      <c r="L466" s="854"/>
      <c r="M466" s="3163" t="s">
        <v>227</v>
      </c>
      <c r="N466" s="3158"/>
      <c r="O466" s="876">
        <v>-0.13391368777348792</v>
      </c>
      <c r="P466" s="854"/>
      <c r="Q466" s="854"/>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161" t="s">
        <v>236</v>
      </c>
      <c r="D467" s="3158"/>
      <c r="E467" s="874">
        <v>2.1488503701685611E-2</v>
      </c>
      <c r="F467" s="854"/>
      <c r="G467" s="854"/>
      <c r="H467" s="3162" t="s">
        <v>236</v>
      </c>
      <c r="I467" s="3158"/>
      <c r="J467" s="875">
        <v>-2.4993051109673117E-2</v>
      </c>
      <c r="K467" s="854"/>
      <c r="L467" s="854"/>
      <c r="M467" s="3163" t="s">
        <v>236</v>
      </c>
      <c r="N467" s="3158"/>
      <c r="O467" s="876">
        <v>3.3260963939422454E-2</v>
      </c>
      <c r="P467" s="854"/>
      <c r="Q467" s="854"/>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161" t="s">
        <v>232</v>
      </c>
      <c r="D468" s="3158"/>
      <c r="E468" s="874">
        <v>-1.7634230094827126E-2</v>
      </c>
      <c r="F468" s="854"/>
      <c r="G468" s="854"/>
      <c r="H468" s="3162" t="s">
        <v>232</v>
      </c>
      <c r="I468" s="3158"/>
      <c r="J468" s="875">
        <v>-3.3295799180557431E-2</v>
      </c>
      <c r="K468" s="854"/>
      <c r="L468" s="854"/>
      <c r="M468" s="3163" t="s">
        <v>232</v>
      </c>
      <c r="N468" s="3158"/>
      <c r="O468" s="876">
        <v>0.13060537729643501</v>
      </c>
      <c r="P468" s="854"/>
      <c r="Q468" s="854"/>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164" t="s">
        <v>233</v>
      </c>
      <c r="D469" s="3158"/>
      <c r="E469" s="877">
        <v>5.6022560092430049E-2</v>
      </c>
      <c r="F469" s="854"/>
      <c r="G469" s="854"/>
      <c r="H469" s="3165" t="s">
        <v>233</v>
      </c>
      <c r="I469" s="3158"/>
      <c r="J469" s="878">
        <v>9.5212133159472842E-2</v>
      </c>
      <c r="K469" s="854"/>
      <c r="L469" s="854"/>
      <c r="M469" s="3166" t="s">
        <v>233</v>
      </c>
      <c r="N469" s="3158"/>
      <c r="O469" s="879">
        <v>6.9132484007617789E-2</v>
      </c>
      <c r="P469" s="854"/>
      <c r="Q469" s="854"/>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167"/>
      <c r="D470" s="3158"/>
      <c r="E470" s="870"/>
      <c r="F470" s="854"/>
      <c r="G470" s="854"/>
      <c r="H470" s="3167"/>
      <c r="I470" s="3158"/>
      <c r="J470" s="870"/>
      <c r="K470" s="854"/>
      <c r="L470" s="854"/>
      <c r="M470" s="3167"/>
      <c r="N470" s="3158"/>
      <c r="O470" s="870"/>
      <c r="P470" s="854"/>
      <c r="Q470" s="854"/>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167"/>
      <c r="D471" s="3158"/>
      <c r="E471" s="854"/>
      <c r="F471" s="854"/>
      <c r="G471" s="854"/>
      <c r="H471" s="3167"/>
      <c r="I471" s="3158"/>
      <c r="J471" s="854"/>
      <c r="K471" s="854"/>
      <c r="L471" s="854"/>
      <c r="M471" s="3167"/>
      <c r="N471" s="3158"/>
      <c r="O471" s="854"/>
      <c r="P471" s="854"/>
      <c r="Q471" s="854"/>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168" t="s">
        <v>244</v>
      </c>
      <c r="D472" s="3158"/>
      <c r="E472" s="3158"/>
      <c r="F472" s="854"/>
      <c r="G472" s="854"/>
      <c r="H472" s="3169" t="s">
        <v>244</v>
      </c>
      <c r="I472" s="3158"/>
      <c r="J472" s="3158"/>
      <c r="K472" s="854"/>
      <c r="L472" s="854"/>
      <c r="M472" s="3170" t="s">
        <v>244</v>
      </c>
      <c r="N472" s="3158"/>
      <c r="O472" s="3158"/>
      <c r="P472" s="854"/>
      <c r="Q472" s="854"/>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186" t="s">
        <v>218</v>
      </c>
      <c r="D473" s="3158"/>
      <c r="E473" s="892" t="s">
        <v>219</v>
      </c>
      <c r="F473" s="854"/>
      <c r="G473" s="854"/>
      <c r="H473" s="3187" t="s">
        <v>218</v>
      </c>
      <c r="I473" s="3158"/>
      <c r="J473" s="893" t="s">
        <v>219</v>
      </c>
      <c r="K473" s="854"/>
      <c r="L473" s="854"/>
      <c r="M473" s="3188" t="s">
        <v>218</v>
      </c>
      <c r="N473" s="3158"/>
      <c r="O473" s="894" t="s">
        <v>219</v>
      </c>
      <c r="P473" s="854"/>
      <c r="Q473" s="854"/>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174" t="s">
        <v>219</v>
      </c>
      <c r="D474" s="3158"/>
      <c r="E474" s="895">
        <v>1.0000000000000002</v>
      </c>
      <c r="F474" s="854"/>
      <c r="G474" s="854"/>
      <c r="H474" s="3175" t="s">
        <v>219</v>
      </c>
      <c r="I474" s="3158"/>
      <c r="J474" s="896">
        <v>1</v>
      </c>
      <c r="K474" s="854"/>
      <c r="L474" s="854"/>
      <c r="M474" s="3176" t="s">
        <v>219</v>
      </c>
      <c r="N474" s="3158"/>
      <c r="O474" s="897">
        <v>1</v>
      </c>
      <c r="P474" s="854"/>
      <c r="Q474" s="854"/>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167"/>
      <c r="D475" s="3158"/>
      <c r="E475" s="870"/>
      <c r="F475" s="854"/>
      <c r="G475" s="854"/>
      <c r="H475" s="3167"/>
      <c r="I475" s="3158"/>
      <c r="J475" s="870"/>
      <c r="K475" s="854"/>
      <c r="L475" s="854"/>
      <c r="M475" s="3167"/>
      <c r="N475" s="3158"/>
      <c r="O475" s="870"/>
      <c r="P475" s="854"/>
      <c r="Q475" s="854"/>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167"/>
      <c r="D476" s="3158"/>
      <c r="E476" s="854"/>
      <c r="F476" s="854"/>
      <c r="G476" s="854"/>
      <c r="H476" s="3167"/>
      <c r="I476" s="3158"/>
      <c r="J476" s="854"/>
      <c r="K476" s="854"/>
      <c r="L476" s="854"/>
      <c r="M476" s="3167"/>
      <c r="N476" s="3158"/>
      <c r="O476" s="854"/>
      <c r="P476" s="854"/>
      <c r="Q476" s="854"/>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167"/>
      <c r="D477" s="3158"/>
      <c r="E477" s="854"/>
      <c r="F477" s="854"/>
      <c r="G477" s="854"/>
      <c r="H477" s="3167"/>
      <c r="I477" s="3158"/>
      <c r="J477" s="854"/>
      <c r="K477" s="854"/>
      <c r="L477" s="854"/>
      <c r="M477" s="3167"/>
      <c r="N477" s="3158"/>
      <c r="O477" s="854"/>
      <c r="P477" s="854"/>
      <c r="Q477" s="854"/>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167"/>
      <c r="D478" s="3158"/>
      <c r="E478" s="854"/>
      <c r="F478" s="854"/>
      <c r="G478" s="854"/>
      <c r="H478" s="3167"/>
      <c r="I478" s="3158"/>
      <c r="J478" s="854"/>
      <c r="K478" s="854"/>
      <c r="L478" s="854"/>
      <c r="M478" s="3167"/>
      <c r="N478" s="3158"/>
      <c r="O478" s="854"/>
      <c r="P478" s="854"/>
      <c r="Q478" s="854"/>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167"/>
      <c r="D479" s="3158"/>
      <c r="E479" s="854"/>
      <c r="F479" s="854"/>
      <c r="G479" s="854"/>
      <c r="H479" s="3167"/>
      <c r="I479" s="3158"/>
      <c r="J479" s="854"/>
      <c r="K479" s="854"/>
      <c r="L479" s="854"/>
      <c r="M479" s="3167"/>
      <c r="N479" s="3158"/>
      <c r="O479" s="854"/>
      <c r="P479" s="854"/>
      <c r="Q479" s="854"/>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167"/>
      <c r="D480" s="3158"/>
      <c r="E480" s="854"/>
      <c r="F480" s="854"/>
      <c r="G480" s="854"/>
      <c r="H480" s="3167"/>
      <c r="I480" s="3158"/>
      <c r="J480" s="854"/>
      <c r="K480" s="854"/>
      <c r="L480" s="854"/>
      <c r="M480" s="3167"/>
      <c r="N480" s="3158"/>
      <c r="O480" s="854"/>
      <c r="P480" s="854"/>
      <c r="Q480" s="854"/>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167"/>
      <c r="D481" s="3158"/>
      <c r="E481" s="854"/>
      <c r="F481" s="854"/>
      <c r="G481" s="854"/>
      <c r="H481" s="3167"/>
      <c r="I481" s="3158"/>
      <c r="J481" s="854"/>
      <c r="K481" s="854"/>
      <c r="L481" s="854"/>
      <c r="M481" s="3167"/>
      <c r="N481" s="3158"/>
      <c r="O481" s="854"/>
      <c r="P481" s="854"/>
      <c r="Q481" s="854"/>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167"/>
      <c r="D482" s="3158"/>
      <c r="E482" s="854"/>
      <c r="F482" s="854"/>
      <c r="G482" s="854"/>
      <c r="H482" s="3167"/>
      <c r="I482" s="3158"/>
      <c r="J482" s="854"/>
      <c r="K482" s="854"/>
      <c r="L482" s="854"/>
      <c r="M482" s="3167"/>
      <c r="N482" s="3158"/>
      <c r="O482" s="854"/>
      <c r="P482" s="854"/>
      <c r="Q482" s="854"/>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167"/>
      <c r="D483" s="3158"/>
      <c r="E483" s="854"/>
      <c r="F483" s="854"/>
      <c r="G483" s="854"/>
      <c r="H483" s="3167"/>
      <c r="I483" s="3158"/>
      <c r="J483" s="854"/>
      <c r="K483" s="854"/>
      <c r="L483" s="854"/>
      <c r="M483" s="3167"/>
      <c r="N483" s="3158"/>
      <c r="O483" s="854"/>
      <c r="P483" s="854"/>
      <c r="Q483" s="854"/>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167"/>
      <c r="D484" s="3158"/>
      <c r="E484" s="854"/>
      <c r="F484" s="854"/>
      <c r="G484" s="854"/>
      <c r="H484" s="3167"/>
      <c r="I484" s="3158"/>
      <c r="J484" s="854"/>
      <c r="K484" s="854"/>
      <c r="L484" s="854"/>
      <c r="M484" s="3167"/>
      <c r="N484" s="3158"/>
      <c r="O484" s="854"/>
      <c r="P484" s="854"/>
      <c r="Q484" s="854"/>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167"/>
      <c r="D485" s="3158"/>
      <c r="E485" s="854"/>
      <c r="F485" s="854"/>
      <c r="G485" s="854"/>
      <c r="H485" s="3167"/>
      <c r="I485" s="3158"/>
      <c r="J485" s="854"/>
      <c r="K485" s="854"/>
      <c r="L485" s="854"/>
      <c r="M485" s="3167"/>
      <c r="N485" s="3158"/>
      <c r="O485" s="854"/>
      <c r="P485" s="854"/>
      <c r="Q485" s="854"/>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167"/>
      <c r="D486" s="3158"/>
      <c r="E486" s="854"/>
      <c r="F486" s="854"/>
      <c r="G486" s="854"/>
      <c r="H486" s="3167"/>
      <c r="I486" s="3158"/>
      <c r="J486" s="854"/>
      <c r="K486" s="854"/>
      <c r="L486" s="854"/>
      <c r="M486" s="3167"/>
      <c r="N486" s="3158"/>
      <c r="O486" s="854"/>
      <c r="P486" s="854"/>
      <c r="Q486" s="854"/>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167"/>
      <c r="D487" s="3158"/>
      <c r="E487" s="854"/>
      <c r="F487" s="854"/>
      <c r="G487" s="854"/>
      <c r="H487" s="3167"/>
      <c r="I487" s="3158"/>
      <c r="J487" s="854"/>
      <c r="K487" s="854"/>
      <c r="L487" s="854"/>
      <c r="M487" s="3167"/>
      <c r="N487" s="3158"/>
      <c r="O487" s="854"/>
      <c r="P487" s="854"/>
      <c r="Q487" s="854"/>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167"/>
      <c r="D488" s="3158"/>
      <c r="E488" s="854"/>
      <c r="F488" s="854"/>
      <c r="G488" s="854"/>
      <c r="H488" s="3167"/>
      <c r="I488" s="3158"/>
      <c r="J488" s="854"/>
      <c r="K488" s="854"/>
      <c r="L488" s="854"/>
      <c r="M488" s="3167"/>
      <c r="N488" s="3158"/>
      <c r="O488" s="854"/>
      <c r="P488" s="854"/>
      <c r="Q488" s="854"/>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167"/>
      <c r="D489" s="3158"/>
      <c r="E489" s="854"/>
      <c r="F489" s="854"/>
      <c r="G489" s="854"/>
      <c r="H489" s="3167"/>
      <c r="I489" s="3158"/>
      <c r="J489" s="854"/>
      <c r="K489" s="854"/>
      <c r="L489" s="854"/>
      <c r="M489" s="3167"/>
      <c r="N489" s="3158"/>
      <c r="O489" s="854"/>
      <c r="P489" s="854"/>
      <c r="Q489" s="854"/>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167"/>
      <c r="D490" s="3158"/>
      <c r="E490" s="854"/>
      <c r="F490" s="854"/>
      <c r="G490" s="854"/>
      <c r="H490" s="3167"/>
      <c r="I490" s="3158"/>
      <c r="J490" s="854"/>
      <c r="K490" s="854"/>
      <c r="L490" s="854"/>
      <c r="M490" s="3167"/>
      <c r="N490" s="3158"/>
      <c r="O490" s="854"/>
      <c r="P490" s="854"/>
      <c r="Q490" s="854"/>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167"/>
      <c r="D491" s="3158"/>
      <c r="E491" s="854"/>
      <c r="F491" s="854"/>
      <c r="G491" s="854"/>
      <c r="H491" s="3167"/>
      <c r="I491" s="3158"/>
      <c r="J491" s="854"/>
      <c r="K491" s="854"/>
      <c r="L491" s="854"/>
      <c r="M491" s="3167"/>
      <c r="N491" s="3158"/>
      <c r="O491" s="854"/>
      <c r="P491" s="854"/>
      <c r="Q491" s="854"/>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167"/>
      <c r="D492" s="3158"/>
      <c r="E492" s="854"/>
      <c r="F492" s="854"/>
      <c r="G492" s="854"/>
      <c r="H492" s="3167"/>
      <c r="I492" s="3158"/>
      <c r="J492" s="854"/>
      <c r="K492" s="854"/>
      <c r="L492" s="854"/>
      <c r="M492" s="3167"/>
      <c r="N492" s="3158"/>
      <c r="O492" s="854"/>
      <c r="P492" s="854"/>
      <c r="Q492" s="854"/>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167"/>
      <c r="D493" s="3158"/>
      <c r="E493" s="854"/>
      <c r="F493" s="854"/>
      <c r="G493" s="854"/>
      <c r="H493" s="3167"/>
      <c r="I493" s="3158"/>
      <c r="J493" s="854"/>
      <c r="K493" s="854"/>
      <c r="L493" s="854"/>
      <c r="M493" s="3167"/>
      <c r="N493" s="3158"/>
      <c r="O493" s="854"/>
      <c r="P493" s="854"/>
      <c r="Q493" s="854"/>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167"/>
      <c r="D494" s="3158"/>
      <c r="E494" s="854"/>
      <c r="F494" s="854"/>
      <c r="G494" s="854"/>
      <c r="H494" s="3167"/>
      <c r="I494" s="3158"/>
      <c r="J494" s="854"/>
      <c r="K494" s="854"/>
      <c r="L494" s="854"/>
      <c r="M494" s="3167"/>
      <c r="N494" s="3158"/>
      <c r="O494" s="854"/>
      <c r="P494" s="854"/>
      <c r="Q494" s="854"/>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167"/>
      <c r="D495" s="3158"/>
      <c r="E495" s="854"/>
      <c r="F495" s="854"/>
      <c r="G495" s="854"/>
      <c r="H495" s="3167"/>
      <c r="I495" s="3158"/>
      <c r="J495" s="854"/>
      <c r="K495" s="854"/>
      <c r="L495" s="854"/>
      <c r="M495" s="3167"/>
      <c r="N495" s="3158"/>
      <c r="O495" s="854"/>
      <c r="P495" s="854"/>
      <c r="Q495" s="854"/>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167"/>
      <c r="D496" s="3158"/>
      <c r="E496" s="854"/>
      <c r="F496" s="854"/>
      <c r="G496" s="854"/>
      <c r="H496" s="3167"/>
      <c r="I496" s="3158"/>
      <c r="J496" s="854"/>
      <c r="K496" s="854"/>
      <c r="L496" s="854"/>
      <c r="M496" s="3167"/>
      <c r="N496" s="3158"/>
      <c r="O496" s="854"/>
      <c r="P496" s="854"/>
      <c r="Q496" s="854"/>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167"/>
      <c r="D497" s="3158"/>
      <c r="E497" s="854"/>
      <c r="F497" s="854"/>
      <c r="G497" s="854"/>
      <c r="H497" s="3167"/>
      <c r="I497" s="3158"/>
      <c r="J497" s="854"/>
      <c r="K497" s="854"/>
      <c r="L497" s="854"/>
      <c r="M497" s="3167"/>
      <c r="N497" s="3158"/>
      <c r="O497" s="854"/>
      <c r="P497" s="854"/>
      <c r="Q497" s="854"/>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167"/>
      <c r="D498" s="3158"/>
      <c r="E498" s="854"/>
      <c r="F498" s="854"/>
      <c r="G498" s="854"/>
      <c r="H498" s="3167"/>
      <c r="I498" s="3158"/>
      <c r="J498" s="854"/>
      <c r="K498" s="854"/>
      <c r="L498" s="854"/>
      <c r="M498" s="3167"/>
      <c r="N498" s="3158"/>
      <c r="O498" s="854"/>
      <c r="P498" s="854"/>
      <c r="Q498" s="854"/>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167"/>
      <c r="D499" s="3158"/>
      <c r="E499" s="854"/>
      <c r="F499" s="854"/>
      <c r="G499" s="854"/>
      <c r="H499" s="3167"/>
      <c r="I499" s="3158"/>
      <c r="J499" s="854"/>
      <c r="K499" s="854"/>
      <c r="L499" s="854"/>
      <c r="M499" s="3167"/>
      <c r="N499" s="3158"/>
      <c r="O499" s="854"/>
      <c r="P499" s="854"/>
      <c r="Q499" s="854"/>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167"/>
      <c r="D500" s="3158"/>
      <c r="E500" s="854"/>
      <c r="F500" s="854"/>
      <c r="G500" s="854"/>
      <c r="H500" s="3167"/>
      <c r="I500" s="3158"/>
      <c r="J500" s="854"/>
      <c r="K500" s="854"/>
      <c r="L500" s="854"/>
      <c r="M500" s="3167"/>
      <c r="N500" s="3158"/>
      <c r="O500" s="854"/>
      <c r="P500" s="854"/>
      <c r="Q500" s="854"/>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167"/>
      <c r="D501" s="3158"/>
      <c r="E501" s="854"/>
      <c r="F501" s="854"/>
      <c r="G501" s="854"/>
      <c r="H501" s="3167"/>
      <c r="I501" s="3158"/>
      <c r="J501" s="854"/>
      <c r="K501" s="854"/>
      <c r="L501" s="854"/>
      <c r="M501" s="3167"/>
      <c r="N501" s="3158"/>
      <c r="O501" s="854"/>
      <c r="P501" s="854"/>
      <c r="Q501" s="854"/>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167"/>
      <c r="D502" s="3158"/>
      <c r="E502" s="854"/>
      <c r="F502" s="854"/>
      <c r="G502" s="854"/>
      <c r="H502" s="3167"/>
      <c r="I502" s="3158"/>
      <c r="J502" s="854"/>
      <c r="K502" s="854"/>
      <c r="L502" s="854"/>
      <c r="M502" s="3167"/>
      <c r="N502" s="3158"/>
      <c r="O502" s="854"/>
      <c r="P502" s="854"/>
      <c r="Q502" s="854"/>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167"/>
      <c r="D503" s="3158"/>
      <c r="E503" s="854"/>
      <c r="F503" s="854"/>
      <c r="G503" s="854"/>
      <c r="H503" s="3167"/>
      <c r="I503" s="3158"/>
      <c r="J503" s="854"/>
      <c r="K503" s="854"/>
      <c r="L503" s="854"/>
      <c r="M503" s="3167"/>
      <c r="N503" s="3158"/>
      <c r="O503" s="854"/>
      <c r="P503" s="854"/>
      <c r="Q503" s="854"/>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167"/>
      <c r="D504" s="3158"/>
      <c r="E504" s="854"/>
      <c r="F504" s="854"/>
      <c r="G504" s="854"/>
      <c r="H504" s="3167"/>
      <c r="I504" s="3158"/>
      <c r="J504" s="854"/>
      <c r="K504" s="854"/>
      <c r="L504" s="854"/>
      <c r="M504" s="3167"/>
      <c r="N504" s="3158"/>
      <c r="O504" s="854"/>
      <c r="P504" s="854"/>
      <c r="Q504" s="854"/>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167"/>
      <c r="D505" s="3158"/>
      <c r="E505" s="854"/>
      <c r="F505" s="854"/>
      <c r="G505" s="854"/>
      <c r="H505" s="3167"/>
      <c r="I505" s="3158"/>
      <c r="J505" s="854"/>
      <c r="K505" s="854"/>
      <c r="L505" s="854"/>
      <c r="M505" s="3167"/>
      <c r="N505" s="3158"/>
      <c r="O505" s="854"/>
      <c r="P505" s="854"/>
      <c r="Q505" s="854"/>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854"/>
      <c r="D506" s="854"/>
      <c r="E506" s="854"/>
      <c r="F506" s="854"/>
      <c r="G506" s="854"/>
      <c r="H506" s="854"/>
      <c r="I506" s="854"/>
      <c r="J506" s="854"/>
      <c r="K506" s="854"/>
      <c r="L506" s="854"/>
      <c r="M506" s="854"/>
      <c r="N506" s="854"/>
      <c r="O506" s="854"/>
      <c r="P506" s="854"/>
      <c r="Q506" s="854"/>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854"/>
      <c r="D507" s="854"/>
      <c r="E507" s="854"/>
      <c r="F507" s="854"/>
      <c r="G507" s="854"/>
      <c r="H507" s="854"/>
      <c r="I507" s="854"/>
      <c r="J507" s="854"/>
      <c r="K507" s="854"/>
      <c r="L507" s="854"/>
      <c r="M507" s="854"/>
      <c r="N507" s="854"/>
      <c r="O507" s="854"/>
      <c r="P507" s="854"/>
      <c r="Q507" s="854"/>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854"/>
      <c r="D508" s="854"/>
      <c r="E508" s="854"/>
      <c r="F508" s="854"/>
      <c r="G508" s="854"/>
      <c r="H508" s="854"/>
      <c r="I508" s="854"/>
      <c r="J508" s="854"/>
      <c r="K508" s="854"/>
      <c r="L508" s="854"/>
      <c r="M508" s="854"/>
      <c r="N508" s="854"/>
      <c r="O508" s="854"/>
      <c r="P508" s="854"/>
      <c r="Q508" s="854"/>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854"/>
      <c r="D509" s="854"/>
      <c r="E509" s="854"/>
      <c r="F509" s="854"/>
      <c r="G509" s="854"/>
      <c r="H509" s="854"/>
      <c r="I509" s="854"/>
      <c r="J509" s="854"/>
      <c r="K509" s="854"/>
      <c r="L509" s="854"/>
      <c r="M509" s="854"/>
      <c r="N509" s="854"/>
      <c r="O509" s="854"/>
      <c r="P509" s="854"/>
      <c r="Q509" s="854"/>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854"/>
      <c r="D510" s="854"/>
      <c r="E510" s="854"/>
      <c r="F510" s="854"/>
      <c r="G510" s="854"/>
      <c r="H510" s="854"/>
      <c r="I510" s="854"/>
      <c r="J510" s="854"/>
      <c r="K510" s="854"/>
      <c r="L510" s="854"/>
      <c r="M510" s="854"/>
      <c r="N510" s="854"/>
      <c r="O510" s="854"/>
      <c r="P510" s="854"/>
      <c r="Q510" s="854"/>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854"/>
      <c r="D511" s="854"/>
      <c r="E511" s="854"/>
      <c r="F511" s="854"/>
      <c r="G511" s="854"/>
      <c r="H511" s="854"/>
      <c r="I511" s="854"/>
      <c r="J511" s="854"/>
      <c r="K511" s="854"/>
      <c r="L511" s="854"/>
      <c r="M511" s="854"/>
      <c r="N511" s="854"/>
      <c r="O511" s="854"/>
      <c r="P511" s="854"/>
      <c r="Q511" s="854"/>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854"/>
      <c r="D512" s="854"/>
      <c r="E512" s="854"/>
      <c r="F512" s="854"/>
      <c r="G512" s="854"/>
      <c r="H512" s="854"/>
      <c r="I512" s="854"/>
      <c r="J512" s="854"/>
      <c r="K512" s="854"/>
      <c r="L512" s="854"/>
      <c r="M512" s="854"/>
      <c r="N512" s="854"/>
      <c r="O512" s="854"/>
      <c r="P512" s="854"/>
      <c r="Q512" s="854"/>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854"/>
      <c r="D513" s="854"/>
      <c r="E513" s="854"/>
      <c r="F513" s="854"/>
      <c r="G513" s="854"/>
      <c r="H513" s="854"/>
      <c r="I513" s="854"/>
      <c r="J513" s="854"/>
      <c r="K513" s="854"/>
      <c r="L513" s="854"/>
      <c r="M513" s="854"/>
      <c r="N513" s="854"/>
      <c r="O513" s="854"/>
      <c r="P513" s="854"/>
      <c r="Q513" s="854"/>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854"/>
      <c r="D514" s="854"/>
      <c r="E514" s="854"/>
      <c r="F514" s="854"/>
      <c r="G514" s="854"/>
      <c r="H514" s="854"/>
      <c r="I514" s="854"/>
      <c r="J514" s="854"/>
      <c r="K514" s="854"/>
      <c r="L514" s="854"/>
      <c r="M514" s="854"/>
      <c r="N514" s="854"/>
      <c r="O514" s="854"/>
      <c r="P514" s="854"/>
      <c r="Q514" s="854"/>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854"/>
      <c r="D515" s="854"/>
      <c r="E515" s="854"/>
      <c r="F515" s="854"/>
      <c r="G515" s="854"/>
      <c r="H515" s="854"/>
      <c r="I515" s="854"/>
      <c r="J515" s="854"/>
      <c r="K515" s="854"/>
      <c r="L515" s="854"/>
      <c r="M515" s="854"/>
      <c r="N515" s="854"/>
      <c r="O515" s="854"/>
      <c r="P515" s="854"/>
      <c r="Q515" s="854"/>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854"/>
      <c r="D516" s="854"/>
      <c r="E516" s="854"/>
      <c r="F516" s="854"/>
      <c r="G516" s="854"/>
      <c r="H516" s="854"/>
      <c r="I516" s="854"/>
      <c r="J516" s="854"/>
      <c r="K516" s="854"/>
      <c r="L516" s="854"/>
      <c r="M516" s="854"/>
      <c r="N516" s="854"/>
      <c r="O516" s="854"/>
      <c r="P516" s="854"/>
      <c r="Q516" s="854"/>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854"/>
      <c r="D517" s="854"/>
      <c r="E517" s="854"/>
      <c r="F517" s="854"/>
      <c r="G517" s="854"/>
      <c r="H517" s="854"/>
      <c r="I517" s="854"/>
      <c r="J517" s="854"/>
      <c r="K517" s="854"/>
      <c r="L517" s="854"/>
      <c r="M517" s="854"/>
      <c r="N517" s="854"/>
      <c r="O517" s="854"/>
      <c r="P517" s="854"/>
      <c r="Q517" s="854"/>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854"/>
      <c r="D518" s="854"/>
      <c r="E518" s="854"/>
      <c r="F518" s="854"/>
      <c r="G518" s="854"/>
      <c r="H518" s="854"/>
      <c r="I518" s="854"/>
      <c r="J518" s="854"/>
      <c r="K518" s="854"/>
      <c r="L518" s="854"/>
      <c r="M518" s="854"/>
      <c r="N518" s="854"/>
      <c r="O518" s="854"/>
      <c r="P518" s="854"/>
      <c r="Q518" s="854"/>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854"/>
      <c r="D519" s="854"/>
      <c r="E519" s="854"/>
      <c r="F519" s="854"/>
      <c r="G519" s="854"/>
      <c r="H519" s="854"/>
      <c r="I519" s="854"/>
      <c r="J519" s="854"/>
      <c r="K519" s="854"/>
      <c r="L519" s="854"/>
      <c r="M519" s="854"/>
      <c r="N519" s="854"/>
      <c r="O519" s="854"/>
      <c r="P519" s="854"/>
      <c r="Q519" s="854"/>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854"/>
      <c r="D520" s="854"/>
      <c r="E520" s="854"/>
      <c r="F520" s="854"/>
      <c r="G520" s="854"/>
      <c r="H520" s="854"/>
      <c r="I520" s="854"/>
      <c r="J520" s="854"/>
      <c r="K520" s="854"/>
      <c r="L520" s="854"/>
      <c r="M520" s="854"/>
      <c r="N520" s="854"/>
      <c r="O520" s="854"/>
      <c r="P520" s="854"/>
      <c r="Q520" s="854"/>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854"/>
      <c r="D521" s="854"/>
      <c r="E521" s="854"/>
      <c r="F521" s="854"/>
      <c r="G521" s="854"/>
      <c r="H521" s="854"/>
      <c r="I521" s="854"/>
      <c r="J521" s="854"/>
      <c r="K521" s="854"/>
      <c r="L521" s="854"/>
      <c r="M521" s="854"/>
      <c r="N521" s="854"/>
      <c r="O521" s="854"/>
      <c r="P521" s="854"/>
      <c r="Q521" s="854"/>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854"/>
      <c r="D522" s="854"/>
      <c r="E522" s="854"/>
      <c r="F522" s="854"/>
      <c r="G522" s="854"/>
      <c r="H522" s="854"/>
      <c r="I522" s="854"/>
      <c r="J522" s="854"/>
      <c r="K522" s="854"/>
      <c r="L522" s="854"/>
      <c r="M522" s="854"/>
      <c r="N522" s="854"/>
      <c r="O522" s="854"/>
      <c r="P522" s="854"/>
      <c r="Q522" s="854"/>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854"/>
      <c r="D523" s="854"/>
      <c r="E523" s="854"/>
      <c r="F523" s="854"/>
      <c r="G523" s="854"/>
      <c r="H523" s="854"/>
      <c r="I523" s="854"/>
      <c r="J523" s="854"/>
      <c r="K523" s="854"/>
      <c r="L523" s="854"/>
      <c r="M523" s="854"/>
      <c r="N523" s="854"/>
      <c r="O523" s="854"/>
      <c r="P523" s="854"/>
      <c r="Q523" s="854"/>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854"/>
      <c r="D524" s="854"/>
      <c r="E524" s="854"/>
      <c r="F524" s="854"/>
      <c r="G524" s="854"/>
      <c r="H524" s="854"/>
      <c r="I524" s="854"/>
      <c r="J524" s="854"/>
      <c r="K524" s="854"/>
      <c r="L524" s="854"/>
      <c r="M524" s="854"/>
      <c r="N524" s="854"/>
      <c r="O524" s="854"/>
      <c r="P524" s="854"/>
      <c r="Q524" s="854"/>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854"/>
      <c r="D525" s="854"/>
      <c r="E525" s="854"/>
      <c r="F525" s="854"/>
      <c r="G525" s="854"/>
      <c r="H525" s="854"/>
      <c r="I525" s="854"/>
      <c r="J525" s="854"/>
      <c r="K525" s="854"/>
      <c r="L525" s="854"/>
      <c r="M525" s="854"/>
      <c r="N525" s="854"/>
      <c r="O525" s="854"/>
      <c r="P525" s="854"/>
      <c r="Q525" s="854"/>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854"/>
      <c r="D526" s="854"/>
      <c r="E526" s="854"/>
      <c r="F526" s="854"/>
      <c r="G526" s="854"/>
      <c r="H526" s="854"/>
      <c r="I526" s="854"/>
      <c r="J526" s="854"/>
      <c r="K526" s="854"/>
      <c r="L526" s="854"/>
      <c r="M526" s="854"/>
      <c r="N526" s="854"/>
      <c r="O526" s="854"/>
      <c r="P526" s="854"/>
      <c r="Q526" s="854"/>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854"/>
      <c r="D527" s="854"/>
      <c r="E527" s="854"/>
      <c r="F527" s="854"/>
      <c r="G527" s="854"/>
      <c r="H527" s="854"/>
      <c r="I527" s="854"/>
      <c r="J527" s="854"/>
      <c r="K527" s="854"/>
      <c r="L527" s="854"/>
      <c r="M527" s="854"/>
      <c r="N527" s="854"/>
      <c r="O527" s="854"/>
      <c r="P527" s="854"/>
      <c r="Q527" s="854"/>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854"/>
      <c r="D528" s="854"/>
      <c r="E528" s="854"/>
      <c r="F528" s="854"/>
      <c r="G528" s="854"/>
      <c r="H528" s="854"/>
      <c r="I528" s="854"/>
      <c r="J528" s="854"/>
      <c r="K528" s="854"/>
      <c r="L528" s="854"/>
      <c r="M528" s="854"/>
      <c r="N528" s="854"/>
      <c r="O528" s="854"/>
      <c r="P528" s="854"/>
      <c r="Q528" s="854"/>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854"/>
      <c r="D529" s="854"/>
      <c r="E529" s="854"/>
      <c r="F529" s="854"/>
      <c r="G529" s="854"/>
      <c r="H529" s="854"/>
      <c r="I529" s="854"/>
      <c r="J529" s="854"/>
      <c r="K529" s="854"/>
      <c r="L529" s="854"/>
      <c r="M529" s="854"/>
      <c r="N529" s="854"/>
      <c r="O529" s="854"/>
      <c r="P529" s="854"/>
      <c r="Q529" s="854"/>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854"/>
      <c r="D530" s="854"/>
      <c r="E530" s="854"/>
      <c r="F530" s="854"/>
      <c r="G530" s="854"/>
      <c r="H530" s="854"/>
      <c r="I530" s="854"/>
      <c r="J530" s="854"/>
      <c r="K530" s="854"/>
      <c r="L530" s="854"/>
      <c r="M530" s="854"/>
      <c r="N530" s="854"/>
      <c r="O530" s="854"/>
      <c r="P530" s="854"/>
      <c r="Q530" s="854"/>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854"/>
      <c r="D531" s="854"/>
      <c r="E531" s="854"/>
      <c r="F531" s="854"/>
      <c r="G531" s="854"/>
      <c r="H531" s="854"/>
      <c r="I531" s="854"/>
      <c r="J531" s="854"/>
      <c r="K531" s="854"/>
      <c r="L531" s="854"/>
      <c r="M531" s="854"/>
      <c r="N531" s="854"/>
      <c r="O531" s="854"/>
      <c r="P531" s="854"/>
      <c r="Q531" s="854"/>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854"/>
      <c r="D532" s="854"/>
      <c r="E532" s="854"/>
      <c r="F532" s="854"/>
      <c r="G532" s="854"/>
      <c r="H532" s="854"/>
      <c r="I532" s="854"/>
      <c r="J532" s="854"/>
      <c r="K532" s="854"/>
      <c r="L532" s="854"/>
      <c r="M532" s="854"/>
      <c r="N532" s="854"/>
      <c r="O532" s="854"/>
      <c r="P532" s="854"/>
      <c r="Q532" s="854"/>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854"/>
      <c r="D533" s="854"/>
      <c r="E533" s="854"/>
      <c r="F533" s="854"/>
      <c r="G533" s="854"/>
      <c r="H533" s="854"/>
      <c r="I533" s="854"/>
      <c r="J533" s="854"/>
      <c r="K533" s="854"/>
      <c r="L533" s="854"/>
      <c r="M533" s="854"/>
      <c r="N533" s="854"/>
      <c r="O533" s="854"/>
      <c r="P533" s="854"/>
      <c r="Q533" s="854"/>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854"/>
      <c r="D534" s="854"/>
      <c r="E534" s="854"/>
      <c r="F534" s="854"/>
      <c r="G534" s="854"/>
      <c r="H534" s="854"/>
      <c r="I534" s="854"/>
      <c r="J534" s="854"/>
      <c r="K534" s="854"/>
      <c r="L534" s="854"/>
      <c r="M534" s="854"/>
      <c r="N534" s="854"/>
      <c r="O534" s="854"/>
      <c r="P534" s="854"/>
      <c r="Q534" s="854"/>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854"/>
      <c r="D535" s="854"/>
      <c r="E535" s="854"/>
      <c r="F535" s="854"/>
      <c r="G535" s="854"/>
      <c r="H535" s="854"/>
      <c r="I535" s="854"/>
      <c r="J535" s="854"/>
      <c r="K535" s="854"/>
      <c r="L535" s="854"/>
      <c r="M535" s="854"/>
      <c r="N535" s="854"/>
      <c r="O535" s="854"/>
      <c r="P535" s="854"/>
      <c r="Q535" s="854"/>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854"/>
      <c r="D536" s="854"/>
      <c r="E536" s="854"/>
      <c r="F536" s="854"/>
      <c r="G536" s="854"/>
      <c r="H536" s="854"/>
      <c r="I536" s="854"/>
      <c r="J536" s="854"/>
      <c r="K536" s="854"/>
      <c r="L536" s="854"/>
      <c r="M536" s="854"/>
      <c r="N536" s="854"/>
      <c r="O536" s="854"/>
      <c r="P536" s="854"/>
      <c r="Q536" s="854"/>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854"/>
      <c r="D537" s="854"/>
      <c r="E537" s="854"/>
      <c r="F537" s="854"/>
      <c r="G537" s="854"/>
      <c r="H537" s="854"/>
      <c r="I537" s="854"/>
      <c r="J537" s="854"/>
      <c r="K537" s="854"/>
      <c r="L537" s="854"/>
      <c r="M537" s="854"/>
      <c r="N537" s="854"/>
      <c r="O537" s="854"/>
      <c r="P537" s="854"/>
      <c r="Q537" s="854"/>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854"/>
      <c r="D538" s="854"/>
      <c r="E538" s="854"/>
      <c r="F538" s="854"/>
      <c r="G538" s="854"/>
      <c r="H538" s="854"/>
      <c r="I538" s="854"/>
      <c r="J538" s="854"/>
      <c r="K538" s="854"/>
      <c r="L538" s="854"/>
      <c r="M538" s="854"/>
      <c r="N538" s="854"/>
      <c r="O538" s="854"/>
      <c r="P538" s="854"/>
      <c r="Q538" s="854"/>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854"/>
      <c r="D539" s="854"/>
      <c r="E539" s="854"/>
      <c r="F539" s="854"/>
      <c r="G539" s="854"/>
      <c r="H539" s="854"/>
      <c r="I539" s="854"/>
      <c r="J539" s="854"/>
      <c r="K539" s="854"/>
      <c r="L539" s="854"/>
      <c r="M539" s="854"/>
      <c r="N539" s="854"/>
      <c r="O539" s="854"/>
      <c r="P539" s="854"/>
      <c r="Q539" s="854"/>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854"/>
      <c r="D540" s="854"/>
      <c r="E540" s="854"/>
      <c r="F540" s="854"/>
      <c r="G540" s="854"/>
      <c r="H540" s="854"/>
      <c r="I540" s="854"/>
      <c r="J540" s="854"/>
      <c r="K540" s="854"/>
      <c r="L540" s="854"/>
      <c r="M540" s="854"/>
      <c r="N540" s="854"/>
      <c r="O540" s="854"/>
      <c r="P540" s="854"/>
      <c r="Q540" s="854"/>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854"/>
      <c r="D541" s="854"/>
      <c r="E541" s="854"/>
      <c r="F541" s="854"/>
      <c r="G541" s="854"/>
      <c r="H541" s="854"/>
      <c r="I541" s="854"/>
      <c r="J541" s="854"/>
      <c r="K541" s="854"/>
      <c r="L541" s="854"/>
      <c r="M541" s="854"/>
      <c r="N541" s="854"/>
      <c r="O541" s="854"/>
      <c r="P541" s="854"/>
      <c r="Q541" s="854"/>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854"/>
      <c r="D542" s="854"/>
      <c r="E542" s="854"/>
      <c r="F542" s="854"/>
      <c r="G542" s="854"/>
      <c r="H542" s="854"/>
      <c r="I542" s="854"/>
      <c r="J542" s="854"/>
      <c r="K542" s="854"/>
      <c r="L542" s="854"/>
      <c r="M542" s="854"/>
      <c r="N542" s="854"/>
      <c r="O542" s="854"/>
      <c r="P542" s="854"/>
      <c r="Q542" s="854"/>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854"/>
      <c r="D543" s="854"/>
      <c r="E543" s="854"/>
      <c r="F543" s="854"/>
      <c r="G543" s="854"/>
      <c r="H543" s="854"/>
      <c r="I543" s="854"/>
      <c r="J543" s="854"/>
      <c r="K543" s="854"/>
      <c r="L543" s="854"/>
      <c r="M543" s="854"/>
      <c r="N543" s="854"/>
      <c r="O543" s="854"/>
      <c r="P543" s="854"/>
      <c r="Q543" s="854"/>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854"/>
      <c r="D544" s="854"/>
      <c r="E544" s="854"/>
      <c r="F544" s="854"/>
      <c r="G544" s="854"/>
      <c r="H544" s="854"/>
      <c r="I544" s="854"/>
      <c r="J544" s="854"/>
      <c r="K544" s="854"/>
      <c r="L544" s="854"/>
      <c r="M544" s="854"/>
      <c r="N544" s="854"/>
      <c r="O544" s="854"/>
      <c r="P544" s="854"/>
      <c r="Q544" s="854"/>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854"/>
      <c r="D545" s="854"/>
      <c r="E545" s="854"/>
      <c r="F545" s="854"/>
      <c r="G545" s="854"/>
      <c r="H545" s="854"/>
      <c r="I545" s="854"/>
      <c r="J545" s="854"/>
      <c r="K545" s="854"/>
      <c r="L545" s="854"/>
      <c r="M545" s="854"/>
      <c r="N545" s="854"/>
      <c r="O545" s="854"/>
      <c r="P545" s="854"/>
      <c r="Q545" s="854"/>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854"/>
      <c r="D546" s="854"/>
      <c r="E546" s="854"/>
      <c r="F546" s="854"/>
      <c r="G546" s="854"/>
      <c r="H546" s="854"/>
      <c r="I546" s="854"/>
      <c r="J546" s="854"/>
      <c r="K546" s="854"/>
      <c r="L546" s="854"/>
      <c r="M546" s="854"/>
      <c r="N546" s="854"/>
      <c r="O546" s="854"/>
      <c r="P546" s="854"/>
      <c r="Q546" s="854"/>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854"/>
      <c r="D547" s="854"/>
      <c r="E547" s="854"/>
      <c r="F547" s="854"/>
      <c r="G547" s="854"/>
      <c r="H547" s="854"/>
      <c r="I547" s="854"/>
      <c r="J547" s="854"/>
      <c r="K547" s="854"/>
      <c r="L547" s="854"/>
      <c r="M547" s="854"/>
      <c r="N547" s="854"/>
      <c r="O547" s="854"/>
      <c r="P547" s="854"/>
      <c r="Q547" s="854"/>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854"/>
      <c r="D548" s="854"/>
      <c r="E548" s="854"/>
      <c r="F548" s="854"/>
      <c r="G548" s="854"/>
      <c r="H548" s="854"/>
      <c r="I548" s="854"/>
      <c r="J548" s="854"/>
      <c r="K548" s="854"/>
      <c r="L548" s="854"/>
      <c r="M548" s="854"/>
      <c r="N548" s="854"/>
      <c r="O548" s="854"/>
      <c r="P548" s="854"/>
      <c r="Q548" s="854"/>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854"/>
      <c r="D549" s="854"/>
      <c r="E549" s="854"/>
      <c r="F549" s="854"/>
      <c r="G549" s="854"/>
      <c r="H549" s="854"/>
      <c r="I549" s="854"/>
      <c r="J549" s="854"/>
      <c r="K549" s="854"/>
      <c r="L549" s="854"/>
      <c r="M549" s="854"/>
      <c r="N549" s="854"/>
      <c r="O549" s="854"/>
      <c r="P549" s="854"/>
      <c r="Q549" s="854"/>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854"/>
      <c r="D550" s="854"/>
      <c r="E550" s="854"/>
      <c r="F550" s="854"/>
      <c r="G550" s="854"/>
      <c r="H550" s="854"/>
      <c r="I550" s="854"/>
      <c r="J550" s="854"/>
      <c r="K550" s="854"/>
      <c r="L550" s="854"/>
      <c r="M550" s="854"/>
      <c r="N550" s="854"/>
      <c r="O550" s="854"/>
      <c r="P550" s="854"/>
      <c r="Q550" s="854"/>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854"/>
      <c r="D551" s="854"/>
      <c r="E551" s="854"/>
      <c r="F551" s="854"/>
      <c r="G551" s="854"/>
      <c r="H551" s="854"/>
      <c r="I551" s="854"/>
      <c r="J551" s="854"/>
      <c r="K551" s="854"/>
      <c r="L551" s="854"/>
      <c r="M551" s="854"/>
      <c r="N551" s="854"/>
      <c r="O551" s="854"/>
      <c r="P551" s="854"/>
      <c r="Q551" s="854"/>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854"/>
      <c r="D552" s="854"/>
      <c r="E552" s="854"/>
      <c r="F552" s="854"/>
      <c r="G552" s="854"/>
      <c r="H552" s="854"/>
      <c r="I552" s="854"/>
      <c r="J552" s="854"/>
      <c r="K552" s="854"/>
      <c r="L552" s="854"/>
      <c r="M552" s="854"/>
      <c r="N552" s="854"/>
      <c r="O552" s="854"/>
      <c r="P552" s="854"/>
      <c r="Q552" s="854"/>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854"/>
      <c r="D553" s="854"/>
      <c r="E553" s="854"/>
      <c r="F553" s="854"/>
      <c r="G553" s="854"/>
      <c r="H553" s="854"/>
      <c r="I553" s="854"/>
      <c r="J553" s="854"/>
      <c r="K553" s="854"/>
      <c r="L553" s="854"/>
      <c r="M553" s="854"/>
      <c r="N553" s="854"/>
      <c r="O553" s="854"/>
      <c r="P553" s="854"/>
      <c r="Q553" s="854"/>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854"/>
      <c r="D554" s="854"/>
      <c r="E554" s="854"/>
      <c r="F554" s="854"/>
      <c r="G554" s="854"/>
      <c r="H554" s="854"/>
      <c r="I554" s="854"/>
      <c r="J554" s="854"/>
      <c r="K554" s="854"/>
      <c r="L554" s="854"/>
      <c r="M554" s="854"/>
      <c r="N554" s="854"/>
      <c r="O554" s="854"/>
      <c r="P554" s="854"/>
      <c r="Q554" s="854"/>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854"/>
      <c r="D555" s="854"/>
      <c r="E555" s="854"/>
      <c r="F555" s="854"/>
      <c r="G555" s="854"/>
      <c r="H555" s="854"/>
      <c r="I555" s="854"/>
      <c r="J555" s="854"/>
      <c r="K555" s="854"/>
      <c r="L555" s="854"/>
      <c r="M555" s="854"/>
      <c r="N555" s="854"/>
      <c r="O555" s="854"/>
      <c r="P555" s="854"/>
      <c r="Q555" s="854"/>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854"/>
      <c r="D556" s="854"/>
      <c r="E556" s="854"/>
      <c r="F556" s="854"/>
      <c r="G556" s="854"/>
      <c r="H556" s="854"/>
      <c r="I556" s="854"/>
      <c r="J556" s="854"/>
      <c r="K556" s="854"/>
      <c r="L556" s="854"/>
      <c r="M556" s="854"/>
      <c r="N556" s="854"/>
      <c r="O556" s="854"/>
      <c r="P556" s="854"/>
      <c r="Q556" s="854"/>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854"/>
      <c r="D557" s="854"/>
      <c r="E557" s="854"/>
      <c r="F557" s="854"/>
      <c r="G557" s="854"/>
      <c r="H557" s="854"/>
      <c r="I557" s="854"/>
      <c r="J557" s="854"/>
      <c r="K557" s="854"/>
      <c r="L557" s="854"/>
      <c r="M557" s="854"/>
      <c r="N557" s="854"/>
      <c r="O557" s="854"/>
      <c r="P557" s="854"/>
      <c r="Q557" s="854"/>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854"/>
      <c r="D558" s="854"/>
      <c r="E558" s="854"/>
      <c r="F558" s="854"/>
      <c r="G558" s="854"/>
      <c r="H558" s="854"/>
      <c r="I558" s="854"/>
      <c r="J558" s="854"/>
      <c r="K558" s="854"/>
      <c r="L558" s="854"/>
      <c r="M558" s="854"/>
      <c r="N558" s="854"/>
      <c r="O558" s="854"/>
      <c r="P558" s="854"/>
      <c r="Q558" s="854"/>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854"/>
      <c r="D559" s="854"/>
      <c r="E559" s="854"/>
      <c r="F559" s="854"/>
      <c r="G559" s="854"/>
      <c r="H559" s="854"/>
      <c r="I559" s="854"/>
      <c r="J559" s="854"/>
      <c r="K559" s="854"/>
      <c r="L559" s="854"/>
      <c r="M559" s="854"/>
      <c r="N559" s="854"/>
      <c r="O559" s="854"/>
      <c r="P559" s="854"/>
      <c r="Q559" s="854"/>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854"/>
      <c r="D560" s="854"/>
      <c r="E560" s="854"/>
      <c r="F560" s="854"/>
      <c r="G560" s="854"/>
      <c r="H560" s="854"/>
      <c r="I560" s="854"/>
      <c r="J560" s="854"/>
      <c r="K560" s="854"/>
      <c r="L560" s="854"/>
      <c r="M560" s="854"/>
      <c r="N560" s="854"/>
      <c r="O560" s="854"/>
      <c r="P560" s="854"/>
      <c r="Q560" s="854"/>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854"/>
      <c r="D561" s="854"/>
      <c r="E561" s="854"/>
      <c r="F561" s="854"/>
      <c r="G561" s="854"/>
      <c r="H561" s="854"/>
      <c r="I561" s="854"/>
      <c r="J561" s="854"/>
      <c r="K561" s="854"/>
      <c r="L561" s="854"/>
      <c r="M561" s="854"/>
      <c r="N561" s="854"/>
      <c r="O561" s="854"/>
      <c r="P561" s="854"/>
      <c r="Q561" s="854"/>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854"/>
      <c r="D562" s="854"/>
      <c r="E562" s="854"/>
      <c r="F562" s="854"/>
      <c r="G562" s="854"/>
      <c r="H562" s="854"/>
      <c r="I562" s="854"/>
      <c r="J562" s="854"/>
      <c r="K562" s="854"/>
      <c r="L562" s="854"/>
      <c r="M562" s="854"/>
      <c r="N562" s="854"/>
      <c r="O562" s="854"/>
      <c r="P562" s="854"/>
      <c r="Q562" s="854"/>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854"/>
      <c r="D563" s="854"/>
      <c r="E563" s="854"/>
      <c r="F563" s="854"/>
      <c r="G563" s="854"/>
      <c r="H563" s="854"/>
      <c r="I563" s="854"/>
      <c r="J563" s="854"/>
      <c r="K563" s="854"/>
      <c r="L563" s="854"/>
      <c r="M563" s="854"/>
      <c r="N563" s="854"/>
      <c r="O563" s="854"/>
      <c r="P563" s="854"/>
      <c r="Q563" s="854"/>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854"/>
      <c r="D564" s="854"/>
      <c r="E564" s="854"/>
      <c r="F564" s="854"/>
      <c r="G564" s="854"/>
      <c r="H564" s="854"/>
      <c r="I564" s="854"/>
      <c r="J564" s="854"/>
      <c r="K564" s="854"/>
      <c r="L564" s="854"/>
      <c r="M564" s="854"/>
      <c r="N564" s="854"/>
      <c r="O564" s="854"/>
      <c r="P564" s="854"/>
      <c r="Q564" s="854"/>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854"/>
      <c r="D565" s="854"/>
      <c r="E565" s="854"/>
      <c r="F565" s="854"/>
      <c r="G565" s="854"/>
      <c r="H565" s="854"/>
      <c r="I565" s="854"/>
      <c r="J565" s="854"/>
      <c r="K565" s="854"/>
      <c r="L565" s="854"/>
      <c r="M565" s="854"/>
      <c r="N565" s="854"/>
      <c r="O565" s="854"/>
      <c r="P565" s="854"/>
      <c r="Q565" s="854"/>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854"/>
      <c r="D566" s="854"/>
      <c r="E566" s="854"/>
      <c r="F566" s="854"/>
      <c r="G566" s="854"/>
      <c r="H566" s="854"/>
      <c r="I566" s="854"/>
      <c r="J566" s="854"/>
      <c r="K566" s="854"/>
      <c r="L566" s="854"/>
      <c r="M566" s="854"/>
      <c r="N566" s="854"/>
      <c r="O566" s="854"/>
      <c r="P566" s="854"/>
      <c r="Q566" s="854"/>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854"/>
      <c r="D567" s="854"/>
      <c r="E567" s="854"/>
      <c r="F567" s="854"/>
      <c r="G567" s="854"/>
      <c r="H567" s="854"/>
      <c r="I567" s="854"/>
      <c r="J567" s="854"/>
      <c r="K567" s="854"/>
      <c r="L567" s="854"/>
      <c r="M567" s="854"/>
      <c r="N567" s="854"/>
      <c r="O567" s="854"/>
      <c r="P567" s="854"/>
      <c r="Q567" s="854"/>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854"/>
      <c r="D568" s="854"/>
      <c r="E568" s="854"/>
      <c r="F568" s="854"/>
      <c r="G568" s="854"/>
      <c r="H568" s="854"/>
      <c r="I568" s="854"/>
      <c r="J568" s="854"/>
      <c r="K568" s="854"/>
      <c r="L568" s="854"/>
      <c r="M568" s="854"/>
      <c r="N568" s="854"/>
      <c r="O568" s="854"/>
      <c r="P568" s="854"/>
      <c r="Q568" s="854"/>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854"/>
      <c r="D569" s="854"/>
      <c r="E569" s="854"/>
      <c r="F569" s="854"/>
      <c r="G569" s="854"/>
      <c r="H569" s="854"/>
      <c r="I569" s="854"/>
      <c r="J569" s="854"/>
      <c r="K569" s="854"/>
      <c r="L569" s="854"/>
      <c r="M569" s="854"/>
      <c r="N569" s="854"/>
      <c r="O569" s="854"/>
      <c r="P569" s="854"/>
      <c r="Q569" s="854"/>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854"/>
      <c r="D570" s="854"/>
      <c r="E570" s="854"/>
      <c r="F570" s="854"/>
      <c r="G570" s="854"/>
      <c r="H570" s="854"/>
      <c r="I570" s="854"/>
      <c r="J570" s="854"/>
      <c r="K570" s="854"/>
      <c r="L570" s="854"/>
      <c r="M570" s="854"/>
      <c r="N570" s="854"/>
      <c r="O570" s="854"/>
      <c r="P570" s="854"/>
      <c r="Q570" s="854"/>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854"/>
      <c r="D571" s="854"/>
      <c r="E571" s="854"/>
      <c r="F571" s="854"/>
      <c r="G571" s="854"/>
      <c r="H571" s="854"/>
      <c r="I571" s="854"/>
      <c r="J571" s="854"/>
      <c r="K571" s="854"/>
      <c r="L571" s="854"/>
      <c r="M571" s="854"/>
      <c r="N571" s="854"/>
      <c r="O571" s="854"/>
      <c r="P571" s="854"/>
      <c r="Q571" s="854"/>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854"/>
      <c r="D572" s="854"/>
      <c r="E572" s="854"/>
      <c r="F572" s="854"/>
      <c r="G572" s="854"/>
      <c r="H572" s="854"/>
      <c r="I572" s="854"/>
      <c r="J572" s="854"/>
      <c r="K572" s="854"/>
      <c r="L572" s="854"/>
      <c r="M572" s="854"/>
      <c r="N572" s="854"/>
      <c r="O572" s="854"/>
      <c r="P572" s="854"/>
      <c r="Q572" s="854"/>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854"/>
      <c r="D573" s="854"/>
      <c r="E573" s="854"/>
      <c r="F573" s="854"/>
      <c r="G573" s="854"/>
      <c r="H573" s="854"/>
      <c r="I573" s="854"/>
      <c r="J573" s="854"/>
      <c r="K573" s="854"/>
      <c r="L573" s="854"/>
      <c r="M573" s="854"/>
      <c r="N573" s="854"/>
      <c r="O573" s="854"/>
      <c r="P573" s="854"/>
      <c r="Q573" s="854"/>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854"/>
      <c r="D574" s="854"/>
      <c r="E574" s="854"/>
      <c r="F574" s="854"/>
      <c r="G574" s="854"/>
      <c r="H574" s="854"/>
      <c r="I574" s="854"/>
      <c r="J574" s="854"/>
      <c r="K574" s="854"/>
      <c r="L574" s="854"/>
      <c r="M574" s="854"/>
      <c r="N574" s="854"/>
      <c r="O574" s="854"/>
      <c r="P574" s="854"/>
      <c r="Q574" s="854"/>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854"/>
      <c r="D575" s="854"/>
      <c r="E575" s="854"/>
      <c r="F575" s="854"/>
      <c r="G575" s="854"/>
      <c r="H575" s="854"/>
      <c r="I575" s="854"/>
      <c r="J575" s="854"/>
      <c r="K575" s="854"/>
      <c r="L575" s="854"/>
      <c r="M575" s="854"/>
      <c r="N575" s="854"/>
      <c r="O575" s="854"/>
      <c r="P575" s="854"/>
      <c r="Q575" s="854"/>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854"/>
      <c r="D576" s="854"/>
      <c r="E576" s="854"/>
      <c r="F576" s="854"/>
      <c r="G576" s="854"/>
      <c r="H576" s="854"/>
      <c r="I576" s="854"/>
      <c r="J576" s="854"/>
      <c r="K576" s="854"/>
      <c r="L576" s="854"/>
      <c r="M576" s="854"/>
      <c r="N576" s="854"/>
      <c r="O576" s="854"/>
      <c r="P576" s="854"/>
      <c r="Q576" s="854"/>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854"/>
      <c r="D577" s="854"/>
      <c r="E577" s="854"/>
      <c r="F577" s="854"/>
      <c r="G577" s="854"/>
      <c r="H577" s="854"/>
      <c r="I577" s="854"/>
      <c r="J577" s="854"/>
      <c r="K577" s="854"/>
      <c r="L577" s="854"/>
      <c r="M577" s="854"/>
      <c r="N577" s="854"/>
      <c r="O577" s="854"/>
      <c r="P577" s="854"/>
      <c r="Q577" s="854"/>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854"/>
      <c r="D578" s="854"/>
      <c r="E578" s="854"/>
      <c r="F578" s="854"/>
      <c r="G578" s="854"/>
      <c r="H578" s="854"/>
      <c r="I578" s="854"/>
      <c r="J578" s="854"/>
      <c r="K578" s="854"/>
      <c r="L578" s="854"/>
      <c r="M578" s="854"/>
      <c r="N578" s="854"/>
      <c r="O578" s="854"/>
      <c r="P578" s="854"/>
      <c r="Q578" s="854"/>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854"/>
      <c r="D579" s="854"/>
      <c r="E579" s="854"/>
      <c r="F579" s="854"/>
      <c r="G579" s="854"/>
      <c r="H579" s="854"/>
      <c r="I579" s="854"/>
      <c r="J579" s="854"/>
      <c r="K579" s="854"/>
      <c r="L579" s="854"/>
      <c r="M579" s="854"/>
      <c r="N579" s="854"/>
      <c r="O579" s="854"/>
      <c r="P579" s="854"/>
      <c r="Q579" s="854"/>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854"/>
      <c r="D580" s="854"/>
      <c r="E580" s="854"/>
      <c r="F580" s="854"/>
      <c r="G580" s="854"/>
      <c r="H580" s="854"/>
      <c r="I580" s="854"/>
      <c r="J580" s="854"/>
      <c r="K580" s="854"/>
      <c r="L580" s="854"/>
      <c r="M580" s="854"/>
      <c r="N580" s="854"/>
      <c r="O580" s="854"/>
      <c r="P580" s="854"/>
      <c r="Q580" s="854"/>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854"/>
      <c r="D581" s="854"/>
      <c r="E581" s="854"/>
      <c r="F581" s="854"/>
      <c r="G581" s="854"/>
      <c r="H581" s="854"/>
      <c r="I581" s="854"/>
      <c r="J581" s="854"/>
      <c r="K581" s="854"/>
      <c r="L581" s="854"/>
      <c r="M581" s="854"/>
      <c r="N581" s="854"/>
      <c r="O581" s="854"/>
      <c r="P581" s="854"/>
      <c r="Q581" s="854"/>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854"/>
      <c r="D582" s="854"/>
      <c r="E582" s="854"/>
      <c r="F582" s="854"/>
      <c r="G582" s="854"/>
      <c r="H582" s="854"/>
      <c r="I582" s="854"/>
      <c r="J582" s="854"/>
      <c r="K582" s="854"/>
      <c r="L582" s="854"/>
      <c r="M582" s="854"/>
      <c r="N582" s="854"/>
      <c r="O582" s="854"/>
      <c r="P582" s="854"/>
      <c r="Q582" s="854"/>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854"/>
      <c r="D583" s="854"/>
      <c r="E583" s="854"/>
      <c r="F583" s="854"/>
      <c r="G583" s="854"/>
      <c r="H583" s="854"/>
      <c r="I583" s="854"/>
      <c r="J583" s="854"/>
      <c r="K583" s="854"/>
      <c r="L583" s="854"/>
      <c r="M583" s="854"/>
      <c r="N583" s="854"/>
      <c r="O583" s="854"/>
      <c r="P583" s="854"/>
      <c r="Q583" s="854"/>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854"/>
      <c r="D584" s="854"/>
      <c r="E584" s="854"/>
      <c r="F584" s="854"/>
      <c r="G584" s="854"/>
      <c r="H584" s="854"/>
      <c r="I584" s="854"/>
      <c r="J584" s="854"/>
      <c r="K584" s="854"/>
      <c r="L584" s="854"/>
      <c r="M584" s="854"/>
      <c r="N584" s="854"/>
      <c r="O584" s="854"/>
      <c r="P584" s="854"/>
      <c r="Q584" s="854"/>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854"/>
      <c r="D585" s="854"/>
      <c r="E585" s="854"/>
      <c r="F585" s="854"/>
      <c r="G585" s="854"/>
      <c r="H585" s="854"/>
      <c r="I585" s="854"/>
      <c r="J585" s="854"/>
      <c r="K585" s="854"/>
      <c r="L585" s="854"/>
      <c r="M585" s="854"/>
      <c r="N585" s="854"/>
      <c r="O585" s="854"/>
      <c r="P585" s="854"/>
      <c r="Q585" s="854"/>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854"/>
      <c r="D586" s="854"/>
      <c r="E586" s="854"/>
      <c r="F586" s="854"/>
      <c r="G586" s="854"/>
      <c r="H586" s="854"/>
      <c r="I586" s="854"/>
      <c r="J586" s="854"/>
      <c r="K586" s="854"/>
      <c r="L586" s="854"/>
      <c r="M586" s="854"/>
      <c r="N586" s="854"/>
      <c r="O586" s="854"/>
      <c r="P586" s="854"/>
      <c r="Q586" s="854"/>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854"/>
      <c r="D587" s="854"/>
      <c r="E587" s="854"/>
      <c r="F587" s="854"/>
      <c r="G587" s="854"/>
      <c r="H587" s="854"/>
      <c r="I587" s="854"/>
      <c r="J587" s="854"/>
      <c r="K587" s="854"/>
      <c r="L587" s="854"/>
      <c r="M587" s="854"/>
      <c r="N587" s="854"/>
      <c r="O587" s="854"/>
      <c r="P587" s="854"/>
      <c r="Q587" s="854"/>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854"/>
      <c r="D588" s="854"/>
      <c r="E588" s="854"/>
      <c r="F588" s="854"/>
      <c r="G588" s="854"/>
      <c r="H588" s="854"/>
      <c r="I588" s="854"/>
      <c r="J588" s="854"/>
      <c r="K588" s="854"/>
      <c r="L588" s="854"/>
      <c r="M588" s="854"/>
      <c r="N588" s="854"/>
      <c r="O588" s="854"/>
      <c r="P588" s="854"/>
      <c r="Q588" s="854"/>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854"/>
      <c r="D589" s="854"/>
      <c r="E589" s="854"/>
      <c r="F589" s="854"/>
      <c r="G589" s="854"/>
      <c r="H589" s="854"/>
      <c r="I589" s="854"/>
      <c r="J589" s="854"/>
      <c r="K589" s="854"/>
      <c r="L589" s="854"/>
      <c r="M589" s="854"/>
      <c r="N589" s="854"/>
      <c r="O589" s="854"/>
      <c r="P589" s="854"/>
      <c r="Q589" s="854"/>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854"/>
      <c r="D590" s="854"/>
      <c r="E590" s="854"/>
      <c r="F590" s="854"/>
      <c r="G590" s="854"/>
      <c r="H590" s="854"/>
      <c r="I590" s="854"/>
      <c r="J590" s="854"/>
      <c r="K590" s="854"/>
      <c r="L590" s="854"/>
      <c r="M590" s="854"/>
      <c r="N590" s="854"/>
      <c r="O590" s="854"/>
      <c r="P590" s="854"/>
      <c r="Q590" s="854"/>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854"/>
      <c r="D591" s="854"/>
      <c r="E591" s="854"/>
      <c r="F591" s="854"/>
      <c r="G591" s="854"/>
      <c r="H591" s="854"/>
      <c r="I591" s="854"/>
      <c r="J591" s="854"/>
      <c r="K591" s="854"/>
      <c r="L591" s="854"/>
      <c r="M591" s="854"/>
      <c r="N591" s="854"/>
      <c r="O591" s="854"/>
      <c r="P591" s="854"/>
      <c r="Q591" s="854"/>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854"/>
      <c r="D592" s="854"/>
      <c r="E592" s="854"/>
      <c r="F592" s="854"/>
      <c r="G592" s="854"/>
      <c r="H592" s="854"/>
      <c r="I592" s="854"/>
      <c r="J592" s="854"/>
      <c r="K592" s="854"/>
      <c r="L592" s="854"/>
      <c r="M592" s="854"/>
      <c r="N592" s="854"/>
      <c r="O592" s="854"/>
      <c r="P592" s="854"/>
      <c r="Q592" s="854"/>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854"/>
      <c r="D593" s="854"/>
      <c r="E593" s="854"/>
      <c r="F593" s="854"/>
      <c r="G593" s="854"/>
      <c r="H593" s="854"/>
      <c r="I593" s="854"/>
      <c r="J593" s="854"/>
      <c r="K593" s="854"/>
      <c r="L593" s="854"/>
      <c r="M593" s="854"/>
      <c r="N593" s="854"/>
      <c r="O593" s="854"/>
      <c r="P593" s="854"/>
      <c r="Q593" s="854"/>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854"/>
      <c r="D594" s="854"/>
      <c r="E594" s="854"/>
      <c r="F594" s="854"/>
      <c r="G594" s="854"/>
      <c r="H594" s="854"/>
      <c r="I594" s="854"/>
      <c r="J594" s="854"/>
      <c r="K594" s="854"/>
      <c r="L594" s="854"/>
      <c r="M594" s="854"/>
      <c r="N594" s="854"/>
      <c r="O594" s="854"/>
      <c r="P594" s="854"/>
      <c r="Q594" s="854"/>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854"/>
      <c r="D595" s="854"/>
      <c r="E595" s="854"/>
      <c r="F595" s="854"/>
      <c r="G595" s="854"/>
      <c r="H595" s="854"/>
      <c r="I595" s="854"/>
      <c r="J595" s="854"/>
      <c r="K595" s="854"/>
      <c r="L595" s="854"/>
      <c r="M595" s="854"/>
      <c r="N595" s="854"/>
      <c r="O595" s="854"/>
      <c r="P595" s="854"/>
      <c r="Q595" s="854"/>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854"/>
      <c r="D596" s="854"/>
      <c r="E596" s="854"/>
      <c r="F596" s="854"/>
      <c r="G596" s="854"/>
      <c r="H596" s="854"/>
      <c r="I596" s="854"/>
      <c r="J596" s="854"/>
      <c r="K596" s="854"/>
      <c r="L596" s="854"/>
      <c r="M596" s="854"/>
      <c r="N596" s="854"/>
      <c r="O596" s="854"/>
      <c r="P596" s="854"/>
      <c r="Q596" s="854"/>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854"/>
      <c r="D597" s="854"/>
      <c r="E597" s="854"/>
      <c r="F597" s="854"/>
      <c r="G597" s="854"/>
      <c r="H597" s="854"/>
      <c r="I597" s="854"/>
      <c r="J597" s="854"/>
      <c r="K597" s="854"/>
      <c r="L597" s="854"/>
      <c r="M597" s="854"/>
      <c r="N597" s="854"/>
      <c r="O597" s="854"/>
      <c r="P597" s="854"/>
      <c r="Q597" s="854"/>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854"/>
      <c r="D598" s="854"/>
      <c r="E598" s="854"/>
      <c r="F598" s="854"/>
      <c r="G598" s="854"/>
      <c r="H598" s="854"/>
      <c r="I598" s="854"/>
      <c r="J598" s="854"/>
      <c r="K598" s="854"/>
      <c r="L598" s="854"/>
      <c r="M598" s="854"/>
      <c r="N598" s="854"/>
      <c r="O598" s="854"/>
      <c r="P598" s="854"/>
      <c r="Q598" s="854"/>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854"/>
      <c r="D599" s="854"/>
      <c r="E599" s="854"/>
      <c r="F599" s="854"/>
      <c r="G599" s="854"/>
      <c r="H599" s="854"/>
      <c r="I599" s="854"/>
      <c r="J599" s="854"/>
      <c r="K599" s="854"/>
      <c r="L599" s="854"/>
      <c r="M599" s="854"/>
      <c r="N599" s="854"/>
      <c r="O599" s="854"/>
      <c r="P599" s="854"/>
      <c r="Q599" s="854"/>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854"/>
      <c r="D600" s="854"/>
      <c r="E600" s="854"/>
      <c r="F600" s="854"/>
      <c r="G600" s="854"/>
      <c r="H600" s="854"/>
      <c r="I600" s="854"/>
      <c r="J600" s="854"/>
      <c r="K600" s="854"/>
      <c r="L600" s="854"/>
      <c r="M600" s="854"/>
      <c r="N600" s="854"/>
      <c r="O600" s="854"/>
      <c r="P600" s="854"/>
      <c r="Q600" s="854"/>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854"/>
      <c r="D601" s="854"/>
      <c r="E601" s="854"/>
      <c r="F601" s="854"/>
      <c r="G601" s="854"/>
      <c r="H601" s="854"/>
      <c r="I601" s="854"/>
      <c r="J601" s="854"/>
      <c r="K601" s="854"/>
      <c r="L601" s="854"/>
      <c r="M601" s="854"/>
      <c r="N601" s="854"/>
      <c r="O601" s="854"/>
      <c r="P601" s="854"/>
      <c r="Q601" s="854"/>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854"/>
      <c r="D602" s="854"/>
      <c r="E602" s="854"/>
      <c r="F602" s="854"/>
      <c r="G602" s="854"/>
      <c r="H602" s="854"/>
      <c r="I602" s="854"/>
      <c r="J602" s="854"/>
      <c r="K602" s="854"/>
      <c r="L602" s="854"/>
      <c r="M602" s="854"/>
      <c r="N602" s="854"/>
      <c r="O602" s="854"/>
      <c r="P602" s="854"/>
      <c r="Q602" s="854"/>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854"/>
      <c r="D603" s="854"/>
      <c r="E603" s="854"/>
      <c r="F603" s="854"/>
      <c r="G603" s="854"/>
      <c r="H603" s="854"/>
      <c r="I603" s="854"/>
      <c r="J603" s="854"/>
      <c r="K603" s="854"/>
      <c r="L603" s="854"/>
      <c r="M603" s="854"/>
      <c r="N603" s="854"/>
      <c r="O603" s="854"/>
      <c r="P603" s="854"/>
      <c r="Q603" s="854"/>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854"/>
      <c r="D604" s="854"/>
      <c r="E604" s="854"/>
      <c r="F604" s="854"/>
      <c r="G604" s="854"/>
      <c r="H604" s="854"/>
      <c r="I604" s="854"/>
      <c r="J604" s="854"/>
      <c r="K604" s="854"/>
      <c r="L604" s="854"/>
      <c r="M604" s="854"/>
      <c r="N604" s="854"/>
      <c r="O604" s="854"/>
      <c r="P604" s="854"/>
      <c r="Q604" s="854"/>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854"/>
      <c r="D605" s="854"/>
      <c r="E605" s="854"/>
      <c r="F605" s="854"/>
      <c r="G605" s="854"/>
      <c r="H605" s="854"/>
      <c r="I605" s="854"/>
      <c r="J605" s="854"/>
      <c r="K605" s="854"/>
      <c r="L605" s="854"/>
      <c r="M605" s="854"/>
      <c r="N605" s="854"/>
      <c r="O605" s="854"/>
      <c r="P605" s="854"/>
      <c r="Q605" s="854"/>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854"/>
      <c r="D606" s="854"/>
      <c r="E606" s="854"/>
      <c r="F606" s="854"/>
      <c r="G606" s="854"/>
      <c r="H606" s="854"/>
      <c r="I606" s="854"/>
      <c r="J606" s="854"/>
      <c r="K606" s="854"/>
      <c r="L606" s="854"/>
      <c r="M606" s="854"/>
      <c r="N606" s="854"/>
      <c r="O606" s="854"/>
      <c r="P606" s="854"/>
      <c r="Q606" s="854"/>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854"/>
      <c r="D607" s="854"/>
      <c r="E607" s="854"/>
      <c r="F607" s="854"/>
      <c r="G607" s="854"/>
      <c r="H607" s="854"/>
      <c r="I607" s="854"/>
      <c r="J607" s="854"/>
      <c r="K607" s="854"/>
      <c r="L607" s="854"/>
      <c r="M607" s="854"/>
      <c r="N607" s="854"/>
      <c r="O607" s="854"/>
      <c r="P607" s="854"/>
      <c r="Q607" s="854"/>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854"/>
      <c r="D608" s="854"/>
      <c r="E608" s="854"/>
      <c r="F608" s="854"/>
      <c r="G608" s="854"/>
      <c r="H608" s="854"/>
      <c r="I608" s="854"/>
      <c r="J608" s="854"/>
      <c r="K608" s="854"/>
      <c r="L608" s="854"/>
      <c r="M608" s="854"/>
      <c r="N608" s="854"/>
      <c r="O608" s="854"/>
      <c r="P608" s="854"/>
      <c r="Q608" s="854"/>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854"/>
      <c r="D609" s="854"/>
      <c r="E609" s="854"/>
      <c r="F609" s="854"/>
      <c r="G609" s="854"/>
      <c r="H609" s="854"/>
      <c r="I609" s="854"/>
      <c r="J609" s="854"/>
      <c r="K609" s="854"/>
      <c r="L609" s="854"/>
      <c r="M609" s="854"/>
      <c r="N609" s="854"/>
      <c r="O609" s="854"/>
      <c r="P609" s="854"/>
      <c r="Q609" s="854"/>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854"/>
      <c r="D610" s="854"/>
      <c r="E610" s="854"/>
      <c r="F610" s="854"/>
      <c r="G610" s="854"/>
      <c r="H610" s="854"/>
      <c r="I610" s="854"/>
      <c r="J610" s="854"/>
      <c r="K610" s="854"/>
      <c r="L610" s="854"/>
      <c r="M610" s="854"/>
      <c r="N610" s="854"/>
      <c r="O610" s="854"/>
      <c r="P610" s="854"/>
      <c r="Q610" s="854"/>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854"/>
      <c r="D611" s="854"/>
      <c r="E611" s="854"/>
      <c r="F611" s="854"/>
      <c r="G611" s="854"/>
      <c r="H611" s="854"/>
      <c r="I611" s="854"/>
      <c r="J611" s="854"/>
      <c r="K611" s="854"/>
      <c r="L611" s="854"/>
      <c r="M611" s="854"/>
      <c r="N611" s="854"/>
      <c r="O611" s="854"/>
      <c r="P611" s="854"/>
      <c r="Q611" s="854"/>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854"/>
      <c r="D612" s="854"/>
      <c r="E612" s="854"/>
      <c r="F612" s="854"/>
      <c r="G612" s="854"/>
      <c r="H612" s="854"/>
      <c r="I612" s="854"/>
      <c r="J612" s="854"/>
      <c r="K612" s="854"/>
      <c r="L612" s="854"/>
      <c r="M612" s="854"/>
      <c r="N612" s="854"/>
      <c r="O612" s="854"/>
      <c r="P612" s="854"/>
      <c r="Q612" s="854"/>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854"/>
      <c r="D613" s="854"/>
      <c r="E613" s="854"/>
      <c r="F613" s="854"/>
      <c r="G613" s="854"/>
      <c r="H613" s="854"/>
      <c r="I613" s="854"/>
      <c r="J613" s="854"/>
      <c r="K613" s="854"/>
      <c r="L613" s="854"/>
      <c r="M613" s="854"/>
      <c r="N613" s="854"/>
      <c r="O613" s="854"/>
      <c r="P613" s="854"/>
      <c r="Q613" s="854"/>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854"/>
      <c r="D614" s="854"/>
      <c r="E614" s="854"/>
      <c r="F614" s="854"/>
      <c r="G614" s="854"/>
      <c r="H614" s="854"/>
      <c r="I614" s="854"/>
      <c r="J614" s="854"/>
      <c r="K614" s="854"/>
      <c r="L614" s="854"/>
      <c r="M614" s="854"/>
      <c r="N614" s="854"/>
      <c r="O614" s="854"/>
      <c r="P614" s="854"/>
      <c r="Q614" s="854"/>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854"/>
      <c r="D615" s="854"/>
      <c r="E615" s="854"/>
      <c r="F615" s="854"/>
      <c r="G615" s="854"/>
      <c r="H615" s="854"/>
      <c r="I615" s="854"/>
      <c r="J615" s="854"/>
      <c r="K615" s="854"/>
      <c r="L615" s="854"/>
      <c r="M615" s="854"/>
      <c r="N615" s="854"/>
      <c r="O615" s="854"/>
      <c r="P615" s="854"/>
      <c r="Q615" s="854"/>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854"/>
      <c r="D616" s="854"/>
      <c r="E616" s="854"/>
      <c r="F616" s="854"/>
      <c r="G616" s="854"/>
      <c r="H616" s="854"/>
      <c r="I616" s="854"/>
      <c r="J616" s="854"/>
      <c r="K616" s="854"/>
      <c r="L616" s="854"/>
      <c r="M616" s="854"/>
      <c r="N616" s="854"/>
      <c r="O616" s="854"/>
      <c r="P616" s="854"/>
      <c r="Q616" s="854"/>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854"/>
      <c r="D617" s="854"/>
      <c r="E617" s="854"/>
      <c r="F617" s="854"/>
      <c r="G617" s="854"/>
      <c r="H617" s="854"/>
      <c r="I617" s="854"/>
      <c r="J617" s="854"/>
      <c r="K617" s="854"/>
      <c r="L617" s="854"/>
      <c r="M617" s="854"/>
      <c r="N617" s="854"/>
      <c r="O617" s="854"/>
      <c r="P617" s="854"/>
      <c r="Q617" s="854"/>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854"/>
      <c r="D618" s="854"/>
      <c r="E618" s="854"/>
      <c r="F618" s="854"/>
      <c r="G618" s="854"/>
      <c r="H618" s="854"/>
      <c r="I618" s="854"/>
      <c r="J618" s="854"/>
      <c r="K618" s="854"/>
      <c r="L618" s="854"/>
      <c r="M618" s="854"/>
      <c r="N618" s="854"/>
      <c r="O618" s="854"/>
      <c r="P618" s="854"/>
      <c r="Q618" s="854"/>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854"/>
      <c r="D619" s="854"/>
      <c r="E619" s="854"/>
      <c r="F619" s="854"/>
      <c r="G619" s="854"/>
      <c r="H619" s="854"/>
      <c r="I619" s="854"/>
      <c r="J619" s="854"/>
      <c r="K619" s="854"/>
      <c r="L619" s="854"/>
      <c r="M619" s="854"/>
      <c r="N619" s="854"/>
      <c r="O619" s="854"/>
      <c r="P619" s="854"/>
      <c r="Q619" s="854"/>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854"/>
      <c r="D620" s="854"/>
      <c r="E620" s="854"/>
      <c r="F620" s="854"/>
      <c r="G620" s="854"/>
      <c r="H620" s="854"/>
      <c r="I620" s="854"/>
      <c r="J620" s="854"/>
      <c r="K620" s="854"/>
      <c r="L620" s="854"/>
      <c r="M620" s="854"/>
      <c r="N620" s="854"/>
      <c r="O620" s="854"/>
      <c r="P620" s="854"/>
      <c r="Q620" s="854"/>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854"/>
      <c r="D621" s="854"/>
      <c r="E621" s="854"/>
      <c r="F621" s="854"/>
      <c r="G621" s="854"/>
      <c r="H621" s="854"/>
      <c r="I621" s="854"/>
      <c r="J621" s="854"/>
      <c r="K621" s="854"/>
      <c r="L621" s="854"/>
      <c r="M621" s="854"/>
      <c r="N621" s="854"/>
      <c r="O621" s="854"/>
      <c r="P621" s="854"/>
      <c r="Q621" s="854"/>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854"/>
      <c r="D622" s="854"/>
      <c r="E622" s="854"/>
      <c r="F622" s="854"/>
      <c r="G622" s="854"/>
      <c r="H622" s="854"/>
      <c r="I622" s="854"/>
      <c r="J622" s="854"/>
      <c r="K622" s="854"/>
      <c r="L622" s="854"/>
      <c r="M622" s="854"/>
      <c r="N622" s="854"/>
      <c r="O622" s="854"/>
      <c r="P622" s="854"/>
      <c r="Q622" s="854"/>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854"/>
      <c r="D623" s="854"/>
      <c r="E623" s="854"/>
      <c r="F623" s="854"/>
      <c r="G623" s="854"/>
      <c r="H623" s="854"/>
      <c r="I623" s="854"/>
      <c r="J623" s="854"/>
      <c r="K623" s="854"/>
      <c r="L623" s="854"/>
      <c r="M623" s="854"/>
      <c r="N623" s="854"/>
      <c r="O623" s="854"/>
      <c r="P623" s="854"/>
      <c r="Q623" s="854"/>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854"/>
      <c r="D624" s="854"/>
      <c r="E624" s="854"/>
      <c r="F624" s="854"/>
      <c r="G624" s="854"/>
      <c r="H624" s="854"/>
      <c r="I624" s="854"/>
      <c r="J624" s="854"/>
      <c r="K624" s="854"/>
      <c r="L624" s="854"/>
      <c r="M624" s="854"/>
      <c r="N624" s="854"/>
      <c r="O624" s="854"/>
      <c r="P624" s="854"/>
      <c r="Q624" s="854"/>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854"/>
      <c r="D625" s="854"/>
      <c r="E625" s="854"/>
      <c r="F625" s="854"/>
      <c r="G625" s="854"/>
      <c r="H625" s="854"/>
      <c r="I625" s="854"/>
      <c r="J625" s="854"/>
      <c r="K625" s="854"/>
      <c r="L625" s="854"/>
      <c r="M625" s="854"/>
      <c r="N625" s="854"/>
      <c r="O625" s="854"/>
      <c r="P625" s="854"/>
      <c r="Q625" s="854"/>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854"/>
      <c r="D626" s="854"/>
      <c r="E626" s="854"/>
      <c r="F626" s="854"/>
      <c r="G626" s="854"/>
      <c r="H626" s="854"/>
      <c r="I626" s="854"/>
      <c r="J626" s="854"/>
      <c r="K626" s="854"/>
      <c r="L626" s="854"/>
      <c r="M626" s="854"/>
      <c r="N626" s="854"/>
      <c r="O626" s="854"/>
      <c r="P626" s="854"/>
      <c r="Q626" s="854"/>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854"/>
      <c r="D627" s="854"/>
      <c r="E627" s="854"/>
      <c r="F627" s="854"/>
      <c r="G627" s="854"/>
      <c r="H627" s="854"/>
      <c r="I627" s="854"/>
      <c r="J627" s="854"/>
      <c r="K627" s="854"/>
      <c r="L627" s="854"/>
      <c r="M627" s="854"/>
      <c r="N627" s="854"/>
      <c r="O627" s="854"/>
      <c r="P627" s="854"/>
      <c r="Q627" s="854"/>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854"/>
      <c r="D628" s="854"/>
      <c r="E628" s="854"/>
      <c r="F628" s="854"/>
      <c r="G628" s="854"/>
      <c r="H628" s="854"/>
      <c r="I628" s="854"/>
      <c r="J628" s="854"/>
      <c r="K628" s="854"/>
      <c r="L628" s="854"/>
      <c r="M628" s="854"/>
      <c r="N628" s="854"/>
      <c r="O628" s="854"/>
      <c r="P628" s="854"/>
      <c r="Q628" s="854"/>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854"/>
      <c r="D629" s="854"/>
      <c r="E629" s="854"/>
      <c r="F629" s="854"/>
      <c r="G629" s="854"/>
      <c r="H629" s="854"/>
      <c r="I629" s="854"/>
      <c r="J629" s="854"/>
      <c r="K629" s="854"/>
      <c r="L629" s="854"/>
      <c r="M629" s="854"/>
      <c r="N629" s="854"/>
      <c r="O629" s="854"/>
      <c r="P629" s="854"/>
      <c r="Q629" s="854"/>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854"/>
      <c r="D630" s="854"/>
      <c r="E630" s="854"/>
      <c r="F630" s="854"/>
      <c r="G630" s="854"/>
      <c r="H630" s="854"/>
      <c r="I630" s="854"/>
      <c r="J630" s="854"/>
      <c r="K630" s="854"/>
      <c r="L630" s="854"/>
      <c r="M630" s="854"/>
      <c r="N630" s="854"/>
      <c r="O630" s="854"/>
      <c r="P630" s="854"/>
      <c r="Q630" s="854"/>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854"/>
      <c r="D631" s="854"/>
      <c r="E631" s="854"/>
      <c r="F631" s="854"/>
      <c r="G631" s="854"/>
      <c r="H631" s="854"/>
      <c r="I631" s="854"/>
      <c r="J631" s="854"/>
      <c r="K631" s="854"/>
      <c r="L631" s="854"/>
      <c r="M631" s="854"/>
      <c r="N631" s="854"/>
      <c r="O631" s="854"/>
      <c r="P631" s="854"/>
      <c r="Q631" s="854"/>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854"/>
      <c r="D632" s="854"/>
      <c r="E632" s="854"/>
      <c r="F632" s="854"/>
      <c r="G632" s="854"/>
      <c r="H632" s="854"/>
      <c r="I632" s="854"/>
      <c r="J632" s="854"/>
      <c r="K632" s="854"/>
      <c r="L632" s="854"/>
      <c r="M632" s="854"/>
      <c r="N632" s="854"/>
      <c r="O632" s="854"/>
      <c r="P632" s="854"/>
      <c r="Q632" s="854"/>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854"/>
      <c r="D633" s="854"/>
      <c r="E633" s="854"/>
      <c r="F633" s="854"/>
      <c r="G633" s="854"/>
      <c r="H633" s="854"/>
      <c r="I633" s="854"/>
      <c r="J633" s="854"/>
      <c r="K633" s="854"/>
      <c r="L633" s="854"/>
      <c r="M633" s="854"/>
      <c r="N633" s="854"/>
      <c r="O633" s="854"/>
      <c r="P633" s="854"/>
      <c r="Q633" s="854"/>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854"/>
      <c r="D634" s="854"/>
      <c r="E634" s="854"/>
      <c r="F634" s="854"/>
      <c r="G634" s="854"/>
      <c r="H634" s="854"/>
      <c r="I634" s="854"/>
      <c r="J634" s="854"/>
      <c r="K634" s="854"/>
      <c r="L634" s="854"/>
      <c r="M634" s="854"/>
      <c r="N634" s="854"/>
      <c r="O634" s="854"/>
      <c r="P634" s="854"/>
      <c r="Q634" s="854"/>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854"/>
      <c r="D635" s="854"/>
      <c r="E635" s="854"/>
      <c r="F635" s="854"/>
      <c r="G635" s="854"/>
      <c r="H635" s="854"/>
      <c r="I635" s="854"/>
      <c r="J635" s="854"/>
      <c r="K635" s="854"/>
      <c r="L635" s="854"/>
      <c r="M635" s="854"/>
      <c r="N635" s="854"/>
      <c r="O635" s="854"/>
      <c r="P635" s="854"/>
      <c r="Q635" s="854"/>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854"/>
      <c r="D636" s="854"/>
      <c r="E636" s="854"/>
      <c r="F636" s="854"/>
      <c r="G636" s="854"/>
      <c r="H636" s="854"/>
      <c r="I636" s="854"/>
      <c r="J636" s="854"/>
      <c r="K636" s="854"/>
      <c r="L636" s="854"/>
      <c r="M636" s="854"/>
      <c r="N636" s="854"/>
      <c r="O636" s="854"/>
      <c r="P636" s="854"/>
      <c r="Q636" s="854"/>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854"/>
      <c r="D637" s="854"/>
      <c r="E637" s="854"/>
      <c r="F637" s="854"/>
      <c r="G637" s="854"/>
      <c r="H637" s="854"/>
      <c r="I637" s="854"/>
      <c r="J637" s="854"/>
      <c r="K637" s="854"/>
      <c r="L637" s="854"/>
      <c r="M637" s="854"/>
      <c r="N637" s="854"/>
      <c r="O637" s="854"/>
      <c r="P637" s="854"/>
      <c r="Q637" s="854"/>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854"/>
      <c r="D638" s="854"/>
      <c r="E638" s="854"/>
      <c r="F638" s="854"/>
      <c r="G638" s="854"/>
      <c r="H638" s="854"/>
      <c r="I638" s="854"/>
      <c r="J638" s="854"/>
      <c r="K638" s="854"/>
      <c r="L638" s="854"/>
      <c r="M638" s="854"/>
      <c r="N638" s="854"/>
      <c r="O638" s="854"/>
      <c r="P638" s="854"/>
      <c r="Q638" s="854"/>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854"/>
      <c r="D639" s="854"/>
      <c r="E639" s="854"/>
      <c r="F639" s="854"/>
      <c r="G639" s="854"/>
      <c r="H639" s="854"/>
      <c r="I639" s="854"/>
      <c r="J639" s="854"/>
      <c r="K639" s="854"/>
      <c r="L639" s="854"/>
      <c r="M639" s="854"/>
      <c r="N639" s="854"/>
      <c r="O639" s="854"/>
      <c r="P639" s="854"/>
      <c r="Q639" s="854"/>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854"/>
      <c r="D640" s="854"/>
      <c r="E640" s="854"/>
      <c r="F640" s="854"/>
      <c r="G640" s="854"/>
      <c r="H640" s="854"/>
      <c r="I640" s="854"/>
      <c r="J640" s="854"/>
      <c r="K640" s="854"/>
      <c r="L640" s="854"/>
      <c r="M640" s="854"/>
      <c r="N640" s="854"/>
      <c r="O640" s="854"/>
      <c r="P640" s="854"/>
      <c r="Q640" s="854"/>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854"/>
      <c r="D641" s="854"/>
      <c r="E641" s="854"/>
      <c r="F641" s="854"/>
      <c r="G641" s="854"/>
      <c r="H641" s="854"/>
      <c r="I641" s="854"/>
      <c r="J641" s="854"/>
      <c r="K641" s="854"/>
      <c r="L641" s="854"/>
      <c r="M641" s="854"/>
      <c r="N641" s="854"/>
      <c r="O641" s="854"/>
      <c r="P641" s="854"/>
      <c r="Q641" s="854"/>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854"/>
      <c r="D642" s="854"/>
      <c r="E642" s="854"/>
      <c r="F642" s="854"/>
      <c r="G642" s="854"/>
      <c r="H642" s="854"/>
      <c r="I642" s="854"/>
      <c r="J642" s="854"/>
      <c r="K642" s="854"/>
      <c r="L642" s="854"/>
      <c r="M642" s="854"/>
      <c r="N642" s="854"/>
      <c r="O642" s="854"/>
      <c r="P642" s="854"/>
      <c r="Q642" s="854"/>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854"/>
      <c r="D643" s="854"/>
      <c r="E643" s="854"/>
      <c r="F643" s="854"/>
      <c r="G643" s="854"/>
      <c r="H643" s="854"/>
      <c r="I643" s="854"/>
      <c r="J643" s="854"/>
      <c r="K643" s="854"/>
      <c r="L643" s="854"/>
      <c r="M643" s="854"/>
      <c r="N643" s="854"/>
      <c r="O643" s="854"/>
      <c r="P643" s="854"/>
      <c r="Q643" s="854"/>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854"/>
      <c r="D644" s="854"/>
      <c r="E644" s="854"/>
      <c r="F644" s="854"/>
      <c r="G644" s="854"/>
      <c r="H644" s="854"/>
      <c r="I644" s="854"/>
      <c r="J644" s="854"/>
      <c r="K644" s="854"/>
      <c r="L644" s="854"/>
      <c r="M644" s="854"/>
      <c r="N644" s="854"/>
      <c r="O644" s="854"/>
      <c r="P644" s="854"/>
      <c r="Q644" s="854"/>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854"/>
      <c r="D645" s="854"/>
      <c r="E645" s="854"/>
      <c r="F645" s="854"/>
      <c r="G645" s="854"/>
      <c r="H645" s="854"/>
      <c r="I645" s="854"/>
      <c r="J645" s="854"/>
      <c r="K645" s="854"/>
      <c r="L645" s="854"/>
      <c r="M645" s="854"/>
      <c r="N645" s="854"/>
      <c r="O645" s="854"/>
      <c r="P645" s="854"/>
      <c r="Q645" s="854"/>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854"/>
      <c r="D646" s="854"/>
      <c r="E646" s="854"/>
      <c r="F646" s="854"/>
      <c r="G646" s="854"/>
      <c r="H646" s="854"/>
      <c r="I646" s="854"/>
      <c r="J646" s="854"/>
      <c r="K646" s="854"/>
      <c r="L646" s="854"/>
      <c r="M646" s="854"/>
      <c r="N646" s="854"/>
      <c r="O646" s="854"/>
      <c r="P646" s="854"/>
      <c r="Q646" s="854"/>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854"/>
      <c r="D647" s="854"/>
      <c r="E647" s="854"/>
      <c r="F647" s="854"/>
      <c r="G647" s="854"/>
      <c r="H647" s="854"/>
      <c r="I647" s="854"/>
      <c r="J647" s="854"/>
      <c r="K647" s="854"/>
      <c r="L647" s="854"/>
      <c r="M647" s="854"/>
      <c r="N647" s="854"/>
      <c r="O647" s="854"/>
      <c r="P647" s="854"/>
      <c r="Q647" s="854"/>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854"/>
      <c r="D648" s="854"/>
      <c r="E648" s="854"/>
      <c r="F648" s="854"/>
      <c r="G648" s="854"/>
      <c r="H648" s="854"/>
      <c r="I648" s="854"/>
      <c r="J648" s="854"/>
      <c r="K648" s="854"/>
      <c r="L648" s="854"/>
      <c r="M648" s="854"/>
      <c r="N648" s="854"/>
      <c r="O648" s="854"/>
      <c r="P648" s="854"/>
      <c r="Q648" s="854"/>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854"/>
      <c r="D649" s="854"/>
      <c r="E649" s="854"/>
      <c r="F649" s="854"/>
      <c r="G649" s="854"/>
      <c r="H649" s="854"/>
      <c r="I649" s="854"/>
      <c r="J649" s="854"/>
      <c r="K649" s="854"/>
      <c r="L649" s="854"/>
      <c r="M649" s="854"/>
      <c r="N649" s="854"/>
      <c r="O649" s="854"/>
      <c r="P649" s="854"/>
      <c r="Q649" s="854"/>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854"/>
      <c r="D650" s="854"/>
      <c r="E650" s="854"/>
      <c r="F650" s="854"/>
      <c r="G650" s="854"/>
      <c r="H650" s="854"/>
      <c r="I650" s="854"/>
      <c r="J650" s="854"/>
      <c r="K650" s="854"/>
      <c r="L650" s="854"/>
      <c r="M650" s="854"/>
      <c r="N650" s="854"/>
      <c r="O650" s="854"/>
      <c r="P650" s="854"/>
      <c r="Q650" s="854"/>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854"/>
      <c r="D651" s="854"/>
      <c r="E651" s="854"/>
      <c r="F651" s="854"/>
      <c r="G651" s="854"/>
      <c r="H651" s="854"/>
      <c r="I651" s="854"/>
      <c r="J651" s="854"/>
      <c r="K651" s="854"/>
      <c r="L651" s="854"/>
      <c r="M651" s="854"/>
      <c r="N651" s="854"/>
      <c r="O651" s="854"/>
      <c r="P651" s="854"/>
      <c r="Q651" s="854"/>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854"/>
      <c r="D652" s="854"/>
      <c r="E652" s="854"/>
      <c r="F652" s="854"/>
      <c r="G652" s="854"/>
      <c r="H652" s="854"/>
      <c r="I652" s="854"/>
      <c r="J652" s="854"/>
      <c r="K652" s="854"/>
      <c r="L652" s="854"/>
      <c r="M652" s="854"/>
      <c r="N652" s="854"/>
      <c r="O652" s="854"/>
      <c r="P652" s="854"/>
      <c r="Q652" s="854"/>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854"/>
      <c r="D653" s="854"/>
      <c r="E653" s="854"/>
      <c r="F653" s="854"/>
      <c r="G653" s="854"/>
      <c r="H653" s="854"/>
      <c r="I653" s="854"/>
      <c r="J653" s="854"/>
      <c r="K653" s="854"/>
      <c r="L653" s="854"/>
      <c r="M653" s="854"/>
      <c r="N653" s="854"/>
      <c r="O653" s="854"/>
      <c r="P653" s="854"/>
      <c r="Q653" s="854"/>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854"/>
      <c r="D654" s="854"/>
      <c r="E654" s="854"/>
      <c r="F654" s="854"/>
      <c r="G654" s="854"/>
      <c r="H654" s="854"/>
      <c r="I654" s="854"/>
      <c r="J654" s="854"/>
      <c r="K654" s="854"/>
      <c r="L654" s="854"/>
      <c r="M654" s="854"/>
      <c r="N654" s="854"/>
      <c r="O654" s="854"/>
      <c r="P654" s="854"/>
      <c r="Q654" s="854"/>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854"/>
      <c r="D655" s="854"/>
      <c r="E655" s="854"/>
      <c r="F655" s="854"/>
      <c r="G655" s="854"/>
      <c r="H655" s="854"/>
      <c r="I655" s="854"/>
      <c r="J655" s="854"/>
      <c r="K655" s="854"/>
      <c r="L655" s="854"/>
      <c r="M655" s="854"/>
      <c r="N655" s="854"/>
      <c r="O655" s="854"/>
      <c r="P655" s="854"/>
      <c r="Q655" s="854"/>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854"/>
      <c r="D656" s="854"/>
      <c r="E656" s="854"/>
      <c r="F656" s="854"/>
      <c r="G656" s="854"/>
      <c r="H656" s="854"/>
      <c r="I656" s="854"/>
      <c r="J656" s="854"/>
      <c r="K656" s="854"/>
      <c r="L656" s="854"/>
      <c r="M656" s="854"/>
      <c r="N656" s="854"/>
      <c r="O656" s="854"/>
      <c r="P656" s="854"/>
      <c r="Q656" s="854"/>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854"/>
      <c r="D657" s="854"/>
      <c r="E657" s="854"/>
      <c r="F657" s="854"/>
      <c r="G657" s="854"/>
      <c r="H657" s="854"/>
      <c r="I657" s="854"/>
      <c r="J657" s="854"/>
      <c r="K657" s="854"/>
      <c r="L657" s="854"/>
      <c r="M657" s="854"/>
      <c r="N657" s="854"/>
      <c r="O657" s="854"/>
      <c r="P657" s="854"/>
      <c r="Q657" s="854"/>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854"/>
      <c r="D658" s="854"/>
      <c r="E658" s="854"/>
      <c r="F658" s="854"/>
      <c r="G658" s="854"/>
      <c r="H658" s="854"/>
      <c r="I658" s="854"/>
      <c r="J658" s="854"/>
      <c r="K658" s="854"/>
      <c r="L658" s="854"/>
      <c r="M658" s="854"/>
      <c r="N658" s="854"/>
      <c r="O658" s="854"/>
      <c r="P658" s="854"/>
      <c r="Q658" s="854"/>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854"/>
      <c r="D659" s="854"/>
      <c r="E659" s="854"/>
      <c r="F659" s="854"/>
      <c r="G659" s="854"/>
      <c r="H659" s="854"/>
      <c r="I659" s="854"/>
      <c r="J659" s="854"/>
      <c r="K659" s="854"/>
      <c r="L659" s="854"/>
      <c r="M659" s="854"/>
      <c r="N659" s="854"/>
      <c r="O659" s="854"/>
      <c r="P659" s="854"/>
      <c r="Q659" s="854"/>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854"/>
      <c r="D660" s="854"/>
      <c r="E660" s="854"/>
      <c r="F660" s="854"/>
      <c r="G660" s="854"/>
      <c r="H660" s="854"/>
      <c r="I660" s="854"/>
      <c r="J660" s="854"/>
      <c r="K660" s="854"/>
      <c r="L660" s="854"/>
      <c r="M660" s="854"/>
      <c r="N660" s="854"/>
      <c r="O660" s="854"/>
      <c r="P660" s="854"/>
      <c r="Q660" s="854"/>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854"/>
      <c r="D661" s="854"/>
      <c r="E661" s="854"/>
      <c r="F661" s="854"/>
      <c r="G661" s="854"/>
      <c r="H661" s="854"/>
      <c r="I661" s="854"/>
      <c r="J661" s="854"/>
      <c r="K661" s="854"/>
      <c r="L661" s="854"/>
      <c r="M661" s="854"/>
      <c r="N661" s="854"/>
      <c r="O661" s="854"/>
      <c r="P661" s="854"/>
      <c r="Q661" s="854"/>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854"/>
      <c r="D662" s="854"/>
      <c r="E662" s="854"/>
      <c r="F662" s="854"/>
      <c r="G662" s="854"/>
      <c r="H662" s="854"/>
      <c r="I662" s="854"/>
      <c r="J662" s="854"/>
      <c r="K662" s="854"/>
      <c r="L662" s="854"/>
      <c r="M662" s="854"/>
      <c r="N662" s="854"/>
      <c r="O662" s="854"/>
      <c r="P662" s="854"/>
      <c r="Q662" s="854"/>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854"/>
      <c r="D663" s="854"/>
      <c r="E663" s="854"/>
      <c r="F663" s="854"/>
      <c r="G663" s="854"/>
      <c r="H663" s="854"/>
      <c r="I663" s="854"/>
      <c r="J663" s="854"/>
      <c r="K663" s="854"/>
      <c r="L663" s="854"/>
      <c r="M663" s="854"/>
      <c r="N663" s="854"/>
      <c r="O663" s="854"/>
      <c r="P663" s="854"/>
      <c r="Q663" s="854"/>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854"/>
      <c r="D664" s="854"/>
      <c r="E664" s="854"/>
      <c r="F664" s="854"/>
      <c r="G664" s="854"/>
      <c r="H664" s="854"/>
      <c r="I664" s="854"/>
      <c r="J664" s="854"/>
      <c r="K664" s="854"/>
      <c r="L664" s="854"/>
      <c r="M664" s="854"/>
      <c r="N664" s="854"/>
      <c r="O664" s="854"/>
      <c r="P664" s="854"/>
      <c r="Q664" s="854"/>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854"/>
      <c r="D665" s="854"/>
      <c r="E665" s="854"/>
      <c r="F665" s="854"/>
      <c r="G665" s="854"/>
      <c r="H665" s="854"/>
      <c r="I665" s="854"/>
      <c r="J665" s="854"/>
      <c r="K665" s="854"/>
      <c r="L665" s="854"/>
      <c r="M665" s="854"/>
      <c r="N665" s="854"/>
      <c r="O665" s="854"/>
      <c r="P665" s="854"/>
      <c r="Q665" s="854"/>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854"/>
      <c r="D666" s="854"/>
      <c r="E666" s="854"/>
      <c r="F666" s="854"/>
      <c r="G666" s="854"/>
      <c r="H666" s="854"/>
      <c r="I666" s="854"/>
      <c r="J666" s="854"/>
      <c r="K666" s="854"/>
      <c r="L666" s="854"/>
      <c r="M666" s="854"/>
      <c r="N666" s="854"/>
      <c r="O666" s="854"/>
      <c r="P666" s="854"/>
      <c r="Q666" s="854"/>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854"/>
      <c r="D667" s="854"/>
      <c r="E667" s="854"/>
      <c r="F667" s="854"/>
      <c r="G667" s="854"/>
      <c r="H667" s="854"/>
      <c r="I667" s="854"/>
      <c r="J667" s="854"/>
      <c r="K667" s="854"/>
      <c r="L667" s="854"/>
      <c r="M667" s="854"/>
      <c r="N667" s="854"/>
      <c r="O667" s="854"/>
      <c r="P667" s="854"/>
      <c r="Q667" s="854"/>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854"/>
      <c r="D668" s="854"/>
      <c r="E668" s="854"/>
      <c r="F668" s="854"/>
      <c r="G668" s="854"/>
      <c r="H668" s="854"/>
      <c r="I668" s="854"/>
      <c r="J668" s="854"/>
      <c r="K668" s="854"/>
      <c r="L668" s="854"/>
      <c r="M668" s="854"/>
      <c r="N668" s="854"/>
      <c r="O668" s="854"/>
      <c r="P668" s="854"/>
      <c r="Q668" s="854"/>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854"/>
      <c r="D669" s="854"/>
      <c r="E669" s="854"/>
      <c r="F669" s="854"/>
      <c r="G669" s="854"/>
      <c r="H669" s="854"/>
      <c r="I669" s="854"/>
      <c r="J669" s="854"/>
      <c r="K669" s="854"/>
      <c r="L669" s="854"/>
      <c r="M669" s="854"/>
      <c r="N669" s="854"/>
      <c r="O669" s="854"/>
      <c r="P669" s="854"/>
      <c r="Q669" s="854"/>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854"/>
      <c r="D670" s="854"/>
      <c r="E670" s="854"/>
      <c r="F670" s="854"/>
      <c r="G670" s="854"/>
      <c r="H670" s="854"/>
      <c r="I670" s="854"/>
      <c r="J670" s="854"/>
      <c r="K670" s="854"/>
      <c r="L670" s="854"/>
      <c r="M670" s="854"/>
      <c r="N670" s="854"/>
      <c r="O670" s="854"/>
      <c r="P670" s="854"/>
      <c r="Q670" s="854"/>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854"/>
      <c r="D671" s="854"/>
      <c r="E671" s="854"/>
      <c r="F671" s="854"/>
      <c r="G671" s="854"/>
      <c r="H671" s="854"/>
      <c r="I671" s="854"/>
      <c r="J671" s="854"/>
      <c r="K671" s="854"/>
      <c r="L671" s="854"/>
      <c r="M671" s="854"/>
      <c r="N671" s="854"/>
      <c r="O671" s="854"/>
      <c r="P671" s="854"/>
      <c r="Q671" s="854"/>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854"/>
      <c r="D672" s="854"/>
      <c r="E672" s="854"/>
      <c r="F672" s="854"/>
      <c r="G672" s="854"/>
      <c r="H672" s="854"/>
      <c r="I672" s="854"/>
      <c r="J672" s="854"/>
      <c r="K672" s="854"/>
      <c r="L672" s="854"/>
      <c r="M672" s="854"/>
      <c r="N672" s="854"/>
      <c r="O672" s="854"/>
      <c r="P672" s="854"/>
      <c r="Q672" s="854"/>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854"/>
      <c r="D673" s="854"/>
      <c r="E673" s="854"/>
      <c r="F673" s="854"/>
      <c r="G673" s="854"/>
      <c r="H673" s="854"/>
      <c r="I673" s="854"/>
      <c r="J673" s="854"/>
      <c r="K673" s="854"/>
      <c r="L673" s="854"/>
      <c r="M673" s="854"/>
      <c r="N673" s="854"/>
      <c r="O673" s="854"/>
      <c r="P673" s="854"/>
      <c r="Q673" s="854"/>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854"/>
      <c r="D674" s="854"/>
      <c r="E674" s="854"/>
      <c r="F674" s="854"/>
      <c r="G674" s="854"/>
      <c r="H674" s="854"/>
      <c r="I674" s="854"/>
      <c r="J674" s="854"/>
      <c r="K674" s="854"/>
      <c r="L674" s="854"/>
      <c r="M674" s="854"/>
      <c r="N674" s="854"/>
      <c r="O674" s="854"/>
      <c r="P674" s="854"/>
      <c r="Q674" s="854"/>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854"/>
      <c r="D675" s="854"/>
      <c r="E675" s="854"/>
      <c r="F675" s="854"/>
      <c r="G675" s="854"/>
      <c r="H675" s="854"/>
      <c r="I675" s="854"/>
      <c r="J675" s="854"/>
      <c r="K675" s="854"/>
      <c r="L675" s="854"/>
      <c r="M675" s="854"/>
      <c r="N675" s="854"/>
      <c r="O675" s="854"/>
      <c r="P675" s="854"/>
      <c r="Q675" s="854"/>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854"/>
      <c r="D676" s="854"/>
      <c r="E676" s="854"/>
      <c r="F676" s="854"/>
      <c r="G676" s="854"/>
      <c r="H676" s="854"/>
      <c r="I676" s="854"/>
      <c r="J676" s="854"/>
      <c r="K676" s="854"/>
      <c r="L676" s="854"/>
      <c r="M676" s="854"/>
      <c r="N676" s="854"/>
      <c r="O676" s="854"/>
      <c r="P676" s="854"/>
      <c r="Q676" s="854"/>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854"/>
      <c r="D677" s="854"/>
      <c r="E677" s="854"/>
      <c r="F677" s="854"/>
      <c r="G677" s="854"/>
      <c r="H677" s="854"/>
      <c r="I677" s="854"/>
      <c r="J677" s="854"/>
      <c r="K677" s="854"/>
      <c r="L677" s="854"/>
      <c r="M677" s="854"/>
      <c r="N677" s="854"/>
      <c r="O677" s="854"/>
      <c r="P677" s="854"/>
      <c r="Q677" s="854"/>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854"/>
      <c r="D678" s="854"/>
      <c r="E678" s="854"/>
      <c r="F678" s="854"/>
      <c r="G678" s="854"/>
      <c r="H678" s="854"/>
      <c r="I678" s="854"/>
      <c r="J678" s="854"/>
      <c r="K678" s="854"/>
      <c r="L678" s="854"/>
      <c r="M678" s="854"/>
      <c r="N678" s="854"/>
      <c r="O678" s="854"/>
      <c r="P678" s="854"/>
      <c r="Q678" s="854"/>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854"/>
      <c r="D679" s="854"/>
      <c r="E679" s="854"/>
      <c r="F679" s="854"/>
      <c r="G679" s="854"/>
      <c r="H679" s="854"/>
      <c r="I679" s="854"/>
      <c r="J679" s="854"/>
      <c r="K679" s="854"/>
      <c r="L679" s="854"/>
      <c r="M679" s="854"/>
      <c r="N679" s="854"/>
      <c r="O679" s="854"/>
      <c r="P679" s="854"/>
      <c r="Q679" s="854"/>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854"/>
      <c r="D680" s="854"/>
      <c r="E680" s="854"/>
      <c r="F680" s="854"/>
      <c r="G680" s="854"/>
      <c r="H680" s="854"/>
      <c r="I680" s="854"/>
      <c r="J680" s="854"/>
      <c r="K680" s="854"/>
      <c r="L680" s="854"/>
      <c r="M680" s="854"/>
      <c r="N680" s="854"/>
      <c r="O680" s="854"/>
      <c r="P680" s="854"/>
      <c r="Q680" s="854"/>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854"/>
      <c r="D681" s="854"/>
      <c r="E681" s="854"/>
      <c r="F681" s="854"/>
      <c r="G681" s="854"/>
      <c r="H681" s="854"/>
      <c r="I681" s="854"/>
      <c r="J681" s="854"/>
      <c r="K681" s="854"/>
      <c r="L681" s="854"/>
      <c r="M681" s="854"/>
      <c r="N681" s="854"/>
      <c r="O681" s="854"/>
      <c r="P681" s="854"/>
      <c r="Q681" s="854"/>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854"/>
      <c r="D682" s="854"/>
      <c r="E682" s="854"/>
      <c r="F682" s="854"/>
      <c r="G682" s="854"/>
      <c r="H682" s="854"/>
      <c r="I682" s="854"/>
      <c r="J682" s="854"/>
      <c r="K682" s="854"/>
      <c r="L682" s="854"/>
      <c r="M682" s="854"/>
      <c r="N682" s="854"/>
      <c r="O682" s="854"/>
      <c r="P682" s="854"/>
      <c r="Q682" s="854"/>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854"/>
      <c r="D683" s="854"/>
      <c r="E683" s="854"/>
      <c r="F683" s="854"/>
      <c r="G683" s="854"/>
      <c r="H683" s="854"/>
      <c r="I683" s="854"/>
      <c r="J683" s="854"/>
      <c r="K683" s="854"/>
      <c r="L683" s="854"/>
      <c r="M683" s="854"/>
      <c r="N683" s="854"/>
      <c r="O683" s="854"/>
      <c r="P683" s="854"/>
      <c r="Q683" s="854"/>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854"/>
      <c r="D684" s="854"/>
      <c r="E684" s="854"/>
      <c r="F684" s="854"/>
      <c r="G684" s="854"/>
      <c r="H684" s="854"/>
      <c r="I684" s="854"/>
      <c r="J684" s="854"/>
      <c r="K684" s="854"/>
      <c r="L684" s="854"/>
      <c r="M684" s="854"/>
      <c r="N684" s="854"/>
      <c r="O684" s="854"/>
      <c r="P684" s="854"/>
      <c r="Q684" s="854"/>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854"/>
      <c r="D685" s="854"/>
      <c r="E685" s="854"/>
      <c r="F685" s="854"/>
      <c r="G685" s="854"/>
      <c r="H685" s="854"/>
      <c r="I685" s="854"/>
      <c r="J685" s="854"/>
      <c r="K685" s="854"/>
      <c r="L685" s="854"/>
      <c r="M685" s="854"/>
      <c r="N685" s="854"/>
      <c r="O685" s="854"/>
      <c r="P685" s="854"/>
      <c r="Q685" s="854"/>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854"/>
      <c r="D686" s="854"/>
      <c r="E686" s="854"/>
      <c r="F686" s="854"/>
      <c r="G686" s="854"/>
      <c r="H686" s="854"/>
      <c r="I686" s="854"/>
      <c r="J686" s="854"/>
      <c r="K686" s="854"/>
      <c r="L686" s="854"/>
      <c r="M686" s="854"/>
      <c r="N686" s="854"/>
      <c r="O686" s="854"/>
      <c r="P686" s="854"/>
      <c r="Q686" s="854"/>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854"/>
      <c r="D687" s="854"/>
      <c r="E687" s="854"/>
      <c r="F687" s="854"/>
      <c r="G687" s="854"/>
      <c r="H687" s="854"/>
      <c r="I687" s="854"/>
      <c r="J687" s="854"/>
      <c r="K687" s="854"/>
      <c r="L687" s="854"/>
      <c r="M687" s="854"/>
      <c r="N687" s="854"/>
      <c r="O687" s="854"/>
      <c r="P687" s="854"/>
      <c r="Q687" s="854"/>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854"/>
      <c r="D688" s="854"/>
      <c r="E688" s="854"/>
      <c r="F688" s="854"/>
      <c r="G688" s="854"/>
      <c r="H688" s="854"/>
      <c r="I688" s="854"/>
      <c r="J688" s="854"/>
      <c r="K688" s="854"/>
      <c r="L688" s="854"/>
      <c r="M688" s="854"/>
      <c r="N688" s="854"/>
      <c r="O688" s="854"/>
      <c r="P688" s="854"/>
      <c r="Q688" s="854"/>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854"/>
      <c r="D689" s="854"/>
      <c r="E689" s="854"/>
      <c r="F689" s="854"/>
      <c r="G689" s="854"/>
      <c r="H689" s="854"/>
      <c r="I689" s="854"/>
      <c r="J689" s="854"/>
      <c r="K689" s="854"/>
      <c r="L689" s="854"/>
      <c r="M689" s="854"/>
      <c r="N689" s="854"/>
      <c r="O689" s="854"/>
      <c r="P689" s="854"/>
      <c r="Q689" s="854"/>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854"/>
      <c r="D690" s="854"/>
      <c r="E690" s="854"/>
      <c r="F690" s="854"/>
      <c r="G690" s="854"/>
      <c r="H690" s="854"/>
      <c r="I690" s="854"/>
      <c r="J690" s="854"/>
      <c r="K690" s="854"/>
      <c r="L690" s="854"/>
      <c r="M690" s="854"/>
      <c r="N690" s="854"/>
      <c r="O690" s="854"/>
      <c r="P690" s="854"/>
      <c r="Q690" s="854"/>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854"/>
      <c r="D691" s="854"/>
      <c r="E691" s="854"/>
      <c r="F691" s="854"/>
      <c r="G691" s="854"/>
      <c r="H691" s="854"/>
      <c r="I691" s="854"/>
      <c r="J691" s="854"/>
      <c r="K691" s="854"/>
      <c r="L691" s="854"/>
      <c r="M691" s="854"/>
      <c r="N691" s="854"/>
      <c r="O691" s="854"/>
      <c r="P691" s="854"/>
      <c r="Q691" s="854"/>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854"/>
      <c r="D692" s="854"/>
      <c r="E692" s="854"/>
      <c r="F692" s="854"/>
      <c r="G692" s="854"/>
      <c r="H692" s="854"/>
      <c r="I692" s="854"/>
      <c r="J692" s="854"/>
      <c r="K692" s="854"/>
      <c r="L692" s="854"/>
      <c r="M692" s="854"/>
      <c r="N692" s="854"/>
      <c r="O692" s="854"/>
      <c r="P692" s="854"/>
      <c r="Q692" s="854"/>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854"/>
      <c r="D693" s="854"/>
      <c r="E693" s="854"/>
      <c r="F693" s="854"/>
      <c r="G693" s="854"/>
      <c r="H693" s="854"/>
      <c r="I693" s="854"/>
      <c r="J693" s="854"/>
      <c r="K693" s="854"/>
      <c r="L693" s="854"/>
      <c r="M693" s="854"/>
      <c r="N693" s="854"/>
      <c r="O693" s="854"/>
      <c r="P693" s="854"/>
      <c r="Q693" s="854"/>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854"/>
      <c r="D694" s="854"/>
      <c r="E694" s="854"/>
      <c r="F694" s="854"/>
      <c r="G694" s="854"/>
      <c r="H694" s="854"/>
      <c r="I694" s="854"/>
      <c r="J694" s="854"/>
      <c r="K694" s="854"/>
      <c r="L694" s="854"/>
      <c r="M694" s="854"/>
      <c r="N694" s="854"/>
      <c r="O694" s="854"/>
      <c r="P694" s="854"/>
      <c r="Q694" s="854"/>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854"/>
      <c r="D695" s="854"/>
      <c r="E695" s="854"/>
      <c r="F695" s="854"/>
      <c r="G695" s="854"/>
      <c r="H695" s="854"/>
      <c r="I695" s="854"/>
      <c r="J695" s="854"/>
      <c r="K695" s="854"/>
      <c r="L695" s="854"/>
      <c r="M695" s="854"/>
      <c r="N695" s="854"/>
      <c r="O695" s="854"/>
      <c r="P695" s="854"/>
      <c r="Q695" s="854"/>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854"/>
      <c r="D696" s="854"/>
      <c r="E696" s="854"/>
      <c r="F696" s="854"/>
      <c r="G696" s="854"/>
      <c r="H696" s="854"/>
      <c r="I696" s="854"/>
      <c r="J696" s="854"/>
      <c r="K696" s="854"/>
      <c r="L696" s="854"/>
      <c r="M696" s="854"/>
      <c r="N696" s="854"/>
      <c r="O696" s="854"/>
      <c r="P696" s="854"/>
      <c r="Q696" s="854"/>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854"/>
      <c r="D697" s="854"/>
      <c r="E697" s="854"/>
      <c r="F697" s="854"/>
      <c r="G697" s="854"/>
      <c r="H697" s="854"/>
      <c r="I697" s="854"/>
      <c r="J697" s="854"/>
      <c r="K697" s="854"/>
      <c r="L697" s="854"/>
      <c r="M697" s="854"/>
      <c r="N697" s="854"/>
      <c r="O697" s="854"/>
      <c r="P697" s="854"/>
      <c r="Q697" s="854"/>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854"/>
      <c r="D698" s="854"/>
      <c r="E698" s="854"/>
      <c r="F698" s="854"/>
      <c r="G698" s="854"/>
      <c r="H698" s="854"/>
      <c r="I698" s="854"/>
      <c r="J698" s="854"/>
      <c r="K698" s="854"/>
      <c r="L698" s="854"/>
      <c r="M698" s="854"/>
      <c r="N698" s="854"/>
      <c r="O698" s="854"/>
      <c r="P698" s="854"/>
      <c r="Q698" s="854"/>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854"/>
      <c r="D699" s="854"/>
      <c r="E699" s="854"/>
      <c r="F699" s="854"/>
      <c r="G699" s="854"/>
      <c r="H699" s="854"/>
      <c r="I699" s="854"/>
      <c r="J699" s="854"/>
      <c r="K699" s="854"/>
      <c r="L699" s="854"/>
      <c r="M699" s="854"/>
      <c r="N699" s="854"/>
      <c r="O699" s="854"/>
      <c r="P699" s="854"/>
      <c r="Q699" s="854"/>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854"/>
      <c r="D700" s="854"/>
      <c r="E700" s="854"/>
      <c r="F700" s="854"/>
      <c r="G700" s="854"/>
      <c r="H700" s="854"/>
      <c r="I700" s="854"/>
      <c r="J700" s="854"/>
      <c r="K700" s="854"/>
      <c r="L700" s="854"/>
      <c r="M700" s="854"/>
      <c r="N700" s="854"/>
      <c r="O700" s="854"/>
      <c r="P700" s="854"/>
      <c r="Q700" s="854"/>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870"/>
      <c r="D701" s="870"/>
      <c r="E701" s="870"/>
      <c r="F701" s="870"/>
      <c r="G701" s="870"/>
      <c r="H701" s="870"/>
      <c r="I701" s="870"/>
      <c r="J701" s="870"/>
      <c r="K701" s="870"/>
      <c r="L701" s="870"/>
      <c r="M701" s="870"/>
      <c r="N701" s="870"/>
      <c r="O701" s="870"/>
      <c r="P701" s="870"/>
      <c r="Q701" s="870"/>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70"/>
      <c r="D702" s="870"/>
      <c r="E702" s="870"/>
      <c r="F702" s="870"/>
      <c r="G702" s="870"/>
      <c r="H702" s="870"/>
      <c r="I702" s="870"/>
      <c r="J702" s="870"/>
      <c r="K702" s="870"/>
      <c r="L702" s="870"/>
      <c r="M702" s="870"/>
      <c r="N702" s="870"/>
      <c r="O702" s="870"/>
      <c r="P702" s="870"/>
      <c r="Q702" s="870"/>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70"/>
      <c r="D703" s="870"/>
      <c r="E703" s="870"/>
      <c r="F703" s="870"/>
      <c r="G703" s="870"/>
      <c r="H703" s="870"/>
      <c r="I703" s="870"/>
      <c r="J703" s="870"/>
      <c r="K703" s="870"/>
      <c r="L703" s="870"/>
      <c r="M703" s="870"/>
      <c r="N703" s="870"/>
      <c r="O703" s="870"/>
      <c r="P703" s="870"/>
      <c r="Q703" s="870"/>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70"/>
      <c r="D704" s="870"/>
      <c r="E704" s="870"/>
      <c r="F704" s="870"/>
      <c r="G704" s="870"/>
      <c r="H704" s="870"/>
      <c r="I704" s="870"/>
      <c r="J704" s="870"/>
      <c r="K704" s="870"/>
      <c r="L704" s="870"/>
      <c r="M704" s="870"/>
      <c r="N704" s="870"/>
      <c r="O704" s="870"/>
      <c r="P704" s="870"/>
      <c r="Q704" s="870"/>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70"/>
      <c r="D705" s="870"/>
      <c r="E705" s="870"/>
      <c r="F705" s="870"/>
      <c r="G705" s="870"/>
      <c r="H705" s="870"/>
      <c r="I705" s="870"/>
      <c r="J705" s="870"/>
      <c r="K705" s="870"/>
      <c r="L705" s="870"/>
      <c r="M705" s="870"/>
      <c r="N705" s="870"/>
      <c r="O705" s="870"/>
      <c r="P705" s="870"/>
      <c r="Q705" s="870"/>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70"/>
      <c r="D706" s="870"/>
      <c r="E706" s="870"/>
      <c r="F706" s="870"/>
      <c r="G706" s="870"/>
      <c r="H706" s="870"/>
      <c r="I706" s="870"/>
      <c r="J706" s="870"/>
      <c r="K706" s="870"/>
      <c r="L706" s="870"/>
      <c r="M706" s="870"/>
      <c r="N706" s="870"/>
      <c r="O706" s="870"/>
      <c r="P706" s="870"/>
      <c r="Q706" s="870"/>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70"/>
      <c r="D707" s="870"/>
      <c r="E707" s="870"/>
      <c r="F707" s="870"/>
      <c r="G707" s="870"/>
      <c r="H707" s="870"/>
      <c r="I707" s="870"/>
      <c r="J707" s="870"/>
      <c r="K707" s="870"/>
      <c r="L707" s="870"/>
      <c r="M707" s="870"/>
      <c r="N707" s="870"/>
      <c r="O707" s="870"/>
      <c r="P707" s="870"/>
      <c r="Q707" s="870"/>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70"/>
      <c r="D708" s="870"/>
      <c r="E708" s="870"/>
      <c r="F708" s="870"/>
      <c r="G708" s="870"/>
      <c r="H708" s="870"/>
      <c r="I708" s="870"/>
      <c r="J708" s="870"/>
      <c r="K708" s="870"/>
      <c r="L708" s="870"/>
      <c r="M708" s="870"/>
      <c r="N708" s="870"/>
      <c r="O708" s="870"/>
      <c r="P708" s="870"/>
      <c r="Q708" s="870"/>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70"/>
      <c r="D709" s="870"/>
      <c r="E709" s="870"/>
      <c r="F709" s="870"/>
      <c r="G709" s="870"/>
      <c r="H709" s="870"/>
      <c r="I709" s="870"/>
      <c r="J709" s="870"/>
      <c r="K709" s="870"/>
      <c r="L709" s="870"/>
      <c r="M709" s="870"/>
      <c r="N709" s="870"/>
      <c r="O709" s="870"/>
      <c r="P709" s="870"/>
      <c r="Q709" s="870"/>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70"/>
      <c r="D710" s="870"/>
      <c r="E710" s="870"/>
      <c r="F710" s="870"/>
      <c r="G710" s="870"/>
      <c r="H710" s="870"/>
      <c r="I710" s="870"/>
      <c r="J710" s="870"/>
      <c r="K710" s="870"/>
      <c r="L710" s="870"/>
      <c r="M710" s="870"/>
      <c r="N710" s="870"/>
      <c r="O710" s="870"/>
      <c r="P710" s="870"/>
      <c r="Q710" s="870"/>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70"/>
      <c r="D711" s="870"/>
      <c r="E711" s="870"/>
      <c r="F711" s="870"/>
      <c r="G711" s="870"/>
      <c r="H711" s="870"/>
      <c r="I711" s="870"/>
      <c r="J711" s="870"/>
      <c r="K711" s="870"/>
      <c r="L711" s="870"/>
      <c r="M711" s="870"/>
      <c r="N711" s="870"/>
      <c r="O711" s="870"/>
      <c r="P711" s="870"/>
      <c r="Q711" s="870"/>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70"/>
      <c r="D712" s="870"/>
      <c r="E712" s="870"/>
      <c r="F712" s="870"/>
      <c r="G712" s="870"/>
      <c r="H712" s="870"/>
      <c r="I712" s="870"/>
      <c r="J712" s="870"/>
      <c r="K712" s="870"/>
      <c r="L712" s="870"/>
      <c r="M712" s="870"/>
      <c r="N712" s="870"/>
      <c r="O712" s="870"/>
      <c r="P712" s="870"/>
      <c r="Q712" s="870"/>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70"/>
      <c r="D713" s="870"/>
      <c r="E713" s="870"/>
      <c r="F713" s="870"/>
      <c r="G713" s="870"/>
      <c r="H713" s="870"/>
      <c r="I713" s="870"/>
      <c r="J713" s="870"/>
      <c r="K713" s="870"/>
      <c r="L713" s="870"/>
      <c r="M713" s="870"/>
      <c r="N713" s="870"/>
      <c r="O713" s="870"/>
      <c r="P713" s="870"/>
      <c r="Q713" s="870"/>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70"/>
      <c r="D714" s="870"/>
      <c r="E714" s="870"/>
      <c r="F714" s="870"/>
      <c r="G714" s="870"/>
      <c r="H714" s="870"/>
      <c r="I714" s="870"/>
      <c r="J714" s="870"/>
      <c r="K714" s="870"/>
      <c r="L714" s="870"/>
      <c r="M714" s="870"/>
      <c r="N714" s="870"/>
      <c r="O714" s="870"/>
      <c r="P714" s="870"/>
      <c r="Q714" s="870"/>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70"/>
      <c r="D715" s="870"/>
      <c r="E715" s="870"/>
      <c r="F715" s="870"/>
      <c r="G715" s="870"/>
      <c r="H715" s="870"/>
      <c r="I715" s="870"/>
      <c r="J715" s="870"/>
      <c r="K715" s="870"/>
      <c r="L715" s="870"/>
      <c r="M715" s="870"/>
      <c r="N715" s="870"/>
      <c r="O715" s="870"/>
      <c r="P715" s="870"/>
      <c r="Q715" s="870"/>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70"/>
      <c r="D716" s="870"/>
      <c r="E716" s="870"/>
      <c r="F716" s="870"/>
      <c r="G716" s="870"/>
      <c r="H716" s="870"/>
      <c r="I716" s="870"/>
      <c r="J716" s="870"/>
      <c r="K716" s="870"/>
      <c r="L716" s="870"/>
      <c r="M716" s="870"/>
      <c r="N716" s="870"/>
      <c r="O716" s="870"/>
      <c r="P716" s="870"/>
      <c r="Q716" s="870"/>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70"/>
      <c r="D717" s="870"/>
      <c r="E717" s="870"/>
      <c r="F717" s="870"/>
      <c r="G717" s="870"/>
      <c r="H717" s="870"/>
      <c r="I717" s="870"/>
      <c r="J717" s="870"/>
      <c r="K717" s="870"/>
      <c r="L717" s="870"/>
      <c r="M717" s="870"/>
      <c r="N717" s="870"/>
      <c r="O717" s="870"/>
      <c r="P717" s="870"/>
      <c r="Q717" s="870"/>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70"/>
      <c r="D718" s="870"/>
      <c r="E718" s="870"/>
      <c r="F718" s="870"/>
      <c r="G718" s="870"/>
      <c r="H718" s="870"/>
      <c r="I718" s="870"/>
      <c r="J718" s="870"/>
      <c r="K718" s="870"/>
      <c r="L718" s="870"/>
      <c r="M718" s="870"/>
      <c r="N718" s="870"/>
      <c r="O718" s="870"/>
      <c r="P718" s="870"/>
      <c r="Q718" s="870"/>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70"/>
      <c r="D719" s="870"/>
      <c r="E719" s="870"/>
      <c r="F719" s="870"/>
      <c r="G719" s="870"/>
      <c r="H719" s="870"/>
      <c r="I719" s="870"/>
      <c r="J719" s="870"/>
      <c r="K719" s="870"/>
      <c r="L719" s="870"/>
      <c r="M719" s="870"/>
      <c r="N719" s="870"/>
      <c r="O719" s="870"/>
      <c r="P719" s="870"/>
      <c r="Q719" s="870"/>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70"/>
      <c r="D720" s="870"/>
      <c r="E720" s="870"/>
      <c r="F720" s="870"/>
      <c r="G720" s="870"/>
      <c r="H720" s="870"/>
      <c r="I720" s="870"/>
      <c r="J720" s="870"/>
      <c r="K720" s="870"/>
      <c r="L720" s="870"/>
      <c r="M720" s="870"/>
      <c r="N720" s="870"/>
      <c r="O720" s="870"/>
      <c r="P720" s="870"/>
      <c r="Q720" s="870"/>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70"/>
      <c r="D721" s="870"/>
      <c r="E721" s="870"/>
      <c r="F721" s="870"/>
      <c r="G721" s="870"/>
      <c r="H721" s="870"/>
      <c r="I721" s="870"/>
      <c r="J721" s="870"/>
      <c r="K721" s="870"/>
      <c r="L721" s="870"/>
      <c r="M721" s="870"/>
      <c r="N721" s="870"/>
      <c r="O721" s="870"/>
      <c r="P721" s="870"/>
      <c r="Q721" s="870"/>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70"/>
      <c r="D722" s="870"/>
      <c r="E722" s="870"/>
      <c r="F722" s="870"/>
      <c r="G722" s="870"/>
      <c r="H722" s="870"/>
      <c r="I722" s="870"/>
      <c r="J722" s="870"/>
      <c r="K722" s="870"/>
      <c r="L722" s="870"/>
      <c r="M722" s="870"/>
      <c r="N722" s="870"/>
      <c r="O722" s="870"/>
      <c r="P722" s="870"/>
      <c r="Q722" s="870"/>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70"/>
      <c r="D723" s="870"/>
      <c r="E723" s="870"/>
      <c r="F723" s="870"/>
      <c r="G723" s="870"/>
      <c r="H723" s="870"/>
      <c r="I723" s="870"/>
      <c r="J723" s="870"/>
      <c r="K723" s="870"/>
      <c r="L723" s="870"/>
      <c r="M723" s="870"/>
      <c r="N723" s="870"/>
      <c r="O723" s="870"/>
      <c r="P723" s="870"/>
      <c r="Q723" s="870"/>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70"/>
      <c r="D724" s="870"/>
      <c r="E724" s="870"/>
      <c r="F724" s="870"/>
      <c r="G724" s="870"/>
      <c r="H724" s="870"/>
      <c r="I724" s="870"/>
      <c r="J724" s="870"/>
      <c r="K724" s="870"/>
      <c r="L724" s="870"/>
      <c r="M724" s="870"/>
      <c r="N724" s="870"/>
      <c r="O724" s="870"/>
      <c r="P724" s="870"/>
      <c r="Q724" s="870"/>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70"/>
      <c r="D725" s="870"/>
      <c r="E725" s="870"/>
      <c r="F725" s="870"/>
      <c r="G725" s="870"/>
      <c r="H725" s="870"/>
      <c r="I725" s="870"/>
      <c r="J725" s="870"/>
      <c r="K725" s="870"/>
      <c r="L725" s="870"/>
      <c r="M725" s="870"/>
      <c r="N725" s="870"/>
      <c r="O725" s="870"/>
      <c r="P725" s="870"/>
      <c r="Q725" s="870"/>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70"/>
      <c r="D726" s="870"/>
      <c r="E726" s="870"/>
      <c r="F726" s="870"/>
      <c r="G726" s="870"/>
      <c r="H726" s="870"/>
      <c r="I726" s="870"/>
      <c r="J726" s="870"/>
      <c r="K726" s="870"/>
      <c r="L726" s="870"/>
      <c r="M726" s="870"/>
      <c r="N726" s="870"/>
      <c r="O726" s="870"/>
      <c r="P726" s="870"/>
      <c r="Q726" s="870"/>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70"/>
      <c r="D727" s="870"/>
      <c r="E727" s="870"/>
      <c r="F727" s="870"/>
      <c r="G727" s="870"/>
      <c r="H727" s="870"/>
      <c r="I727" s="870"/>
      <c r="J727" s="870"/>
      <c r="K727" s="870"/>
      <c r="L727" s="870"/>
      <c r="M727" s="870"/>
      <c r="N727" s="870"/>
      <c r="O727" s="870"/>
      <c r="P727" s="870"/>
      <c r="Q727" s="870"/>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70"/>
      <c r="D728" s="870"/>
      <c r="E728" s="870"/>
      <c r="F728" s="870"/>
      <c r="G728" s="870"/>
      <c r="H728" s="870"/>
      <c r="I728" s="870"/>
      <c r="J728" s="870"/>
      <c r="K728" s="870"/>
      <c r="L728" s="870"/>
      <c r="M728" s="870"/>
      <c r="N728" s="870"/>
      <c r="O728" s="870"/>
      <c r="P728" s="870"/>
      <c r="Q728" s="870"/>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70"/>
      <c r="D729" s="870"/>
      <c r="E729" s="870"/>
      <c r="F729" s="870"/>
      <c r="G729" s="870"/>
      <c r="H729" s="870"/>
      <c r="I729" s="870"/>
      <c r="J729" s="870"/>
      <c r="K729" s="870"/>
      <c r="L729" s="870"/>
      <c r="M729" s="870"/>
      <c r="N729" s="870"/>
      <c r="O729" s="870"/>
      <c r="P729" s="870"/>
      <c r="Q729" s="870"/>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70"/>
      <c r="D730" s="870"/>
      <c r="E730" s="870"/>
      <c r="F730" s="870"/>
      <c r="G730" s="870"/>
      <c r="H730" s="870"/>
      <c r="I730" s="870"/>
      <c r="J730" s="870"/>
      <c r="K730" s="870"/>
      <c r="L730" s="870"/>
      <c r="M730" s="870"/>
      <c r="N730" s="870"/>
      <c r="O730" s="870"/>
      <c r="P730" s="870"/>
      <c r="Q730" s="870"/>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70"/>
      <c r="D731" s="870"/>
      <c r="E731" s="870"/>
      <c r="F731" s="870"/>
      <c r="G731" s="870"/>
      <c r="H731" s="870"/>
      <c r="I731" s="870"/>
      <c r="J731" s="870"/>
      <c r="K731" s="870"/>
      <c r="L731" s="870"/>
      <c r="M731" s="870"/>
      <c r="N731" s="870"/>
      <c r="O731" s="870"/>
      <c r="P731" s="870"/>
      <c r="Q731" s="870"/>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70"/>
      <c r="D732" s="870"/>
      <c r="E732" s="870"/>
      <c r="F732" s="870"/>
      <c r="G732" s="870"/>
      <c r="H732" s="870"/>
      <c r="I732" s="870"/>
      <c r="J732" s="870"/>
      <c r="K732" s="870"/>
      <c r="L732" s="870"/>
      <c r="M732" s="870"/>
      <c r="N732" s="870"/>
      <c r="O732" s="870"/>
      <c r="P732" s="870"/>
      <c r="Q732" s="870"/>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70"/>
      <c r="D733" s="870"/>
      <c r="E733" s="870"/>
      <c r="F733" s="870"/>
      <c r="G733" s="870"/>
      <c r="H733" s="870"/>
      <c r="I733" s="870"/>
      <c r="J733" s="870"/>
      <c r="K733" s="870"/>
      <c r="L733" s="870"/>
      <c r="M733" s="870"/>
      <c r="N733" s="870"/>
      <c r="O733" s="870"/>
      <c r="P733" s="870"/>
      <c r="Q733" s="870"/>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70"/>
      <c r="D734" s="870"/>
      <c r="E734" s="870"/>
      <c r="F734" s="870"/>
      <c r="G734" s="870"/>
      <c r="H734" s="870"/>
      <c r="I734" s="870"/>
      <c r="J734" s="870"/>
      <c r="K734" s="870"/>
      <c r="L734" s="870"/>
      <c r="M734" s="870"/>
      <c r="N734" s="870"/>
      <c r="O734" s="870"/>
      <c r="P734" s="870"/>
      <c r="Q734" s="870"/>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70"/>
      <c r="D735" s="870"/>
      <c r="E735" s="870"/>
      <c r="F735" s="870"/>
      <c r="G735" s="870"/>
      <c r="H735" s="870"/>
      <c r="I735" s="870"/>
      <c r="J735" s="870"/>
      <c r="K735" s="870"/>
      <c r="L735" s="870"/>
      <c r="M735" s="870"/>
      <c r="N735" s="870"/>
      <c r="O735" s="870"/>
      <c r="P735" s="870"/>
      <c r="Q735" s="870"/>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70"/>
      <c r="D736" s="870"/>
      <c r="E736" s="870"/>
      <c r="F736" s="870"/>
      <c r="G736" s="870"/>
      <c r="H736" s="870"/>
      <c r="I736" s="870"/>
      <c r="J736" s="870"/>
      <c r="K736" s="870"/>
      <c r="L736" s="870"/>
      <c r="M736" s="870"/>
      <c r="N736" s="870"/>
      <c r="O736" s="870"/>
      <c r="P736" s="870"/>
      <c r="Q736" s="870"/>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70"/>
      <c r="D737" s="870"/>
      <c r="E737" s="870"/>
      <c r="F737" s="870"/>
      <c r="G737" s="870"/>
      <c r="H737" s="870"/>
      <c r="I737" s="870"/>
      <c r="J737" s="870"/>
      <c r="K737" s="870"/>
      <c r="L737" s="870"/>
      <c r="M737" s="870"/>
      <c r="N737" s="870"/>
      <c r="O737" s="870"/>
      <c r="P737" s="870"/>
      <c r="Q737" s="870"/>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70"/>
      <c r="D738" s="870"/>
      <c r="E738" s="870"/>
      <c r="F738" s="870"/>
      <c r="G738" s="870"/>
      <c r="H738" s="870"/>
      <c r="I738" s="870"/>
      <c r="J738" s="870"/>
      <c r="K738" s="870"/>
      <c r="L738" s="870"/>
      <c r="M738" s="870"/>
      <c r="N738" s="870"/>
      <c r="O738" s="870"/>
      <c r="P738" s="870"/>
      <c r="Q738" s="870"/>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70"/>
      <c r="D739" s="870"/>
      <c r="E739" s="870"/>
      <c r="F739" s="870"/>
      <c r="G739" s="870"/>
      <c r="H739" s="870"/>
      <c r="I739" s="870"/>
      <c r="J739" s="870"/>
      <c r="K739" s="870"/>
      <c r="L739" s="870"/>
      <c r="M739" s="870"/>
      <c r="N739" s="870"/>
      <c r="O739" s="870"/>
      <c r="P739" s="870"/>
      <c r="Q739" s="870"/>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70"/>
      <c r="D740" s="870"/>
      <c r="E740" s="870"/>
      <c r="F740" s="870"/>
      <c r="G740" s="870"/>
      <c r="H740" s="870"/>
      <c r="I740" s="870"/>
      <c r="J740" s="870"/>
      <c r="K740" s="870"/>
      <c r="L740" s="870"/>
      <c r="M740" s="870"/>
      <c r="N740" s="870"/>
      <c r="O740" s="870"/>
      <c r="P740" s="870"/>
      <c r="Q740" s="870"/>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70"/>
      <c r="D741" s="870"/>
      <c r="E741" s="870"/>
      <c r="F741" s="870"/>
      <c r="G741" s="870"/>
      <c r="H741" s="870"/>
      <c r="I741" s="870"/>
      <c r="J741" s="870"/>
      <c r="K741" s="870"/>
      <c r="L741" s="870"/>
      <c r="M741" s="870"/>
      <c r="N741" s="870"/>
      <c r="O741" s="870"/>
      <c r="P741" s="870"/>
      <c r="Q741" s="870"/>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70"/>
      <c r="D742" s="870"/>
      <c r="E742" s="870"/>
      <c r="F742" s="870"/>
      <c r="G742" s="870"/>
      <c r="H742" s="870"/>
      <c r="I742" s="870"/>
      <c r="J742" s="870"/>
      <c r="K742" s="870"/>
      <c r="L742" s="870"/>
      <c r="M742" s="870"/>
      <c r="N742" s="870"/>
      <c r="O742" s="870"/>
      <c r="P742" s="870"/>
      <c r="Q742" s="870"/>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70"/>
      <c r="D743" s="870"/>
      <c r="E743" s="870"/>
      <c r="F743" s="870"/>
      <c r="G743" s="870"/>
      <c r="H743" s="870"/>
      <c r="I743" s="870"/>
      <c r="J743" s="870"/>
      <c r="K743" s="870"/>
      <c r="L743" s="870"/>
      <c r="M743" s="870"/>
      <c r="N743" s="870"/>
      <c r="O743" s="870"/>
      <c r="P743" s="870"/>
      <c r="Q743" s="870"/>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70"/>
      <c r="D744" s="870"/>
      <c r="E744" s="870"/>
      <c r="F744" s="870"/>
      <c r="G744" s="870"/>
      <c r="H744" s="870"/>
      <c r="I744" s="870"/>
      <c r="J744" s="870"/>
      <c r="K744" s="870"/>
      <c r="L744" s="870"/>
      <c r="M744" s="870"/>
      <c r="N744" s="870"/>
      <c r="O744" s="870"/>
      <c r="P744" s="870"/>
      <c r="Q744" s="870"/>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70"/>
      <c r="D745" s="870"/>
      <c r="E745" s="870"/>
      <c r="F745" s="870"/>
      <c r="G745" s="870"/>
      <c r="H745" s="870"/>
      <c r="I745" s="870"/>
      <c r="J745" s="870"/>
      <c r="K745" s="870"/>
      <c r="L745" s="870"/>
      <c r="M745" s="870"/>
      <c r="N745" s="870"/>
      <c r="O745" s="870"/>
      <c r="P745" s="870"/>
      <c r="Q745" s="870"/>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70"/>
      <c r="D746" s="870"/>
      <c r="E746" s="870"/>
      <c r="F746" s="870"/>
      <c r="G746" s="870"/>
      <c r="H746" s="870"/>
      <c r="I746" s="870"/>
      <c r="J746" s="870"/>
      <c r="K746" s="870"/>
      <c r="L746" s="870"/>
      <c r="M746" s="870"/>
      <c r="N746" s="870"/>
      <c r="O746" s="870"/>
      <c r="P746" s="870"/>
      <c r="Q746" s="870"/>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70"/>
      <c r="D747" s="870"/>
      <c r="E747" s="870"/>
      <c r="F747" s="870"/>
      <c r="G747" s="870"/>
      <c r="H747" s="870"/>
      <c r="I747" s="870"/>
      <c r="J747" s="870"/>
      <c r="K747" s="870"/>
      <c r="L747" s="870"/>
      <c r="M747" s="870"/>
      <c r="N747" s="870"/>
      <c r="O747" s="870"/>
      <c r="P747" s="870"/>
      <c r="Q747" s="870"/>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70"/>
      <c r="D748" s="870"/>
      <c r="E748" s="870"/>
      <c r="F748" s="870"/>
      <c r="G748" s="870"/>
      <c r="H748" s="870"/>
      <c r="I748" s="870"/>
      <c r="J748" s="870"/>
      <c r="K748" s="870"/>
      <c r="L748" s="870"/>
      <c r="M748" s="870"/>
      <c r="N748" s="870"/>
      <c r="O748" s="870"/>
      <c r="P748" s="870"/>
      <c r="Q748" s="870"/>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70"/>
      <c r="D749" s="870"/>
      <c r="E749" s="870"/>
      <c r="F749" s="870"/>
      <c r="G749" s="870"/>
      <c r="H749" s="870"/>
      <c r="I749" s="870"/>
      <c r="J749" s="870"/>
      <c r="K749" s="870"/>
      <c r="L749" s="870"/>
      <c r="M749" s="870"/>
      <c r="N749" s="870"/>
      <c r="O749" s="870"/>
      <c r="P749" s="870"/>
      <c r="Q749" s="870"/>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70"/>
      <c r="D750" s="870"/>
      <c r="E750" s="870"/>
      <c r="F750" s="870"/>
      <c r="G750" s="870"/>
      <c r="H750" s="870"/>
      <c r="I750" s="870"/>
      <c r="J750" s="870"/>
      <c r="K750" s="870"/>
      <c r="L750" s="870"/>
      <c r="M750" s="870"/>
      <c r="N750" s="870"/>
      <c r="O750" s="870"/>
      <c r="P750" s="870"/>
      <c r="Q750" s="870"/>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70"/>
      <c r="D751" s="870"/>
      <c r="E751" s="870"/>
      <c r="F751" s="870"/>
      <c r="G751" s="870"/>
      <c r="H751" s="870"/>
      <c r="I751" s="870"/>
      <c r="J751" s="870"/>
      <c r="K751" s="870"/>
      <c r="L751" s="870"/>
      <c r="M751" s="870"/>
      <c r="N751" s="870"/>
      <c r="O751" s="870"/>
      <c r="P751" s="870"/>
      <c r="Q751" s="870"/>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70"/>
      <c r="D752" s="870"/>
      <c r="E752" s="870"/>
      <c r="F752" s="870"/>
      <c r="G752" s="870"/>
      <c r="H752" s="870"/>
      <c r="I752" s="870"/>
      <c r="J752" s="870"/>
      <c r="K752" s="870"/>
      <c r="L752" s="870"/>
      <c r="M752" s="870"/>
      <c r="N752" s="870"/>
      <c r="O752" s="870"/>
      <c r="P752" s="870"/>
      <c r="Q752" s="870"/>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70"/>
      <c r="D753" s="870"/>
      <c r="E753" s="870"/>
      <c r="F753" s="870"/>
      <c r="G753" s="870"/>
      <c r="H753" s="870"/>
      <c r="I753" s="870"/>
      <c r="J753" s="870"/>
      <c r="K753" s="870"/>
      <c r="L753" s="870"/>
      <c r="M753" s="870"/>
      <c r="N753" s="870"/>
      <c r="O753" s="870"/>
      <c r="P753" s="870"/>
      <c r="Q753" s="870"/>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70"/>
      <c r="D754" s="870"/>
      <c r="E754" s="870"/>
      <c r="F754" s="870"/>
      <c r="G754" s="870"/>
      <c r="H754" s="870"/>
      <c r="I754" s="870"/>
      <c r="J754" s="870"/>
      <c r="K754" s="870"/>
      <c r="L754" s="870"/>
      <c r="M754" s="870"/>
      <c r="N754" s="870"/>
      <c r="O754" s="870"/>
      <c r="P754" s="870"/>
      <c r="Q754" s="870"/>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70"/>
      <c r="D755" s="870"/>
      <c r="E755" s="870"/>
      <c r="F755" s="870"/>
      <c r="G755" s="870"/>
      <c r="H755" s="870"/>
      <c r="I755" s="870"/>
      <c r="J755" s="870"/>
      <c r="K755" s="870"/>
      <c r="L755" s="870"/>
      <c r="M755" s="870"/>
      <c r="N755" s="870"/>
      <c r="O755" s="870"/>
      <c r="P755" s="870"/>
      <c r="Q755" s="870"/>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70"/>
      <c r="D756" s="870"/>
      <c r="E756" s="870"/>
      <c r="F756" s="870"/>
      <c r="G756" s="870"/>
      <c r="H756" s="870"/>
      <c r="I756" s="870"/>
      <c r="J756" s="870"/>
      <c r="K756" s="870"/>
      <c r="L756" s="870"/>
      <c r="M756" s="870"/>
      <c r="N756" s="870"/>
      <c r="O756" s="870"/>
      <c r="P756" s="870"/>
      <c r="Q756" s="870"/>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70"/>
      <c r="D757" s="870"/>
      <c r="E757" s="870"/>
      <c r="F757" s="870"/>
      <c r="G757" s="870"/>
      <c r="H757" s="870"/>
      <c r="I757" s="870"/>
      <c r="J757" s="870"/>
      <c r="K757" s="870"/>
      <c r="L757" s="870"/>
      <c r="M757" s="870"/>
      <c r="N757" s="870"/>
      <c r="O757" s="870"/>
      <c r="P757" s="870"/>
      <c r="Q757" s="870"/>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70"/>
      <c r="D758" s="870"/>
      <c r="E758" s="870"/>
      <c r="F758" s="870"/>
      <c r="G758" s="870"/>
      <c r="H758" s="870"/>
      <c r="I758" s="870"/>
      <c r="J758" s="870"/>
      <c r="K758" s="870"/>
      <c r="L758" s="870"/>
      <c r="M758" s="870"/>
      <c r="N758" s="870"/>
      <c r="O758" s="870"/>
      <c r="P758" s="870"/>
      <c r="Q758" s="870"/>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70"/>
      <c r="D759" s="870"/>
      <c r="E759" s="870"/>
      <c r="F759" s="870"/>
      <c r="G759" s="870"/>
      <c r="H759" s="870"/>
      <c r="I759" s="870"/>
      <c r="J759" s="870"/>
      <c r="K759" s="870"/>
      <c r="L759" s="870"/>
      <c r="M759" s="870"/>
      <c r="N759" s="870"/>
      <c r="O759" s="870"/>
      <c r="P759" s="870"/>
      <c r="Q759" s="870"/>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70"/>
      <c r="D760" s="870"/>
      <c r="E760" s="870"/>
      <c r="F760" s="870"/>
      <c r="G760" s="870"/>
      <c r="H760" s="870"/>
      <c r="I760" s="870"/>
      <c r="J760" s="870"/>
      <c r="K760" s="870"/>
      <c r="L760" s="870"/>
      <c r="M760" s="870"/>
      <c r="N760" s="870"/>
      <c r="O760" s="870"/>
      <c r="P760" s="870"/>
      <c r="Q760" s="870"/>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70"/>
      <c r="D761" s="870"/>
      <c r="E761" s="870"/>
      <c r="F761" s="870"/>
      <c r="G761" s="870"/>
      <c r="H761" s="870"/>
      <c r="I761" s="870"/>
      <c r="J761" s="870"/>
      <c r="K761" s="870"/>
      <c r="L761" s="870"/>
      <c r="M761" s="870"/>
      <c r="N761" s="870"/>
      <c r="O761" s="870"/>
      <c r="P761" s="870"/>
      <c r="Q761" s="870"/>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70"/>
      <c r="D762" s="870"/>
      <c r="E762" s="870"/>
      <c r="F762" s="870"/>
      <c r="G762" s="870"/>
      <c r="H762" s="870"/>
      <c r="I762" s="870"/>
      <c r="J762" s="870"/>
      <c r="K762" s="870"/>
      <c r="L762" s="870"/>
      <c r="M762" s="870"/>
      <c r="N762" s="870"/>
      <c r="O762" s="870"/>
      <c r="P762" s="870"/>
      <c r="Q762" s="870"/>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70"/>
      <c r="D763" s="870"/>
      <c r="E763" s="870"/>
      <c r="F763" s="870"/>
      <c r="G763" s="870"/>
      <c r="H763" s="870"/>
      <c r="I763" s="870"/>
      <c r="J763" s="870"/>
      <c r="K763" s="870"/>
      <c r="L763" s="870"/>
      <c r="M763" s="870"/>
      <c r="N763" s="870"/>
      <c r="O763" s="870"/>
      <c r="P763" s="870"/>
      <c r="Q763" s="870"/>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70"/>
      <c r="D764" s="870"/>
      <c r="E764" s="870"/>
      <c r="F764" s="870"/>
      <c r="G764" s="870"/>
      <c r="H764" s="870"/>
      <c r="I764" s="870"/>
      <c r="J764" s="870"/>
      <c r="K764" s="870"/>
      <c r="L764" s="870"/>
      <c r="M764" s="870"/>
      <c r="N764" s="870"/>
      <c r="O764" s="870"/>
      <c r="P764" s="870"/>
      <c r="Q764" s="870"/>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70"/>
      <c r="D765" s="870"/>
      <c r="E765" s="870"/>
      <c r="F765" s="870"/>
      <c r="G765" s="870"/>
      <c r="H765" s="870"/>
      <c r="I765" s="870"/>
      <c r="J765" s="870"/>
      <c r="K765" s="870"/>
      <c r="L765" s="870"/>
      <c r="M765" s="870"/>
      <c r="N765" s="870"/>
      <c r="O765" s="870"/>
      <c r="P765" s="870"/>
      <c r="Q765" s="870"/>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70"/>
      <c r="D766" s="870"/>
      <c r="E766" s="870"/>
      <c r="F766" s="870"/>
      <c r="G766" s="870"/>
      <c r="H766" s="870"/>
      <c r="I766" s="870"/>
      <c r="J766" s="870"/>
      <c r="K766" s="870"/>
      <c r="L766" s="870"/>
      <c r="M766" s="870"/>
      <c r="N766" s="870"/>
      <c r="O766" s="870"/>
      <c r="P766" s="870"/>
      <c r="Q766" s="870"/>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70"/>
      <c r="D767" s="870"/>
      <c r="E767" s="870"/>
      <c r="F767" s="870"/>
      <c r="G767" s="870"/>
      <c r="H767" s="870"/>
      <c r="I767" s="870"/>
      <c r="J767" s="870"/>
      <c r="K767" s="870"/>
      <c r="L767" s="870"/>
      <c r="M767" s="870"/>
      <c r="N767" s="870"/>
      <c r="O767" s="870"/>
      <c r="P767" s="870"/>
      <c r="Q767" s="870"/>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70"/>
      <c r="D768" s="870"/>
      <c r="E768" s="870"/>
      <c r="F768" s="870"/>
      <c r="G768" s="870"/>
      <c r="H768" s="870"/>
      <c r="I768" s="870"/>
      <c r="J768" s="870"/>
      <c r="K768" s="870"/>
      <c r="L768" s="870"/>
      <c r="M768" s="870"/>
      <c r="N768" s="870"/>
      <c r="O768" s="870"/>
      <c r="P768" s="870"/>
      <c r="Q768" s="870"/>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70"/>
      <c r="D769" s="870"/>
      <c r="E769" s="870"/>
      <c r="F769" s="870"/>
      <c r="G769" s="870"/>
      <c r="H769" s="870"/>
      <c r="I769" s="870"/>
      <c r="J769" s="870"/>
      <c r="K769" s="870"/>
      <c r="L769" s="870"/>
      <c r="M769" s="870"/>
      <c r="N769" s="870"/>
      <c r="O769" s="870"/>
      <c r="P769" s="870"/>
      <c r="Q769" s="870"/>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70"/>
      <c r="D770" s="870"/>
      <c r="E770" s="870"/>
      <c r="F770" s="870"/>
      <c r="G770" s="870"/>
      <c r="H770" s="870"/>
      <c r="I770" s="870"/>
      <c r="J770" s="870"/>
      <c r="K770" s="870"/>
      <c r="L770" s="870"/>
      <c r="M770" s="870"/>
      <c r="N770" s="870"/>
      <c r="O770" s="870"/>
      <c r="P770" s="870"/>
      <c r="Q770" s="870"/>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70"/>
      <c r="D771" s="870"/>
      <c r="E771" s="870"/>
      <c r="F771" s="870"/>
      <c r="G771" s="870"/>
      <c r="H771" s="870"/>
      <c r="I771" s="870"/>
      <c r="J771" s="870"/>
      <c r="K771" s="870"/>
      <c r="L771" s="870"/>
      <c r="M771" s="870"/>
      <c r="N771" s="870"/>
      <c r="O771" s="870"/>
      <c r="P771" s="870"/>
      <c r="Q771" s="870"/>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70"/>
      <c r="D772" s="870"/>
      <c r="E772" s="870"/>
      <c r="F772" s="870"/>
      <c r="G772" s="870"/>
      <c r="H772" s="870"/>
      <c r="I772" s="870"/>
      <c r="J772" s="870"/>
      <c r="K772" s="870"/>
      <c r="L772" s="870"/>
      <c r="M772" s="870"/>
      <c r="N772" s="870"/>
      <c r="O772" s="870"/>
      <c r="P772" s="870"/>
      <c r="Q772" s="870"/>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70"/>
      <c r="D773" s="870"/>
      <c r="E773" s="870"/>
      <c r="F773" s="870"/>
      <c r="G773" s="870"/>
      <c r="H773" s="870"/>
      <c r="I773" s="870"/>
      <c r="J773" s="870"/>
      <c r="K773" s="870"/>
      <c r="L773" s="870"/>
      <c r="M773" s="870"/>
      <c r="N773" s="870"/>
      <c r="O773" s="870"/>
      <c r="P773" s="870"/>
      <c r="Q773" s="870"/>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70"/>
      <c r="D774" s="870"/>
      <c r="E774" s="870"/>
      <c r="F774" s="870"/>
      <c r="G774" s="870"/>
      <c r="H774" s="870"/>
      <c r="I774" s="870"/>
      <c r="J774" s="870"/>
      <c r="K774" s="870"/>
      <c r="L774" s="870"/>
      <c r="M774" s="870"/>
      <c r="N774" s="870"/>
      <c r="O774" s="870"/>
      <c r="P774" s="870"/>
      <c r="Q774" s="870"/>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70"/>
      <c r="D775" s="870"/>
      <c r="E775" s="870"/>
      <c r="F775" s="870"/>
      <c r="G775" s="870"/>
      <c r="H775" s="870"/>
      <c r="I775" s="870"/>
      <c r="J775" s="870"/>
      <c r="K775" s="870"/>
      <c r="L775" s="870"/>
      <c r="M775" s="870"/>
      <c r="N775" s="870"/>
      <c r="O775" s="870"/>
      <c r="P775" s="870"/>
      <c r="Q775" s="870"/>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70"/>
      <c r="D776" s="870"/>
      <c r="E776" s="870"/>
      <c r="F776" s="870"/>
      <c r="G776" s="870"/>
      <c r="H776" s="870"/>
      <c r="I776" s="870"/>
      <c r="J776" s="870"/>
      <c r="K776" s="870"/>
      <c r="L776" s="870"/>
      <c r="M776" s="870"/>
      <c r="N776" s="870"/>
      <c r="O776" s="870"/>
      <c r="P776" s="870"/>
      <c r="Q776" s="870"/>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70"/>
      <c r="D777" s="870"/>
      <c r="E777" s="870"/>
      <c r="F777" s="870"/>
      <c r="G777" s="870"/>
      <c r="H777" s="870"/>
      <c r="I777" s="870"/>
      <c r="J777" s="870"/>
      <c r="K777" s="870"/>
      <c r="L777" s="870"/>
      <c r="M777" s="870"/>
      <c r="N777" s="870"/>
      <c r="O777" s="870"/>
      <c r="P777" s="870"/>
      <c r="Q777" s="870"/>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70"/>
      <c r="D778" s="870"/>
      <c r="E778" s="870"/>
      <c r="F778" s="870"/>
      <c r="G778" s="870"/>
      <c r="H778" s="870"/>
      <c r="I778" s="870"/>
      <c r="J778" s="870"/>
      <c r="K778" s="870"/>
      <c r="L778" s="870"/>
      <c r="M778" s="870"/>
      <c r="N778" s="870"/>
      <c r="O778" s="870"/>
      <c r="P778" s="870"/>
      <c r="Q778" s="870"/>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70"/>
      <c r="D779" s="870"/>
      <c r="E779" s="870"/>
      <c r="F779" s="870"/>
      <c r="G779" s="870"/>
      <c r="H779" s="870"/>
      <c r="I779" s="870"/>
      <c r="J779" s="870"/>
      <c r="K779" s="870"/>
      <c r="L779" s="870"/>
      <c r="M779" s="870"/>
      <c r="N779" s="870"/>
      <c r="O779" s="870"/>
      <c r="P779" s="870"/>
      <c r="Q779" s="870"/>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70"/>
      <c r="D780" s="870"/>
      <c r="E780" s="870"/>
      <c r="F780" s="870"/>
      <c r="G780" s="870"/>
      <c r="H780" s="870"/>
      <c r="I780" s="870"/>
      <c r="J780" s="870"/>
      <c r="K780" s="870"/>
      <c r="L780" s="870"/>
      <c r="M780" s="870"/>
      <c r="N780" s="870"/>
      <c r="O780" s="870"/>
      <c r="P780" s="870"/>
      <c r="Q780" s="870"/>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70"/>
      <c r="D781" s="870"/>
      <c r="E781" s="870"/>
      <c r="F781" s="870"/>
      <c r="G781" s="870"/>
      <c r="H781" s="870"/>
      <c r="I781" s="870"/>
      <c r="J781" s="870"/>
      <c r="K781" s="870"/>
      <c r="L781" s="870"/>
      <c r="M781" s="870"/>
      <c r="N781" s="870"/>
      <c r="O781" s="870"/>
      <c r="P781" s="870"/>
      <c r="Q781" s="870"/>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70"/>
      <c r="D782" s="870"/>
      <c r="E782" s="870"/>
      <c r="F782" s="870"/>
      <c r="G782" s="870"/>
      <c r="H782" s="870"/>
      <c r="I782" s="870"/>
      <c r="J782" s="870"/>
      <c r="K782" s="870"/>
      <c r="L782" s="870"/>
      <c r="M782" s="870"/>
      <c r="N782" s="870"/>
      <c r="O782" s="870"/>
      <c r="P782" s="870"/>
      <c r="Q782" s="870"/>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70"/>
      <c r="D783" s="870"/>
      <c r="E783" s="870"/>
      <c r="F783" s="870"/>
      <c r="G783" s="870"/>
      <c r="H783" s="870"/>
      <c r="I783" s="870"/>
      <c r="J783" s="870"/>
      <c r="K783" s="870"/>
      <c r="L783" s="870"/>
      <c r="M783" s="870"/>
      <c r="N783" s="870"/>
      <c r="O783" s="870"/>
      <c r="P783" s="870"/>
      <c r="Q783" s="870"/>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70"/>
      <c r="D784" s="870"/>
      <c r="E784" s="870"/>
      <c r="F784" s="870"/>
      <c r="G784" s="870"/>
      <c r="H784" s="870"/>
      <c r="I784" s="870"/>
      <c r="J784" s="870"/>
      <c r="K784" s="870"/>
      <c r="L784" s="870"/>
      <c r="M784" s="870"/>
      <c r="N784" s="870"/>
      <c r="O784" s="870"/>
      <c r="P784" s="870"/>
      <c r="Q784" s="870"/>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70"/>
      <c r="D785" s="870"/>
      <c r="E785" s="870"/>
      <c r="F785" s="870"/>
      <c r="G785" s="870"/>
      <c r="H785" s="870"/>
      <c r="I785" s="870"/>
      <c r="J785" s="870"/>
      <c r="K785" s="870"/>
      <c r="L785" s="870"/>
      <c r="M785" s="870"/>
      <c r="N785" s="870"/>
      <c r="O785" s="870"/>
      <c r="P785" s="870"/>
      <c r="Q785" s="870"/>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70"/>
      <c r="D786" s="870"/>
      <c r="E786" s="870"/>
      <c r="F786" s="870"/>
      <c r="G786" s="870"/>
      <c r="H786" s="870"/>
      <c r="I786" s="870"/>
      <c r="J786" s="870"/>
      <c r="K786" s="870"/>
      <c r="L786" s="870"/>
      <c r="M786" s="870"/>
      <c r="N786" s="870"/>
      <c r="O786" s="870"/>
      <c r="P786" s="870"/>
      <c r="Q786" s="870"/>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70"/>
      <c r="D787" s="870"/>
      <c r="E787" s="870"/>
      <c r="F787" s="870"/>
      <c r="G787" s="870"/>
      <c r="H787" s="870"/>
      <c r="I787" s="870"/>
      <c r="J787" s="870"/>
      <c r="K787" s="870"/>
      <c r="L787" s="870"/>
      <c r="M787" s="870"/>
      <c r="N787" s="870"/>
      <c r="O787" s="870"/>
      <c r="P787" s="870"/>
      <c r="Q787" s="870"/>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70"/>
      <c r="D788" s="870"/>
      <c r="E788" s="870"/>
      <c r="F788" s="870"/>
      <c r="G788" s="870"/>
      <c r="H788" s="870"/>
      <c r="I788" s="870"/>
      <c r="J788" s="870"/>
      <c r="K788" s="870"/>
      <c r="L788" s="870"/>
      <c r="M788" s="870"/>
      <c r="N788" s="870"/>
      <c r="O788" s="870"/>
      <c r="P788" s="870"/>
      <c r="Q788" s="870"/>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70"/>
      <c r="D789" s="870"/>
      <c r="E789" s="870"/>
      <c r="F789" s="870"/>
      <c r="G789" s="870"/>
      <c r="H789" s="870"/>
      <c r="I789" s="870"/>
      <c r="J789" s="870"/>
      <c r="K789" s="870"/>
      <c r="L789" s="870"/>
      <c r="M789" s="870"/>
      <c r="N789" s="870"/>
      <c r="O789" s="870"/>
      <c r="P789" s="870"/>
      <c r="Q789" s="870"/>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70"/>
      <c r="D790" s="870"/>
      <c r="E790" s="870"/>
      <c r="F790" s="870"/>
      <c r="G790" s="870"/>
      <c r="H790" s="870"/>
      <c r="I790" s="870"/>
      <c r="J790" s="870"/>
      <c r="K790" s="870"/>
      <c r="L790" s="870"/>
      <c r="M790" s="870"/>
      <c r="N790" s="870"/>
      <c r="O790" s="870"/>
      <c r="P790" s="870"/>
      <c r="Q790" s="870"/>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70"/>
      <c r="D791" s="870"/>
      <c r="E791" s="870"/>
      <c r="F791" s="870"/>
      <c r="G791" s="870"/>
      <c r="H791" s="870"/>
      <c r="I791" s="870"/>
      <c r="J791" s="870"/>
      <c r="K791" s="870"/>
      <c r="L791" s="870"/>
      <c r="M791" s="870"/>
      <c r="N791" s="870"/>
      <c r="O791" s="870"/>
      <c r="P791" s="870"/>
      <c r="Q791" s="870"/>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70"/>
      <c r="D792" s="870"/>
      <c r="E792" s="870"/>
      <c r="F792" s="870"/>
      <c r="G792" s="870"/>
      <c r="H792" s="870"/>
      <c r="I792" s="870"/>
      <c r="J792" s="870"/>
      <c r="K792" s="870"/>
      <c r="L792" s="870"/>
      <c r="M792" s="870"/>
      <c r="N792" s="870"/>
      <c r="O792" s="870"/>
      <c r="P792" s="870"/>
      <c r="Q792" s="870"/>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70"/>
      <c r="D793" s="870"/>
      <c r="E793" s="870"/>
      <c r="F793" s="870"/>
      <c r="G793" s="870"/>
      <c r="H793" s="870"/>
      <c r="I793" s="870"/>
      <c r="J793" s="870"/>
      <c r="K793" s="870"/>
      <c r="L793" s="870"/>
      <c r="M793" s="870"/>
      <c r="N793" s="870"/>
      <c r="O793" s="870"/>
      <c r="P793" s="870"/>
      <c r="Q793" s="870"/>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70"/>
      <c r="D794" s="870"/>
      <c r="E794" s="870"/>
      <c r="F794" s="870"/>
      <c r="G794" s="870"/>
      <c r="H794" s="870"/>
      <c r="I794" s="870"/>
      <c r="J794" s="870"/>
      <c r="K794" s="870"/>
      <c r="L794" s="870"/>
      <c r="M794" s="870"/>
      <c r="N794" s="870"/>
      <c r="O794" s="870"/>
      <c r="P794" s="870"/>
      <c r="Q794" s="870"/>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70"/>
      <c r="D795" s="870"/>
      <c r="E795" s="870"/>
      <c r="F795" s="870"/>
      <c r="G795" s="870"/>
      <c r="H795" s="870"/>
      <c r="I795" s="870"/>
      <c r="J795" s="870"/>
      <c r="K795" s="870"/>
      <c r="L795" s="870"/>
      <c r="M795" s="870"/>
      <c r="N795" s="870"/>
      <c r="O795" s="870"/>
      <c r="P795" s="870"/>
      <c r="Q795" s="870"/>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70"/>
      <c r="D796" s="870"/>
      <c r="E796" s="870"/>
      <c r="F796" s="870"/>
      <c r="G796" s="870"/>
      <c r="H796" s="870"/>
      <c r="I796" s="870"/>
      <c r="J796" s="870"/>
      <c r="K796" s="870"/>
      <c r="L796" s="870"/>
      <c r="M796" s="870"/>
      <c r="N796" s="870"/>
      <c r="O796" s="870"/>
      <c r="P796" s="870"/>
      <c r="Q796" s="870"/>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70"/>
      <c r="D797" s="870"/>
      <c r="E797" s="870"/>
      <c r="F797" s="870"/>
      <c r="G797" s="870"/>
      <c r="H797" s="870"/>
      <c r="I797" s="870"/>
      <c r="J797" s="870"/>
      <c r="K797" s="870"/>
      <c r="L797" s="870"/>
      <c r="M797" s="870"/>
      <c r="N797" s="870"/>
      <c r="O797" s="870"/>
      <c r="P797" s="870"/>
      <c r="Q797" s="870"/>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70"/>
      <c r="D798" s="870"/>
      <c r="E798" s="870"/>
      <c r="F798" s="870"/>
      <c r="G798" s="870"/>
      <c r="H798" s="870"/>
      <c r="I798" s="870"/>
      <c r="J798" s="870"/>
      <c r="K798" s="870"/>
      <c r="L798" s="870"/>
      <c r="M798" s="870"/>
      <c r="N798" s="870"/>
      <c r="O798" s="870"/>
      <c r="P798" s="870"/>
      <c r="Q798" s="870"/>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70"/>
      <c r="D799" s="870"/>
      <c r="E799" s="870"/>
      <c r="F799" s="870"/>
      <c r="G799" s="870"/>
      <c r="H799" s="870"/>
      <c r="I799" s="870"/>
      <c r="J799" s="870"/>
      <c r="K799" s="870"/>
      <c r="L799" s="870"/>
      <c r="M799" s="870"/>
      <c r="N799" s="870"/>
      <c r="O799" s="870"/>
      <c r="P799" s="870"/>
      <c r="Q799" s="870"/>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70"/>
      <c r="D800" s="870"/>
      <c r="E800" s="870"/>
      <c r="F800" s="870"/>
      <c r="G800" s="870"/>
      <c r="H800" s="870"/>
      <c r="I800" s="870"/>
      <c r="J800" s="870"/>
      <c r="K800" s="870"/>
      <c r="L800" s="870"/>
      <c r="M800" s="870"/>
      <c r="N800" s="870"/>
      <c r="O800" s="870"/>
      <c r="P800" s="870"/>
      <c r="Q800" s="870"/>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70"/>
      <c r="D801" s="870"/>
      <c r="E801" s="870"/>
      <c r="F801" s="870"/>
      <c r="G801" s="870"/>
      <c r="H801" s="870"/>
      <c r="I801" s="870"/>
      <c r="J801" s="870"/>
      <c r="K801" s="870"/>
      <c r="L801" s="870"/>
      <c r="M801" s="870"/>
      <c r="N801" s="870"/>
      <c r="O801" s="870"/>
      <c r="P801" s="870"/>
      <c r="Q801" s="870"/>
    </row>
    <row r="802" ht="25.15" customHeight="true" x14ac:dyDescent="0.2">
      <c r="C802" s="870"/>
      <c r="D802" s="870"/>
      <c r="E802" s="870"/>
      <c r="F802" s="870"/>
      <c r="G802" s="870"/>
      <c r="H802" s="870"/>
      <c r="I802" s="870"/>
      <c r="J802" s="870"/>
      <c r="K802" s="870"/>
      <c r="L802" s="870"/>
      <c r="M802" s="870"/>
      <c r="N802" s="870"/>
      <c r="O802" s="870"/>
      <c r="P802" s="870"/>
      <c r="Q802" s="870"/>
    </row>
    <row r="803" ht="25.15" customHeight="true" x14ac:dyDescent="0.2">
      <c r="C803" s="870"/>
      <c r="D803" s="870"/>
      <c r="E803" s="870"/>
      <c r="F803" s="870"/>
      <c r="G803" s="870"/>
      <c r="H803" s="870"/>
      <c r="I803" s="870"/>
      <c r="J803" s="870"/>
      <c r="K803" s="870"/>
      <c r="L803" s="870"/>
      <c r="M803" s="870"/>
      <c r="N803" s="870"/>
      <c r="O803" s="870"/>
      <c r="P803" s="870"/>
      <c r="Q803" s="870"/>
    </row>
    <row r="804" ht="25.15" customHeight="true" x14ac:dyDescent="0.2">
      <c r="C804" s="870"/>
      <c r="D804" s="870"/>
      <c r="E804" s="870"/>
      <c r="F804" s="870"/>
      <c r="G804" s="870"/>
      <c r="H804" s="870"/>
      <c r="I804" s="870"/>
      <c r="J804" s="870"/>
      <c r="K804" s="870"/>
      <c r="L804" s="870"/>
      <c r="M804" s="870"/>
      <c r="N804" s="870"/>
      <c r="O804" s="870"/>
      <c r="P804" s="870"/>
      <c r="Q804" s="870"/>
    </row>
    <row r="805" ht="25.15" customHeight="true" x14ac:dyDescent="0.2">
      <c r="C805" s="870"/>
      <c r="D805" s="870"/>
      <c r="E805" s="870"/>
      <c r="F805" s="870"/>
      <c r="G805" s="870"/>
      <c r="H805" s="870"/>
      <c r="I805" s="870"/>
      <c r="J805" s="870"/>
      <c r="K805" s="870"/>
      <c r="L805" s="870"/>
      <c r="M805" s="870"/>
      <c r="N805" s="870"/>
      <c r="O805" s="870"/>
      <c r="P805" s="870"/>
      <c r="Q805" s="870"/>
    </row>
    <row r="806" ht="25.15" customHeight="true" x14ac:dyDescent="0.2">
      <c r="C806" s="870"/>
      <c r="D806" s="870"/>
      <c r="E806" s="870"/>
      <c r="F806" s="870"/>
      <c r="G806" s="870"/>
      <c r="H806" s="870"/>
      <c r="I806" s="870"/>
      <c r="J806" s="870"/>
      <c r="K806" s="870"/>
      <c r="L806" s="870"/>
      <c r="M806" s="870"/>
      <c r="N806" s="870"/>
      <c r="O806" s="870"/>
      <c r="P806" s="870"/>
      <c r="Q806" s="870"/>
    </row>
    <row r="807" ht="25.15" customHeight="true" x14ac:dyDescent="0.2">
      <c r="C807" s="870"/>
      <c r="D807" s="870"/>
      <c r="E807" s="870"/>
      <c r="F807" s="870"/>
      <c r="G807" s="870"/>
      <c r="H807" s="870"/>
      <c r="I807" s="870"/>
      <c r="J807" s="870"/>
      <c r="K807" s="870"/>
      <c r="L807" s="870"/>
      <c r="M807" s="870"/>
      <c r="N807" s="870"/>
      <c r="O807" s="870"/>
      <c r="P807" s="870"/>
      <c r="Q807" s="870"/>
    </row>
    <row r="808" ht="25.15" customHeight="true" x14ac:dyDescent="0.2">
      <c r="C808" s="870"/>
      <c r="D808" s="870"/>
      <c r="E808" s="870"/>
      <c r="F808" s="870"/>
      <c r="G808" s="870"/>
      <c r="H808" s="870"/>
      <c r="I808" s="870"/>
      <c r="J808" s="870"/>
      <c r="K808" s="870"/>
      <c r="L808" s="870"/>
      <c r="M808" s="870"/>
      <c r="N808" s="870"/>
      <c r="O808" s="870"/>
      <c r="P808" s="870"/>
      <c r="Q808" s="870"/>
    </row>
    <row r="809" ht="25.15" customHeight="true" x14ac:dyDescent="0.2">
      <c r="C809" s="870"/>
      <c r="D809" s="870"/>
      <c r="E809" s="870"/>
      <c r="F809" s="870"/>
      <c r="G809" s="870"/>
      <c r="H809" s="870"/>
      <c r="I809" s="870"/>
      <c r="J809" s="870"/>
      <c r="K809" s="870"/>
      <c r="L809" s="870"/>
      <c r="M809" s="870"/>
      <c r="N809" s="870"/>
      <c r="O809" s="870"/>
      <c r="P809" s="870"/>
      <c r="Q809" s="870"/>
    </row>
    <row r="810" ht="25.15" customHeight="true" x14ac:dyDescent="0.2">
      <c r="C810" s="870"/>
      <c r="D810" s="870"/>
      <c r="E810" s="870"/>
      <c r="F810" s="870"/>
      <c r="G810" s="870"/>
      <c r="H810" s="870"/>
      <c r="I810" s="870"/>
      <c r="J810" s="870"/>
      <c r="K810" s="870"/>
      <c r="L810" s="870"/>
      <c r="M810" s="870"/>
      <c r="N810" s="870"/>
      <c r="O810" s="870"/>
      <c r="P810" s="870"/>
      <c r="Q810" s="870"/>
    </row>
    <row r="811" ht="25.15" customHeight="true" x14ac:dyDescent="0.2">
      <c r="C811" s="870"/>
      <c r="D811" s="870"/>
      <c r="E811" s="870"/>
      <c r="F811" s="870"/>
      <c r="G811" s="870"/>
      <c r="H811" s="870"/>
      <c r="I811" s="870"/>
      <c r="J811" s="870"/>
      <c r="K811" s="870"/>
      <c r="L811" s="870"/>
      <c r="M811" s="870"/>
      <c r="N811" s="870"/>
      <c r="O811" s="870"/>
      <c r="P811" s="870"/>
      <c r="Q811" s="870"/>
    </row>
    <row r="812" ht="25.15" customHeight="true" x14ac:dyDescent="0.2">
      <c r="C812" s="870"/>
      <c r="D812" s="870"/>
      <c r="E812" s="870"/>
      <c r="F812" s="870"/>
      <c r="G812" s="870"/>
      <c r="H812" s="870"/>
      <c r="I812" s="870"/>
      <c r="J812" s="870"/>
      <c r="K812" s="870"/>
      <c r="L812" s="870"/>
      <c r="M812" s="870"/>
      <c r="N812" s="870"/>
      <c r="O812" s="870"/>
      <c r="P812" s="870"/>
      <c r="Q812" s="870"/>
    </row>
    <row r="813" ht="25.15" customHeight="true" x14ac:dyDescent="0.2">
      <c r="C813" s="870"/>
      <c r="D813" s="870"/>
      <c r="E813" s="870"/>
      <c r="F813" s="870"/>
      <c r="G813" s="870"/>
      <c r="H813" s="870"/>
      <c r="I813" s="870"/>
      <c r="J813" s="870"/>
      <c r="K813" s="870"/>
      <c r="L813" s="870"/>
      <c r="M813" s="870"/>
      <c r="N813" s="870"/>
      <c r="O813" s="870"/>
      <c r="P813" s="870"/>
      <c r="Q813" s="870"/>
    </row>
    <row r="814" ht="25.15" customHeight="true" x14ac:dyDescent="0.2">
      <c r="C814" s="870"/>
      <c r="D814" s="870"/>
      <c r="E814" s="870"/>
      <c r="F814" s="870"/>
      <c r="G814" s="870"/>
      <c r="H814" s="870"/>
      <c r="I814" s="870"/>
      <c r="J814" s="870"/>
      <c r="K814" s="870"/>
      <c r="L814" s="870"/>
      <c r="M814" s="870"/>
      <c r="N814" s="870"/>
      <c r="O814" s="870"/>
      <c r="P814" s="870"/>
      <c r="Q814" s="870"/>
    </row>
    <row r="815" ht="25.15" customHeight="true" x14ac:dyDescent="0.2">
      <c r="C815" s="870"/>
      <c r="D815" s="870"/>
      <c r="E815" s="870"/>
      <c r="F815" s="870"/>
      <c r="G815" s="870"/>
      <c r="H815" s="870"/>
      <c r="I815" s="870"/>
      <c r="J815" s="870"/>
      <c r="K815" s="870"/>
      <c r="L815" s="870"/>
      <c r="M815" s="870"/>
      <c r="N815" s="870"/>
      <c r="O815" s="870"/>
      <c r="P815" s="870"/>
      <c r="Q815" s="870"/>
    </row>
    <row r="816" ht="25.15" customHeight="true" x14ac:dyDescent="0.2">
      <c r="C816" s="870"/>
      <c r="D816" s="870"/>
      <c r="E816" s="870"/>
      <c r="F816" s="870"/>
      <c r="G816" s="870"/>
      <c r="H816" s="870"/>
      <c r="I816" s="870"/>
      <c r="J816" s="870"/>
      <c r="K816" s="870"/>
      <c r="L816" s="870"/>
      <c r="M816" s="870"/>
      <c r="N816" s="870"/>
      <c r="O816" s="870"/>
      <c r="P816" s="870"/>
      <c r="Q816" s="870"/>
    </row>
    <row r="817" ht="25.15" customHeight="true" x14ac:dyDescent="0.2">
      <c r="C817" s="870"/>
      <c r="D817" s="870"/>
      <c r="E817" s="870"/>
      <c r="F817" s="870"/>
      <c r="G817" s="870"/>
      <c r="H817" s="870"/>
      <c r="I817" s="870"/>
      <c r="J817" s="870"/>
      <c r="K817" s="870"/>
      <c r="L817" s="870"/>
      <c r="M817" s="870"/>
      <c r="N817" s="870"/>
      <c r="O817" s="870"/>
      <c r="P817" s="870"/>
      <c r="Q817" s="870"/>
    </row>
    <row r="818" ht="25.15" customHeight="true" x14ac:dyDescent="0.2">
      <c r="C818" s="870"/>
      <c r="D818" s="870"/>
      <c r="E818" s="870"/>
      <c r="F818" s="870"/>
      <c r="G818" s="870"/>
      <c r="H818" s="870"/>
      <c r="I818" s="870"/>
      <c r="J818" s="870"/>
      <c r="K818" s="870"/>
      <c r="L818" s="870"/>
      <c r="M818" s="870"/>
      <c r="N818" s="870"/>
      <c r="O818" s="870"/>
      <c r="P818" s="870"/>
      <c r="Q818" s="870"/>
    </row>
    <row r="819" ht="25.15" customHeight="true" x14ac:dyDescent="0.2">
      <c r="C819" s="870"/>
      <c r="D819" s="870"/>
      <c r="E819" s="870"/>
      <c r="F819" s="870"/>
      <c r="G819" s="870"/>
      <c r="H819" s="870"/>
      <c r="I819" s="870"/>
      <c r="J819" s="870"/>
      <c r="K819" s="870"/>
      <c r="L819" s="870"/>
      <c r="M819" s="870"/>
      <c r="N819" s="870"/>
      <c r="O819" s="870"/>
      <c r="P819" s="870"/>
      <c r="Q819" s="870"/>
    </row>
    <row r="820" ht="25.15" customHeight="true" x14ac:dyDescent="0.2">
      <c r="C820" s="870"/>
      <c r="D820" s="870"/>
      <c r="E820" s="870"/>
      <c r="F820" s="870"/>
      <c r="G820" s="870"/>
      <c r="H820" s="870"/>
      <c r="I820" s="870"/>
      <c r="J820" s="870"/>
      <c r="K820" s="870"/>
      <c r="L820" s="870"/>
      <c r="M820" s="870"/>
      <c r="N820" s="870"/>
      <c r="O820" s="870"/>
      <c r="P820" s="870"/>
      <c r="Q820" s="870"/>
    </row>
    <row r="821" ht="25.15" customHeight="true" x14ac:dyDescent="0.2">
      <c r="C821" s="870"/>
      <c r="D821" s="870"/>
      <c r="E821" s="870"/>
      <c r="F821" s="870"/>
      <c r="G821" s="870"/>
      <c r="H821" s="870"/>
      <c r="I821" s="870"/>
      <c r="J821" s="870"/>
      <c r="K821" s="870"/>
      <c r="L821" s="870"/>
      <c r="M821" s="870"/>
      <c r="N821" s="870"/>
      <c r="O821" s="870"/>
      <c r="P821" s="870"/>
      <c r="Q821" s="870"/>
    </row>
    <row r="822" ht="25.15" customHeight="true" x14ac:dyDescent="0.2">
      <c r="C822" s="870"/>
      <c r="D822" s="870"/>
      <c r="E822" s="870"/>
      <c r="F822" s="870"/>
      <c r="G822" s="870"/>
      <c r="H822" s="870"/>
      <c r="I822" s="870"/>
      <c r="J822" s="870"/>
      <c r="K822" s="870"/>
      <c r="L822" s="870"/>
      <c r="M822" s="870"/>
      <c r="N822" s="870"/>
      <c r="O822" s="870"/>
      <c r="P822" s="870"/>
      <c r="Q822" s="870"/>
    </row>
    <row r="823" ht="25.15" customHeight="true" x14ac:dyDescent="0.2">
      <c r="C823" s="870"/>
      <c r="D823" s="870"/>
      <c r="E823" s="870"/>
      <c r="F823" s="870"/>
      <c r="G823" s="870"/>
      <c r="H823" s="870"/>
      <c r="I823" s="870"/>
      <c r="J823" s="870"/>
      <c r="K823" s="870"/>
      <c r="L823" s="870"/>
      <c r="M823" s="870"/>
      <c r="N823" s="870"/>
      <c r="O823" s="870"/>
      <c r="P823" s="870"/>
      <c r="Q823" s="870"/>
    </row>
    <row r="824" ht="25.15" customHeight="true" x14ac:dyDescent="0.2">
      <c r="C824" s="870"/>
      <c r="D824" s="870"/>
      <c r="E824" s="870"/>
      <c r="F824" s="870"/>
      <c r="G824" s="870"/>
      <c r="H824" s="870"/>
      <c r="I824" s="870"/>
      <c r="J824" s="870"/>
      <c r="K824" s="870"/>
      <c r="L824" s="870"/>
      <c r="M824" s="870"/>
      <c r="N824" s="870"/>
      <c r="O824" s="870"/>
      <c r="P824" s="870"/>
      <c r="Q824" s="870"/>
    </row>
    <row r="825" ht="25.15" customHeight="true" x14ac:dyDescent="0.2">
      <c r="C825" s="870"/>
      <c r="D825" s="870"/>
      <c r="E825" s="870"/>
      <c r="F825" s="870"/>
      <c r="G825" s="870"/>
      <c r="H825" s="870"/>
      <c r="I825" s="870"/>
      <c r="J825" s="870"/>
      <c r="K825" s="870"/>
      <c r="L825" s="870"/>
      <c r="M825" s="870"/>
      <c r="N825" s="870"/>
      <c r="O825" s="870"/>
      <c r="P825" s="870"/>
      <c r="Q825" s="870"/>
    </row>
    <row r="826" ht="25.15" customHeight="true" x14ac:dyDescent="0.2">
      <c r="C826" s="870"/>
      <c r="D826" s="870"/>
      <c r="E826" s="870"/>
      <c r="F826" s="870"/>
      <c r="G826" s="870"/>
      <c r="H826" s="870"/>
      <c r="I826" s="870"/>
      <c r="J826" s="870"/>
      <c r="K826" s="870"/>
      <c r="L826" s="870"/>
      <c r="M826" s="870"/>
      <c r="N826" s="870"/>
      <c r="O826" s="870"/>
      <c r="P826" s="870"/>
      <c r="Q826" s="870"/>
    </row>
    <row r="827" ht="25.15" customHeight="true" x14ac:dyDescent="0.2">
      <c r="C827" s="870"/>
      <c r="D827" s="870"/>
      <c r="E827" s="870"/>
      <c r="F827" s="870"/>
      <c r="G827" s="870"/>
      <c r="H827" s="870"/>
      <c r="I827" s="870"/>
      <c r="J827" s="870"/>
      <c r="K827" s="870"/>
      <c r="L827" s="870"/>
      <c r="M827" s="870"/>
      <c r="N827" s="870"/>
      <c r="O827" s="870"/>
      <c r="P827" s="870"/>
      <c r="Q827" s="870"/>
    </row>
    <row r="828" ht="25.15" customHeight="true" x14ac:dyDescent="0.2">
      <c r="C828" s="870"/>
      <c r="D828" s="870"/>
      <c r="E828" s="870"/>
      <c r="F828" s="870"/>
      <c r="G828" s="870"/>
      <c r="H828" s="870"/>
      <c r="I828" s="870"/>
      <c r="J828" s="870"/>
      <c r="K828" s="870"/>
      <c r="L828" s="870"/>
      <c r="M828" s="870"/>
      <c r="N828" s="870"/>
      <c r="O828" s="870"/>
      <c r="P828" s="870"/>
      <c r="Q828" s="870"/>
    </row>
    <row r="829" ht="25.15" customHeight="true" x14ac:dyDescent="0.2">
      <c r="C829" s="870"/>
      <c r="D829" s="870"/>
      <c r="E829" s="870"/>
      <c r="F829" s="870"/>
      <c r="G829" s="870"/>
      <c r="H829" s="870"/>
      <c r="I829" s="870"/>
      <c r="J829" s="870"/>
      <c r="K829" s="870"/>
      <c r="L829" s="870"/>
      <c r="M829" s="870"/>
      <c r="N829" s="870"/>
      <c r="O829" s="870"/>
      <c r="P829" s="870"/>
      <c r="Q829" s="870"/>
    </row>
    <row r="830" ht="25.15" customHeight="true" x14ac:dyDescent="0.2">
      <c r="C830" s="870"/>
      <c r="D830" s="870"/>
      <c r="E830" s="870"/>
      <c r="F830" s="870"/>
      <c r="G830" s="870"/>
      <c r="H830" s="870"/>
      <c r="I830" s="870"/>
      <c r="J830" s="870"/>
      <c r="K830" s="870"/>
      <c r="L830" s="870"/>
      <c r="M830" s="870"/>
      <c r="N830" s="870"/>
      <c r="O830" s="870"/>
      <c r="P830" s="870"/>
      <c r="Q830" s="870"/>
    </row>
    <row r="831" ht="25.15" customHeight="true" x14ac:dyDescent="0.2">
      <c r="C831" s="870"/>
      <c r="D831" s="870"/>
      <c r="E831" s="870"/>
      <c r="F831" s="870"/>
      <c r="G831" s="870"/>
      <c r="H831" s="870"/>
      <c r="I831" s="870"/>
      <c r="J831" s="870"/>
      <c r="K831" s="870"/>
      <c r="L831" s="870"/>
      <c r="M831" s="870"/>
      <c r="N831" s="870"/>
      <c r="O831" s="870"/>
      <c r="P831" s="870"/>
      <c r="Q831" s="870"/>
    </row>
    <row r="832" ht="25.15" customHeight="true" x14ac:dyDescent="0.2">
      <c r="C832" s="870"/>
      <c r="D832" s="870"/>
      <c r="E832" s="870"/>
      <c r="F832" s="870"/>
      <c r="G832" s="870"/>
      <c r="H832" s="870"/>
      <c r="I832" s="870"/>
      <c r="J832" s="870"/>
      <c r="K832" s="870"/>
      <c r="L832" s="870"/>
      <c r="M832" s="870"/>
      <c r="N832" s="870"/>
      <c r="O832" s="870"/>
      <c r="P832" s="870"/>
      <c r="Q832" s="870"/>
    </row>
    <row r="833" ht="25.15" customHeight="true" x14ac:dyDescent="0.2">
      <c r="C833" s="870"/>
      <c r="D833" s="870"/>
      <c r="E833" s="870"/>
      <c r="F833" s="870"/>
      <c r="G833" s="870"/>
      <c r="H833" s="870"/>
      <c r="I833" s="870"/>
      <c r="J833" s="870"/>
      <c r="K833" s="870"/>
      <c r="L833" s="870"/>
      <c r="M833" s="870"/>
      <c r="N833" s="870"/>
      <c r="O833" s="870"/>
      <c r="P833" s="870"/>
      <c r="Q833" s="870"/>
    </row>
    <row r="834" ht="25.15" customHeight="true" x14ac:dyDescent="0.2">
      <c r="C834" s="870"/>
      <c r="D834" s="870"/>
      <c r="E834" s="870"/>
      <c r="F834" s="870"/>
      <c r="G834" s="870"/>
      <c r="H834" s="870"/>
      <c r="I834" s="870"/>
      <c r="J834" s="870"/>
      <c r="K834" s="870"/>
      <c r="L834" s="870"/>
      <c r="M834" s="870"/>
      <c r="N834" s="870"/>
      <c r="O834" s="870"/>
      <c r="P834" s="870"/>
      <c r="Q834" s="870"/>
    </row>
    <row r="835" ht="25.15" customHeight="true" x14ac:dyDescent="0.2">
      <c r="C835" s="870"/>
      <c r="D835" s="870"/>
      <c r="E835" s="870"/>
      <c r="F835" s="870"/>
      <c r="G835" s="870"/>
      <c r="H835" s="870"/>
      <c r="I835" s="870"/>
      <c r="J835" s="870"/>
      <c r="K835" s="870"/>
      <c r="L835" s="870"/>
      <c r="M835" s="870"/>
      <c r="N835" s="870"/>
      <c r="O835" s="870"/>
      <c r="P835" s="870"/>
      <c r="Q835" s="870"/>
    </row>
    <row r="836" ht="25.15" customHeight="true" x14ac:dyDescent="0.2">
      <c r="C836" s="870"/>
      <c r="D836" s="870"/>
      <c r="E836" s="870"/>
      <c r="F836" s="870"/>
      <c r="G836" s="870"/>
      <c r="H836" s="870"/>
      <c r="I836" s="870"/>
      <c r="J836" s="870"/>
      <c r="K836" s="870"/>
      <c r="L836" s="870"/>
      <c r="M836" s="870"/>
      <c r="N836" s="870"/>
      <c r="O836" s="870"/>
      <c r="P836" s="870"/>
      <c r="Q836" s="870"/>
    </row>
    <row r="837" ht="25.15" customHeight="true" x14ac:dyDescent="0.2">
      <c r="C837" s="870"/>
      <c r="D837" s="870"/>
      <c r="E837" s="870"/>
      <c r="F837" s="870"/>
      <c r="G837" s="870"/>
      <c r="H837" s="870"/>
      <c r="I837" s="870"/>
      <c r="J837" s="870"/>
      <c r="K837" s="870"/>
      <c r="L837" s="870"/>
      <c r="M837" s="870"/>
      <c r="N837" s="870"/>
      <c r="O837" s="870"/>
      <c r="P837" s="870"/>
      <c r="Q837" s="870"/>
    </row>
    <row r="838" ht="25.15" customHeight="true" x14ac:dyDescent="0.2">
      <c r="C838" s="870"/>
      <c r="D838" s="870"/>
      <c r="E838" s="870"/>
      <c r="F838" s="870"/>
      <c r="G838" s="870"/>
      <c r="H838" s="870"/>
      <c r="I838" s="870"/>
      <c r="J838" s="870"/>
      <c r="K838" s="870"/>
      <c r="L838" s="870"/>
      <c r="M838" s="870"/>
      <c r="N838" s="870"/>
      <c r="O838" s="870"/>
      <c r="P838" s="870"/>
      <c r="Q838" s="870"/>
    </row>
    <row r="839" ht="25.15" customHeight="true" x14ac:dyDescent="0.2">
      <c r="C839" s="870"/>
      <c r="D839" s="870"/>
      <c r="E839" s="870"/>
      <c r="F839" s="870"/>
      <c r="G839" s="870"/>
      <c r="H839" s="870"/>
      <c r="I839" s="870"/>
      <c r="J839" s="870"/>
      <c r="K839" s="870"/>
      <c r="L839" s="870"/>
      <c r="M839" s="870"/>
      <c r="N839" s="870"/>
      <c r="O839" s="870"/>
      <c r="P839" s="870"/>
      <c r="Q839" s="870"/>
    </row>
    <row r="840" ht="25.15" customHeight="true" x14ac:dyDescent="0.2">
      <c r="C840" s="870"/>
      <c r="D840" s="870"/>
      <c r="E840" s="870"/>
      <c r="F840" s="870"/>
      <c r="G840" s="870"/>
      <c r="H840" s="870"/>
      <c r="I840" s="870"/>
      <c r="J840" s="870"/>
      <c r="K840" s="870"/>
      <c r="L840" s="870"/>
      <c r="M840" s="870"/>
      <c r="N840" s="870"/>
      <c r="O840" s="870"/>
      <c r="P840" s="870"/>
      <c r="Q840" s="870"/>
    </row>
    <row r="841" ht="25.15" customHeight="true" x14ac:dyDescent="0.2">
      <c r="C841" s="870"/>
      <c r="D841" s="870"/>
      <c r="E841" s="870"/>
      <c r="F841" s="870"/>
      <c r="G841" s="870"/>
      <c r="H841" s="870"/>
      <c r="I841" s="870"/>
      <c r="J841" s="870"/>
      <c r="K841" s="870"/>
      <c r="L841" s="870"/>
      <c r="M841" s="870"/>
      <c r="N841" s="870"/>
      <c r="O841" s="870"/>
      <c r="P841" s="870"/>
      <c r="Q841" s="870"/>
    </row>
    <row r="842" ht="25.15" customHeight="true" x14ac:dyDescent="0.2">
      <c r="C842" s="870"/>
      <c r="D842" s="870"/>
      <c r="E842" s="870"/>
      <c r="F842" s="870"/>
      <c r="G842" s="870"/>
      <c r="H842" s="870"/>
      <c r="I842" s="870"/>
      <c r="J842" s="870"/>
      <c r="K842" s="870"/>
      <c r="L842" s="870"/>
      <c r="M842" s="870"/>
      <c r="N842" s="870"/>
      <c r="O842" s="870"/>
      <c r="P842" s="870"/>
      <c r="Q842" s="870"/>
    </row>
    <row r="843" ht="25.15" customHeight="true" x14ac:dyDescent="0.2">
      <c r="C843" s="870"/>
      <c r="D843" s="870"/>
      <c r="E843" s="870"/>
      <c r="F843" s="870"/>
      <c r="G843" s="870"/>
      <c r="H843" s="870"/>
      <c r="I843" s="870"/>
      <c r="J843" s="870"/>
      <c r="K843" s="870"/>
      <c r="L843" s="870"/>
      <c r="M843" s="870"/>
      <c r="N843" s="870"/>
      <c r="O843" s="870"/>
      <c r="P843" s="870"/>
      <c r="Q843" s="870"/>
    </row>
    <row r="844" ht="25.15" customHeight="true" x14ac:dyDescent="0.2">
      <c r="C844" s="870"/>
      <c r="D844" s="870"/>
      <c r="E844" s="870"/>
      <c r="F844" s="870"/>
      <c r="G844" s="870"/>
      <c r="H844" s="870"/>
      <c r="I844" s="870"/>
      <c r="J844" s="870"/>
      <c r="K844" s="870"/>
      <c r="L844" s="870"/>
      <c r="M844" s="870"/>
      <c r="N844" s="870"/>
      <c r="O844" s="870"/>
      <c r="P844" s="870"/>
      <c r="Q844" s="870"/>
    </row>
    <row r="845" ht="25.15" customHeight="true" x14ac:dyDescent="0.2">
      <c r="C845" s="870"/>
      <c r="D845" s="870"/>
      <c r="E845" s="870"/>
      <c r="F845" s="870"/>
      <c r="G845" s="870"/>
      <c r="H845" s="870"/>
      <c r="I845" s="870"/>
      <c r="J845" s="870"/>
      <c r="K845" s="870"/>
      <c r="L845" s="870"/>
      <c r="M845" s="870"/>
      <c r="N845" s="870"/>
      <c r="O845" s="870"/>
      <c r="P845" s="870"/>
      <c r="Q845" s="870"/>
    </row>
    <row r="846" ht="25.15" customHeight="true" x14ac:dyDescent="0.2">
      <c r="C846" s="870"/>
      <c r="D846" s="870"/>
      <c r="E846" s="870"/>
      <c r="F846" s="870"/>
      <c r="G846" s="870"/>
      <c r="H846" s="870"/>
      <c r="I846" s="870"/>
      <c r="J846" s="870"/>
      <c r="K846" s="870"/>
      <c r="L846" s="870"/>
      <c r="M846" s="870"/>
      <c r="N846" s="870"/>
      <c r="O846" s="870"/>
      <c r="P846" s="870"/>
      <c r="Q846" s="870"/>
    </row>
    <row r="847" ht="25.15" customHeight="true" x14ac:dyDescent="0.2">
      <c r="C847" s="870"/>
      <c r="D847" s="870"/>
      <c r="E847" s="870"/>
      <c r="F847" s="870"/>
      <c r="G847" s="870"/>
      <c r="H847" s="870"/>
      <c r="I847" s="870"/>
      <c r="J847" s="870"/>
      <c r="K847" s="870"/>
      <c r="L847" s="870"/>
      <c r="M847" s="870"/>
      <c r="N847" s="870"/>
      <c r="O847" s="870"/>
      <c r="P847" s="870"/>
      <c r="Q847" s="870"/>
    </row>
    <row r="848" ht="25.15" customHeight="true" x14ac:dyDescent="0.2">
      <c r="C848" s="870"/>
      <c r="D848" s="870"/>
      <c r="E848" s="870"/>
      <c r="F848" s="870"/>
      <c r="G848" s="870"/>
      <c r="H848" s="870"/>
      <c r="I848" s="870"/>
      <c r="J848" s="870"/>
      <c r="K848" s="870"/>
      <c r="L848" s="870"/>
      <c r="M848" s="870"/>
      <c r="N848" s="870"/>
      <c r="O848" s="870"/>
      <c r="P848" s="870"/>
      <c r="Q848" s="870"/>
    </row>
    <row r="849" ht="25.15" customHeight="true" x14ac:dyDescent="0.2">
      <c r="C849" s="870"/>
      <c r="D849" s="870"/>
      <c r="E849" s="870"/>
      <c r="F849" s="870"/>
      <c r="G849" s="870"/>
      <c r="H849" s="870"/>
      <c r="I849" s="870"/>
      <c r="J849" s="870"/>
      <c r="K849" s="870"/>
      <c r="L849" s="870"/>
      <c r="M849" s="870"/>
      <c r="N849" s="870"/>
      <c r="O849" s="870"/>
      <c r="P849" s="870"/>
      <c r="Q849" s="870"/>
    </row>
    <row r="850" ht="25.15" customHeight="true" x14ac:dyDescent="0.2">
      <c r="C850" s="870"/>
      <c r="D850" s="870"/>
      <c r="E850" s="870"/>
      <c r="F850" s="870"/>
      <c r="G850" s="870"/>
      <c r="H850" s="870"/>
      <c r="I850" s="870"/>
      <c r="J850" s="870"/>
      <c r="K850" s="870"/>
      <c r="L850" s="870"/>
      <c r="M850" s="870"/>
      <c r="N850" s="870"/>
      <c r="O850" s="870"/>
      <c r="P850" s="870"/>
      <c r="Q850" s="870"/>
    </row>
    <row r="851" ht="25.15" customHeight="true" x14ac:dyDescent="0.2">
      <c r="C851" s="870"/>
      <c r="D851" s="870"/>
      <c r="E851" s="870"/>
      <c r="F851" s="870"/>
      <c r="G851" s="870"/>
      <c r="H851" s="870"/>
      <c r="I851" s="870"/>
      <c r="J851" s="870"/>
      <c r="K851" s="870"/>
      <c r="L851" s="870"/>
      <c r="M851" s="870"/>
      <c r="N851" s="870"/>
      <c r="O851" s="870"/>
      <c r="P851" s="870"/>
      <c r="Q851" s="870"/>
    </row>
    <row r="852" ht="25.15" customHeight="true" x14ac:dyDescent="0.2">
      <c r="C852" s="870"/>
      <c r="D852" s="870"/>
      <c r="E852" s="870"/>
      <c r="F852" s="870"/>
      <c r="G852" s="870"/>
      <c r="H852" s="870"/>
      <c r="I852" s="870"/>
      <c r="J852" s="870"/>
      <c r="K852" s="870"/>
      <c r="L852" s="870"/>
      <c r="M852" s="870"/>
      <c r="N852" s="870"/>
      <c r="O852" s="870"/>
      <c r="P852" s="870"/>
      <c r="Q852" s="870"/>
    </row>
    <row r="853" ht="25.15" customHeight="true" x14ac:dyDescent="0.2">
      <c r="C853" s="870"/>
      <c r="D853" s="870"/>
      <c r="E853" s="870"/>
      <c r="F853" s="870"/>
      <c r="G853" s="870"/>
      <c r="H853" s="870"/>
      <c r="I853" s="870"/>
      <c r="J853" s="870"/>
      <c r="K853" s="870"/>
      <c r="L853" s="870"/>
      <c r="M853" s="870"/>
      <c r="N853" s="870"/>
      <c r="O853" s="870"/>
      <c r="P853" s="870"/>
      <c r="Q853" s="870"/>
    </row>
    <row r="854" ht="25.15" customHeight="true" x14ac:dyDescent="0.2">
      <c r="C854" s="870"/>
      <c r="D854" s="870"/>
      <c r="E854" s="870"/>
      <c r="F854" s="870"/>
      <c r="G854" s="870"/>
      <c r="H854" s="870"/>
      <c r="I854" s="870"/>
      <c r="J854" s="870"/>
      <c r="K854" s="870"/>
      <c r="L854" s="870"/>
      <c r="M854" s="870"/>
      <c r="N854" s="870"/>
      <c r="O854" s="870"/>
      <c r="P854" s="870"/>
      <c r="Q854" s="870"/>
    </row>
    <row r="855" ht="25.15" customHeight="true" x14ac:dyDescent="0.2">
      <c r="C855" s="870"/>
      <c r="D855" s="870"/>
      <c r="E855" s="870"/>
      <c r="F855" s="870"/>
      <c r="G855" s="870"/>
      <c r="H855" s="870"/>
      <c r="I855" s="870"/>
      <c r="J855" s="870"/>
      <c r="K855" s="870"/>
      <c r="L855" s="870"/>
      <c r="M855" s="870"/>
      <c r="N855" s="870"/>
      <c r="O855" s="870"/>
      <c r="P855" s="870"/>
      <c r="Q855" s="870"/>
    </row>
    <row r="856" ht="25.15" customHeight="true" x14ac:dyDescent="0.2">
      <c r="C856" s="870"/>
      <c r="D856" s="870"/>
      <c r="E856" s="870"/>
      <c r="F856" s="870"/>
      <c r="G856" s="870"/>
      <c r="H856" s="870"/>
      <c r="I856" s="870"/>
      <c r="J856" s="870"/>
      <c r="K856" s="870"/>
      <c r="L856" s="870"/>
      <c r="M856" s="870"/>
      <c r="N856" s="870"/>
      <c r="O856" s="870"/>
      <c r="P856" s="870"/>
      <c r="Q856" s="870"/>
    </row>
    <row r="857" ht="25.15" customHeight="true" x14ac:dyDescent="0.2">
      <c r="C857" s="870"/>
      <c r="D857" s="870"/>
      <c r="E857" s="870"/>
      <c r="F857" s="870"/>
      <c r="G857" s="870"/>
      <c r="H857" s="870"/>
      <c r="I857" s="870"/>
      <c r="J857" s="870"/>
      <c r="K857" s="870"/>
      <c r="L857" s="870"/>
      <c r="M857" s="870"/>
      <c r="N857" s="870"/>
      <c r="O857" s="870"/>
      <c r="P857" s="870"/>
      <c r="Q857" s="870"/>
    </row>
    <row r="858" ht="25.15" customHeight="true" x14ac:dyDescent="0.2">
      <c r="C858" s="870"/>
      <c r="D858" s="870"/>
      <c r="E858" s="870"/>
      <c r="F858" s="870"/>
      <c r="G858" s="870"/>
      <c r="H858" s="870"/>
      <c r="I858" s="870"/>
      <c r="J858" s="870"/>
      <c r="K858" s="870"/>
      <c r="L858" s="870"/>
      <c r="M858" s="870"/>
      <c r="N858" s="870"/>
      <c r="O858" s="870"/>
      <c r="P858" s="870"/>
      <c r="Q858" s="870"/>
    </row>
    <row r="859" ht="25.15" customHeight="true" x14ac:dyDescent="0.2">
      <c r="C859" s="870"/>
      <c r="D859" s="870"/>
      <c r="E859" s="870"/>
      <c r="F859" s="870"/>
      <c r="G859" s="870"/>
      <c r="H859" s="870"/>
      <c r="I859" s="870"/>
      <c r="J859" s="870"/>
      <c r="K859" s="870"/>
      <c r="L859" s="870"/>
      <c r="M859" s="870"/>
      <c r="N859" s="870"/>
      <c r="O859" s="870"/>
      <c r="P859" s="870"/>
      <c r="Q859" s="870"/>
    </row>
    <row r="860" ht="25.15" customHeight="true" x14ac:dyDescent="0.2">
      <c r="C860" s="870"/>
      <c r="D860" s="870"/>
      <c r="E860" s="870"/>
      <c r="F860" s="870"/>
      <c r="G860" s="870"/>
      <c r="H860" s="870"/>
      <c r="I860" s="870"/>
      <c r="J860" s="870"/>
      <c r="K860" s="870"/>
      <c r="L860" s="870"/>
      <c r="M860" s="870"/>
      <c r="N860" s="870"/>
      <c r="O860" s="870"/>
      <c r="P860" s="870"/>
      <c r="Q860" s="870"/>
    </row>
    <row r="861" ht="25.15" customHeight="true" x14ac:dyDescent="0.2">
      <c r="C861" s="870"/>
      <c r="D861" s="870"/>
      <c r="E861" s="870"/>
      <c r="F861" s="870"/>
      <c r="G861" s="870"/>
      <c r="H861" s="870"/>
      <c r="I861" s="870"/>
      <c r="J861" s="870"/>
      <c r="K861" s="870"/>
      <c r="L861" s="870"/>
      <c r="M861" s="870"/>
      <c r="N861" s="870"/>
      <c r="O861" s="870"/>
      <c r="P861" s="870"/>
      <c r="Q861" s="870"/>
    </row>
    <row r="862" ht="25.15" customHeight="true" x14ac:dyDescent="0.2">
      <c r="C862" s="870"/>
      <c r="D862" s="870"/>
      <c r="E862" s="870"/>
      <c r="F862" s="870"/>
      <c r="G862" s="870"/>
      <c r="H862" s="870"/>
      <c r="I862" s="870"/>
      <c r="J862" s="870"/>
      <c r="K862" s="870"/>
      <c r="L862" s="870"/>
      <c r="M862" s="870"/>
      <c r="N862" s="870"/>
      <c r="O862" s="870"/>
      <c r="P862" s="870"/>
      <c r="Q862" s="870"/>
    </row>
    <row r="863" ht="25.15" customHeight="true" x14ac:dyDescent="0.2">
      <c r="C863" s="870"/>
      <c r="D863" s="870"/>
      <c r="E863" s="870"/>
      <c r="F863" s="870"/>
      <c r="G863" s="870"/>
      <c r="H863" s="870"/>
      <c r="I863" s="870"/>
      <c r="J863" s="870"/>
      <c r="K863" s="870"/>
      <c r="L863" s="870"/>
      <c r="M863" s="870"/>
      <c r="N863" s="870"/>
      <c r="O863" s="870"/>
      <c r="P863" s="870"/>
      <c r="Q863" s="870"/>
    </row>
    <row r="864" ht="25.15" customHeight="true" x14ac:dyDescent="0.2">
      <c r="C864" s="870"/>
      <c r="D864" s="870"/>
      <c r="E864" s="870"/>
      <c r="F864" s="870"/>
      <c r="G864" s="870"/>
      <c r="H864" s="870"/>
      <c r="I864" s="870"/>
      <c r="J864" s="870"/>
      <c r="K864" s="870"/>
      <c r="L864" s="870"/>
      <c r="M864" s="870"/>
      <c r="N864" s="870"/>
      <c r="O864" s="870"/>
      <c r="P864" s="870"/>
      <c r="Q864" s="870"/>
    </row>
    <row r="865" ht="25.15" customHeight="true" x14ac:dyDescent="0.2">
      <c r="C865" s="870"/>
      <c r="D865" s="870"/>
      <c r="E865" s="870"/>
      <c r="F865" s="870"/>
      <c r="G865" s="870"/>
      <c r="H865" s="870"/>
      <c r="I865" s="870"/>
      <c r="J865" s="870"/>
      <c r="K865" s="870"/>
      <c r="L865" s="870"/>
      <c r="M865" s="870"/>
      <c r="N865" s="870"/>
      <c r="O865" s="870"/>
      <c r="P865" s="870"/>
      <c r="Q865" s="870"/>
    </row>
    <row r="866" ht="25.15" customHeight="true" x14ac:dyDescent="0.2">
      <c r="C866" s="870"/>
      <c r="D866" s="870"/>
      <c r="E866" s="870"/>
      <c r="F866" s="870"/>
      <c r="G866" s="870"/>
      <c r="H866" s="870"/>
      <c r="I866" s="870"/>
      <c r="J866" s="870"/>
      <c r="K866" s="870"/>
      <c r="L866" s="870"/>
      <c r="M866" s="870"/>
      <c r="N866" s="870"/>
      <c r="O866" s="870"/>
      <c r="P866" s="870"/>
      <c r="Q866" s="870"/>
    </row>
    <row r="867" ht="25.15" customHeight="true" x14ac:dyDescent="0.2">
      <c r="C867" s="870"/>
      <c r="D867" s="870"/>
      <c r="E867" s="870"/>
      <c r="F867" s="870"/>
      <c r="G867" s="870"/>
      <c r="H867" s="870"/>
      <c r="I867" s="870"/>
      <c r="J867" s="870"/>
      <c r="K867" s="870"/>
      <c r="L867" s="870"/>
      <c r="M867" s="870"/>
      <c r="N867" s="870"/>
      <c r="O867" s="870"/>
      <c r="P867" s="870"/>
      <c r="Q867" s="870"/>
    </row>
    <row r="868" ht="25.15" customHeight="true" x14ac:dyDescent="0.2">
      <c r="C868" s="870"/>
      <c r="D868" s="870"/>
      <c r="E868" s="870"/>
      <c r="F868" s="870"/>
      <c r="G868" s="870"/>
      <c r="H868" s="870"/>
      <c r="I868" s="870"/>
      <c r="J868" s="870"/>
      <c r="K868" s="870"/>
      <c r="L868" s="870"/>
      <c r="M868" s="870"/>
      <c r="N868" s="870"/>
      <c r="O868" s="870"/>
      <c r="P868" s="870"/>
      <c r="Q868" s="870"/>
    </row>
    <row r="869" ht="25.15" customHeight="true" x14ac:dyDescent="0.2">
      <c r="C869" s="870"/>
      <c r="D869" s="870"/>
      <c r="E869" s="870"/>
      <c r="F869" s="870"/>
      <c r="G869" s="870"/>
      <c r="H869" s="870"/>
      <c r="I869" s="870"/>
      <c r="J869" s="870"/>
      <c r="K869" s="870"/>
      <c r="L869" s="870"/>
      <c r="M869" s="870"/>
      <c r="N869" s="870"/>
      <c r="O869" s="870"/>
      <c r="P869" s="870"/>
      <c r="Q869" s="870"/>
    </row>
    <row r="870" ht="25.15" customHeight="true" x14ac:dyDescent="0.2">
      <c r="C870" s="870"/>
      <c r="D870" s="870"/>
      <c r="E870" s="870"/>
      <c r="F870" s="870"/>
      <c r="G870" s="870"/>
      <c r="H870" s="870"/>
      <c r="I870" s="870"/>
      <c r="J870" s="870"/>
      <c r="K870" s="870"/>
      <c r="L870" s="870"/>
      <c r="M870" s="870"/>
      <c r="N870" s="870"/>
      <c r="O870" s="870"/>
      <c r="P870" s="870"/>
      <c r="Q870" s="870"/>
    </row>
    <row r="871" ht="25.15" customHeight="true" x14ac:dyDescent="0.2">
      <c r="C871" s="870"/>
      <c r="D871" s="870"/>
      <c r="E871" s="870"/>
      <c r="F871" s="870"/>
      <c r="G871" s="870"/>
      <c r="H871" s="870"/>
      <c r="I871" s="870"/>
      <c r="J871" s="870"/>
      <c r="K871" s="870"/>
      <c r="L871" s="870"/>
      <c r="M871" s="870"/>
      <c r="N871" s="870"/>
      <c r="O871" s="870"/>
      <c r="P871" s="870"/>
      <c r="Q871" s="870"/>
    </row>
    <row r="872" ht="25.15" customHeight="true" x14ac:dyDescent="0.2">
      <c r="C872" s="870"/>
      <c r="D872" s="870"/>
      <c r="E872" s="870"/>
      <c r="F872" s="870"/>
      <c r="G872" s="870"/>
      <c r="H872" s="870"/>
      <c r="I872" s="870"/>
      <c r="J872" s="870"/>
      <c r="K872" s="870"/>
      <c r="L872" s="870"/>
      <c r="M872" s="870"/>
      <c r="N872" s="870"/>
      <c r="O872" s="870"/>
      <c r="P872" s="870"/>
      <c r="Q872" s="870"/>
    </row>
    <row r="873" ht="25.15" customHeight="true" x14ac:dyDescent="0.2">
      <c r="C873" s="870"/>
      <c r="D873" s="870"/>
      <c r="E873" s="870"/>
      <c r="F873" s="870"/>
      <c r="G873" s="870"/>
      <c r="H873" s="870"/>
      <c r="I873" s="870"/>
      <c r="J873" s="870"/>
      <c r="K873" s="870"/>
      <c r="L873" s="870"/>
      <c r="M873" s="870"/>
      <c r="N873" s="870"/>
      <c r="O873" s="870"/>
      <c r="P873" s="870"/>
      <c r="Q873" s="870"/>
    </row>
    <row r="874" ht="25.15" customHeight="true" x14ac:dyDescent="0.2">
      <c r="C874" s="870"/>
      <c r="D874" s="870"/>
      <c r="E874" s="870"/>
      <c r="F874" s="870"/>
      <c r="G874" s="870"/>
      <c r="H874" s="870"/>
      <c r="I874" s="870"/>
      <c r="J874" s="870"/>
      <c r="K874" s="870"/>
      <c r="L874" s="870"/>
      <c r="M874" s="870"/>
      <c r="N874" s="870"/>
      <c r="O874" s="870"/>
      <c r="P874" s="870"/>
      <c r="Q874" s="870"/>
    </row>
    <row r="875" ht="25.15" customHeight="true" x14ac:dyDescent="0.2">
      <c r="C875" s="870"/>
      <c r="D875" s="870"/>
      <c r="E875" s="870"/>
      <c r="F875" s="870"/>
      <c r="G875" s="870"/>
      <c r="H875" s="870"/>
      <c r="I875" s="870"/>
      <c r="J875" s="870"/>
      <c r="K875" s="870"/>
      <c r="L875" s="870"/>
      <c r="M875" s="870"/>
      <c r="N875" s="870"/>
      <c r="O875" s="870"/>
      <c r="P875" s="870"/>
      <c r="Q875" s="870"/>
    </row>
    <row r="876" ht="25.15" customHeight="true" x14ac:dyDescent="0.2">
      <c r="C876" s="870"/>
      <c r="D876" s="870"/>
      <c r="E876" s="870"/>
      <c r="F876" s="870"/>
      <c r="G876" s="870"/>
      <c r="H876" s="870"/>
      <c r="I876" s="870"/>
      <c r="J876" s="870"/>
      <c r="K876" s="870"/>
      <c r="L876" s="870"/>
      <c r="M876" s="870"/>
      <c r="N876" s="870"/>
      <c r="O876" s="870"/>
      <c r="P876" s="870"/>
      <c r="Q876" s="870"/>
    </row>
    <row r="877" ht="25.15" customHeight="true" x14ac:dyDescent="0.2">
      <c r="C877" s="870"/>
      <c r="D877" s="870"/>
      <c r="E877" s="870"/>
      <c r="F877" s="870"/>
      <c r="G877" s="870"/>
      <c r="H877" s="870"/>
      <c r="I877" s="870"/>
      <c r="J877" s="870"/>
      <c r="K877" s="870"/>
      <c r="L877" s="870"/>
      <c r="M877" s="870"/>
      <c r="N877" s="870"/>
      <c r="O877" s="870"/>
      <c r="P877" s="870"/>
      <c r="Q877" s="870"/>
    </row>
    <row r="878" ht="25.15" customHeight="true" x14ac:dyDescent="0.2">
      <c r="C878" s="870"/>
      <c r="D878" s="870"/>
      <c r="E878" s="870"/>
      <c r="F878" s="870"/>
      <c r="G878" s="870"/>
      <c r="H878" s="870"/>
      <c r="I878" s="870"/>
      <c r="J878" s="870"/>
      <c r="K878" s="870"/>
      <c r="L878" s="870"/>
      <c r="M878" s="870"/>
      <c r="N878" s="870"/>
      <c r="O878" s="870"/>
      <c r="P878" s="870"/>
      <c r="Q878" s="870"/>
    </row>
    <row r="879" ht="25.15" customHeight="true" x14ac:dyDescent="0.2">
      <c r="C879" s="870"/>
      <c r="D879" s="870"/>
      <c r="E879" s="870"/>
      <c r="F879" s="870"/>
      <c r="G879" s="870"/>
      <c r="H879" s="870"/>
      <c r="I879" s="870"/>
      <c r="J879" s="870"/>
      <c r="K879" s="870"/>
      <c r="L879" s="870"/>
      <c r="M879" s="870"/>
      <c r="N879" s="870"/>
      <c r="O879" s="870"/>
      <c r="P879" s="870"/>
      <c r="Q879" s="870"/>
    </row>
    <row r="880" ht="25.15" customHeight="true" x14ac:dyDescent="0.2">
      <c r="C880" s="870"/>
      <c r="D880" s="870"/>
      <c r="E880" s="870"/>
      <c r="F880" s="870"/>
      <c r="G880" s="870"/>
      <c r="H880" s="870"/>
      <c r="I880" s="870"/>
      <c r="J880" s="870"/>
      <c r="K880" s="870"/>
      <c r="L880" s="870"/>
      <c r="M880" s="870"/>
      <c r="N880" s="870"/>
      <c r="O880" s="870"/>
      <c r="P880" s="870"/>
      <c r="Q880" s="870"/>
    </row>
    <row r="881" ht="25.15" customHeight="true" x14ac:dyDescent="0.2">
      <c r="C881" s="870"/>
      <c r="D881" s="870"/>
      <c r="E881" s="870"/>
      <c r="F881" s="870"/>
      <c r="G881" s="870"/>
      <c r="H881" s="870"/>
      <c r="I881" s="870"/>
      <c r="J881" s="870"/>
      <c r="K881" s="870"/>
      <c r="L881" s="870"/>
      <c r="M881" s="870"/>
      <c r="N881" s="870"/>
      <c r="O881" s="870"/>
      <c r="P881" s="870"/>
      <c r="Q881" s="870"/>
    </row>
    <row r="882" ht="25.15" customHeight="true" x14ac:dyDescent="0.2">
      <c r="C882" s="870"/>
      <c r="D882" s="870"/>
      <c r="E882" s="870"/>
      <c r="F882" s="870"/>
      <c r="G882" s="870"/>
      <c r="H882" s="870"/>
      <c r="I882" s="870"/>
      <c r="J882" s="870"/>
      <c r="K882" s="870"/>
      <c r="L882" s="870"/>
      <c r="M882" s="870"/>
      <c r="N882" s="870"/>
      <c r="O882" s="870"/>
      <c r="P882" s="870"/>
      <c r="Q882" s="870"/>
    </row>
    <row r="883" ht="25.15" customHeight="true" x14ac:dyDescent="0.2">
      <c r="C883" s="870"/>
      <c r="D883" s="870"/>
      <c r="E883" s="870"/>
      <c r="F883" s="870"/>
      <c r="G883" s="870"/>
      <c r="H883" s="870"/>
      <c r="I883" s="870"/>
      <c r="J883" s="870"/>
      <c r="K883" s="870"/>
      <c r="L883" s="870"/>
      <c r="M883" s="870"/>
      <c r="N883" s="870"/>
      <c r="O883" s="870"/>
      <c r="P883" s="870"/>
      <c r="Q883" s="870"/>
    </row>
    <row r="884" ht="25.15" customHeight="true" x14ac:dyDescent="0.2">
      <c r="C884" s="870"/>
      <c r="D884" s="870"/>
      <c r="E884" s="870"/>
      <c r="F884" s="870"/>
      <c r="G884" s="870"/>
      <c r="H884" s="870"/>
      <c r="I884" s="870"/>
      <c r="J884" s="870"/>
      <c r="K884" s="870"/>
      <c r="L884" s="870"/>
      <c r="M884" s="870"/>
      <c r="N884" s="870"/>
      <c r="O884" s="870"/>
      <c r="P884" s="870"/>
      <c r="Q884" s="870"/>
    </row>
    <row r="885" ht="25.15" customHeight="true" x14ac:dyDescent="0.2">
      <c r="C885" s="870"/>
      <c r="D885" s="870"/>
      <c r="E885" s="870"/>
      <c r="F885" s="870"/>
      <c r="G885" s="870"/>
      <c r="H885" s="870"/>
      <c r="I885" s="870"/>
      <c r="J885" s="870"/>
      <c r="K885" s="870"/>
      <c r="L885" s="870"/>
      <c r="M885" s="870"/>
      <c r="N885" s="870"/>
      <c r="O885" s="870"/>
      <c r="P885" s="870"/>
      <c r="Q885" s="870"/>
    </row>
    <row r="886" ht="25.15" customHeight="true" x14ac:dyDescent="0.2">
      <c r="C886" s="870"/>
      <c r="D886" s="870"/>
      <c r="E886" s="870"/>
      <c r="F886" s="870"/>
      <c r="G886" s="870"/>
      <c r="H886" s="870"/>
      <c r="I886" s="870"/>
      <c r="J886" s="870"/>
      <c r="K886" s="870"/>
      <c r="L886" s="870"/>
      <c r="M886" s="870"/>
      <c r="N886" s="870"/>
      <c r="O886" s="870"/>
      <c r="P886" s="870"/>
      <c r="Q886" s="870"/>
    </row>
    <row r="887" ht="25.15" customHeight="true" x14ac:dyDescent="0.2">
      <c r="C887" s="870"/>
      <c r="D887" s="870"/>
      <c r="E887" s="870"/>
      <c r="F887" s="870"/>
      <c r="G887" s="870"/>
      <c r="H887" s="870"/>
      <c r="I887" s="870"/>
      <c r="J887" s="870"/>
      <c r="K887" s="870"/>
      <c r="L887" s="870"/>
      <c r="M887" s="870"/>
      <c r="N887" s="870"/>
      <c r="O887" s="870"/>
      <c r="P887" s="870"/>
      <c r="Q887" s="870"/>
    </row>
    <row r="888" ht="25.15" customHeight="true" x14ac:dyDescent="0.2">
      <c r="C888" s="870"/>
      <c r="D888" s="870"/>
      <c r="E888" s="870"/>
      <c r="F888" s="870"/>
      <c r="G888" s="870"/>
      <c r="H888" s="870"/>
      <c r="I888" s="870"/>
      <c r="J888" s="870"/>
      <c r="K888" s="870"/>
      <c r="L888" s="870"/>
      <c r="M888" s="870"/>
      <c r="N888" s="870"/>
      <c r="O888" s="870"/>
      <c r="P888" s="870"/>
      <c r="Q888" s="870"/>
    </row>
    <row r="889" ht="25.15" customHeight="true" x14ac:dyDescent="0.2">
      <c r="C889" s="870"/>
      <c r="D889" s="870"/>
      <c r="E889" s="870"/>
      <c r="F889" s="870"/>
      <c r="G889" s="870"/>
      <c r="H889" s="870"/>
      <c r="I889" s="870"/>
      <c r="J889" s="870"/>
      <c r="K889" s="870"/>
      <c r="L889" s="870"/>
      <c r="M889" s="870"/>
      <c r="N889" s="870"/>
      <c r="O889" s="870"/>
      <c r="P889" s="870"/>
      <c r="Q889" s="870"/>
    </row>
    <row r="890" ht="25.15" customHeight="true" x14ac:dyDescent="0.2">
      <c r="C890" s="870"/>
      <c r="D890" s="870"/>
      <c r="E890" s="870"/>
      <c r="F890" s="870"/>
      <c r="G890" s="870"/>
      <c r="H890" s="870"/>
      <c r="I890" s="870"/>
      <c r="J890" s="870"/>
      <c r="K890" s="870"/>
      <c r="L890" s="870"/>
      <c r="M890" s="870"/>
      <c r="N890" s="870"/>
      <c r="O890" s="870"/>
      <c r="P890" s="870"/>
      <c r="Q890" s="870"/>
    </row>
    <row r="891" ht="25.15" customHeight="true" x14ac:dyDescent="0.2">
      <c r="C891" s="870"/>
      <c r="D891" s="870"/>
      <c r="E891" s="870"/>
      <c r="F891" s="870"/>
      <c r="G891" s="870"/>
      <c r="H891" s="870"/>
      <c r="I891" s="870"/>
      <c r="J891" s="870"/>
      <c r="K891" s="870"/>
      <c r="L891" s="870"/>
      <c r="M891" s="870"/>
      <c r="N891" s="870"/>
      <c r="O891" s="870"/>
      <c r="P891" s="870"/>
      <c r="Q891" s="870"/>
    </row>
    <row r="892" ht="25.15" customHeight="true" x14ac:dyDescent="0.2">
      <c r="C892" s="870"/>
      <c r="D892" s="870"/>
      <c r="E892" s="870"/>
      <c r="F892" s="870"/>
      <c r="G892" s="870"/>
      <c r="H892" s="870"/>
      <c r="I892" s="870"/>
      <c r="J892" s="870"/>
      <c r="K892" s="870"/>
      <c r="L892" s="870"/>
      <c r="M892" s="870"/>
      <c r="N892" s="870"/>
      <c r="O892" s="870"/>
      <c r="P892" s="870"/>
      <c r="Q892" s="870"/>
    </row>
    <row r="893" ht="25.15" customHeight="true" x14ac:dyDescent="0.2">
      <c r="C893" s="870"/>
      <c r="D893" s="870"/>
      <c r="E893" s="870"/>
      <c r="F893" s="870"/>
      <c r="G893" s="870"/>
      <c r="H893" s="870"/>
      <c r="I893" s="870"/>
      <c r="J893" s="870"/>
      <c r="K893" s="870"/>
      <c r="L893" s="870"/>
      <c r="M893" s="870"/>
      <c r="N893" s="870"/>
      <c r="O893" s="870"/>
      <c r="P893" s="870"/>
      <c r="Q893" s="870"/>
    </row>
    <row r="894" ht="25.15" customHeight="true" x14ac:dyDescent="0.2">
      <c r="C894" s="870"/>
      <c r="D894" s="870"/>
      <c r="E894" s="870"/>
      <c r="F894" s="870"/>
      <c r="G894" s="870"/>
      <c r="H894" s="870"/>
      <c r="I894" s="870"/>
      <c r="J894" s="870"/>
      <c r="K894" s="870"/>
      <c r="L894" s="870"/>
      <c r="M894" s="870"/>
      <c r="N894" s="870"/>
      <c r="O894" s="870"/>
      <c r="P894" s="870"/>
      <c r="Q894" s="870"/>
    </row>
    <row r="895" ht="25.15" customHeight="true" x14ac:dyDescent="0.2">
      <c r="C895" s="870"/>
      <c r="D895" s="870"/>
      <c r="E895" s="870"/>
      <c r="F895" s="870"/>
      <c r="G895" s="870"/>
      <c r="H895" s="870"/>
      <c r="I895" s="870"/>
      <c r="J895" s="870"/>
      <c r="K895" s="870"/>
      <c r="L895" s="870"/>
      <c r="M895" s="870"/>
      <c r="N895" s="870"/>
      <c r="O895" s="870"/>
      <c r="P895" s="870"/>
      <c r="Q895" s="870"/>
    </row>
    <row r="896" ht="25.15" customHeight="true" x14ac:dyDescent="0.2">
      <c r="C896" s="870"/>
      <c r="D896" s="870"/>
      <c r="E896" s="870"/>
      <c r="F896" s="870"/>
      <c r="G896" s="870"/>
      <c r="H896" s="870"/>
      <c r="I896" s="870"/>
      <c r="J896" s="870"/>
      <c r="K896" s="870"/>
      <c r="L896" s="870"/>
      <c r="M896" s="870"/>
      <c r="N896" s="870"/>
      <c r="O896" s="870"/>
      <c r="P896" s="870"/>
      <c r="Q896" s="870"/>
    </row>
    <row r="897" ht="25.15" customHeight="true" x14ac:dyDescent="0.2">
      <c r="C897" s="870"/>
      <c r="D897" s="870"/>
      <c r="E897" s="870"/>
      <c r="F897" s="870"/>
      <c r="G897" s="870"/>
      <c r="H897" s="870"/>
      <c r="I897" s="870"/>
      <c r="J897" s="870"/>
      <c r="K897" s="870"/>
      <c r="L897" s="870"/>
      <c r="M897" s="870"/>
      <c r="N897" s="870"/>
      <c r="O897" s="870"/>
      <c r="P897" s="870"/>
      <c r="Q897" s="870"/>
    </row>
    <row r="898" ht="25.15" customHeight="true" x14ac:dyDescent="0.2">
      <c r="C898" s="870"/>
      <c r="D898" s="870"/>
      <c r="E898" s="870"/>
      <c r="F898" s="870"/>
      <c r="G898" s="870"/>
      <c r="H898" s="870"/>
      <c r="I898" s="870"/>
      <c r="J898" s="870"/>
      <c r="K898" s="870"/>
      <c r="L898" s="870"/>
      <c r="M898" s="870"/>
      <c r="N898" s="870"/>
      <c r="O898" s="870"/>
      <c r="P898" s="870"/>
      <c r="Q898" s="870"/>
    </row>
    <row r="899" ht="25.15" customHeight="true" x14ac:dyDescent="0.2">
      <c r="C899" s="870"/>
      <c r="D899" s="870"/>
      <c r="E899" s="870"/>
      <c r="F899" s="870"/>
      <c r="G899" s="870"/>
      <c r="H899" s="870"/>
      <c r="I899" s="870"/>
      <c r="J899" s="870"/>
      <c r="K899" s="870"/>
      <c r="L899" s="870"/>
      <c r="M899" s="870"/>
      <c r="N899" s="870"/>
      <c r="O899" s="870"/>
      <c r="P899" s="870"/>
      <c r="Q899" s="870"/>
    </row>
    <row r="900" ht="25.15" customHeight="true" x14ac:dyDescent="0.2">
      <c r="C900" s="870"/>
      <c r="D900" s="870"/>
      <c r="E900" s="870"/>
      <c r="F900" s="870"/>
      <c r="G900" s="870"/>
      <c r="H900" s="870"/>
      <c r="I900" s="870"/>
      <c r="J900" s="870"/>
      <c r="K900" s="870"/>
      <c r="L900" s="870"/>
      <c r="M900" s="870"/>
      <c r="N900" s="870"/>
      <c r="O900" s="870"/>
      <c r="P900" s="870"/>
      <c r="Q900" s="870"/>
    </row>
    <row r="901" ht="25.15" customHeight="true" x14ac:dyDescent="0.2">
      <c r="C901" s="870"/>
      <c r="D901" s="870"/>
      <c r="E901" s="870"/>
      <c r="F901" s="870"/>
      <c r="G901" s="870"/>
      <c r="H901" s="870"/>
      <c r="I901" s="870"/>
      <c r="J901" s="870"/>
      <c r="K901" s="870"/>
      <c r="L901" s="870"/>
      <c r="M901" s="870"/>
      <c r="N901" s="870"/>
      <c r="O901" s="870"/>
      <c r="P901" s="870"/>
      <c r="Q901" s="870"/>
    </row>
    <row r="902" ht="25.15" customHeight="true" x14ac:dyDescent="0.2">
      <c r="C902" s="870"/>
      <c r="D902" s="870"/>
      <c r="E902" s="870"/>
      <c r="F902" s="870"/>
      <c r="G902" s="870"/>
      <c r="H902" s="870"/>
      <c r="I902" s="870"/>
      <c r="J902" s="870"/>
      <c r="K902" s="870"/>
      <c r="L902" s="870"/>
      <c r="M902" s="870"/>
      <c r="N902" s="870"/>
      <c r="O902" s="870"/>
      <c r="P902" s="870"/>
      <c r="Q902" s="870"/>
    </row>
    <row r="903" ht="25.15" customHeight="true" x14ac:dyDescent="0.2">
      <c r="C903" s="870"/>
      <c r="D903" s="870"/>
      <c r="E903" s="870"/>
      <c r="F903" s="870"/>
      <c r="G903" s="870"/>
      <c r="H903" s="870"/>
      <c r="I903" s="870"/>
      <c r="J903" s="870"/>
      <c r="K903" s="870"/>
      <c r="L903" s="870"/>
      <c r="M903" s="870"/>
      <c r="N903" s="870"/>
      <c r="O903" s="870"/>
      <c r="P903" s="870"/>
      <c r="Q903" s="870"/>
    </row>
    <row r="904" ht="25.15" customHeight="true" x14ac:dyDescent="0.2">
      <c r="C904" s="870"/>
      <c r="D904" s="870"/>
      <c r="E904" s="870"/>
      <c r="F904" s="870"/>
      <c r="G904" s="870"/>
      <c r="H904" s="870"/>
      <c r="I904" s="870"/>
      <c r="J904" s="870"/>
      <c r="K904" s="870"/>
      <c r="L904" s="870"/>
      <c r="M904" s="870"/>
      <c r="N904" s="870"/>
      <c r="O904" s="870"/>
      <c r="P904" s="870"/>
      <c r="Q904" s="870"/>
    </row>
    <row r="905" ht="25.15" customHeight="true" x14ac:dyDescent="0.2">
      <c r="C905" s="870"/>
      <c r="D905" s="870"/>
      <c r="E905" s="870"/>
      <c r="F905" s="870"/>
      <c r="G905" s="870"/>
      <c r="H905" s="870"/>
      <c r="I905" s="870"/>
      <c r="J905" s="870"/>
      <c r="K905" s="870"/>
      <c r="L905" s="870"/>
      <c r="M905" s="870"/>
      <c r="N905" s="870"/>
      <c r="O905" s="870"/>
      <c r="P905" s="870"/>
      <c r="Q905" s="870"/>
    </row>
    <row r="906" ht="25.15" customHeight="true" x14ac:dyDescent="0.2">
      <c r="C906" s="870"/>
      <c r="D906" s="870"/>
      <c r="E906" s="870"/>
      <c r="F906" s="870"/>
      <c r="G906" s="870"/>
      <c r="H906" s="870"/>
      <c r="I906" s="870"/>
      <c r="J906" s="870"/>
      <c r="K906" s="870"/>
      <c r="L906" s="870"/>
      <c r="M906" s="870"/>
      <c r="N906" s="870"/>
      <c r="O906" s="870"/>
      <c r="P906" s="870"/>
      <c r="Q906" s="870"/>
    </row>
    <row r="907" ht="25.15" customHeight="true" x14ac:dyDescent="0.2">
      <c r="C907" s="870"/>
      <c r="D907" s="870"/>
      <c r="E907" s="870"/>
      <c r="F907" s="870"/>
      <c r="G907" s="870"/>
      <c r="H907" s="870"/>
      <c r="I907" s="870"/>
      <c r="J907" s="870"/>
      <c r="K907" s="870"/>
      <c r="L907" s="870"/>
      <c r="M907" s="870"/>
      <c r="N907" s="870"/>
      <c r="O907" s="870"/>
      <c r="P907" s="870"/>
      <c r="Q907" s="870"/>
    </row>
    <row r="908" ht="25.15" customHeight="true" x14ac:dyDescent="0.2">
      <c r="C908" s="870"/>
      <c r="D908" s="870"/>
      <c r="E908" s="870"/>
      <c r="F908" s="870"/>
      <c r="G908" s="870"/>
      <c r="H908" s="870"/>
      <c r="I908" s="870"/>
      <c r="J908" s="870"/>
      <c r="K908" s="870"/>
      <c r="L908" s="870"/>
      <c r="M908" s="870"/>
      <c r="N908" s="870"/>
      <c r="O908" s="870"/>
      <c r="P908" s="870"/>
      <c r="Q908" s="870"/>
    </row>
    <row r="909" ht="25.15" customHeight="true" x14ac:dyDescent="0.2">
      <c r="C909" s="870"/>
      <c r="D909" s="870"/>
      <c r="E909" s="870"/>
      <c r="F909" s="870"/>
      <c r="G909" s="870"/>
      <c r="H909" s="870"/>
      <c r="I909" s="870"/>
      <c r="J909" s="870"/>
      <c r="K909" s="870"/>
      <c r="L909" s="870"/>
      <c r="M909" s="870"/>
      <c r="N909" s="870"/>
      <c r="O909" s="870"/>
      <c r="P909" s="870"/>
      <c r="Q909" s="870"/>
    </row>
    <row r="910" ht="25.15" customHeight="true" x14ac:dyDescent="0.2">
      <c r="C910" s="870"/>
      <c r="D910" s="870"/>
      <c r="E910" s="870"/>
      <c r="F910" s="870"/>
      <c r="G910" s="870"/>
      <c r="H910" s="870"/>
      <c r="I910" s="870"/>
      <c r="J910" s="870"/>
      <c r="K910" s="870"/>
      <c r="L910" s="870"/>
      <c r="M910" s="870"/>
      <c r="N910" s="870"/>
      <c r="O910" s="870"/>
      <c r="P910" s="870"/>
      <c r="Q910" s="870"/>
    </row>
    <row r="911" ht="25.15" customHeight="true" x14ac:dyDescent="0.2">
      <c r="C911" s="870"/>
      <c r="D911" s="870"/>
      <c r="E911" s="870"/>
      <c r="F911" s="870"/>
      <c r="G911" s="870"/>
      <c r="H911" s="870"/>
      <c r="I911" s="870"/>
      <c r="J911" s="870"/>
      <c r="K911" s="870"/>
      <c r="L911" s="870"/>
      <c r="M911" s="870"/>
      <c r="N911" s="870"/>
      <c r="O911" s="870"/>
      <c r="P911" s="870"/>
      <c r="Q911" s="870"/>
    </row>
    <row r="912" ht="25.15" customHeight="true" x14ac:dyDescent="0.2">
      <c r="C912" s="870"/>
      <c r="D912" s="870"/>
      <c r="E912" s="870"/>
      <c r="F912" s="870"/>
      <c r="G912" s="870"/>
      <c r="H912" s="870"/>
      <c r="I912" s="870"/>
      <c r="J912" s="870"/>
      <c r="K912" s="870"/>
      <c r="L912" s="870"/>
      <c r="M912" s="870"/>
      <c r="N912" s="870"/>
      <c r="O912" s="870"/>
      <c r="P912" s="870"/>
      <c r="Q912" s="870"/>
    </row>
    <row r="913" ht="25.15" customHeight="true" x14ac:dyDescent="0.2">
      <c r="C913" s="870"/>
      <c r="D913" s="870"/>
      <c r="E913" s="870"/>
      <c r="F913" s="870"/>
      <c r="G913" s="870"/>
      <c r="H913" s="870"/>
      <c r="I913" s="870"/>
      <c r="J913" s="870"/>
      <c r="K913" s="870"/>
      <c r="L913" s="870"/>
      <c r="M913" s="870"/>
      <c r="N913" s="870"/>
      <c r="O913" s="870"/>
      <c r="P913" s="870"/>
      <c r="Q913" s="870"/>
    </row>
    <row r="914" ht="25.15" customHeight="true" x14ac:dyDescent="0.2">
      <c r="C914" s="870"/>
      <c r="D914" s="870"/>
      <c r="E914" s="870"/>
      <c r="F914" s="870"/>
      <c r="G914" s="870"/>
      <c r="H914" s="870"/>
      <c r="I914" s="870"/>
      <c r="J914" s="870"/>
      <c r="K914" s="870"/>
      <c r="L914" s="870"/>
      <c r="M914" s="870"/>
      <c r="N914" s="870"/>
      <c r="O914" s="870"/>
      <c r="P914" s="870"/>
      <c r="Q914" s="870"/>
    </row>
    <row r="915" ht="25.15" customHeight="true" x14ac:dyDescent="0.2">
      <c r="C915" s="870"/>
      <c r="D915" s="870"/>
      <c r="E915" s="870"/>
      <c r="F915" s="870"/>
      <c r="G915" s="870"/>
      <c r="H915" s="870"/>
      <c r="I915" s="870"/>
      <c r="J915" s="870"/>
      <c r="K915" s="870"/>
      <c r="L915" s="870"/>
      <c r="M915" s="870"/>
      <c r="N915" s="870"/>
      <c r="O915" s="870"/>
      <c r="P915" s="870"/>
      <c r="Q915" s="870"/>
    </row>
    <row r="916" ht="25.15" customHeight="true" x14ac:dyDescent="0.2">
      <c r="C916" s="870"/>
      <c r="D916" s="870"/>
      <c r="E916" s="870"/>
      <c r="F916" s="870"/>
      <c r="G916" s="870"/>
      <c r="H916" s="870"/>
      <c r="I916" s="870"/>
      <c r="J916" s="870"/>
      <c r="K916" s="870"/>
      <c r="L916" s="870"/>
      <c r="M916" s="870"/>
      <c r="N916" s="870"/>
      <c r="O916" s="870"/>
      <c r="P916" s="870"/>
      <c r="Q916" s="870"/>
    </row>
    <row r="917" ht="25.15" customHeight="true" x14ac:dyDescent="0.2">
      <c r="C917" s="870"/>
      <c r="D917" s="870"/>
      <c r="E917" s="870"/>
      <c r="F917" s="870"/>
      <c r="G917" s="870"/>
      <c r="H917" s="870"/>
      <c r="I917" s="870"/>
      <c r="J917" s="870"/>
      <c r="K917" s="870"/>
      <c r="L917" s="870"/>
      <c r="M917" s="870"/>
      <c r="N917" s="870"/>
      <c r="O917" s="870"/>
      <c r="P917" s="870"/>
      <c r="Q917" s="870"/>
    </row>
    <row r="918" ht="25.15" customHeight="true" x14ac:dyDescent="0.2">
      <c r="C918" s="870"/>
      <c r="D918" s="870"/>
      <c r="E918" s="870"/>
      <c r="F918" s="870"/>
      <c r="G918" s="870"/>
      <c r="H918" s="870"/>
      <c r="I918" s="870"/>
      <c r="J918" s="870"/>
      <c r="K918" s="870"/>
      <c r="L918" s="870"/>
      <c r="M918" s="870"/>
      <c r="N918" s="870"/>
      <c r="O918" s="870"/>
      <c r="P918" s="870"/>
      <c r="Q918" s="870"/>
    </row>
    <row r="919" ht="25.15" customHeight="true" x14ac:dyDescent="0.2">
      <c r="C919" s="870"/>
      <c r="D919" s="870"/>
      <c r="E919" s="870"/>
      <c r="F919" s="870"/>
      <c r="G919" s="870"/>
      <c r="H919" s="870"/>
      <c r="I919" s="870"/>
      <c r="J919" s="870"/>
      <c r="K919" s="870"/>
      <c r="L919" s="870"/>
      <c r="M919" s="870"/>
      <c r="N919" s="870"/>
      <c r="O919" s="870"/>
      <c r="P919" s="870"/>
      <c r="Q919" s="870"/>
    </row>
    <row r="920" ht="25.15" customHeight="true" x14ac:dyDescent="0.2">
      <c r="C920" s="870"/>
      <c r="D920" s="870"/>
      <c r="E920" s="870"/>
      <c r="F920" s="870"/>
      <c r="G920" s="870"/>
      <c r="H920" s="870"/>
      <c r="I920" s="870"/>
      <c r="J920" s="870"/>
      <c r="K920" s="870"/>
      <c r="L920" s="870"/>
      <c r="M920" s="870"/>
      <c r="N920" s="870"/>
      <c r="O920" s="870"/>
      <c r="P920" s="870"/>
      <c r="Q920" s="870"/>
    </row>
    <row r="921" ht="25.15" customHeight="true" x14ac:dyDescent="0.2">
      <c r="C921" s="870"/>
      <c r="D921" s="870"/>
      <c r="E921" s="870"/>
      <c r="F921" s="870"/>
      <c r="G921" s="870"/>
      <c r="H921" s="870"/>
      <c r="I921" s="870"/>
      <c r="J921" s="870"/>
      <c r="K921" s="870"/>
      <c r="L921" s="870"/>
      <c r="M921" s="870"/>
      <c r="N921" s="870"/>
      <c r="O921" s="870"/>
      <c r="P921" s="870"/>
      <c r="Q921" s="870"/>
    </row>
    <row r="922" ht="25.15" customHeight="true" x14ac:dyDescent="0.2">
      <c r="C922" s="870"/>
      <c r="D922" s="870"/>
      <c r="E922" s="870"/>
      <c r="F922" s="870"/>
      <c r="G922" s="870"/>
      <c r="H922" s="870"/>
      <c r="I922" s="870"/>
      <c r="J922" s="870"/>
      <c r="K922" s="870"/>
      <c r="L922" s="870"/>
      <c r="M922" s="870"/>
      <c r="N922" s="870"/>
      <c r="O922" s="870"/>
      <c r="P922" s="870"/>
      <c r="Q922" s="870"/>
    </row>
    <row r="923" ht="25.15" customHeight="true" x14ac:dyDescent="0.2">
      <c r="C923" s="870"/>
      <c r="D923" s="870"/>
      <c r="E923" s="870"/>
      <c r="F923" s="870"/>
      <c r="G923" s="870"/>
      <c r="H923" s="870"/>
      <c r="I923" s="870"/>
      <c r="J923" s="870"/>
      <c r="K923" s="870"/>
      <c r="L923" s="870"/>
      <c r="M923" s="870"/>
      <c r="N923" s="870"/>
      <c r="O923" s="870"/>
      <c r="P923" s="870"/>
      <c r="Q923" s="870"/>
    </row>
    <row r="924" ht="25.15" customHeight="true" x14ac:dyDescent="0.2">
      <c r="C924" s="870"/>
      <c r="D924" s="870"/>
      <c r="E924" s="870"/>
      <c r="F924" s="870"/>
      <c r="G924" s="870"/>
      <c r="H924" s="870"/>
      <c r="I924" s="870"/>
      <c r="J924" s="870"/>
      <c r="K924" s="870"/>
      <c r="L924" s="870"/>
      <c r="M924" s="870"/>
      <c r="N924" s="870"/>
      <c r="O924" s="870"/>
      <c r="P924" s="870"/>
      <c r="Q924" s="870"/>
    </row>
    <row r="925" ht="25.15" customHeight="true" x14ac:dyDescent="0.2">
      <c r="C925" s="870"/>
      <c r="D925" s="870"/>
      <c r="E925" s="870"/>
      <c r="F925" s="870"/>
      <c r="G925" s="870"/>
      <c r="H925" s="870"/>
      <c r="I925" s="870"/>
      <c r="J925" s="870"/>
      <c r="K925" s="870"/>
      <c r="L925" s="870"/>
      <c r="M925" s="870"/>
      <c r="N925" s="870"/>
      <c r="O925" s="870"/>
      <c r="P925" s="870"/>
      <c r="Q925" s="870"/>
    </row>
    <row r="926" ht="25.15" customHeight="true" x14ac:dyDescent="0.2">
      <c r="C926" s="870"/>
      <c r="D926" s="870"/>
      <c r="E926" s="870"/>
      <c r="F926" s="870"/>
      <c r="G926" s="870"/>
      <c r="H926" s="870"/>
      <c r="I926" s="870"/>
      <c r="J926" s="870"/>
      <c r="K926" s="870"/>
      <c r="L926" s="870"/>
      <c r="M926" s="870"/>
      <c r="N926" s="870"/>
      <c r="O926" s="870"/>
      <c r="P926" s="870"/>
      <c r="Q926" s="870"/>
    </row>
    <row r="927" ht="25.15" customHeight="true" x14ac:dyDescent="0.2">
      <c r="C927" s="870"/>
      <c r="D927" s="870"/>
      <c r="E927" s="870"/>
      <c r="F927" s="870"/>
      <c r="G927" s="870"/>
      <c r="H927" s="870"/>
      <c r="I927" s="870"/>
      <c r="J927" s="870"/>
      <c r="K927" s="870"/>
      <c r="L927" s="870"/>
      <c r="M927" s="870"/>
      <c r="N927" s="870"/>
      <c r="O927" s="870"/>
      <c r="P927" s="870"/>
      <c r="Q927" s="870"/>
    </row>
    <row r="928" ht="25.15" customHeight="true" x14ac:dyDescent="0.2">
      <c r="C928" s="870"/>
      <c r="D928" s="870"/>
      <c r="E928" s="870"/>
      <c r="F928" s="870"/>
      <c r="G928" s="870"/>
      <c r="H928" s="870"/>
      <c r="I928" s="870"/>
      <c r="J928" s="870"/>
      <c r="K928" s="870"/>
      <c r="L928" s="870"/>
      <c r="M928" s="870"/>
      <c r="N928" s="870"/>
      <c r="O928" s="870"/>
      <c r="P928" s="870"/>
      <c r="Q928" s="870"/>
    </row>
    <row r="929" ht="25.15" customHeight="true" x14ac:dyDescent="0.2">
      <c r="C929" s="870"/>
      <c r="D929" s="870"/>
      <c r="E929" s="870"/>
      <c r="F929" s="870"/>
      <c r="G929" s="870"/>
      <c r="H929" s="870"/>
      <c r="I929" s="870"/>
      <c r="J929" s="870"/>
      <c r="K929" s="870"/>
      <c r="L929" s="870"/>
      <c r="M929" s="870"/>
      <c r="N929" s="870"/>
      <c r="O929" s="870"/>
      <c r="P929" s="870"/>
      <c r="Q929" s="870"/>
    </row>
    <row r="930" ht="25.15" customHeight="true" x14ac:dyDescent="0.2">
      <c r="C930" s="870"/>
      <c r="D930" s="870"/>
      <c r="E930" s="870"/>
      <c r="F930" s="870"/>
      <c r="G930" s="870"/>
      <c r="H930" s="870"/>
      <c r="I930" s="870"/>
      <c r="J930" s="870"/>
      <c r="K930" s="870"/>
      <c r="L930" s="870"/>
      <c r="M930" s="870"/>
      <c r="N930" s="870"/>
      <c r="O930" s="870"/>
      <c r="P930" s="870"/>
      <c r="Q930" s="870"/>
    </row>
    <row r="931" ht="25.15" customHeight="true" x14ac:dyDescent="0.2">
      <c r="C931" s="870"/>
      <c r="D931" s="870"/>
      <c r="E931" s="870"/>
      <c r="F931" s="870"/>
      <c r="G931" s="870"/>
      <c r="H931" s="870"/>
      <c r="I931" s="870"/>
      <c r="J931" s="870"/>
      <c r="K931" s="870"/>
      <c r="L931" s="870"/>
      <c r="M931" s="870"/>
      <c r="N931" s="870"/>
      <c r="O931" s="870"/>
      <c r="P931" s="870"/>
      <c r="Q931" s="870"/>
    </row>
    <row r="932" ht="25.15" customHeight="true" x14ac:dyDescent="0.2">
      <c r="C932" s="870"/>
      <c r="D932" s="870"/>
      <c r="E932" s="870"/>
      <c r="F932" s="870"/>
      <c r="G932" s="870"/>
      <c r="H932" s="870"/>
      <c r="I932" s="870"/>
      <c r="J932" s="870"/>
      <c r="K932" s="870"/>
      <c r="L932" s="870"/>
      <c r="M932" s="870"/>
      <c r="N932" s="870"/>
      <c r="O932" s="870"/>
      <c r="P932" s="870"/>
      <c r="Q932" s="870"/>
    </row>
    <row r="933" ht="25.15" customHeight="true" x14ac:dyDescent="0.2">
      <c r="C933" s="870"/>
      <c r="D933" s="870"/>
      <c r="E933" s="870"/>
      <c r="F933" s="870"/>
      <c r="G933" s="870"/>
      <c r="H933" s="870"/>
      <c r="I933" s="870"/>
      <c r="J933" s="870"/>
      <c r="K933" s="870"/>
      <c r="L933" s="870"/>
      <c r="M933" s="870"/>
      <c r="N933" s="870"/>
      <c r="O933" s="870"/>
      <c r="P933" s="870"/>
      <c r="Q933" s="870"/>
    </row>
    <row r="934" ht="25.15" customHeight="true" x14ac:dyDescent="0.2">
      <c r="C934" s="870"/>
      <c r="D934" s="870"/>
      <c r="E934" s="870"/>
      <c r="F934" s="870"/>
      <c r="G934" s="870"/>
      <c r="H934" s="870"/>
      <c r="I934" s="870"/>
      <c r="J934" s="870"/>
      <c r="K934" s="870"/>
      <c r="L934" s="870"/>
      <c r="M934" s="870"/>
      <c r="N934" s="870"/>
      <c r="O934" s="870"/>
      <c r="P934" s="870"/>
      <c r="Q934" s="870"/>
    </row>
    <row r="935" ht="25.15" customHeight="true" x14ac:dyDescent="0.2">
      <c r="C935" s="870"/>
      <c r="D935" s="870"/>
      <c r="E935" s="870"/>
      <c r="F935" s="870"/>
      <c r="G935" s="870"/>
      <c r="H935" s="870"/>
      <c r="I935" s="870"/>
      <c r="J935" s="870"/>
      <c r="K935" s="870"/>
      <c r="L935" s="870"/>
      <c r="M935" s="870"/>
      <c r="N935" s="870"/>
      <c r="O935" s="870"/>
      <c r="P935" s="870"/>
      <c r="Q935" s="870"/>
    </row>
    <row r="936" ht="25.15" customHeight="true" x14ac:dyDescent="0.2">
      <c r="C936" s="870"/>
      <c r="D936" s="870"/>
      <c r="E936" s="870"/>
      <c r="F936" s="870"/>
      <c r="G936" s="870"/>
      <c r="H936" s="870"/>
      <c r="I936" s="870"/>
      <c r="J936" s="870"/>
      <c r="K936" s="870"/>
      <c r="L936" s="870"/>
      <c r="M936" s="870"/>
      <c r="N936" s="870"/>
      <c r="O936" s="870"/>
      <c r="P936" s="870"/>
      <c r="Q936" s="870"/>
    </row>
    <row r="937" ht="25.15" customHeight="true" x14ac:dyDescent="0.2">
      <c r="C937" s="870"/>
      <c r="D937" s="870"/>
      <c r="E937" s="870"/>
      <c r="F937" s="870"/>
      <c r="G937" s="870"/>
      <c r="H937" s="870"/>
      <c r="I937" s="870"/>
      <c r="J937" s="870"/>
      <c r="K937" s="870"/>
      <c r="L937" s="870"/>
      <c r="M937" s="870"/>
      <c r="N937" s="870"/>
      <c r="O937" s="870"/>
      <c r="P937" s="870"/>
      <c r="Q937" s="870"/>
    </row>
    <row r="938" ht="25.15" customHeight="true" x14ac:dyDescent="0.2">
      <c r="C938" s="870"/>
      <c r="D938" s="870"/>
      <c r="E938" s="870"/>
      <c r="F938" s="870"/>
      <c r="G938" s="870"/>
      <c r="H938" s="870"/>
      <c r="I938" s="870"/>
      <c r="J938" s="870"/>
      <c r="K938" s="870"/>
      <c r="L938" s="870"/>
      <c r="M938" s="870"/>
      <c r="N938" s="870"/>
      <c r="O938" s="870"/>
      <c r="P938" s="870"/>
      <c r="Q938" s="870"/>
    </row>
    <row r="939" ht="25.15" customHeight="true" x14ac:dyDescent="0.2">
      <c r="C939" s="870"/>
      <c r="D939" s="870"/>
      <c r="E939" s="870"/>
      <c r="F939" s="870"/>
      <c r="G939" s="870"/>
      <c r="H939" s="870"/>
      <c r="I939" s="870"/>
      <c r="J939" s="870"/>
      <c r="K939" s="870"/>
      <c r="L939" s="870"/>
      <c r="M939" s="870"/>
      <c r="N939" s="870"/>
      <c r="O939" s="870"/>
      <c r="P939" s="870"/>
      <c r="Q939" s="870"/>
    </row>
    <row r="940" ht="25.15" customHeight="true" x14ac:dyDescent="0.2">
      <c r="C940" s="870"/>
      <c r="D940" s="870"/>
      <c r="E940" s="870"/>
      <c r="F940" s="870"/>
      <c r="G940" s="870"/>
      <c r="H940" s="870"/>
      <c r="I940" s="870"/>
      <c r="J940" s="870"/>
      <c r="K940" s="870"/>
      <c r="L940" s="870"/>
      <c r="M940" s="870"/>
      <c r="N940" s="870"/>
      <c r="O940" s="870"/>
      <c r="P940" s="870"/>
      <c r="Q940" s="870"/>
    </row>
    <row r="941" ht="25.15" customHeight="true" x14ac:dyDescent="0.2">
      <c r="C941" s="870"/>
      <c r="D941" s="870"/>
      <c r="E941" s="870"/>
      <c r="F941" s="870"/>
      <c r="G941" s="870"/>
      <c r="H941" s="870"/>
      <c r="I941" s="870"/>
      <c r="J941" s="870"/>
      <c r="K941" s="870"/>
      <c r="L941" s="870"/>
      <c r="M941" s="870"/>
      <c r="N941" s="870"/>
      <c r="O941" s="870"/>
      <c r="P941" s="870"/>
      <c r="Q941" s="870"/>
    </row>
    <row r="942" ht="25.15" customHeight="true" x14ac:dyDescent="0.2">
      <c r="C942" s="870"/>
      <c r="D942" s="870"/>
      <c r="E942" s="870"/>
      <c r="F942" s="870"/>
      <c r="G942" s="870"/>
      <c r="H942" s="870"/>
      <c r="I942" s="870"/>
      <c r="J942" s="870"/>
      <c r="K942" s="870"/>
      <c r="L942" s="870"/>
      <c r="M942" s="870"/>
      <c r="N942" s="870"/>
      <c r="O942" s="870"/>
      <c r="P942" s="870"/>
      <c r="Q942" s="870"/>
    </row>
    <row r="943" ht="25.15" customHeight="true" x14ac:dyDescent="0.2">
      <c r="C943" s="870"/>
      <c r="D943" s="870"/>
      <c r="E943" s="870"/>
      <c r="F943" s="870"/>
      <c r="G943" s="870"/>
      <c r="H943" s="870"/>
      <c r="I943" s="870"/>
      <c r="J943" s="870"/>
      <c r="K943" s="870"/>
      <c r="L943" s="870"/>
      <c r="M943" s="870"/>
      <c r="N943" s="870"/>
      <c r="O943" s="870"/>
      <c r="P943" s="870"/>
      <c r="Q943" s="870"/>
    </row>
    <row r="944" ht="25.15" customHeight="true" x14ac:dyDescent="0.2">
      <c r="C944" s="870"/>
      <c r="D944" s="870"/>
      <c r="E944" s="870"/>
      <c r="F944" s="870"/>
      <c r="G944" s="870"/>
      <c r="H944" s="870"/>
      <c r="I944" s="870"/>
      <c r="J944" s="870"/>
      <c r="K944" s="870"/>
      <c r="L944" s="870"/>
      <c r="M944" s="870"/>
      <c r="N944" s="870"/>
      <c r="O944" s="870"/>
      <c r="P944" s="870"/>
      <c r="Q944" s="870"/>
    </row>
    <row r="945" ht="25.15" customHeight="true" x14ac:dyDescent="0.2">
      <c r="C945" s="870"/>
      <c r="D945" s="870"/>
      <c r="E945" s="870"/>
      <c r="F945" s="870"/>
      <c r="G945" s="870"/>
      <c r="H945" s="870"/>
      <c r="I945" s="870"/>
      <c r="J945" s="870"/>
      <c r="K945" s="870"/>
      <c r="L945" s="870"/>
      <c r="M945" s="870"/>
      <c r="N945" s="870"/>
      <c r="O945" s="870"/>
      <c r="P945" s="870"/>
      <c r="Q945" s="870"/>
    </row>
    <row r="946" ht="25.15" customHeight="true" x14ac:dyDescent="0.2">
      <c r="C946" s="870"/>
      <c r="D946" s="870"/>
      <c r="E946" s="870"/>
      <c r="F946" s="870"/>
      <c r="G946" s="870"/>
      <c r="H946" s="870"/>
      <c r="I946" s="870"/>
      <c r="J946" s="870"/>
      <c r="K946" s="870"/>
      <c r="L946" s="870"/>
      <c r="M946" s="870"/>
      <c r="N946" s="870"/>
      <c r="O946" s="870"/>
      <c r="P946" s="870"/>
      <c r="Q946" s="870"/>
    </row>
    <row r="947" ht="25.15" customHeight="true" x14ac:dyDescent="0.2">
      <c r="C947" s="870"/>
      <c r="D947" s="870"/>
      <c r="E947" s="870"/>
      <c r="F947" s="870"/>
      <c r="G947" s="870"/>
      <c r="H947" s="870"/>
      <c r="I947" s="870"/>
      <c r="J947" s="870"/>
      <c r="K947" s="870"/>
      <c r="L947" s="870"/>
      <c r="M947" s="870"/>
      <c r="N947" s="870"/>
      <c r="O947" s="870"/>
      <c r="P947" s="870"/>
      <c r="Q947" s="870"/>
    </row>
    <row r="948" ht="25.15" customHeight="true" x14ac:dyDescent="0.2">
      <c r="C948" s="870"/>
      <c r="D948" s="870"/>
      <c r="E948" s="870"/>
      <c r="F948" s="870"/>
      <c r="G948" s="870"/>
      <c r="H948" s="870"/>
      <c r="I948" s="870"/>
      <c r="J948" s="870"/>
      <c r="K948" s="870"/>
      <c r="L948" s="870"/>
      <c r="M948" s="870"/>
      <c r="N948" s="870"/>
      <c r="O948" s="870"/>
      <c r="P948" s="870"/>
      <c r="Q948" s="870"/>
    </row>
    <row r="949" ht="25.15" customHeight="true" x14ac:dyDescent="0.2">
      <c r="C949" s="870"/>
      <c r="D949" s="870"/>
      <c r="E949" s="870"/>
      <c r="F949" s="870"/>
      <c r="G949" s="870"/>
      <c r="H949" s="870"/>
      <c r="I949" s="870"/>
      <c r="J949" s="870"/>
      <c r="K949" s="870"/>
      <c r="L949" s="870"/>
      <c r="M949" s="870"/>
      <c r="N949" s="870"/>
      <c r="O949" s="870"/>
      <c r="P949" s="870"/>
      <c r="Q949" s="870"/>
    </row>
    <row r="950" ht="25.15" customHeight="true" x14ac:dyDescent="0.2">
      <c r="C950" s="870"/>
      <c r="D950" s="870"/>
      <c r="E950" s="870"/>
      <c r="F950" s="870"/>
      <c r="G950" s="870"/>
      <c r="H950" s="870"/>
      <c r="I950" s="870"/>
      <c r="J950" s="870"/>
      <c r="K950" s="870"/>
      <c r="L950" s="870"/>
      <c r="M950" s="870"/>
      <c r="N950" s="870"/>
      <c r="O950" s="870"/>
      <c r="P950" s="870"/>
      <c r="Q950" s="870"/>
    </row>
    <row r="951" ht="25.15" customHeight="true" x14ac:dyDescent="0.2">
      <c r="C951" s="870"/>
      <c r="D951" s="870"/>
      <c r="E951" s="870"/>
      <c r="F951" s="870"/>
      <c r="G951" s="870"/>
      <c r="H951" s="870"/>
      <c r="I951" s="870"/>
      <c r="J951" s="870"/>
      <c r="K951" s="870"/>
      <c r="L951" s="870"/>
      <c r="M951" s="870"/>
      <c r="N951" s="870"/>
      <c r="O951" s="870"/>
      <c r="P951" s="870"/>
      <c r="Q951" s="870"/>
    </row>
    <row r="952" ht="25.15" customHeight="true" x14ac:dyDescent="0.2">
      <c r="C952" s="870"/>
      <c r="D952" s="870"/>
      <c r="E952" s="870"/>
      <c r="F952" s="870"/>
      <c r="G952" s="870"/>
      <c r="H952" s="870"/>
      <c r="I952" s="870"/>
      <c r="J952" s="870"/>
      <c r="K952" s="870"/>
      <c r="L952" s="870"/>
      <c r="M952" s="870"/>
      <c r="N952" s="870"/>
      <c r="O952" s="870"/>
      <c r="P952" s="870"/>
      <c r="Q952" s="870"/>
    </row>
    <row r="953" ht="25.15" customHeight="true" x14ac:dyDescent="0.2">
      <c r="C953" s="870"/>
      <c r="D953" s="870"/>
      <c r="E953" s="870"/>
      <c r="F953" s="870"/>
      <c r="G953" s="870"/>
      <c r="H953" s="870"/>
      <c r="I953" s="870"/>
      <c r="J953" s="870"/>
      <c r="K953" s="870"/>
      <c r="L953" s="870"/>
      <c r="M953" s="870"/>
      <c r="N953" s="870"/>
      <c r="O953" s="870"/>
      <c r="P953" s="870"/>
      <c r="Q953" s="870"/>
    </row>
    <row r="954" ht="25.15" customHeight="true" x14ac:dyDescent="0.2">
      <c r="C954" s="870"/>
      <c r="D954" s="870"/>
      <c r="E954" s="870"/>
      <c r="F954" s="870"/>
      <c r="G954" s="870"/>
      <c r="H954" s="870"/>
      <c r="I954" s="870"/>
      <c r="J954" s="870"/>
      <c r="K954" s="870"/>
      <c r="L954" s="870"/>
      <c r="M954" s="870"/>
      <c r="N954" s="870"/>
      <c r="O954" s="870"/>
      <c r="P954" s="870"/>
      <c r="Q954" s="870"/>
    </row>
    <row r="955" ht="25.15" customHeight="true" x14ac:dyDescent="0.2">
      <c r="C955" s="870"/>
      <c r="D955" s="870"/>
      <c r="E955" s="870"/>
      <c r="F955" s="870"/>
      <c r="G955" s="870"/>
      <c r="H955" s="870"/>
      <c r="I955" s="870"/>
      <c r="J955" s="870"/>
      <c r="K955" s="870"/>
      <c r="L955" s="870"/>
      <c r="M955" s="870"/>
      <c r="N955" s="870"/>
      <c r="O955" s="870"/>
      <c r="P955" s="870"/>
      <c r="Q955" s="870"/>
    </row>
    <row r="956" ht="25.15" customHeight="true" x14ac:dyDescent="0.2">
      <c r="C956" s="870"/>
      <c r="D956" s="870"/>
      <c r="E956" s="870"/>
      <c r="F956" s="870"/>
      <c r="G956" s="870"/>
      <c r="H956" s="870"/>
      <c r="I956" s="870"/>
      <c r="J956" s="870"/>
      <c r="K956" s="870"/>
      <c r="L956" s="870"/>
      <c r="M956" s="870"/>
      <c r="N956" s="870"/>
      <c r="O956" s="870"/>
      <c r="P956" s="870"/>
      <c r="Q956" s="870"/>
    </row>
    <row r="957" ht="25.15" customHeight="true" x14ac:dyDescent="0.2">
      <c r="C957" s="870"/>
      <c r="D957" s="870"/>
      <c r="E957" s="870"/>
      <c r="F957" s="870"/>
      <c r="G957" s="870"/>
      <c r="H957" s="870"/>
      <c r="I957" s="870"/>
      <c r="J957" s="870"/>
      <c r="K957" s="870"/>
      <c r="L957" s="870"/>
      <c r="M957" s="870"/>
      <c r="N957" s="870"/>
      <c r="O957" s="870"/>
      <c r="P957" s="870"/>
      <c r="Q957" s="870"/>
    </row>
    <row r="958" ht="25.15" customHeight="true" x14ac:dyDescent="0.2">
      <c r="C958" s="870"/>
      <c r="D958" s="870"/>
      <c r="E958" s="870"/>
      <c r="F958" s="870"/>
      <c r="G958" s="870"/>
      <c r="H958" s="870"/>
      <c r="I958" s="870"/>
      <c r="J958" s="870"/>
      <c r="K958" s="870"/>
      <c r="L958" s="870"/>
      <c r="M958" s="870"/>
      <c r="N958" s="870"/>
      <c r="O958" s="870"/>
      <c r="P958" s="870"/>
      <c r="Q958" s="870"/>
    </row>
    <row r="959" ht="25.15" customHeight="true" x14ac:dyDescent="0.2">
      <c r="C959" s="870"/>
      <c r="D959" s="870"/>
      <c r="E959" s="870"/>
      <c r="F959" s="870"/>
      <c r="G959" s="870"/>
      <c r="H959" s="870"/>
      <c r="I959" s="870"/>
      <c r="J959" s="870"/>
      <c r="K959" s="870"/>
      <c r="L959" s="870"/>
      <c r="M959" s="870"/>
      <c r="N959" s="870"/>
      <c r="O959" s="870"/>
      <c r="P959" s="870"/>
      <c r="Q959" s="870"/>
    </row>
    <row r="960" ht="25.15" customHeight="true" x14ac:dyDescent="0.2">
      <c r="C960" s="870"/>
      <c r="D960" s="870"/>
      <c r="E960" s="870"/>
      <c r="F960" s="870"/>
      <c r="G960" s="870"/>
      <c r="H960" s="870"/>
      <c r="I960" s="870"/>
      <c r="J960" s="870"/>
      <c r="K960" s="870"/>
      <c r="L960" s="870"/>
      <c r="M960" s="870"/>
      <c r="N960" s="870"/>
      <c r="O960" s="870"/>
      <c r="P960" s="870"/>
      <c r="Q960" s="870"/>
    </row>
    <row r="961" ht="25.15" customHeight="true" x14ac:dyDescent="0.2">
      <c r="C961" s="870"/>
      <c r="D961" s="870"/>
      <c r="E961" s="870"/>
      <c r="F961" s="870"/>
      <c r="G961" s="870"/>
      <c r="H961" s="870"/>
      <c r="I961" s="870"/>
      <c r="J961" s="870"/>
      <c r="K961" s="870"/>
      <c r="L961" s="870"/>
      <c r="M961" s="870"/>
      <c r="N961" s="870"/>
      <c r="O961" s="870"/>
      <c r="P961" s="870"/>
      <c r="Q961" s="870"/>
    </row>
    <row r="962" ht="25.15" customHeight="true" x14ac:dyDescent="0.2">
      <c r="C962" s="870"/>
      <c r="D962" s="870"/>
      <c r="E962" s="870"/>
      <c r="F962" s="870"/>
      <c r="G962" s="870"/>
      <c r="H962" s="870"/>
      <c r="I962" s="870"/>
      <c r="J962" s="870"/>
      <c r="K962" s="870"/>
      <c r="L962" s="870"/>
      <c r="M962" s="870"/>
      <c r="N962" s="870"/>
      <c r="O962" s="870"/>
      <c r="P962" s="870"/>
      <c r="Q962" s="870"/>
    </row>
    <row r="963" ht="25.15" customHeight="true" x14ac:dyDescent="0.2">
      <c r="C963" s="870"/>
      <c r="D963" s="870"/>
      <c r="E963" s="870"/>
      <c r="F963" s="870"/>
      <c r="G963" s="870"/>
      <c r="H963" s="870"/>
      <c r="I963" s="870"/>
      <c r="J963" s="870"/>
      <c r="K963" s="870"/>
      <c r="L963" s="870"/>
      <c r="M963" s="870"/>
      <c r="N963" s="870"/>
      <c r="O963" s="870"/>
      <c r="P963" s="870"/>
      <c r="Q963" s="870"/>
    </row>
    <row r="964" ht="25.15" customHeight="true" x14ac:dyDescent="0.2">
      <c r="C964" s="870"/>
      <c r="D964" s="870"/>
      <c r="E964" s="870"/>
      <c r="F964" s="870"/>
      <c r="G964" s="870"/>
      <c r="H964" s="870"/>
      <c r="I964" s="870"/>
      <c r="J964" s="870"/>
      <c r="K964" s="870"/>
      <c r="L964" s="870"/>
      <c r="M964" s="870"/>
      <c r="N964" s="870"/>
      <c r="O964" s="870"/>
      <c r="P964" s="870"/>
      <c r="Q964" s="870"/>
    </row>
    <row r="965" ht="25.15" customHeight="true" x14ac:dyDescent="0.2">
      <c r="C965" s="870"/>
      <c r="D965" s="870"/>
      <c r="E965" s="870"/>
      <c r="F965" s="870"/>
      <c r="G965" s="870"/>
      <c r="H965" s="870"/>
      <c r="I965" s="870"/>
      <c r="J965" s="870"/>
      <c r="K965" s="870"/>
      <c r="L965" s="870"/>
      <c r="M965" s="870"/>
      <c r="N965" s="870"/>
      <c r="O965" s="870"/>
      <c r="P965" s="870"/>
      <c r="Q965" s="870"/>
    </row>
    <row r="966" ht="25.15" customHeight="true" x14ac:dyDescent="0.2">
      <c r="C966" s="870"/>
      <c r="D966" s="870"/>
      <c r="E966" s="870"/>
      <c r="F966" s="870"/>
      <c r="G966" s="870"/>
      <c r="H966" s="870"/>
      <c r="I966" s="870"/>
      <c r="J966" s="870"/>
      <c r="K966" s="870"/>
      <c r="L966" s="870"/>
      <c r="M966" s="870"/>
      <c r="N966" s="870"/>
      <c r="O966" s="870"/>
      <c r="P966" s="870"/>
      <c r="Q966" s="870"/>
    </row>
    <row r="967" ht="25.15" customHeight="true" x14ac:dyDescent="0.2">
      <c r="C967" s="870"/>
      <c r="D967" s="870"/>
      <c r="E967" s="870"/>
      <c r="F967" s="870"/>
      <c r="G967" s="870"/>
      <c r="H967" s="870"/>
      <c r="I967" s="870"/>
      <c r="J967" s="870"/>
      <c r="K967" s="870"/>
      <c r="L967" s="870"/>
      <c r="M967" s="870"/>
      <c r="N967" s="870"/>
      <c r="O967" s="870"/>
      <c r="P967" s="870"/>
      <c r="Q967" s="870"/>
    </row>
    <row r="968" ht="25.15" customHeight="true" x14ac:dyDescent="0.2">
      <c r="C968" s="870"/>
      <c r="D968" s="870"/>
      <c r="E968" s="870"/>
      <c r="F968" s="870"/>
      <c r="G968" s="870"/>
      <c r="H968" s="870"/>
      <c r="I968" s="870"/>
      <c r="J968" s="870"/>
      <c r="K968" s="870"/>
      <c r="L968" s="870"/>
      <c r="M968" s="870"/>
      <c r="N968" s="870"/>
      <c r="O968" s="870"/>
      <c r="P968" s="870"/>
      <c r="Q968" s="870"/>
    </row>
    <row r="969" ht="25.15" customHeight="true" x14ac:dyDescent="0.2">
      <c r="C969" s="870"/>
      <c r="D969" s="870"/>
      <c r="E969" s="870"/>
      <c r="F969" s="870"/>
      <c r="G969" s="870"/>
      <c r="H969" s="870"/>
      <c r="I969" s="870"/>
      <c r="J969" s="870"/>
      <c r="K969" s="870"/>
      <c r="L969" s="870"/>
      <c r="M969" s="870"/>
      <c r="N969" s="870"/>
      <c r="O969" s="870"/>
      <c r="P969" s="870"/>
      <c r="Q969" s="870"/>
    </row>
    <row r="970" ht="25.15" customHeight="true" x14ac:dyDescent="0.2">
      <c r="C970" s="870"/>
      <c r="D970" s="870"/>
      <c r="E970" s="870"/>
      <c r="F970" s="870"/>
      <c r="G970" s="870"/>
      <c r="H970" s="870"/>
      <c r="I970" s="870"/>
      <c r="J970" s="870"/>
      <c r="K970" s="870"/>
      <c r="L970" s="870"/>
      <c r="M970" s="870"/>
      <c r="N970" s="870"/>
      <c r="O970" s="870"/>
      <c r="P970" s="870"/>
      <c r="Q970" s="870"/>
    </row>
    <row r="971" ht="25.15" customHeight="true" x14ac:dyDescent="0.2">
      <c r="C971" s="870"/>
      <c r="D971" s="870"/>
      <c r="E971" s="870"/>
      <c r="F971" s="870"/>
      <c r="G971" s="870"/>
      <c r="H971" s="870"/>
      <c r="I971" s="870"/>
      <c r="J971" s="870"/>
      <c r="K971" s="870"/>
      <c r="L971" s="870"/>
      <c r="M971" s="870"/>
      <c r="N971" s="870"/>
      <c r="O971" s="870"/>
      <c r="P971" s="870"/>
      <c r="Q971" s="870"/>
    </row>
    <row r="972" ht="25.15" customHeight="true" x14ac:dyDescent="0.2">
      <c r="C972" s="870"/>
      <c r="D972" s="870"/>
      <c r="E972" s="870"/>
      <c r="F972" s="870"/>
      <c r="G972" s="870"/>
      <c r="H972" s="870"/>
      <c r="I972" s="870"/>
      <c r="J972" s="870"/>
      <c r="K972" s="870"/>
      <c r="L972" s="870"/>
      <c r="M972" s="870"/>
      <c r="N972" s="870"/>
      <c r="O972" s="870"/>
      <c r="P972" s="870"/>
      <c r="Q972" s="870"/>
    </row>
    <row r="973" ht="25.15" customHeight="true" x14ac:dyDescent="0.2">
      <c r="C973" s="870"/>
      <c r="D973" s="870"/>
      <c r="E973" s="870"/>
      <c r="F973" s="870"/>
      <c r="G973" s="870"/>
      <c r="H973" s="870"/>
      <c r="I973" s="870"/>
      <c r="J973" s="870"/>
      <c r="K973" s="870"/>
      <c r="L973" s="870"/>
      <c r="M973" s="870"/>
      <c r="N973" s="870"/>
      <c r="O973" s="870"/>
      <c r="P973" s="870"/>
      <c r="Q973" s="870"/>
    </row>
    <row r="974" ht="25.15" customHeight="true" x14ac:dyDescent="0.2">
      <c r="C974" s="870"/>
      <c r="D974" s="870"/>
      <c r="E974" s="870"/>
      <c r="F974" s="870"/>
      <c r="G974" s="870"/>
      <c r="H974" s="870"/>
      <c r="I974" s="870"/>
      <c r="J974" s="870"/>
      <c r="K974" s="870"/>
      <c r="L974" s="870"/>
      <c r="M974" s="870"/>
      <c r="N974" s="870"/>
      <c r="O974" s="870"/>
      <c r="P974" s="870"/>
      <c r="Q974" s="870"/>
    </row>
    <row r="975" ht="25.15" customHeight="true" x14ac:dyDescent="0.2">
      <c r="C975" s="870"/>
      <c r="D975" s="870"/>
      <c r="E975" s="870"/>
      <c r="F975" s="870"/>
      <c r="G975" s="870"/>
      <c r="H975" s="870"/>
      <c r="I975" s="870"/>
      <c r="J975" s="870"/>
      <c r="K975" s="870"/>
      <c r="L975" s="870"/>
      <c r="M975" s="870"/>
      <c r="N975" s="870"/>
      <c r="O975" s="870"/>
      <c r="P975" s="870"/>
      <c r="Q975" s="870"/>
    </row>
    <row r="976" ht="25.15" customHeight="true" x14ac:dyDescent="0.2">
      <c r="C976" s="870"/>
      <c r="D976" s="870"/>
      <c r="E976" s="870"/>
      <c r="F976" s="870"/>
      <c r="G976" s="870"/>
      <c r="H976" s="870"/>
      <c r="I976" s="870"/>
      <c r="J976" s="870"/>
      <c r="K976" s="870"/>
      <c r="L976" s="870"/>
      <c r="M976" s="870"/>
      <c r="N976" s="870"/>
      <c r="O976" s="870"/>
      <c r="P976" s="870"/>
      <c r="Q976" s="870"/>
    </row>
    <row r="977" ht="25.15" customHeight="true" x14ac:dyDescent="0.2">
      <c r="C977" s="870"/>
      <c r="D977" s="870"/>
      <c r="E977" s="870"/>
      <c r="F977" s="870"/>
      <c r="G977" s="870"/>
      <c r="H977" s="870"/>
      <c r="I977" s="870"/>
      <c r="J977" s="870"/>
      <c r="K977" s="870"/>
      <c r="L977" s="870"/>
      <c r="M977" s="870"/>
      <c r="N977" s="870"/>
      <c r="O977" s="870"/>
      <c r="P977" s="870"/>
      <c r="Q977" s="870"/>
    </row>
    <row r="978" ht="25.15" customHeight="true" x14ac:dyDescent="0.2">
      <c r="C978" s="870"/>
      <c r="D978" s="870"/>
      <c r="E978" s="870"/>
      <c r="F978" s="870"/>
      <c r="G978" s="870"/>
      <c r="H978" s="870"/>
      <c r="I978" s="870"/>
      <c r="J978" s="870"/>
      <c r="K978" s="870"/>
      <c r="L978" s="870"/>
      <c r="M978" s="870"/>
      <c r="N978" s="870"/>
      <c r="O978" s="870"/>
      <c r="P978" s="870"/>
      <c r="Q978" s="870"/>
    </row>
    <row r="979" ht="25.15" customHeight="true" x14ac:dyDescent="0.2">
      <c r="C979" s="870"/>
      <c r="D979" s="870"/>
      <c r="E979" s="870"/>
      <c r="F979" s="870"/>
      <c r="G979" s="870"/>
      <c r="H979" s="870"/>
      <c r="I979" s="870"/>
      <c r="J979" s="870"/>
      <c r="K979" s="870"/>
      <c r="L979" s="870"/>
      <c r="M979" s="870"/>
      <c r="N979" s="870"/>
      <c r="O979" s="870"/>
      <c r="P979" s="870"/>
      <c r="Q979" s="870"/>
    </row>
    <row r="980" ht="25.15" customHeight="true" x14ac:dyDescent="0.2">
      <c r="C980" s="870"/>
      <c r="D980" s="870"/>
      <c r="E980" s="870"/>
      <c r="F980" s="870"/>
      <c r="G980" s="870"/>
      <c r="H980" s="870"/>
      <c r="I980" s="870"/>
      <c r="J980" s="870"/>
      <c r="K980" s="870"/>
      <c r="L980" s="870"/>
      <c r="M980" s="870"/>
      <c r="N980" s="870"/>
      <c r="O980" s="870"/>
      <c r="P980" s="870"/>
      <c r="Q980" s="870"/>
    </row>
    <row r="981" ht="25.15" customHeight="true" x14ac:dyDescent="0.2">
      <c r="C981" s="870"/>
      <c r="D981" s="870"/>
      <c r="E981" s="870"/>
      <c r="F981" s="870"/>
      <c r="G981" s="870"/>
      <c r="H981" s="870"/>
      <c r="I981" s="870"/>
      <c r="J981" s="870"/>
      <c r="K981" s="870"/>
      <c r="L981" s="870"/>
      <c r="M981" s="870"/>
      <c r="N981" s="870"/>
      <c r="O981" s="870"/>
      <c r="P981" s="870"/>
      <c r="Q981" s="870"/>
    </row>
    <row r="982" ht="25.15" customHeight="true" x14ac:dyDescent="0.2">
      <c r="C982" s="870"/>
      <c r="D982" s="870"/>
      <c r="E982" s="870"/>
      <c r="F982" s="870"/>
      <c r="G982" s="870"/>
      <c r="H982" s="870"/>
      <c r="I982" s="870"/>
      <c r="J982" s="870"/>
      <c r="K982" s="870"/>
      <c r="L982" s="870"/>
      <c r="M982" s="870"/>
      <c r="N982" s="870"/>
      <c r="O982" s="870"/>
      <c r="P982" s="870"/>
      <c r="Q982" s="870"/>
    </row>
    <row r="983" ht="25.15" customHeight="true" x14ac:dyDescent="0.2">
      <c r="C983" s="870"/>
      <c r="D983" s="870"/>
      <c r="E983" s="870"/>
      <c r="F983" s="870"/>
      <c r="G983" s="870"/>
      <c r="H983" s="870"/>
      <c r="I983" s="870"/>
      <c r="J983" s="870"/>
      <c r="K983" s="870"/>
      <c r="L983" s="870"/>
      <c r="M983" s="870"/>
      <c r="N983" s="870"/>
      <c r="O983" s="870"/>
      <c r="P983" s="870"/>
      <c r="Q983" s="870"/>
    </row>
    <row r="984" ht="25.15" customHeight="true" x14ac:dyDescent="0.2">
      <c r="C984" s="870"/>
      <c r="D984" s="870"/>
      <c r="E984" s="870"/>
      <c r="F984" s="870"/>
      <c r="G984" s="870"/>
      <c r="H984" s="870"/>
      <c r="I984" s="870"/>
      <c r="J984" s="870"/>
      <c r="K984" s="870"/>
      <c r="L984" s="870"/>
      <c r="M984" s="870"/>
      <c r="N984" s="870"/>
      <c r="O984" s="870"/>
      <c r="P984" s="870"/>
      <c r="Q984" s="870"/>
    </row>
    <row r="985" ht="25.15" customHeight="true" x14ac:dyDescent="0.2">
      <c r="C985" s="870"/>
      <c r="D985" s="870"/>
      <c r="E985" s="870"/>
      <c r="F985" s="870"/>
      <c r="G985" s="870"/>
      <c r="H985" s="870"/>
      <c r="I985" s="870"/>
      <c r="J985" s="870"/>
      <c r="K985" s="870"/>
      <c r="L985" s="870"/>
      <c r="M985" s="870"/>
      <c r="N985" s="870"/>
      <c r="O985" s="870"/>
      <c r="P985" s="870"/>
      <c r="Q985" s="870"/>
    </row>
    <row r="986" ht="25.15" customHeight="true" x14ac:dyDescent="0.2">
      <c r="C986" s="870"/>
      <c r="D986" s="870"/>
      <c r="E986" s="870"/>
      <c r="F986" s="870"/>
      <c r="G986" s="870"/>
      <c r="H986" s="870"/>
      <c r="I986" s="870"/>
      <c r="J986" s="870"/>
      <c r="K986" s="870"/>
      <c r="L986" s="870"/>
      <c r="M986" s="870"/>
      <c r="N986" s="870"/>
      <c r="O986" s="870"/>
      <c r="P986" s="870"/>
      <c r="Q986" s="870"/>
    </row>
    <row r="987" ht="25.15" customHeight="true" x14ac:dyDescent="0.2">
      <c r="C987" s="870"/>
      <c r="D987" s="870"/>
      <c r="E987" s="870"/>
      <c r="F987" s="870"/>
      <c r="G987" s="870"/>
      <c r="H987" s="870"/>
      <c r="I987" s="870"/>
      <c r="J987" s="870"/>
      <c r="K987" s="870"/>
      <c r="L987" s="870"/>
      <c r="M987" s="870"/>
      <c r="N987" s="870"/>
      <c r="O987" s="870"/>
      <c r="P987" s="870"/>
      <c r="Q987" s="870"/>
    </row>
    <row r="988" ht="25.15" customHeight="true" x14ac:dyDescent="0.2">
      <c r="C988" s="870"/>
      <c r="D988" s="870"/>
      <c r="E988" s="870"/>
      <c r="F988" s="870"/>
      <c r="G988" s="870"/>
      <c r="H988" s="870"/>
      <c r="I988" s="870"/>
      <c r="J988" s="870"/>
      <c r="K988" s="870"/>
      <c r="L988" s="870"/>
      <c r="M988" s="870"/>
      <c r="N988" s="870"/>
      <c r="O988" s="870"/>
      <c r="P988" s="870"/>
      <c r="Q988" s="870"/>
    </row>
    <row r="989" ht="25.15" customHeight="true" x14ac:dyDescent="0.2">
      <c r="C989" s="870"/>
      <c r="D989" s="870"/>
      <c r="E989" s="870"/>
      <c r="F989" s="870"/>
      <c r="G989" s="870"/>
      <c r="H989" s="870"/>
      <c r="I989" s="870"/>
      <c r="J989" s="870"/>
      <c r="K989" s="870"/>
      <c r="L989" s="870"/>
      <c r="M989" s="870"/>
      <c r="N989" s="870"/>
      <c r="O989" s="870"/>
      <c r="P989" s="870"/>
      <c r="Q989" s="870"/>
    </row>
    <row r="990" ht="25.15" customHeight="true" x14ac:dyDescent="0.2">
      <c r="C990" s="870"/>
      <c r="D990" s="870"/>
      <c r="E990" s="870"/>
      <c r="F990" s="870"/>
      <c r="G990" s="870"/>
      <c r="H990" s="870"/>
      <c r="I990" s="870"/>
      <c r="J990" s="870"/>
      <c r="K990" s="870"/>
      <c r="L990" s="870"/>
      <c r="M990" s="870"/>
      <c r="N990" s="870"/>
      <c r="O990" s="870"/>
      <c r="P990" s="870"/>
      <c r="Q990" s="870"/>
    </row>
    <row r="991" ht="25.15" customHeight="true" x14ac:dyDescent="0.2">
      <c r="C991" s="870"/>
      <c r="D991" s="870"/>
      <c r="E991" s="870"/>
      <c r="F991" s="870"/>
      <c r="G991" s="870"/>
      <c r="H991" s="870"/>
      <c r="I991" s="870"/>
      <c r="J991" s="870"/>
      <c r="K991" s="870"/>
      <c r="L991" s="870"/>
      <c r="M991" s="870"/>
      <c r="N991" s="870"/>
      <c r="O991" s="870"/>
      <c r="P991" s="870"/>
      <c r="Q991" s="870"/>
    </row>
    <row r="992" ht="25.15" customHeight="true" x14ac:dyDescent="0.2">
      <c r="C992" s="870"/>
      <c r="D992" s="870"/>
      <c r="E992" s="870"/>
      <c r="F992" s="870"/>
      <c r="G992" s="870"/>
      <c r="H992" s="870"/>
      <c r="I992" s="870"/>
      <c r="J992" s="870"/>
      <c r="K992" s="870"/>
      <c r="L992" s="870"/>
      <c r="M992" s="870"/>
      <c r="N992" s="870"/>
      <c r="O992" s="870"/>
      <c r="P992" s="870"/>
      <c r="Q992" s="870"/>
    </row>
    <row r="993" ht="25.15" customHeight="true" x14ac:dyDescent="0.2">
      <c r="C993" s="870"/>
      <c r="D993" s="870"/>
      <c r="E993" s="870"/>
      <c r="F993" s="870"/>
      <c r="G993" s="870"/>
      <c r="H993" s="870"/>
      <c r="I993" s="870"/>
      <c r="J993" s="870"/>
      <c r="K993" s="870"/>
      <c r="L993" s="870"/>
      <c r="M993" s="870"/>
      <c r="N993" s="870"/>
      <c r="O993" s="870"/>
      <c r="P993" s="870"/>
      <c r="Q993" s="870"/>
    </row>
    <row r="994" ht="25.15" customHeight="true" x14ac:dyDescent="0.2">
      <c r="C994" s="870"/>
      <c r="D994" s="870"/>
      <c r="E994" s="870"/>
      <c r="F994" s="870"/>
      <c r="G994" s="870"/>
      <c r="H994" s="870"/>
      <c r="I994" s="870"/>
      <c r="J994" s="870"/>
      <c r="K994" s="870"/>
      <c r="L994" s="870"/>
      <c r="M994" s="870"/>
      <c r="N994" s="870"/>
      <c r="O994" s="870"/>
      <c r="P994" s="870"/>
      <c r="Q994" s="870"/>
    </row>
    <row r="995" ht="25.15" customHeight="true" x14ac:dyDescent="0.2">
      <c r="C995" s="870"/>
      <c r="D995" s="870"/>
      <c r="E995" s="870"/>
      <c r="F995" s="870"/>
      <c r="G995" s="870"/>
      <c r="H995" s="870"/>
      <c r="I995" s="870"/>
      <c r="J995" s="870"/>
      <c r="K995" s="870"/>
      <c r="L995" s="870"/>
      <c r="M995" s="870"/>
      <c r="N995" s="870"/>
      <c r="O995" s="870"/>
      <c r="P995" s="870"/>
      <c r="Q995" s="870"/>
    </row>
    <row r="996" ht="25.15" customHeight="true" x14ac:dyDescent="0.2">
      <c r="C996" s="870"/>
      <c r="D996" s="870"/>
      <c r="E996" s="870"/>
      <c r="F996" s="870"/>
      <c r="G996" s="870"/>
      <c r="H996" s="870"/>
      <c r="I996" s="870"/>
      <c r="J996" s="870"/>
      <c r="K996" s="870"/>
      <c r="L996" s="870"/>
      <c r="M996" s="870"/>
      <c r="N996" s="870"/>
      <c r="O996" s="870"/>
      <c r="P996" s="870"/>
      <c r="Q996" s="870"/>
    </row>
    <row r="997" ht="25.15" customHeight="true" x14ac:dyDescent="0.2">
      <c r="C997" s="870"/>
      <c r="D997" s="870"/>
      <c r="E997" s="870"/>
      <c r="F997" s="870"/>
      <c r="G997" s="870"/>
      <c r="H997" s="870"/>
      <c r="I997" s="870"/>
      <c r="J997" s="870"/>
      <c r="K997" s="870"/>
      <c r="L997" s="870"/>
      <c r="M997" s="870"/>
      <c r="N997" s="870"/>
      <c r="O997" s="870"/>
      <c r="P997" s="870"/>
      <c r="Q997" s="870"/>
    </row>
    <row r="998" ht="25.15" customHeight="true" x14ac:dyDescent="0.2">
      <c r="C998" s="870"/>
      <c r="D998" s="870"/>
      <c r="E998" s="870"/>
      <c r="F998" s="870"/>
      <c r="G998" s="870"/>
      <c r="H998" s="870"/>
      <c r="I998" s="870"/>
      <c r="J998" s="870"/>
      <c r="K998" s="870"/>
      <c r="L998" s="870"/>
      <c r="M998" s="870"/>
      <c r="N998" s="870"/>
      <c r="O998" s="870"/>
      <c r="P998" s="870"/>
      <c r="Q998" s="870"/>
    </row>
    <row r="999" ht="25.15" customHeight="true" x14ac:dyDescent="0.2">
      <c r="C999" s="870"/>
      <c r="D999" s="870"/>
      <c r="E999" s="870"/>
      <c r="F999" s="870"/>
      <c r="G999" s="870"/>
      <c r="H999" s="870"/>
      <c r="I999" s="870"/>
      <c r="J999" s="870"/>
      <c r="K999" s="870"/>
      <c r="L999" s="870"/>
      <c r="M999" s="870"/>
      <c r="N999" s="870"/>
      <c r="O999" s="870"/>
      <c r="P999" s="870"/>
      <c r="Q999" s="870"/>
    </row>
    <row r="1000" ht="25.15" customHeight="true" x14ac:dyDescent="0.2">
      <c r="C1000" s="870"/>
      <c r="D1000" s="870"/>
      <c r="E1000" s="870"/>
      <c r="F1000" s="870"/>
      <c r="G1000" s="870"/>
      <c r="H1000" s="870"/>
      <c r="I1000" s="870"/>
      <c r="J1000" s="870"/>
      <c r="K1000" s="870"/>
      <c r="L1000" s="870"/>
      <c r="M1000" s="870"/>
      <c r="N1000" s="870"/>
      <c r="O1000" s="870"/>
      <c r="P1000" s="870"/>
      <c r="Q1000" s="870"/>
    </row>
    <row r="1001" ht="25.15" customHeight="true" x14ac:dyDescent="0.2">
      <c r="C1001" s="870"/>
      <c r="D1001" s="870"/>
      <c r="E1001" s="870"/>
      <c r="F1001" s="870"/>
      <c r="G1001" s="870"/>
      <c r="H1001" s="870"/>
      <c r="I1001" s="870"/>
      <c r="J1001" s="870"/>
      <c r="K1001" s="870"/>
      <c r="L1001" s="870"/>
      <c r="M1001" s="870"/>
      <c r="N1001" s="870"/>
      <c r="O1001" s="870"/>
      <c r="P1001" s="870"/>
      <c r="Q1001" s="870"/>
    </row>
    <row r="1002" ht="25.15" customHeight="true" x14ac:dyDescent="0.2">
      <c r="C1002" s="870"/>
      <c r="D1002" s="870"/>
      <c r="E1002" s="870"/>
      <c r="F1002" s="870"/>
      <c r="G1002" s="870"/>
      <c r="H1002" s="870"/>
      <c r="I1002" s="870"/>
      <c r="J1002" s="870"/>
      <c r="K1002" s="870"/>
      <c r="L1002" s="870"/>
      <c r="M1002" s="870"/>
      <c r="N1002" s="870"/>
      <c r="O1002" s="870"/>
      <c r="P1002" s="870"/>
      <c r="Q1002" s="870"/>
    </row>
    <row r="1003" ht="25.15" customHeight="true" x14ac:dyDescent="0.2">
      <c r="C1003" s="870"/>
      <c r="D1003" s="870"/>
      <c r="E1003" s="870"/>
      <c r="F1003" s="870"/>
      <c r="G1003" s="870"/>
      <c r="H1003" s="870"/>
      <c r="I1003" s="870"/>
      <c r="J1003" s="870"/>
      <c r="K1003" s="870"/>
      <c r="L1003" s="870"/>
      <c r="M1003" s="870"/>
      <c r="N1003" s="870"/>
      <c r="O1003" s="870"/>
      <c r="P1003" s="870"/>
      <c r="Q1003" s="870"/>
    </row>
    <row r="1004" ht="25.15" customHeight="true" x14ac:dyDescent="0.2">
      <c r="C1004" s="870"/>
      <c r="D1004" s="870"/>
      <c r="E1004" s="870"/>
      <c r="F1004" s="870"/>
      <c r="G1004" s="870"/>
      <c r="H1004" s="870"/>
      <c r="I1004" s="870"/>
      <c r="J1004" s="870"/>
      <c r="K1004" s="870"/>
      <c r="L1004" s="870"/>
      <c r="M1004" s="870"/>
      <c r="N1004" s="870"/>
      <c r="O1004" s="870"/>
      <c r="P1004" s="870"/>
      <c r="Q1004" s="870"/>
    </row>
    <row r="1005" ht="25.15" customHeight="true" x14ac:dyDescent="0.2">
      <c r="C1005" s="870"/>
      <c r="D1005" s="870"/>
      <c r="E1005" s="870"/>
      <c r="F1005" s="870"/>
      <c r="G1005" s="870"/>
      <c r="H1005" s="870"/>
      <c r="I1005" s="870"/>
      <c r="J1005" s="870"/>
      <c r="K1005" s="870"/>
      <c r="L1005" s="870"/>
      <c r="M1005" s="870"/>
      <c r="N1005" s="870"/>
      <c r="O1005" s="870"/>
      <c r="P1005" s="870"/>
      <c r="Q1005" s="870"/>
    </row>
    <row r="1006" ht="25.15" customHeight="true" x14ac:dyDescent="0.2">
      <c r="C1006" s="870"/>
      <c r="D1006" s="870"/>
      <c r="E1006" s="870"/>
      <c r="F1006" s="870"/>
      <c r="G1006" s="870"/>
      <c r="H1006" s="870"/>
      <c r="I1006" s="870"/>
      <c r="J1006" s="870"/>
      <c r="K1006" s="870"/>
      <c r="L1006" s="870"/>
      <c r="M1006" s="870"/>
      <c r="N1006" s="870"/>
      <c r="O1006" s="870"/>
      <c r="P1006" s="870"/>
      <c r="Q1006" s="870"/>
    </row>
    <row r="1007" ht="25.15" customHeight="true" x14ac:dyDescent="0.2">
      <c r="C1007" s="870"/>
      <c r="D1007" s="870"/>
      <c r="E1007" s="870"/>
      <c r="F1007" s="870"/>
      <c r="G1007" s="870"/>
      <c r="H1007" s="870"/>
      <c r="I1007" s="870"/>
      <c r="J1007" s="870"/>
      <c r="K1007" s="870"/>
      <c r="L1007" s="870"/>
      <c r="M1007" s="870"/>
      <c r="N1007" s="870"/>
      <c r="O1007" s="870"/>
      <c r="P1007" s="870"/>
      <c r="Q1007" s="870"/>
    </row>
    <row r="1008" ht="25.15" customHeight="true" x14ac:dyDescent="0.2">
      <c r="C1008" s="870"/>
      <c r="D1008" s="870"/>
      <c r="E1008" s="870"/>
      <c r="F1008" s="870"/>
      <c r="G1008" s="870"/>
      <c r="H1008" s="870"/>
      <c r="I1008" s="870"/>
      <c r="J1008" s="870"/>
      <c r="K1008" s="870"/>
      <c r="L1008" s="870"/>
      <c r="M1008" s="870"/>
      <c r="N1008" s="870"/>
      <c r="O1008" s="870"/>
      <c r="P1008" s="870"/>
      <c r="Q1008" s="870"/>
    </row>
    <row r="1009" ht="25.15" customHeight="true" x14ac:dyDescent="0.2">
      <c r="C1009" s="870"/>
      <c r="D1009" s="870"/>
      <c r="E1009" s="870"/>
      <c r="F1009" s="870"/>
      <c r="G1009" s="870"/>
      <c r="H1009" s="870"/>
      <c r="I1009" s="870"/>
      <c r="J1009" s="870"/>
      <c r="K1009" s="870"/>
      <c r="L1009" s="870"/>
      <c r="M1009" s="870"/>
      <c r="N1009" s="870"/>
      <c r="O1009" s="870"/>
      <c r="P1009" s="870"/>
      <c r="Q1009" s="870"/>
    </row>
    <row r="1010" ht="25.15" customHeight="true" x14ac:dyDescent="0.2">
      <c r="C1010" s="870"/>
      <c r="D1010" s="870"/>
      <c r="E1010" s="870"/>
      <c r="F1010" s="870"/>
      <c r="G1010" s="870"/>
      <c r="H1010" s="870"/>
      <c r="I1010" s="870"/>
      <c r="J1010" s="870"/>
      <c r="K1010" s="870"/>
      <c r="L1010" s="870"/>
      <c r="M1010" s="870"/>
      <c r="N1010" s="870"/>
      <c r="O1010" s="870"/>
      <c r="P1010" s="870"/>
      <c r="Q1010" s="870"/>
    </row>
    <row r="1011" ht="25.15" customHeight="true" x14ac:dyDescent="0.2">
      <c r="C1011" s="870"/>
      <c r="D1011" s="870"/>
      <c r="E1011" s="870"/>
      <c r="F1011" s="870"/>
      <c r="G1011" s="870"/>
      <c r="H1011" s="870"/>
      <c r="I1011" s="870"/>
      <c r="J1011" s="870"/>
      <c r="K1011" s="870"/>
      <c r="L1011" s="870"/>
      <c r="M1011" s="870"/>
      <c r="N1011" s="870"/>
      <c r="O1011" s="870"/>
      <c r="P1011" s="870"/>
      <c r="Q1011" s="870"/>
    </row>
    <row r="1012" ht="25.15" customHeight="true" x14ac:dyDescent="0.2">
      <c r="C1012" s="870"/>
      <c r="D1012" s="870"/>
      <c r="E1012" s="870"/>
      <c r="F1012" s="870"/>
      <c r="G1012" s="870"/>
      <c r="H1012" s="870"/>
      <c r="I1012" s="870"/>
      <c r="J1012" s="870"/>
      <c r="K1012" s="870"/>
      <c r="L1012" s="870"/>
      <c r="M1012" s="870"/>
      <c r="N1012" s="870"/>
      <c r="O1012" s="870"/>
      <c r="P1012" s="870"/>
      <c r="Q1012" s="870"/>
    </row>
    <row r="1013" ht="25.15" customHeight="true" x14ac:dyDescent="0.2">
      <c r="C1013" s="870"/>
      <c r="D1013" s="870"/>
      <c r="E1013" s="870"/>
      <c r="F1013" s="870"/>
      <c r="G1013" s="870"/>
      <c r="H1013" s="870"/>
      <c r="I1013" s="870"/>
      <c r="J1013" s="870"/>
      <c r="K1013" s="870"/>
      <c r="L1013" s="870"/>
      <c r="M1013" s="870"/>
      <c r="N1013" s="870"/>
      <c r="O1013" s="870"/>
      <c r="P1013" s="870"/>
      <c r="Q1013" s="870"/>
    </row>
    <row r="1014" ht="25.15" customHeight="true" x14ac:dyDescent="0.2">
      <c r="C1014" s="870"/>
      <c r="D1014" s="870"/>
      <c r="E1014" s="870"/>
      <c r="F1014" s="870"/>
      <c r="G1014" s="870"/>
      <c r="H1014" s="870"/>
      <c r="I1014" s="870"/>
      <c r="J1014" s="870"/>
      <c r="K1014" s="870"/>
      <c r="L1014" s="870"/>
      <c r="M1014" s="870"/>
      <c r="N1014" s="870"/>
      <c r="O1014" s="870"/>
      <c r="P1014" s="870"/>
      <c r="Q1014" s="870"/>
    </row>
    <row r="1015" ht="25.15" customHeight="true" x14ac:dyDescent="0.2">
      <c r="C1015" s="870"/>
      <c r="D1015" s="870"/>
      <c r="E1015" s="870"/>
      <c r="F1015" s="870"/>
      <c r="G1015" s="870"/>
      <c r="H1015" s="870"/>
      <c r="I1015" s="870"/>
      <c r="J1015" s="870"/>
      <c r="K1015" s="870"/>
      <c r="L1015" s="870"/>
      <c r="M1015" s="870"/>
      <c r="N1015" s="870"/>
      <c r="O1015" s="870"/>
      <c r="P1015" s="870"/>
      <c r="Q1015" s="870"/>
    </row>
    <row r="1016" ht="25.15" customHeight="true" x14ac:dyDescent="0.2">
      <c r="C1016" s="870"/>
      <c r="D1016" s="870"/>
      <c r="E1016" s="870"/>
      <c r="F1016" s="870"/>
      <c r="G1016" s="870"/>
      <c r="H1016" s="870"/>
      <c r="I1016" s="870"/>
      <c r="J1016" s="870"/>
      <c r="K1016" s="870"/>
      <c r="L1016" s="870"/>
      <c r="M1016" s="870"/>
      <c r="N1016" s="870"/>
      <c r="O1016" s="870"/>
      <c r="P1016" s="870"/>
      <c r="Q1016" s="870"/>
    </row>
    <row r="1017" ht="25.15" customHeight="true" x14ac:dyDescent="0.2">
      <c r="C1017" s="870"/>
      <c r="D1017" s="870"/>
      <c r="E1017" s="870"/>
      <c r="F1017" s="870"/>
      <c r="G1017" s="870"/>
      <c r="H1017" s="870"/>
      <c r="I1017" s="870"/>
      <c r="J1017" s="870"/>
      <c r="K1017" s="870"/>
      <c r="L1017" s="870"/>
      <c r="M1017" s="870"/>
      <c r="N1017" s="870"/>
      <c r="O1017" s="870"/>
      <c r="P1017" s="870"/>
      <c r="Q1017" s="870"/>
    </row>
    <row r="1018" ht="25.15" customHeight="true" x14ac:dyDescent="0.2">
      <c r="C1018" s="870"/>
      <c r="D1018" s="870"/>
      <c r="E1018" s="870"/>
      <c r="F1018" s="870"/>
      <c r="G1018" s="870"/>
      <c r="H1018" s="870"/>
      <c r="I1018" s="870"/>
      <c r="J1018" s="870"/>
      <c r="K1018" s="870"/>
      <c r="L1018" s="870"/>
      <c r="M1018" s="870"/>
      <c r="N1018" s="870"/>
      <c r="O1018" s="870"/>
      <c r="P1018" s="870"/>
      <c r="Q1018" s="870"/>
    </row>
    <row r="1019" ht="25.15" customHeight="true" x14ac:dyDescent="0.2">
      <c r="C1019" s="870"/>
      <c r="D1019" s="870"/>
      <c r="E1019" s="870"/>
      <c r="F1019" s="870"/>
      <c r="G1019" s="870"/>
      <c r="H1019" s="870"/>
      <c r="I1019" s="870"/>
      <c r="J1019" s="870"/>
      <c r="K1019" s="870"/>
      <c r="L1019" s="870"/>
      <c r="M1019" s="870"/>
      <c r="N1019" s="870"/>
      <c r="O1019" s="870"/>
      <c r="P1019" s="870"/>
      <c r="Q1019" s="870"/>
    </row>
    <row r="1020" ht="25.15" customHeight="true" x14ac:dyDescent="0.2">
      <c r="C1020" s="870"/>
      <c r="D1020" s="870"/>
      <c r="E1020" s="870"/>
      <c r="F1020" s="870"/>
      <c r="G1020" s="870"/>
      <c r="H1020" s="870"/>
      <c r="I1020" s="870"/>
      <c r="J1020" s="870"/>
      <c r="K1020" s="870"/>
      <c r="L1020" s="870"/>
      <c r="M1020" s="870"/>
      <c r="N1020" s="870"/>
      <c r="O1020" s="870"/>
      <c r="P1020" s="870"/>
      <c r="Q1020" s="870"/>
    </row>
    <row r="1021" ht="25.15" customHeight="true" x14ac:dyDescent="0.2">
      <c r="C1021" s="870"/>
      <c r="D1021" s="870"/>
      <c r="E1021" s="870"/>
      <c r="F1021" s="870"/>
      <c r="G1021" s="870"/>
      <c r="H1021" s="870"/>
      <c r="I1021" s="870"/>
      <c r="J1021" s="870"/>
      <c r="K1021" s="870"/>
      <c r="L1021" s="870"/>
      <c r="M1021" s="870"/>
      <c r="N1021" s="870"/>
      <c r="O1021" s="870"/>
      <c r="P1021" s="870"/>
      <c r="Q1021" s="870"/>
    </row>
    <row r="1022" ht="25.15" customHeight="true" x14ac:dyDescent="0.2">
      <c r="C1022" s="870"/>
      <c r="D1022" s="870"/>
      <c r="E1022" s="870"/>
      <c r="F1022" s="870"/>
      <c r="G1022" s="870"/>
      <c r="H1022" s="870"/>
      <c r="I1022" s="870"/>
      <c r="J1022" s="870"/>
      <c r="K1022" s="870"/>
      <c r="L1022" s="870"/>
      <c r="M1022" s="870"/>
      <c r="N1022" s="870"/>
      <c r="O1022" s="870"/>
      <c r="P1022" s="870"/>
      <c r="Q1022" s="870"/>
    </row>
    <row r="1023" ht="25.15" customHeight="true" x14ac:dyDescent="0.2">
      <c r="C1023" s="870"/>
      <c r="D1023" s="870"/>
      <c r="E1023" s="870"/>
      <c r="F1023" s="870"/>
      <c r="G1023" s="870"/>
      <c r="H1023" s="870"/>
      <c r="I1023" s="870"/>
      <c r="J1023" s="870"/>
      <c r="K1023" s="870"/>
      <c r="L1023" s="870"/>
      <c r="M1023" s="870"/>
      <c r="N1023" s="870"/>
      <c r="O1023" s="870"/>
      <c r="P1023" s="870"/>
      <c r="Q1023" s="870"/>
    </row>
    <row r="1024" ht="25.15" customHeight="true" x14ac:dyDescent="0.2">
      <c r="C1024" s="870"/>
      <c r="D1024" s="870"/>
      <c r="E1024" s="870"/>
      <c r="F1024" s="870"/>
      <c r="G1024" s="870"/>
      <c r="H1024" s="870"/>
      <c r="I1024" s="870"/>
      <c r="J1024" s="870"/>
      <c r="K1024" s="870"/>
      <c r="L1024" s="870"/>
      <c r="M1024" s="870"/>
      <c r="N1024" s="870"/>
      <c r="O1024" s="870"/>
      <c r="P1024" s="870"/>
      <c r="Q1024" s="870"/>
    </row>
    <row r="1025" s="242" customFormat="true" ht="21" customHeight="true" x14ac:dyDescent="0.2">
      <c r="A1025" s="3152" t="s">
        <v>202</v>
      </c>
      <c r="B1025" s="3153"/>
      <c r="C1025" s="3154"/>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129" t="s">
        <v>203</v>
      </c>
      <c r="B1026" s="3130"/>
      <c r="C1026" s="769" t="s">
        <v>204</v>
      </c>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770" t="s">
        <v>205</v>
      </c>
      <c r="B1027" s="771" t="s">
        <v>206</v>
      </c>
      <c r="C1027" s="772">
        <v>9097</v>
      </c>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773" t="s">
        <v>207</v>
      </c>
      <c r="B1028" s="774" t="s">
        <v>206</v>
      </c>
      <c r="C1028" s="775">
        <v>9097</v>
      </c>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773" t="s">
        <v>208</v>
      </c>
      <c r="B1029" s="774" t="s">
        <v>209</v>
      </c>
      <c r="C1029" s="775">
        <v>9097</v>
      </c>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773" t="s">
        <v>210</v>
      </c>
      <c r="B1030" s="774" t="s">
        <v>211</v>
      </c>
      <c r="C1030" s="775">
        <v>9097</v>
      </c>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131" t="s">
        <v>212</v>
      </c>
      <c r="B1031" s="774" t="s">
        <v>213</v>
      </c>
      <c r="C1031" s="775">
        <v>2197</v>
      </c>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131"/>
      <c r="B1032" s="774" t="s">
        <v>214</v>
      </c>
      <c r="C1032" s="775">
        <v>6900</v>
      </c>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132"/>
      <c r="B1033" s="776" t="s">
        <v>215</v>
      </c>
      <c r="C1033" s="777">
        <v>0</v>
      </c>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785"/>
      <c r="BB1033" s="136"/>
      <c r="BC1033" s="785"/>
      <c r="BD1033" s="785"/>
      <c r="BE1033" s="785"/>
      <c r="BF1033" s="785"/>
      <c r="BG1033" s="785"/>
      <c r="BH1033" s="785"/>
      <c r="BI1033" s="785"/>
      <c r="BJ1033" s="785"/>
      <c r="BK1033" s="785"/>
      <c r="BL1033" s="785"/>
      <c r="BM1033" s="785"/>
      <c r="BN1033" s="785"/>
      <c r="BO1033" s="785"/>
      <c r="BP1033" s="785"/>
      <c r="BQ1033" s="785"/>
      <c r="BR1033" s="785"/>
      <c r="BS1033" s="785"/>
      <c r="BT1033" s="785"/>
      <c r="BU1033" s="785"/>
      <c r="BV1033" s="785"/>
      <c r="BW1033" s="785"/>
      <c r="BX1033" s="785"/>
      <c r="BY1033" s="78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133" t="s">
        <v>216</v>
      </c>
      <c r="B1034" s="3134"/>
      <c r="C1034" s="31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6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760"/>
      <c r="BB1035" s="268"/>
      <c r="BC1035" s="760"/>
      <c r="BD1035" s="760"/>
      <c r="BE1035" s="760"/>
      <c r="BF1035" s="760"/>
      <c r="BG1035" s="760"/>
      <c r="BH1035" s="760"/>
      <c r="BI1035" s="760"/>
      <c r="BJ1035" s="760"/>
      <c r="BK1035" s="760"/>
      <c r="BL1035" s="760"/>
      <c r="BM1035" s="760"/>
      <c r="BN1035" s="760"/>
      <c r="BO1035" s="760"/>
      <c r="BP1035" s="760"/>
      <c r="BQ1035" s="760"/>
      <c r="BR1035" s="760"/>
      <c r="BS1035" s="760"/>
      <c r="BT1035" s="760"/>
      <c r="BU1035" s="760"/>
      <c r="BV1035" s="760"/>
      <c r="BW1035" s="760"/>
      <c r="BX1035" s="760"/>
      <c r="BY1035" s="760"/>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122</v>
      </c>
      <c r="B1036" s="118" t="s">
        <v>123</v>
      </c>
    </row>
    <row r="1037" ht="15" customHeight="true" x14ac:dyDescent="0.2">
      <c r="A1037" s="429" t="str">
        <f>R15</f>
        <v>boucle de mouhoun</v>
      </c>
      <c r="B1037" s="429" t="e">
        <f>BR122+BR123</f>
        <v>#VALUE!</v>
      </c>
    </row>
    <row r="1038" ht="15" customHeight="true" x14ac:dyDescent="0.2">
      <c r="A1038" s="429" t="str">
        <f>S15</f>
        <v>cascades</v>
      </c>
      <c r="B1038" s="429" t="e">
        <f>BS122+BS123</f>
        <v>#VALUE!</v>
      </c>
    </row>
    <row r="1039" ht="15" customHeight="true" x14ac:dyDescent="0.2">
      <c r="A1039" s="429" t="str">
        <f>T15</f>
        <v>centre (sans ouagadougou)</v>
      </c>
      <c r="B1039" s="429" t="e">
        <f>BT122+BT123</f>
        <v>#VALUE!</v>
      </c>
    </row>
    <row r="1040" ht="15" customHeight="true" x14ac:dyDescent="0.2">
      <c r="A1040" s="429" t="str">
        <f>U15</f>
        <v>centre-est</v>
      </c>
      <c r="B1040" s="429" t="e">
        <f>BU122+BU123</f>
        <v>#VALUE!</v>
      </c>
    </row>
    <row r="1041" ht="15" customHeight="true" x14ac:dyDescent="0.2">
      <c r="A1041" s="429" t="str">
        <f>V15</f>
        <v>centre-nord</v>
      </c>
      <c r="B1041" s="429" t="e">
        <f>BV122+BV123</f>
        <v>#VALUE!</v>
      </c>
    </row>
    <row r="1042" ht="15" customHeight="true" x14ac:dyDescent="0.2">
      <c r="A1042" s="429" t="str">
        <f>W15</f>
        <v>centre-ouest</v>
      </c>
      <c r="B1042" s="429" t="e">
        <f>BW122+BW123</f>
        <v>#VALUE!</v>
      </c>
    </row>
    <row r="1043" ht="15" customHeight="true" x14ac:dyDescent="0.2">
      <c r="A1043" s="429" t="str">
        <f>X15</f>
        <v>centre-sud</v>
      </c>
      <c r="B1043" s="429" t="e">
        <f>BX122+XR123</f>
        <v>#VALUE!</v>
      </c>
    </row>
    <row r="1044" ht="15" customHeight="true" x14ac:dyDescent="0.2">
      <c r="A1044" s="429" t="str">
        <f>Y15</f>
        <v>est</v>
      </c>
      <c r="B1044" s="429" t="e">
        <f>BY122+BY123</f>
        <v>#VALUE!</v>
      </c>
    </row>
    <row r="1045" ht="15" customHeight="true" x14ac:dyDescent="0.2">
      <c r="A1045" s="429" t="str">
        <f>Z15</f>
        <v>hauts bassins</v>
      </c>
      <c r="B1045" s="429" t="e">
        <f>BZ122+BZ123</f>
        <v>#VALUE!</v>
      </c>
    </row>
    <row r="1046" ht="15" customHeight="true" x14ac:dyDescent="0.2">
      <c r="A1046" s="268" t="str">
        <f>AA15</f>
        <v>nord</v>
      </c>
      <c r="B1046" s="429" t="e">
        <f>CA122+CA123</f>
        <v>#VALUE!</v>
      </c>
    </row>
    <row r="1047" ht="15" customHeight="true" x14ac:dyDescent="0.2">
      <c r="A1047" s="268" t="str">
        <f>AB15</f>
        <v>ouagadougou</v>
      </c>
      <c r="B1047" s="429" t="e">
        <f>CB122+CB123</f>
        <v>#VALUE!</v>
      </c>
    </row>
    <row r="1048" ht="15" customHeight="true" x14ac:dyDescent="0.2">
      <c r="A1048" s="268" t="str">
        <f>AC15</f>
        <v>plateau central</v>
      </c>
      <c r="B1048" s="429" t="e">
        <f>CC122+CC123</f>
        <v>#VALUE!</v>
      </c>
    </row>
    <row r="1049" ht="15" customHeight="true" x14ac:dyDescent="0.2">
      <c r="A1049" s="268" t="str">
        <f>AD15</f>
        <v>sahel</v>
      </c>
      <c r="B1049" s="429" t="e">
        <f>CD122+CD123</f>
        <v>#VALUE!</v>
      </c>
    </row>
    <row r="1050" ht="15" customHeight="true" x14ac:dyDescent="0.2">
      <c r="A1050" s="268" t="str">
        <f>AE15</f>
        <v>sud-ouest</v>
      </c>
      <c r="B1050" s="429" t="e">
        <f>CE122+CE123</f>
        <v>#VALUE!</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14</v>
      </c>
      <c r="B1072" s="268" t="s">
        <v>142</v>
      </c>
    </row>
    <row r="1100" s="235" customFormat="true" ht="17.1" customHeight="true" x14ac:dyDescent="0.2">
      <c r="A1100" s="1046"/>
      <c r="B1100" s="1030"/>
      <c r="BA1100" s="760"/>
      <c r="BB1100" s="268"/>
      <c r="BC1100" s="760"/>
      <c r="BD1100" s="760"/>
      <c r="BE1100" s="760"/>
      <c r="BF1100" s="760"/>
      <c r="BG1100" s="760"/>
      <c r="BH1100" s="760"/>
      <c r="BI1100" s="760"/>
      <c r="BJ1100" s="760"/>
      <c r="BK1100" s="760"/>
      <c r="BL1100" s="760"/>
      <c r="BM1100" s="760"/>
      <c r="BN1100" s="760"/>
      <c r="BO1100" s="760"/>
      <c r="BP1100" s="760"/>
      <c r="BQ1100" s="760"/>
      <c r="BR1100" s="760"/>
      <c r="BS1100" s="760"/>
      <c r="BT1100" s="760"/>
      <c r="BU1100" s="760"/>
      <c r="BV1100" s="760"/>
      <c r="BW1100" s="760"/>
      <c r="BX1100" s="760"/>
      <c r="BY1100" s="760"/>
    </row>
    <row r="1101" s="235" customFormat="true" ht="17.1" customHeight="true" x14ac:dyDescent="0.2">
      <c r="A1101" s="1047"/>
      <c r="B1101" s="1031"/>
      <c r="BA1101" s="760"/>
      <c r="BB1101" s="268"/>
      <c r="BC1101" s="760"/>
      <c r="BD1101" s="760"/>
      <c r="BE1101" s="760"/>
      <c r="BF1101" s="760"/>
      <c r="BG1101" s="760"/>
      <c r="BH1101" s="760"/>
      <c r="BI1101" s="760"/>
      <c r="BJ1101" s="760"/>
      <c r="BK1101" s="760"/>
      <c r="BL1101" s="760"/>
      <c r="BM1101" s="760"/>
      <c r="BN1101" s="760"/>
      <c r="BO1101" s="760"/>
      <c r="BP1101" s="760"/>
      <c r="BQ1101" s="760"/>
      <c r="BR1101" s="760"/>
      <c r="BS1101" s="760"/>
      <c r="BT1101" s="760"/>
      <c r="BU1101" s="760"/>
      <c r="BV1101" s="760"/>
      <c r="BW1101" s="760"/>
      <c r="BX1101" s="760"/>
      <c r="BY1101" s="760"/>
    </row>
    <row r="1102" s="235" customFormat="true" ht="15" customHeight="true" x14ac:dyDescent="0.2">
      <c r="BA1102" s="760"/>
      <c r="BB1102" s="268"/>
      <c r="BC1102" s="760"/>
      <c r="BD1102" s="760"/>
      <c r="BE1102" s="760"/>
      <c r="BF1102" s="760"/>
      <c r="BG1102" s="760"/>
      <c r="BH1102" s="760"/>
      <c r="BI1102" s="760"/>
      <c r="BJ1102" s="760"/>
      <c r="BK1102" s="760"/>
      <c r="BL1102" s="760"/>
      <c r="BM1102" s="760"/>
      <c r="BN1102" s="760"/>
      <c r="BO1102" s="760"/>
      <c r="BP1102" s="760"/>
      <c r="BQ1102" s="760"/>
      <c r="BR1102" s="760"/>
      <c r="BS1102" s="760"/>
      <c r="BT1102" s="760"/>
      <c r="BU1102" s="760"/>
      <c r="BV1102" s="760"/>
      <c r="BW1102" s="760"/>
      <c r="BX1102" s="760"/>
      <c r="BY1102" s="760"/>
    </row>
    <row r="1103" s="235" customFormat="true" ht="15" customHeight="true" x14ac:dyDescent="0.2">
      <c r="BA1103" s="760"/>
      <c r="BB1103" s="268"/>
      <c r="BC1103" s="760"/>
      <c r="BD1103" s="760"/>
      <c r="BE1103" s="760"/>
      <c r="BF1103" s="760"/>
      <c r="BG1103" s="760"/>
      <c r="BH1103" s="760"/>
      <c r="BI1103" s="760"/>
      <c r="BJ1103" s="760"/>
      <c r="BK1103" s="760"/>
      <c r="BL1103" s="760"/>
      <c r="BM1103" s="760"/>
      <c r="BN1103" s="760"/>
      <c r="BO1103" s="760"/>
      <c r="BP1103" s="760"/>
      <c r="BQ1103" s="760"/>
      <c r="BR1103" s="760"/>
      <c r="BS1103" s="760"/>
      <c r="BT1103" s="760"/>
      <c r="BU1103" s="760"/>
      <c r="BV1103" s="760"/>
      <c r="BW1103" s="760"/>
      <c r="BX1103" s="760"/>
      <c r="BY1103" s="760"/>
    </row>
    <row r="1104" s="235" customFormat="true" ht="15" customHeight="true" x14ac:dyDescent="0.2">
      <c r="BA1104" s="760"/>
      <c r="BB1104" s="268"/>
      <c r="BC1104" s="760"/>
      <c r="BD1104" s="760"/>
      <c r="BE1104" s="760"/>
      <c r="BF1104" s="760"/>
      <c r="BG1104" s="760"/>
      <c r="BH1104" s="760"/>
      <c r="BI1104" s="760"/>
      <c r="BJ1104" s="760"/>
      <c r="BK1104" s="760"/>
      <c r="BL1104" s="760"/>
      <c r="BM1104" s="760"/>
      <c r="BN1104" s="760"/>
      <c r="BO1104" s="760"/>
      <c r="BP1104" s="760"/>
      <c r="BQ1104" s="760"/>
      <c r="BR1104" s="760"/>
      <c r="BS1104" s="760"/>
      <c r="BT1104" s="760"/>
      <c r="BU1104" s="760"/>
      <c r="BV1104" s="760"/>
      <c r="BW1104" s="760"/>
      <c r="BX1104" s="760"/>
      <c r="BY1104" s="760"/>
    </row>
    <row r="1105" s="235" customFormat="true" ht="15" customHeight="true" x14ac:dyDescent="0.2">
      <c r="BA1105" s="760"/>
      <c r="BB1105" s="268"/>
      <c r="BC1105" s="760"/>
      <c r="BD1105" s="760"/>
      <c r="BE1105" s="760"/>
      <c r="BF1105" s="760"/>
      <c r="BG1105" s="760"/>
      <c r="BH1105" s="760"/>
      <c r="BI1105" s="760"/>
      <c r="BJ1105" s="760"/>
      <c r="BK1105" s="760"/>
      <c r="BL1105" s="760"/>
      <c r="BM1105" s="760"/>
      <c r="BN1105" s="760"/>
      <c r="BO1105" s="760"/>
      <c r="BP1105" s="760"/>
      <c r="BQ1105" s="760"/>
      <c r="BR1105" s="760"/>
      <c r="BS1105" s="760"/>
      <c r="BT1105" s="760"/>
      <c r="BU1105" s="760"/>
      <c r="BV1105" s="760"/>
      <c r="BW1105" s="760"/>
      <c r="BX1105" s="760"/>
      <c r="BY1105" s="760"/>
    </row>
    <row r="1106" s="235" customFormat="true" ht="15" customHeight="true" x14ac:dyDescent="0.2">
      <c r="BA1106" s="760"/>
      <c r="BB1106" s="268"/>
      <c r="BC1106" s="760"/>
      <c r="BD1106" s="760"/>
      <c r="BE1106" s="760"/>
      <c r="BF1106" s="760"/>
      <c r="BG1106" s="760"/>
      <c r="BH1106" s="760"/>
      <c r="BI1106" s="760"/>
      <c r="BJ1106" s="760"/>
      <c r="BK1106" s="760"/>
      <c r="BL1106" s="760"/>
      <c r="BM1106" s="760"/>
      <c r="BN1106" s="760"/>
      <c r="BO1106" s="760"/>
      <c r="BP1106" s="760"/>
      <c r="BQ1106" s="760"/>
      <c r="BR1106" s="760"/>
      <c r="BS1106" s="760"/>
      <c r="BT1106" s="760"/>
      <c r="BU1106" s="760"/>
      <c r="BV1106" s="760"/>
      <c r="BW1106" s="760"/>
      <c r="BX1106" s="760"/>
      <c r="BY1106" s="760"/>
    </row>
    <row r="1107" s="235" customFormat="true" ht="15" customHeight="true" x14ac:dyDescent="0.2">
      <c r="BA1107" s="760"/>
      <c r="BB1107" s="268"/>
      <c r="BC1107" s="760"/>
      <c r="BD1107" s="760"/>
      <c r="BE1107" s="760"/>
      <c r="BF1107" s="760"/>
      <c r="BG1107" s="760"/>
      <c r="BH1107" s="760"/>
      <c r="BI1107" s="760"/>
      <c r="BJ1107" s="760"/>
      <c r="BK1107" s="760"/>
      <c r="BL1107" s="760"/>
      <c r="BM1107" s="760"/>
      <c r="BN1107" s="760"/>
      <c r="BO1107" s="760"/>
      <c r="BP1107" s="760"/>
      <c r="BQ1107" s="760"/>
      <c r="BR1107" s="760"/>
      <c r="BS1107" s="760"/>
      <c r="BT1107" s="760"/>
      <c r="BU1107" s="760"/>
      <c r="BV1107" s="760"/>
      <c r="BW1107" s="760"/>
      <c r="BX1107" s="760"/>
      <c r="BY1107" s="760"/>
    </row>
    <row r="1108" s="235" customFormat="true" ht="15" customHeight="true" x14ac:dyDescent="0.2">
      <c r="BA1108" s="760"/>
      <c r="BB1108" s="268"/>
      <c r="BC1108" s="760"/>
      <c r="BD1108" s="760"/>
      <c r="BE1108" s="760"/>
      <c r="BF1108" s="760"/>
      <c r="BG1108" s="760"/>
      <c r="BH1108" s="760"/>
      <c r="BI1108" s="760"/>
      <c r="BJ1108" s="760"/>
      <c r="BK1108" s="760"/>
      <c r="BL1108" s="760"/>
      <c r="BM1108" s="760"/>
      <c r="BN1108" s="760"/>
      <c r="BO1108" s="760"/>
      <c r="BP1108" s="760"/>
      <c r="BQ1108" s="760"/>
      <c r="BR1108" s="760"/>
      <c r="BS1108" s="760"/>
      <c r="BT1108" s="760"/>
      <c r="BU1108" s="760"/>
      <c r="BV1108" s="760"/>
      <c r="BW1108" s="760"/>
      <c r="BX1108" s="760"/>
      <c r="BY1108" s="760"/>
    </row>
    <row r="1109" s="235" customFormat="true" ht="15" customHeight="true" x14ac:dyDescent="0.2">
      <c r="BA1109" s="760"/>
      <c r="BB1109" s="268"/>
      <c r="BC1109" s="760"/>
      <c r="BD1109" s="760"/>
      <c r="BE1109" s="760"/>
      <c r="BF1109" s="760"/>
      <c r="BG1109" s="760"/>
      <c r="BH1109" s="760"/>
      <c r="BI1109" s="760"/>
      <c r="BJ1109" s="760"/>
      <c r="BK1109" s="760"/>
      <c r="BL1109" s="760"/>
      <c r="BM1109" s="760"/>
      <c r="BN1109" s="760"/>
      <c r="BO1109" s="760"/>
      <c r="BP1109" s="760"/>
      <c r="BQ1109" s="760"/>
      <c r="BR1109" s="760"/>
      <c r="BS1109" s="760"/>
      <c r="BT1109" s="760"/>
      <c r="BU1109" s="760"/>
      <c r="BV1109" s="760"/>
      <c r="BW1109" s="760"/>
      <c r="BX1109" s="760"/>
      <c r="BY1109" s="760"/>
    </row>
    <row r="1110" s="235" customFormat="true" ht="15" customHeight="true" x14ac:dyDescent="0.2">
      <c r="BA1110" s="760"/>
      <c r="BB1110" s="268"/>
      <c r="BC1110" s="760"/>
      <c r="BD1110" s="760"/>
      <c r="BE1110" s="760"/>
      <c r="BF1110" s="760"/>
      <c r="BG1110" s="760"/>
      <c r="BH1110" s="760"/>
      <c r="BI1110" s="760"/>
      <c r="BJ1110" s="760"/>
      <c r="BK1110" s="760"/>
      <c r="BL1110" s="760"/>
      <c r="BM1110" s="760"/>
      <c r="BN1110" s="760"/>
      <c r="BO1110" s="760"/>
      <c r="BP1110" s="760"/>
      <c r="BQ1110" s="760"/>
      <c r="BR1110" s="760"/>
      <c r="BS1110" s="760"/>
      <c r="BT1110" s="760"/>
      <c r="BU1110" s="760"/>
      <c r="BV1110" s="760"/>
      <c r="BW1110" s="760"/>
      <c r="BX1110" s="760"/>
      <c r="BY1110" s="760"/>
    </row>
    <row r="1111" s="235" customFormat="true" ht="15" customHeight="true" x14ac:dyDescent="0.2">
      <c r="BA1111" s="760"/>
      <c r="BB1111" s="268"/>
      <c r="BC1111" s="760"/>
      <c r="BD1111" s="760"/>
      <c r="BE1111" s="760"/>
      <c r="BF1111" s="760"/>
      <c r="BG1111" s="760"/>
      <c r="BH1111" s="760"/>
      <c r="BI1111" s="760"/>
      <c r="BJ1111" s="760"/>
      <c r="BK1111" s="760"/>
      <c r="BL1111" s="760"/>
      <c r="BM1111" s="760"/>
      <c r="BN1111" s="760"/>
      <c r="BO1111" s="760"/>
      <c r="BP1111" s="760"/>
      <c r="BQ1111" s="760"/>
      <c r="BR1111" s="760"/>
      <c r="BS1111" s="760"/>
      <c r="BT1111" s="760"/>
      <c r="BU1111" s="760"/>
      <c r="BV1111" s="760"/>
      <c r="BW1111" s="760"/>
      <c r="BX1111" s="760"/>
      <c r="BY1111" s="760"/>
    </row>
    <row r="1112" s="235" customFormat="true" ht="15" customHeight="true" x14ac:dyDescent="0.2">
      <c r="BA1112" s="760"/>
      <c r="BB1112" s="268"/>
      <c r="BC1112" s="760"/>
      <c r="BD1112" s="760"/>
      <c r="BE1112" s="760"/>
      <c r="BF1112" s="760"/>
      <c r="BG1112" s="760"/>
      <c r="BH1112" s="760"/>
      <c r="BI1112" s="760"/>
      <c r="BJ1112" s="760"/>
      <c r="BK1112" s="760"/>
      <c r="BL1112" s="760"/>
      <c r="BM1112" s="760"/>
      <c r="BN1112" s="760"/>
      <c r="BO1112" s="760"/>
      <c r="BP1112" s="760"/>
      <c r="BQ1112" s="760"/>
      <c r="BR1112" s="760"/>
      <c r="BS1112" s="760"/>
      <c r="BT1112" s="760"/>
      <c r="BU1112" s="760"/>
      <c r="BV1112" s="760"/>
      <c r="BW1112" s="760"/>
      <c r="BX1112" s="760"/>
      <c r="BY1112" s="760"/>
    </row>
    <row r="1113" s="235" customFormat="true" ht="15" customHeight="true" x14ac:dyDescent="0.2">
      <c r="BA1113" s="760"/>
      <c r="BB1113" s="268"/>
      <c r="BC1113" s="760"/>
      <c r="BD1113" s="760"/>
      <c r="BE1113" s="760"/>
      <c r="BF1113" s="760"/>
      <c r="BG1113" s="760"/>
      <c r="BH1113" s="760"/>
      <c r="BI1113" s="760"/>
      <c r="BJ1113" s="760"/>
      <c r="BK1113" s="760"/>
      <c r="BL1113" s="760"/>
      <c r="BM1113" s="760"/>
      <c r="BN1113" s="760"/>
      <c r="BO1113" s="760"/>
      <c r="BP1113" s="760"/>
      <c r="BQ1113" s="760"/>
      <c r="BR1113" s="760"/>
      <c r="BS1113" s="760"/>
      <c r="BT1113" s="760"/>
      <c r="BU1113" s="760"/>
      <c r="BV1113" s="760"/>
      <c r="BW1113" s="760"/>
      <c r="BX1113" s="760"/>
      <c r="BY1113" s="760"/>
    </row>
    <row r="1114" s="235" customFormat="true" ht="17.1" customHeight="true" x14ac:dyDescent="0.2">
      <c r="A1114" s="1047"/>
      <c r="B1114" s="1031"/>
      <c r="C1114" s="1032"/>
      <c r="D1114" s="1033"/>
      <c r="E1114" s="1033"/>
      <c r="F1114" s="1033"/>
      <c r="G1114" s="1034"/>
      <c r="H1114" s="1033"/>
      <c r="I1114" s="1033"/>
      <c r="J1114" s="1033"/>
      <c r="K1114" s="1033"/>
      <c r="L1114" s="1034"/>
      <c r="M1114" s="1033"/>
      <c r="N1114" s="1033"/>
      <c r="O1114" s="1033"/>
      <c r="P1114" s="1033"/>
      <c r="Q1114" s="1034"/>
      <c r="R1114" s="1033"/>
      <c r="S1114" s="1033"/>
      <c r="T1114" s="1033"/>
      <c r="U1114" s="1033"/>
      <c r="V1114" s="1033"/>
      <c r="W1114" s="1033"/>
      <c r="X1114" s="1033"/>
      <c r="Y1114" s="1033"/>
      <c r="Z1114" s="1033"/>
      <c r="AA1114" s="1033"/>
      <c r="AB1114" s="1035"/>
      <c r="AC1114" s="1035"/>
      <c r="AD1114" s="1035"/>
      <c r="AE1114" s="1035"/>
      <c r="BA1114" s="760"/>
      <c r="BB1114" s="268"/>
      <c r="BC1114" s="760"/>
      <c r="BD1114" s="760"/>
      <c r="BE1114" s="760"/>
      <c r="BF1114" s="760"/>
      <c r="BG1114" s="760"/>
      <c r="BH1114" s="760"/>
      <c r="BI1114" s="760"/>
      <c r="BJ1114" s="760"/>
      <c r="BK1114" s="760"/>
      <c r="BL1114" s="760"/>
      <c r="BM1114" s="760"/>
      <c r="BN1114" s="760"/>
      <c r="BO1114" s="760"/>
      <c r="BP1114" s="760"/>
      <c r="BQ1114" s="760"/>
      <c r="BR1114" s="760"/>
      <c r="BS1114" s="760"/>
      <c r="BT1114" s="760"/>
      <c r="BU1114" s="760"/>
      <c r="BV1114" s="760"/>
      <c r="BW1114" s="760"/>
      <c r="BX1114" s="760"/>
      <c r="BY1114" s="760"/>
    </row>
    <row r="1115" s="235" customFormat="true" ht="17.1" customHeight="true" x14ac:dyDescent="0.2">
      <c r="A1115" s="1047"/>
      <c r="B1115" s="1031"/>
      <c r="C1115" s="1032"/>
      <c r="D1115" s="1033"/>
      <c r="E1115" s="1033"/>
      <c r="F1115" s="1033"/>
      <c r="G1115" s="1034"/>
      <c r="H1115" s="1033"/>
      <c r="I1115" s="1033"/>
      <c r="J1115" s="1033"/>
      <c r="K1115" s="1033"/>
      <c r="L1115" s="1034"/>
      <c r="M1115" s="1033"/>
      <c r="N1115" s="1033"/>
      <c r="O1115" s="1033"/>
      <c r="P1115" s="1033"/>
      <c r="Q1115" s="1034"/>
      <c r="R1115" s="1033"/>
      <c r="S1115" s="1033"/>
      <c r="T1115" s="1033"/>
      <c r="U1115" s="1033"/>
      <c r="V1115" s="1033"/>
      <c r="W1115" s="1033"/>
      <c r="X1115" s="1033"/>
      <c r="Y1115" s="1033"/>
      <c r="Z1115" s="1033"/>
      <c r="AA1115" s="1033"/>
      <c r="AB1115" s="1035"/>
      <c r="AC1115" s="1035"/>
      <c r="AD1115" s="1035"/>
      <c r="AE1115" s="1035"/>
      <c r="BA1115" s="760"/>
      <c r="BB1115" s="268"/>
      <c r="BC1115" s="760"/>
      <c r="BD1115" s="760"/>
      <c r="BE1115" s="760"/>
      <c r="BF1115" s="760"/>
      <c r="BG1115" s="760"/>
      <c r="BH1115" s="760"/>
      <c r="BI1115" s="760"/>
      <c r="BJ1115" s="760"/>
      <c r="BK1115" s="760"/>
      <c r="BL1115" s="760"/>
      <c r="BM1115" s="760"/>
      <c r="BN1115" s="760"/>
      <c r="BO1115" s="760"/>
      <c r="BP1115" s="760"/>
      <c r="BQ1115" s="760"/>
      <c r="BR1115" s="760"/>
      <c r="BS1115" s="760"/>
      <c r="BT1115" s="760"/>
      <c r="BU1115" s="760"/>
      <c r="BV1115" s="760"/>
      <c r="BW1115" s="760"/>
      <c r="BX1115" s="760"/>
      <c r="BY1115" s="760"/>
    </row>
    <row r="1116" s="235" customFormat="true" ht="17.1" customHeight="true" x14ac:dyDescent="0.2">
      <c r="A1116" s="1047"/>
      <c r="B1116" s="1031"/>
      <c r="C1116" s="1032"/>
      <c r="D1116" s="1033"/>
      <c r="E1116" s="1033"/>
      <c r="F1116" s="1033"/>
      <c r="G1116" s="1034"/>
      <c r="H1116" s="1033"/>
      <c r="I1116" s="1033"/>
      <c r="J1116" s="1033"/>
      <c r="K1116" s="1033"/>
      <c r="L1116" s="1034"/>
      <c r="M1116" s="1033"/>
      <c r="N1116" s="1033"/>
      <c r="O1116" s="1033"/>
      <c r="P1116" s="1033"/>
      <c r="Q1116" s="1034"/>
      <c r="R1116" s="1033"/>
      <c r="S1116" s="1033"/>
      <c r="T1116" s="1033"/>
      <c r="U1116" s="1033"/>
      <c r="V1116" s="1033"/>
      <c r="W1116" s="1033"/>
      <c r="X1116" s="1033"/>
      <c r="Y1116" s="1033"/>
      <c r="Z1116" s="1033"/>
      <c r="AA1116" s="1033"/>
      <c r="AB1116" s="1035"/>
      <c r="AC1116" s="1035"/>
      <c r="AD1116" s="1035"/>
      <c r="AE1116" s="1035"/>
      <c r="BA1116" s="760"/>
      <c r="BB1116" s="268"/>
      <c r="BC1116" s="760"/>
      <c r="BD1116" s="760"/>
      <c r="BE1116" s="760"/>
      <c r="BF1116" s="760"/>
      <c r="BG1116" s="760"/>
      <c r="BH1116" s="760"/>
      <c r="BI1116" s="760"/>
      <c r="BJ1116" s="760"/>
      <c r="BK1116" s="760"/>
      <c r="BL1116" s="760"/>
      <c r="BM1116" s="760"/>
      <c r="BN1116" s="760"/>
      <c r="BO1116" s="760"/>
      <c r="BP1116" s="760"/>
      <c r="BQ1116" s="760"/>
      <c r="BR1116" s="760"/>
      <c r="BS1116" s="760"/>
      <c r="BT1116" s="760"/>
      <c r="BU1116" s="760"/>
      <c r="BV1116" s="760"/>
      <c r="BW1116" s="760"/>
      <c r="BX1116" s="760"/>
      <c r="BY1116" s="760"/>
    </row>
    <row r="1117" s="235" customFormat="true" ht="17.1" customHeight="true" x14ac:dyDescent="0.2">
      <c r="A1117" s="1048"/>
      <c r="B1117" s="1036"/>
      <c r="C1117" s="1037"/>
      <c r="D1117" s="1038"/>
      <c r="E1117" s="1038"/>
      <c r="F1117" s="1038"/>
      <c r="G1117" s="1039"/>
      <c r="H1117" s="1038"/>
      <c r="I1117" s="1038"/>
      <c r="J1117" s="1038"/>
      <c r="K1117" s="1038"/>
      <c r="L1117" s="1039"/>
      <c r="M1117" s="1038"/>
      <c r="N1117" s="1038"/>
      <c r="O1117" s="1038"/>
      <c r="P1117" s="1038"/>
      <c r="Q1117" s="1039"/>
      <c r="R1117" s="1038"/>
      <c r="S1117" s="1038"/>
      <c r="T1117" s="1038"/>
      <c r="U1117" s="1038"/>
      <c r="V1117" s="1038"/>
      <c r="W1117" s="1038"/>
      <c r="X1117" s="1038"/>
      <c r="Y1117" s="1038"/>
      <c r="Z1117" s="1038"/>
      <c r="AA1117" s="1038"/>
      <c r="AB1117" s="1040"/>
      <c r="AC1117" s="1040"/>
      <c r="AD1117" s="1040"/>
      <c r="AE1117" s="1040"/>
      <c r="BA1117" s="760"/>
      <c r="BB1117" s="268"/>
      <c r="BC1117" s="760"/>
      <c r="BD1117" s="760"/>
      <c r="BE1117" s="760"/>
      <c r="BF1117" s="760"/>
      <c r="BG1117" s="760"/>
      <c r="BH1117" s="760"/>
      <c r="BI1117" s="760"/>
      <c r="BJ1117" s="760"/>
      <c r="BK1117" s="760"/>
      <c r="BL1117" s="760"/>
      <c r="BM1117" s="760"/>
      <c r="BN1117" s="760"/>
      <c r="BO1117" s="760"/>
      <c r="BP1117" s="760"/>
      <c r="BQ1117" s="760"/>
      <c r="BR1117" s="760"/>
      <c r="BS1117" s="760"/>
      <c r="BT1117" s="760"/>
      <c r="BU1117" s="760"/>
      <c r="BV1117" s="760"/>
      <c r="BW1117" s="760"/>
      <c r="BX1117" s="760"/>
      <c r="BY1117" s="760"/>
    </row>
    <row r="1118" s="235" customFormat="true" ht="15" customHeight="true" x14ac:dyDescent="0.2">
      <c r="BA1118" s="760"/>
      <c r="BB1118" s="268"/>
      <c r="BC1118" s="760"/>
      <c r="BD1118" s="760"/>
      <c r="BE1118" s="760"/>
      <c r="BF1118" s="760"/>
      <c r="BG1118" s="760"/>
      <c r="BH1118" s="760"/>
      <c r="BI1118" s="760"/>
      <c r="BJ1118" s="760"/>
      <c r="BK1118" s="760"/>
      <c r="BL1118" s="760"/>
      <c r="BM1118" s="760"/>
      <c r="BN1118" s="760"/>
      <c r="BO1118" s="760"/>
      <c r="BP1118" s="760"/>
      <c r="BQ1118" s="760"/>
      <c r="BR1118" s="760"/>
      <c r="BS1118" s="760"/>
      <c r="BT1118" s="760"/>
      <c r="BU1118" s="760"/>
      <c r="BV1118" s="760"/>
      <c r="BW1118" s="760"/>
      <c r="BX1118" s="760"/>
      <c r="BY1118" s="760"/>
    </row>
    <row r="1119" s="235" customFormat="true" ht="15" customHeight="true" x14ac:dyDescent="0.2">
      <c r="BA1119" s="760"/>
      <c r="BB1119" s="268"/>
      <c r="BC1119" s="760"/>
      <c r="BD1119" s="760"/>
      <c r="BE1119" s="760"/>
      <c r="BF1119" s="760"/>
      <c r="BG1119" s="760"/>
      <c r="BH1119" s="760"/>
      <c r="BI1119" s="760"/>
      <c r="BJ1119" s="760"/>
      <c r="BK1119" s="760"/>
      <c r="BL1119" s="760"/>
      <c r="BM1119" s="760"/>
      <c r="BN1119" s="760"/>
      <c r="BO1119" s="760"/>
      <c r="BP1119" s="760"/>
      <c r="BQ1119" s="760"/>
      <c r="BR1119" s="760"/>
      <c r="BS1119" s="760"/>
      <c r="BT1119" s="760"/>
      <c r="BU1119" s="760"/>
      <c r="BV1119" s="760"/>
      <c r="BW1119" s="760"/>
      <c r="BX1119" s="760"/>
      <c r="BY1119" s="760"/>
    </row>
    <row r="1120" s="235" customFormat="true" ht="15" customHeight="true" x14ac:dyDescent="0.2">
      <c r="BA1120" s="760"/>
      <c r="BB1120" s="268"/>
      <c r="BC1120" s="760"/>
      <c r="BD1120" s="760"/>
      <c r="BE1120" s="760"/>
      <c r="BF1120" s="760"/>
      <c r="BG1120" s="760"/>
      <c r="BH1120" s="760"/>
      <c r="BI1120" s="760"/>
      <c r="BJ1120" s="760"/>
      <c r="BK1120" s="760"/>
      <c r="BL1120" s="760"/>
      <c r="BM1120" s="760"/>
      <c r="BN1120" s="760"/>
      <c r="BO1120" s="760"/>
      <c r="BP1120" s="760"/>
      <c r="BQ1120" s="760"/>
      <c r="BR1120" s="760"/>
      <c r="BS1120" s="760"/>
      <c r="BT1120" s="760"/>
      <c r="BU1120" s="760"/>
      <c r="BV1120" s="760"/>
      <c r="BW1120" s="760"/>
      <c r="BX1120" s="760"/>
      <c r="BY1120" s="760"/>
    </row>
    <row r="1121" s="235" customFormat="true" ht="15" customHeight="true" x14ac:dyDescent="0.2">
      <c r="BA1121" s="760"/>
      <c r="BB1121" s="268"/>
      <c r="BC1121" s="760"/>
      <c r="BD1121" s="760"/>
      <c r="BE1121" s="760"/>
      <c r="BF1121" s="760"/>
      <c r="BG1121" s="760"/>
      <c r="BH1121" s="760"/>
      <c r="BI1121" s="760"/>
      <c r="BJ1121" s="760"/>
      <c r="BK1121" s="760"/>
      <c r="BL1121" s="760"/>
      <c r="BM1121" s="760"/>
      <c r="BN1121" s="760"/>
      <c r="BO1121" s="760"/>
      <c r="BP1121" s="760"/>
      <c r="BQ1121" s="760"/>
      <c r="BR1121" s="760"/>
      <c r="BS1121" s="760"/>
      <c r="BT1121" s="760"/>
      <c r="BU1121" s="760"/>
      <c r="BV1121" s="760"/>
      <c r="BW1121" s="760"/>
      <c r="BX1121" s="760"/>
      <c r="BY1121" s="760"/>
    </row>
    <row r="1122" s="235" customFormat="true" ht="15" customHeight="true" x14ac:dyDescent="0.2">
      <c r="BA1122" s="760"/>
      <c r="BB1122" s="268"/>
      <c r="BC1122" s="760"/>
      <c r="BD1122" s="760"/>
      <c r="BE1122" s="760"/>
      <c r="BF1122" s="760"/>
      <c r="BG1122" s="760"/>
      <c r="BH1122" s="760"/>
      <c r="BI1122" s="760"/>
      <c r="BJ1122" s="760"/>
      <c r="BK1122" s="760"/>
      <c r="BL1122" s="760"/>
      <c r="BM1122" s="760"/>
      <c r="BN1122" s="760"/>
      <c r="BO1122" s="760"/>
      <c r="BP1122" s="760"/>
      <c r="BQ1122" s="760"/>
      <c r="BR1122" s="760"/>
      <c r="BS1122" s="760"/>
      <c r="BT1122" s="760"/>
      <c r="BU1122" s="760"/>
      <c r="BV1122" s="760"/>
      <c r="BW1122" s="760"/>
      <c r="BX1122" s="760"/>
      <c r="BY1122" s="760"/>
    </row>
    <row r="1123" s="235" customFormat="true" ht="15" customHeight="true" x14ac:dyDescent="0.2">
      <c r="BA1123" s="760"/>
      <c r="BB1123" s="268"/>
      <c r="BC1123" s="760"/>
      <c r="BD1123" s="760"/>
      <c r="BE1123" s="760"/>
      <c r="BF1123" s="760"/>
      <c r="BG1123" s="760"/>
      <c r="BH1123" s="760"/>
      <c r="BI1123" s="760"/>
      <c r="BJ1123" s="760"/>
      <c r="BK1123" s="760"/>
      <c r="BL1123" s="760"/>
      <c r="BM1123" s="760"/>
      <c r="BN1123" s="760"/>
      <c r="BO1123" s="760"/>
      <c r="BP1123" s="760"/>
      <c r="BQ1123" s="760"/>
      <c r="BR1123" s="760"/>
      <c r="BS1123" s="760"/>
      <c r="BT1123" s="760"/>
      <c r="BU1123" s="760"/>
      <c r="BV1123" s="760"/>
      <c r="BW1123" s="760"/>
      <c r="BX1123" s="760"/>
      <c r="BY1123" s="760"/>
    </row>
    <row r="1124" s="235" customFormat="true" ht="15" customHeight="true" x14ac:dyDescent="0.2">
      <c r="BA1124" s="760"/>
      <c r="BB1124" s="268"/>
      <c r="BC1124" s="760"/>
      <c r="BD1124" s="760"/>
      <c r="BE1124" s="760"/>
      <c r="BF1124" s="760"/>
      <c r="BG1124" s="760"/>
      <c r="BH1124" s="760"/>
      <c r="BI1124" s="760"/>
      <c r="BJ1124" s="760"/>
      <c r="BK1124" s="760"/>
      <c r="BL1124" s="760"/>
      <c r="BM1124" s="760"/>
      <c r="BN1124" s="760"/>
      <c r="BO1124" s="760"/>
      <c r="BP1124" s="760"/>
      <c r="BQ1124" s="760"/>
      <c r="BR1124" s="760"/>
      <c r="BS1124" s="760"/>
      <c r="BT1124" s="760"/>
      <c r="BU1124" s="760"/>
      <c r="BV1124" s="760"/>
      <c r="BW1124" s="760"/>
      <c r="BX1124" s="760"/>
      <c r="BY1124" s="760"/>
    </row>
    <row r="1125" s="235" customFormat="true" ht="15" customHeight="true" x14ac:dyDescent="0.2">
      <c r="BA1125" s="760"/>
      <c r="BB1125" s="268"/>
      <c r="BC1125" s="760"/>
      <c r="BD1125" s="760"/>
      <c r="BE1125" s="760"/>
      <c r="BF1125" s="760"/>
      <c r="BG1125" s="760"/>
      <c r="BH1125" s="760"/>
      <c r="BI1125" s="760"/>
      <c r="BJ1125" s="760"/>
      <c r="BK1125" s="760"/>
      <c r="BL1125" s="760"/>
      <c r="BM1125" s="760"/>
      <c r="BN1125" s="760"/>
      <c r="BO1125" s="760"/>
      <c r="BP1125" s="760"/>
      <c r="BQ1125" s="760"/>
      <c r="BR1125" s="760"/>
      <c r="BS1125" s="760"/>
      <c r="BT1125" s="760"/>
      <c r="BU1125" s="760"/>
      <c r="BV1125" s="760"/>
      <c r="BW1125" s="760"/>
      <c r="BX1125" s="760"/>
      <c r="BY1125" s="760"/>
    </row>
    <row r="1126" s="235" customFormat="true" ht="15" customHeight="true" x14ac:dyDescent="0.2">
      <c r="BA1126" s="760"/>
      <c r="BB1126" s="268"/>
      <c r="BC1126" s="760"/>
      <c r="BD1126" s="760"/>
      <c r="BE1126" s="760"/>
      <c r="BF1126" s="760"/>
      <c r="BG1126" s="760"/>
      <c r="BH1126" s="760"/>
      <c r="BI1126" s="760"/>
      <c r="BJ1126" s="760"/>
      <c r="BK1126" s="760"/>
      <c r="BL1126" s="760"/>
      <c r="BM1126" s="760"/>
      <c r="BN1126" s="760"/>
      <c r="BO1126" s="760"/>
      <c r="BP1126" s="760"/>
      <c r="BQ1126" s="760"/>
      <c r="BR1126" s="760"/>
      <c r="BS1126" s="760"/>
      <c r="BT1126" s="760"/>
      <c r="BU1126" s="760"/>
      <c r="BV1126" s="760"/>
      <c r="BW1126" s="760"/>
      <c r="BX1126" s="760"/>
      <c r="BY1126" s="760"/>
    </row>
    <row r="1127" s="235" customFormat="true" ht="15" customHeight="true" x14ac:dyDescent="0.2">
      <c r="BA1127" s="760"/>
      <c r="BB1127" s="268"/>
      <c r="BC1127" s="760"/>
      <c r="BD1127" s="760"/>
      <c r="BE1127" s="760"/>
      <c r="BF1127" s="760"/>
      <c r="BG1127" s="760"/>
      <c r="BH1127" s="760"/>
      <c r="BI1127" s="760"/>
      <c r="BJ1127" s="760"/>
      <c r="BK1127" s="760"/>
      <c r="BL1127" s="760"/>
      <c r="BM1127" s="760"/>
      <c r="BN1127" s="760"/>
      <c r="BO1127" s="760"/>
      <c r="BP1127" s="760"/>
      <c r="BQ1127" s="760"/>
      <c r="BR1127" s="760"/>
      <c r="BS1127" s="760"/>
      <c r="BT1127" s="760"/>
      <c r="BU1127" s="760"/>
      <c r="BV1127" s="760"/>
      <c r="BW1127" s="760"/>
      <c r="BX1127" s="760"/>
      <c r="BY1127" s="760"/>
    </row>
    <row r="1128" s="235" customFormat="true" ht="15" customHeight="true" x14ac:dyDescent="0.2">
      <c r="BA1128" s="760"/>
      <c r="BB1128" s="268"/>
      <c r="BC1128" s="760"/>
      <c r="BD1128" s="760"/>
      <c r="BE1128" s="760"/>
      <c r="BF1128" s="760"/>
      <c r="BG1128" s="760"/>
      <c r="BH1128" s="760"/>
      <c r="BI1128" s="760"/>
      <c r="BJ1128" s="760"/>
      <c r="BK1128" s="760"/>
      <c r="BL1128" s="760"/>
      <c r="BM1128" s="760"/>
      <c r="BN1128" s="760"/>
      <c r="BO1128" s="760"/>
      <c r="BP1128" s="760"/>
      <c r="BQ1128" s="760"/>
      <c r="BR1128" s="760"/>
      <c r="BS1128" s="760"/>
      <c r="BT1128" s="760"/>
      <c r="BU1128" s="760"/>
      <c r="BV1128" s="760"/>
      <c r="BW1128" s="760"/>
      <c r="BX1128" s="760"/>
      <c r="BY1128" s="760"/>
    </row>
    <row r="1129" s="235" customFormat="true" ht="15" customHeight="true" x14ac:dyDescent="0.2">
      <c r="BA1129" s="760"/>
      <c r="BB1129" s="268"/>
      <c r="BC1129" s="760"/>
      <c r="BD1129" s="760"/>
      <c r="BE1129" s="760"/>
      <c r="BF1129" s="760"/>
      <c r="BG1129" s="760"/>
      <c r="BH1129" s="760"/>
      <c r="BI1129" s="760"/>
      <c r="BJ1129" s="760"/>
      <c r="BK1129" s="760"/>
      <c r="BL1129" s="760"/>
      <c r="BM1129" s="760"/>
      <c r="BN1129" s="760"/>
      <c r="BO1129" s="760"/>
      <c r="BP1129" s="760"/>
      <c r="BQ1129" s="760"/>
      <c r="BR1129" s="760"/>
      <c r="BS1129" s="760"/>
      <c r="BT1129" s="760"/>
      <c r="BU1129" s="760"/>
      <c r="BV1129" s="760"/>
      <c r="BW1129" s="760"/>
      <c r="BX1129" s="760"/>
      <c r="BY1129" s="760"/>
    </row>
    <row r="1130" s="235" customFormat="true" ht="15" customHeight="true" x14ac:dyDescent="0.2">
      <c r="BA1130" s="760"/>
      <c r="BB1130" s="268"/>
      <c r="BC1130" s="760"/>
      <c r="BD1130" s="760"/>
      <c r="BE1130" s="760"/>
      <c r="BF1130" s="760"/>
      <c r="BG1130" s="760"/>
      <c r="BH1130" s="760"/>
      <c r="BI1130" s="760"/>
      <c r="BJ1130" s="760"/>
      <c r="BK1130" s="760"/>
      <c r="BL1130" s="760"/>
      <c r="BM1130" s="760"/>
      <c r="BN1130" s="760"/>
      <c r="BO1130" s="760"/>
      <c r="BP1130" s="760"/>
      <c r="BQ1130" s="760"/>
      <c r="BR1130" s="760"/>
      <c r="BS1130" s="760"/>
      <c r="BT1130" s="760"/>
      <c r="BU1130" s="760"/>
      <c r="BV1130" s="760"/>
      <c r="BW1130" s="760"/>
      <c r="BX1130" s="760"/>
      <c r="BY1130" s="760"/>
    </row>
    <row r="1131" s="235" customFormat="true" ht="15" customHeight="true" x14ac:dyDescent="0.2">
      <c r="BA1131" s="760"/>
      <c r="BB1131" s="268"/>
      <c r="BC1131" s="760"/>
      <c r="BD1131" s="760"/>
      <c r="BE1131" s="760"/>
      <c r="BF1131" s="760"/>
      <c r="BG1131" s="760"/>
      <c r="BH1131" s="760"/>
      <c r="BI1131" s="760"/>
      <c r="BJ1131" s="760"/>
      <c r="BK1131" s="760"/>
      <c r="BL1131" s="760"/>
      <c r="BM1131" s="760"/>
      <c r="BN1131" s="760"/>
      <c r="BO1131" s="760"/>
      <c r="BP1131" s="760"/>
      <c r="BQ1131" s="760"/>
      <c r="BR1131" s="760"/>
      <c r="BS1131" s="760"/>
      <c r="BT1131" s="760"/>
      <c r="BU1131" s="760"/>
      <c r="BV1131" s="760"/>
      <c r="BW1131" s="760"/>
      <c r="BX1131" s="760"/>
      <c r="BY1131" s="760"/>
    </row>
    <row r="1132" s="235" customFormat="true" ht="15" customHeight="true" x14ac:dyDescent="0.2">
      <c r="BA1132" s="760"/>
      <c r="BB1132" s="268"/>
      <c r="BC1132" s="760"/>
      <c r="BD1132" s="760"/>
      <c r="BE1132" s="760"/>
      <c r="BF1132" s="760"/>
      <c r="BG1132" s="760"/>
      <c r="BH1132" s="760"/>
      <c r="BI1132" s="760"/>
      <c r="BJ1132" s="760"/>
      <c r="BK1132" s="760"/>
      <c r="BL1132" s="760"/>
      <c r="BM1132" s="760"/>
      <c r="BN1132" s="760"/>
      <c r="BO1132" s="760"/>
      <c r="BP1132" s="760"/>
      <c r="BQ1132" s="760"/>
      <c r="BR1132" s="760"/>
      <c r="BS1132" s="760"/>
      <c r="BT1132" s="760"/>
      <c r="BU1132" s="760"/>
      <c r="BV1132" s="760"/>
      <c r="BW1132" s="760"/>
      <c r="BX1132" s="760"/>
      <c r="BY1132" s="760"/>
    </row>
    <row r="1133" s="235" customFormat="true" ht="15" customHeight="true" x14ac:dyDescent="0.2">
      <c r="BA1133" s="760"/>
      <c r="BB1133" s="268"/>
      <c r="BC1133" s="760"/>
      <c r="BD1133" s="760"/>
      <c r="BE1133" s="760"/>
      <c r="BF1133" s="760"/>
      <c r="BG1133" s="760"/>
      <c r="BH1133" s="760"/>
      <c r="BI1133" s="760"/>
      <c r="BJ1133" s="760"/>
      <c r="BK1133" s="760"/>
      <c r="BL1133" s="760"/>
      <c r="BM1133" s="760"/>
      <c r="BN1133" s="760"/>
      <c r="BO1133" s="760"/>
      <c r="BP1133" s="760"/>
      <c r="BQ1133" s="760"/>
      <c r="BR1133" s="760"/>
      <c r="BS1133" s="760"/>
      <c r="BT1133" s="760"/>
      <c r="BU1133" s="760"/>
      <c r="BV1133" s="760"/>
      <c r="BW1133" s="760"/>
      <c r="BX1133" s="760"/>
      <c r="BY1133" s="760"/>
    </row>
    <row r="1134" s="235" customFormat="true" ht="15" customHeight="true" x14ac:dyDescent="0.2">
      <c r="BA1134" s="760"/>
      <c r="BB1134" s="268"/>
      <c r="BC1134" s="760"/>
      <c r="BD1134" s="760"/>
      <c r="BE1134" s="760"/>
      <c r="BF1134" s="760"/>
      <c r="BG1134" s="760"/>
      <c r="BH1134" s="760"/>
      <c r="BI1134" s="760"/>
      <c r="BJ1134" s="760"/>
      <c r="BK1134" s="760"/>
      <c r="BL1134" s="760"/>
      <c r="BM1134" s="760"/>
      <c r="BN1134" s="760"/>
      <c r="BO1134" s="760"/>
      <c r="BP1134" s="760"/>
      <c r="BQ1134" s="760"/>
      <c r="BR1134" s="760"/>
      <c r="BS1134" s="760"/>
      <c r="BT1134" s="760"/>
      <c r="BU1134" s="760"/>
      <c r="BV1134" s="760"/>
      <c r="BW1134" s="760"/>
      <c r="BX1134" s="760"/>
      <c r="BY1134" s="760"/>
    </row>
    <row r="1135" s="235" customFormat="true" ht="15" customHeight="true" x14ac:dyDescent="0.2">
      <c r="BA1135" s="760"/>
      <c r="BB1135" s="268"/>
      <c r="BC1135" s="760"/>
      <c r="BD1135" s="760"/>
      <c r="BE1135" s="760"/>
      <c r="BF1135" s="760"/>
      <c r="BG1135" s="760"/>
      <c r="BH1135" s="760"/>
      <c r="BI1135" s="760"/>
      <c r="BJ1135" s="760"/>
      <c r="BK1135" s="760"/>
      <c r="BL1135" s="760"/>
      <c r="BM1135" s="760"/>
      <c r="BN1135" s="760"/>
      <c r="BO1135" s="760"/>
      <c r="BP1135" s="760"/>
      <c r="BQ1135" s="760"/>
      <c r="BR1135" s="760"/>
      <c r="BS1135" s="760"/>
      <c r="BT1135" s="760"/>
      <c r="BU1135" s="760"/>
      <c r="BV1135" s="760"/>
      <c r="BW1135" s="760"/>
      <c r="BX1135" s="760"/>
      <c r="BY1135" s="760"/>
    </row>
    <row r="1136" s="235" customFormat="true" ht="15" customHeight="true" x14ac:dyDescent="0.2">
      <c r="BA1136" s="760"/>
      <c r="BB1136" s="268"/>
      <c r="BC1136" s="760"/>
      <c r="BD1136" s="760"/>
      <c r="BE1136" s="760"/>
      <c r="BF1136" s="760"/>
      <c r="BG1136" s="760"/>
      <c r="BH1136" s="760"/>
      <c r="BI1136" s="760"/>
      <c r="BJ1136" s="760"/>
      <c r="BK1136" s="760"/>
      <c r="BL1136" s="760"/>
      <c r="BM1136" s="760"/>
      <c r="BN1136" s="760"/>
      <c r="BO1136" s="760"/>
      <c r="BP1136" s="760"/>
      <c r="BQ1136" s="760"/>
      <c r="BR1136" s="760"/>
      <c r="BS1136" s="760"/>
      <c r="BT1136" s="760"/>
      <c r="BU1136" s="760"/>
      <c r="BV1136" s="760"/>
      <c r="BW1136" s="760"/>
      <c r="BX1136" s="760"/>
      <c r="BY1136" s="760"/>
    </row>
    <row r="1137" s="235" customFormat="true" ht="15" customHeight="true" x14ac:dyDescent="0.2">
      <c r="BA1137" s="760"/>
      <c r="BB1137" s="268"/>
      <c r="BC1137" s="760"/>
      <c r="BD1137" s="760"/>
      <c r="BE1137" s="760"/>
      <c r="BF1137" s="760"/>
      <c r="BG1137" s="760"/>
      <c r="BH1137" s="760"/>
      <c r="BI1137" s="760"/>
      <c r="BJ1137" s="760"/>
      <c r="BK1137" s="760"/>
      <c r="BL1137" s="760"/>
      <c r="BM1137" s="760"/>
      <c r="BN1137" s="760"/>
      <c r="BO1137" s="760"/>
      <c r="BP1137" s="760"/>
      <c r="BQ1137" s="760"/>
      <c r="BR1137" s="760"/>
      <c r="BS1137" s="760"/>
      <c r="BT1137" s="760"/>
      <c r="BU1137" s="760"/>
      <c r="BV1137" s="760"/>
      <c r="BW1137" s="760"/>
      <c r="BX1137" s="760"/>
      <c r="BY1137" s="760"/>
    </row>
    <row r="1138" s="235" customFormat="true" ht="15" customHeight="true" x14ac:dyDescent="0.2">
      <c r="BA1138" s="760"/>
      <c r="BB1138" s="268"/>
      <c r="BC1138" s="760"/>
      <c r="BD1138" s="760"/>
      <c r="BE1138" s="760"/>
      <c r="BF1138" s="760"/>
      <c r="BG1138" s="760"/>
      <c r="BH1138" s="760"/>
      <c r="BI1138" s="760"/>
      <c r="BJ1138" s="760"/>
      <c r="BK1138" s="760"/>
      <c r="BL1138" s="760"/>
      <c r="BM1138" s="760"/>
      <c r="BN1138" s="760"/>
      <c r="BO1138" s="760"/>
      <c r="BP1138" s="760"/>
      <c r="BQ1138" s="760"/>
      <c r="BR1138" s="760"/>
      <c r="BS1138" s="760"/>
      <c r="BT1138" s="760"/>
      <c r="BU1138" s="760"/>
      <c r="BV1138" s="760"/>
      <c r="BW1138" s="760"/>
      <c r="BX1138" s="760"/>
      <c r="BY1138" s="760"/>
    </row>
    <row r="1139" s="235" customFormat="true" ht="15" customHeight="true" x14ac:dyDescent="0.2">
      <c r="BA1139" s="760"/>
      <c r="BB1139" s="268"/>
      <c r="BC1139" s="760"/>
      <c r="BD1139" s="760"/>
      <c r="BE1139" s="760"/>
      <c r="BF1139" s="760"/>
      <c r="BG1139" s="760"/>
      <c r="BH1139" s="760"/>
      <c r="BI1139" s="760"/>
      <c r="BJ1139" s="760"/>
      <c r="BK1139" s="760"/>
      <c r="BL1139" s="760"/>
      <c r="BM1139" s="760"/>
      <c r="BN1139" s="760"/>
      <c r="BO1139" s="760"/>
      <c r="BP1139" s="760"/>
      <c r="BQ1139" s="760"/>
      <c r="BR1139" s="760"/>
      <c r="BS1139" s="760"/>
      <c r="BT1139" s="760"/>
      <c r="BU1139" s="760"/>
      <c r="BV1139" s="760"/>
      <c r="BW1139" s="760"/>
      <c r="BX1139" s="760"/>
      <c r="BY1139" s="760"/>
    </row>
    <row r="1140" s="235" customFormat="true" ht="15" customHeight="true" x14ac:dyDescent="0.2">
      <c r="BA1140" s="760"/>
      <c r="BB1140" s="268"/>
      <c r="BC1140" s="760"/>
      <c r="BD1140" s="760"/>
      <c r="BE1140" s="760"/>
      <c r="BF1140" s="760"/>
      <c r="BG1140" s="760"/>
      <c r="BH1140" s="760"/>
      <c r="BI1140" s="760"/>
      <c r="BJ1140" s="760"/>
      <c r="BK1140" s="760"/>
      <c r="BL1140" s="760"/>
      <c r="BM1140" s="760"/>
      <c r="BN1140" s="760"/>
      <c r="BO1140" s="760"/>
      <c r="BP1140" s="760"/>
      <c r="BQ1140" s="760"/>
      <c r="BR1140" s="760"/>
      <c r="BS1140" s="760"/>
      <c r="BT1140" s="760"/>
      <c r="BU1140" s="760"/>
      <c r="BV1140" s="760"/>
      <c r="BW1140" s="760"/>
      <c r="BX1140" s="760"/>
      <c r="BY1140" s="760"/>
    </row>
    <row r="1141" s="235" customFormat="true" ht="15" customHeight="true" x14ac:dyDescent="0.2">
      <c r="BA1141" s="760"/>
      <c r="BB1141" s="268"/>
      <c r="BC1141" s="760"/>
      <c r="BD1141" s="760"/>
      <c r="BE1141" s="760"/>
      <c r="BF1141" s="760"/>
      <c r="BG1141" s="760"/>
      <c r="BH1141" s="760"/>
      <c r="BI1141" s="760"/>
      <c r="BJ1141" s="760"/>
      <c r="BK1141" s="760"/>
      <c r="BL1141" s="760"/>
      <c r="BM1141" s="760"/>
      <c r="BN1141" s="760"/>
      <c r="BO1141" s="760"/>
      <c r="BP1141" s="760"/>
      <c r="BQ1141" s="760"/>
      <c r="BR1141" s="760"/>
      <c r="BS1141" s="760"/>
      <c r="BT1141" s="760"/>
      <c r="BU1141" s="760"/>
      <c r="BV1141" s="760"/>
      <c r="BW1141" s="760"/>
      <c r="BX1141" s="760"/>
      <c r="BY1141" s="760"/>
    </row>
    <row r="1142" s="235" customFormat="true" ht="15" customHeight="true" x14ac:dyDescent="0.2">
      <c r="BA1142" s="760"/>
      <c r="BB1142" s="268"/>
      <c r="BC1142" s="760"/>
      <c r="BD1142" s="760"/>
      <c r="BE1142" s="760"/>
      <c r="BF1142" s="760"/>
      <c r="BG1142" s="760"/>
      <c r="BH1142" s="760"/>
      <c r="BI1142" s="760"/>
      <c r="BJ1142" s="760"/>
      <c r="BK1142" s="760"/>
      <c r="BL1142" s="760"/>
      <c r="BM1142" s="760"/>
      <c r="BN1142" s="760"/>
      <c r="BO1142" s="760"/>
      <c r="BP1142" s="760"/>
      <c r="BQ1142" s="760"/>
      <c r="BR1142" s="760"/>
      <c r="BS1142" s="760"/>
      <c r="BT1142" s="760"/>
      <c r="BU1142" s="760"/>
      <c r="BV1142" s="760"/>
      <c r="BW1142" s="760"/>
      <c r="BX1142" s="760"/>
      <c r="BY1142" s="760"/>
    </row>
    <row r="1143" s="235" customFormat="true" ht="15" customHeight="true" x14ac:dyDescent="0.2">
      <c r="BA1143" s="760"/>
      <c r="BB1143" s="268"/>
      <c r="BC1143" s="760"/>
      <c r="BD1143" s="760"/>
      <c r="BE1143" s="760"/>
      <c r="BF1143" s="760"/>
      <c r="BG1143" s="760"/>
      <c r="BH1143" s="760"/>
      <c r="BI1143" s="760"/>
      <c r="BJ1143" s="760"/>
      <c r="BK1143" s="760"/>
      <c r="BL1143" s="760"/>
      <c r="BM1143" s="760"/>
      <c r="BN1143" s="760"/>
      <c r="BO1143" s="760"/>
      <c r="BP1143" s="760"/>
      <c r="BQ1143" s="760"/>
      <c r="BR1143" s="760"/>
      <c r="BS1143" s="760"/>
      <c r="BT1143" s="760"/>
      <c r="BU1143" s="760"/>
      <c r="BV1143" s="760"/>
      <c r="BW1143" s="760"/>
      <c r="BX1143" s="760"/>
      <c r="BY1143" s="760"/>
    </row>
    <row r="1144" s="235" customFormat="true" ht="15" customHeight="true" x14ac:dyDescent="0.2">
      <c r="BA1144" s="760"/>
      <c r="BB1144" s="268"/>
      <c r="BC1144" s="760"/>
      <c r="BD1144" s="760"/>
      <c r="BE1144" s="760"/>
      <c r="BF1144" s="760"/>
      <c r="BG1144" s="760"/>
      <c r="BH1144" s="760"/>
      <c r="BI1144" s="760"/>
      <c r="BJ1144" s="760"/>
      <c r="BK1144" s="760"/>
      <c r="BL1144" s="760"/>
      <c r="BM1144" s="760"/>
      <c r="BN1144" s="760"/>
      <c r="BO1144" s="760"/>
      <c r="BP1144" s="760"/>
      <c r="BQ1144" s="760"/>
      <c r="BR1144" s="760"/>
      <c r="BS1144" s="760"/>
      <c r="BT1144" s="760"/>
      <c r="BU1144" s="760"/>
      <c r="BV1144" s="760"/>
      <c r="BW1144" s="760"/>
      <c r="BX1144" s="760"/>
      <c r="BY1144" s="760"/>
    </row>
    <row r="1145" s="235" customFormat="true" ht="15" customHeight="true" x14ac:dyDescent="0.2">
      <c r="BA1145" s="760"/>
      <c r="BB1145" s="268"/>
      <c r="BC1145" s="760"/>
      <c r="BD1145" s="760"/>
      <c r="BE1145" s="760"/>
      <c r="BF1145" s="760"/>
      <c r="BG1145" s="760"/>
      <c r="BH1145" s="760"/>
      <c r="BI1145" s="760"/>
      <c r="BJ1145" s="760"/>
      <c r="BK1145" s="760"/>
      <c r="BL1145" s="760"/>
      <c r="BM1145" s="760"/>
      <c r="BN1145" s="760"/>
      <c r="BO1145" s="760"/>
      <c r="BP1145" s="760"/>
      <c r="BQ1145" s="760"/>
      <c r="BR1145" s="760"/>
      <c r="BS1145" s="760"/>
      <c r="BT1145" s="760"/>
      <c r="BU1145" s="760"/>
      <c r="BV1145" s="760"/>
      <c r="BW1145" s="760"/>
      <c r="BX1145" s="760"/>
      <c r="BY1145" s="760"/>
    </row>
    <row r="1146" s="235" customFormat="true" ht="15" customHeight="true" x14ac:dyDescent="0.2">
      <c r="BA1146" s="760"/>
      <c r="BB1146" s="268"/>
      <c r="BC1146" s="760"/>
      <c r="BD1146" s="760"/>
      <c r="BE1146" s="760"/>
      <c r="BF1146" s="760"/>
      <c r="BG1146" s="760"/>
      <c r="BH1146" s="760"/>
      <c r="BI1146" s="760"/>
      <c r="BJ1146" s="760"/>
      <c r="BK1146" s="760"/>
      <c r="BL1146" s="760"/>
      <c r="BM1146" s="760"/>
      <c r="BN1146" s="760"/>
      <c r="BO1146" s="760"/>
      <c r="BP1146" s="760"/>
      <c r="BQ1146" s="760"/>
      <c r="BR1146" s="760"/>
      <c r="BS1146" s="760"/>
      <c r="BT1146" s="760"/>
      <c r="BU1146" s="760"/>
      <c r="BV1146" s="760"/>
      <c r="BW1146" s="760"/>
      <c r="BX1146" s="760"/>
      <c r="BY1146" s="760"/>
    </row>
    <row r="1147" s="235" customFormat="true" ht="15" customHeight="true" x14ac:dyDescent="0.2">
      <c r="BA1147" s="760"/>
      <c r="BB1147" s="268"/>
      <c r="BC1147" s="760"/>
      <c r="BD1147" s="760"/>
      <c r="BE1147" s="760"/>
      <c r="BF1147" s="760"/>
      <c r="BG1147" s="760"/>
      <c r="BH1147" s="760"/>
      <c r="BI1147" s="760"/>
      <c r="BJ1147" s="760"/>
      <c r="BK1147" s="760"/>
      <c r="BL1147" s="760"/>
      <c r="BM1147" s="760"/>
      <c r="BN1147" s="760"/>
      <c r="BO1147" s="760"/>
      <c r="BP1147" s="760"/>
      <c r="BQ1147" s="760"/>
      <c r="BR1147" s="760"/>
      <c r="BS1147" s="760"/>
      <c r="BT1147" s="760"/>
      <c r="BU1147" s="760"/>
      <c r="BV1147" s="760"/>
      <c r="BW1147" s="760"/>
      <c r="BX1147" s="760"/>
      <c r="BY1147" s="760"/>
    </row>
    <row r="1148" s="235" customFormat="true" ht="15" customHeight="true" x14ac:dyDescent="0.2">
      <c r="BA1148" s="760"/>
      <c r="BB1148" s="268"/>
      <c r="BC1148" s="760"/>
      <c r="BD1148" s="760"/>
      <c r="BE1148" s="760"/>
      <c r="BF1148" s="760"/>
      <c r="BG1148" s="760"/>
      <c r="BH1148" s="760"/>
      <c r="BI1148" s="760"/>
      <c r="BJ1148" s="760"/>
      <c r="BK1148" s="760"/>
      <c r="BL1148" s="760"/>
      <c r="BM1148" s="760"/>
      <c r="BN1148" s="760"/>
      <c r="BO1148" s="760"/>
      <c r="BP1148" s="760"/>
      <c r="BQ1148" s="760"/>
      <c r="BR1148" s="760"/>
      <c r="BS1148" s="760"/>
      <c r="BT1148" s="760"/>
      <c r="BU1148" s="760"/>
      <c r="BV1148" s="760"/>
      <c r="BW1148" s="760"/>
      <c r="BX1148" s="760"/>
      <c r="BY1148" s="760"/>
    </row>
    <row r="1149" s="235" customFormat="true" ht="15" customHeight="true" x14ac:dyDescent="0.2">
      <c r="BA1149" s="760"/>
      <c r="BB1149" s="268"/>
      <c r="BC1149" s="760"/>
      <c r="BD1149" s="760"/>
      <c r="BE1149" s="760"/>
      <c r="BF1149" s="760"/>
      <c r="BG1149" s="760"/>
      <c r="BH1149" s="760"/>
      <c r="BI1149" s="760"/>
      <c r="BJ1149" s="760"/>
      <c r="BK1149" s="760"/>
      <c r="BL1149" s="760"/>
      <c r="BM1149" s="760"/>
      <c r="BN1149" s="760"/>
      <c r="BO1149" s="760"/>
      <c r="BP1149" s="760"/>
      <c r="BQ1149" s="760"/>
      <c r="BR1149" s="760"/>
      <c r="BS1149" s="760"/>
      <c r="BT1149" s="760"/>
      <c r="BU1149" s="760"/>
      <c r="BV1149" s="760"/>
      <c r="BW1149" s="760"/>
      <c r="BX1149" s="760"/>
      <c r="BY1149" s="760"/>
    </row>
    <row r="1150" s="235" customFormat="true" ht="15" customHeight="true" x14ac:dyDescent="0.2">
      <c r="BA1150" s="760"/>
      <c r="BB1150" s="268"/>
      <c r="BC1150" s="760"/>
      <c r="BD1150" s="760"/>
      <c r="BE1150" s="760"/>
      <c r="BF1150" s="760"/>
      <c r="BG1150" s="760"/>
      <c r="BH1150" s="760"/>
      <c r="BI1150" s="760"/>
      <c r="BJ1150" s="760"/>
      <c r="BK1150" s="760"/>
      <c r="BL1150" s="760"/>
      <c r="BM1150" s="760"/>
      <c r="BN1150" s="760"/>
      <c r="BO1150" s="760"/>
      <c r="BP1150" s="760"/>
      <c r="BQ1150" s="760"/>
      <c r="BR1150" s="760"/>
      <c r="BS1150" s="760"/>
      <c r="BT1150" s="760"/>
      <c r="BU1150" s="760"/>
      <c r="BV1150" s="760"/>
      <c r="BW1150" s="760"/>
      <c r="BX1150" s="760"/>
      <c r="BY1150" s="760"/>
    </row>
    <row r="1151" s="235" customFormat="true" ht="15" customHeight="true" x14ac:dyDescent="0.2">
      <c r="BA1151" s="760"/>
      <c r="BB1151" s="268"/>
      <c r="BC1151" s="760"/>
      <c r="BD1151" s="760"/>
      <c r="BE1151" s="760"/>
      <c r="BF1151" s="760"/>
      <c r="BG1151" s="760"/>
      <c r="BH1151" s="760"/>
      <c r="BI1151" s="760"/>
      <c r="BJ1151" s="760"/>
      <c r="BK1151" s="760"/>
      <c r="BL1151" s="760"/>
      <c r="BM1151" s="760"/>
      <c r="BN1151" s="760"/>
      <c r="BO1151" s="760"/>
      <c r="BP1151" s="760"/>
      <c r="BQ1151" s="760"/>
      <c r="BR1151" s="760"/>
      <c r="BS1151" s="760"/>
      <c r="BT1151" s="760"/>
      <c r="BU1151" s="760"/>
      <c r="BV1151" s="760"/>
      <c r="BW1151" s="760"/>
      <c r="BX1151" s="760"/>
      <c r="BY1151" s="760"/>
    </row>
    <row r="1152" s="235" customFormat="true" ht="15" customHeight="true" x14ac:dyDescent="0.2">
      <c r="BA1152" s="760"/>
      <c r="BB1152" s="268"/>
      <c r="BC1152" s="760"/>
      <c r="BD1152" s="760"/>
      <c r="BE1152" s="760"/>
      <c r="BF1152" s="760"/>
      <c r="BG1152" s="760"/>
      <c r="BH1152" s="760"/>
      <c r="BI1152" s="760"/>
      <c r="BJ1152" s="760"/>
      <c r="BK1152" s="760"/>
      <c r="BL1152" s="760"/>
      <c r="BM1152" s="760"/>
      <c r="BN1152" s="760"/>
      <c r="BO1152" s="760"/>
      <c r="BP1152" s="760"/>
      <c r="BQ1152" s="760"/>
      <c r="BR1152" s="760"/>
      <c r="BS1152" s="760"/>
      <c r="BT1152" s="760"/>
      <c r="BU1152" s="760"/>
      <c r="BV1152" s="760"/>
      <c r="BW1152" s="760"/>
      <c r="BX1152" s="760"/>
      <c r="BY1152" s="760"/>
    </row>
    <row r="1153" s="235" customFormat="true" ht="15" customHeight="true" x14ac:dyDescent="0.2">
      <c r="BA1153" s="760"/>
      <c r="BB1153" s="268"/>
      <c r="BC1153" s="760"/>
      <c r="BD1153" s="760"/>
      <c r="BE1153" s="760"/>
      <c r="BF1153" s="760"/>
      <c r="BG1153" s="760"/>
      <c r="BH1153" s="760"/>
      <c r="BI1153" s="760"/>
      <c r="BJ1153" s="760"/>
      <c r="BK1153" s="760"/>
      <c r="BL1153" s="760"/>
      <c r="BM1153" s="760"/>
      <c r="BN1153" s="760"/>
      <c r="BO1153" s="760"/>
      <c r="BP1153" s="760"/>
      <c r="BQ1153" s="760"/>
      <c r="BR1153" s="760"/>
      <c r="BS1153" s="760"/>
      <c r="BT1153" s="760"/>
      <c r="BU1153" s="760"/>
      <c r="BV1153" s="760"/>
      <c r="BW1153" s="760"/>
      <c r="BX1153" s="760"/>
      <c r="BY1153" s="760"/>
    </row>
    <row r="1154" s="235" customFormat="true" ht="15" customHeight="true" x14ac:dyDescent="0.2">
      <c r="BA1154" s="760"/>
      <c r="BB1154" s="268"/>
      <c r="BC1154" s="760"/>
      <c r="BD1154" s="760"/>
      <c r="BE1154" s="760"/>
      <c r="BF1154" s="760"/>
      <c r="BG1154" s="760"/>
      <c r="BH1154" s="760"/>
      <c r="BI1154" s="760"/>
      <c r="BJ1154" s="760"/>
      <c r="BK1154" s="760"/>
      <c r="BL1154" s="760"/>
      <c r="BM1154" s="760"/>
      <c r="BN1154" s="760"/>
      <c r="BO1154" s="760"/>
      <c r="BP1154" s="760"/>
      <c r="BQ1154" s="760"/>
      <c r="BR1154" s="760"/>
      <c r="BS1154" s="760"/>
      <c r="BT1154" s="760"/>
      <c r="BU1154" s="760"/>
      <c r="BV1154" s="760"/>
      <c r="BW1154" s="760"/>
      <c r="BX1154" s="760"/>
      <c r="BY1154" s="760"/>
    </row>
    <row r="1155" s="235" customFormat="true" ht="15" customHeight="true" x14ac:dyDescent="0.2">
      <c r="BA1155" s="760"/>
      <c r="BB1155" s="268"/>
      <c r="BC1155" s="760"/>
      <c r="BD1155" s="760"/>
      <c r="BE1155" s="760"/>
      <c r="BF1155" s="760"/>
      <c r="BG1155" s="760"/>
      <c r="BH1155" s="760"/>
      <c r="BI1155" s="760"/>
      <c r="BJ1155" s="760"/>
      <c r="BK1155" s="760"/>
      <c r="BL1155" s="760"/>
      <c r="BM1155" s="760"/>
      <c r="BN1155" s="760"/>
      <c r="BO1155" s="760"/>
      <c r="BP1155" s="760"/>
      <c r="BQ1155" s="760"/>
      <c r="BR1155" s="760"/>
      <c r="BS1155" s="760"/>
      <c r="BT1155" s="760"/>
      <c r="BU1155" s="760"/>
      <c r="BV1155" s="760"/>
      <c r="BW1155" s="760"/>
      <c r="BX1155" s="760"/>
      <c r="BY1155" s="760"/>
    </row>
    <row r="1156" s="235" customFormat="true" ht="15" customHeight="true" x14ac:dyDescent="0.2">
      <c r="BA1156" s="760"/>
      <c r="BB1156" s="268"/>
      <c r="BC1156" s="760"/>
      <c r="BD1156" s="760"/>
      <c r="BE1156" s="760"/>
      <c r="BF1156" s="760"/>
      <c r="BG1156" s="760"/>
      <c r="BH1156" s="760"/>
      <c r="BI1156" s="760"/>
      <c r="BJ1156" s="760"/>
      <c r="BK1156" s="760"/>
      <c r="BL1156" s="760"/>
      <c r="BM1156" s="760"/>
      <c r="BN1156" s="760"/>
      <c r="BO1156" s="760"/>
      <c r="BP1156" s="760"/>
      <c r="BQ1156" s="760"/>
      <c r="BR1156" s="760"/>
      <c r="BS1156" s="760"/>
      <c r="BT1156" s="760"/>
      <c r="BU1156" s="760"/>
      <c r="BV1156" s="760"/>
      <c r="BW1156" s="760"/>
      <c r="BX1156" s="760"/>
      <c r="BY1156" s="760"/>
    </row>
    <row r="1157" s="235" customFormat="true" ht="15" customHeight="true" x14ac:dyDescent="0.2">
      <c r="BA1157" s="760"/>
      <c r="BB1157" s="268"/>
      <c r="BC1157" s="760"/>
      <c r="BD1157" s="760"/>
      <c r="BE1157" s="760"/>
      <c r="BF1157" s="760"/>
      <c r="BG1157" s="760"/>
      <c r="BH1157" s="760"/>
      <c r="BI1157" s="760"/>
      <c r="BJ1157" s="760"/>
      <c r="BK1157" s="760"/>
      <c r="BL1157" s="760"/>
      <c r="BM1157" s="760"/>
      <c r="BN1157" s="760"/>
      <c r="BO1157" s="760"/>
      <c r="BP1157" s="760"/>
      <c r="BQ1157" s="760"/>
      <c r="BR1157" s="760"/>
      <c r="BS1157" s="760"/>
      <c r="BT1157" s="760"/>
      <c r="BU1157" s="760"/>
      <c r="BV1157" s="760"/>
      <c r="BW1157" s="760"/>
      <c r="BX1157" s="760"/>
      <c r="BY1157" s="760"/>
    </row>
    <row r="1158" s="235" customFormat="true" ht="15" customHeight="true" x14ac:dyDescent="0.2">
      <c r="BA1158" s="760"/>
      <c r="BB1158" s="268"/>
      <c r="BC1158" s="760"/>
      <c r="BD1158" s="760"/>
      <c r="BE1158" s="760"/>
      <c r="BF1158" s="760"/>
      <c r="BG1158" s="760"/>
      <c r="BH1158" s="760"/>
      <c r="BI1158" s="760"/>
      <c r="BJ1158" s="760"/>
      <c r="BK1158" s="760"/>
      <c r="BL1158" s="760"/>
      <c r="BM1158" s="760"/>
      <c r="BN1158" s="760"/>
      <c r="BO1158" s="760"/>
      <c r="BP1158" s="760"/>
      <c r="BQ1158" s="760"/>
      <c r="BR1158" s="760"/>
      <c r="BS1158" s="760"/>
      <c r="BT1158" s="760"/>
      <c r="BU1158" s="760"/>
      <c r="BV1158" s="760"/>
      <c r="BW1158" s="760"/>
      <c r="BX1158" s="760"/>
      <c r="BY1158" s="760"/>
    </row>
    <row r="1159" s="235" customFormat="true" ht="15" customHeight="true" x14ac:dyDescent="0.2">
      <c r="BA1159" s="760"/>
      <c r="BB1159" s="268"/>
      <c r="BC1159" s="760"/>
      <c r="BD1159" s="760"/>
      <c r="BE1159" s="760"/>
      <c r="BF1159" s="760"/>
      <c r="BG1159" s="760"/>
      <c r="BH1159" s="760"/>
      <c r="BI1159" s="760"/>
      <c r="BJ1159" s="760"/>
      <c r="BK1159" s="760"/>
      <c r="BL1159" s="760"/>
      <c r="BM1159" s="760"/>
      <c r="BN1159" s="760"/>
      <c r="BO1159" s="760"/>
      <c r="BP1159" s="760"/>
      <c r="BQ1159" s="760"/>
      <c r="BR1159" s="760"/>
      <c r="BS1159" s="760"/>
      <c r="BT1159" s="760"/>
      <c r="BU1159" s="760"/>
      <c r="BV1159" s="760"/>
      <c r="BW1159" s="760"/>
      <c r="BX1159" s="760"/>
      <c r="BY1159" s="760"/>
    </row>
    <row r="1160" s="235" customFormat="true" ht="15" customHeight="true" x14ac:dyDescent="0.2">
      <c r="BA1160" s="760"/>
      <c r="BB1160" s="268"/>
      <c r="BC1160" s="760"/>
      <c r="BD1160" s="760"/>
      <c r="BE1160" s="760"/>
      <c r="BF1160" s="760"/>
      <c r="BG1160" s="760"/>
      <c r="BH1160" s="760"/>
      <c r="BI1160" s="760"/>
      <c r="BJ1160" s="760"/>
      <c r="BK1160" s="760"/>
      <c r="BL1160" s="760"/>
      <c r="BM1160" s="760"/>
      <c r="BN1160" s="760"/>
      <c r="BO1160" s="760"/>
      <c r="BP1160" s="760"/>
      <c r="BQ1160" s="760"/>
      <c r="BR1160" s="760"/>
      <c r="BS1160" s="760"/>
      <c r="BT1160" s="760"/>
      <c r="BU1160" s="760"/>
      <c r="BV1160" s="760"/>
      <c r="BW1160" s="760"/>
      <c r="BX1160" s="760"/>
      <c r="BY1160" s="760"/>
    </row>
    <row r="1161" s="235" customFormat="true" ht="15" customHeight="true" x14ac:dyDescent="0.2">
      <c r="BA1161" s="760"/>
      <c r="BB1161" s="268"/>
      <c r="BC1161" s="760"/>
      <c r="BD1161" s="760"/>
      <c r="BE1161" s="760"/>
      <c r="BF1161" s="760"/>
      <c r="BG1161" s="760"/>
      <c r="BH1161" s="760"/>
      <c r="BI1161" s="760"/>
      <c r="BJ1161" s="760"/>
      <c r="BK1161" s="760"/>
      <c r="BL1161" s="760"/>
      <c r="BM1161" s="760"/>
      <c r="BN1161" s="760"/>
      <c r="BO1161" s="760"/>
      <c r="BP1161" s="760"/>
      <c r="BQ1161" s="760"/>
      <c r="BR1161" s="760"/>
      <c r="BS1161" s="760"/>
      <c r="BT1161" s="760"/>
      <c r="BU1161" s="760"/>
      <c r="BV1161" s="760"/>
      <c r="BW1161" s="760"/>
      <c r="BX1161" s="760"/>
      <c r="BY1161" s="760"/>
    </row>
    <row r="1162" s="235" customFormat="true" ht="15" customHeight="true" x14ac:dyDescent="0.2">
      <c r="BA1162" s="760"/>
      <c r="BB1162" s="268"/>
      <c r="BC1162" s="760"/>
      <c r="BD1162" s="760"/>
      <c r="BE1162" s="760"/>
      <c r="BF1162" s="760"/>
      <c r="BG1162" s="760"/>
      <c r="BH1162" s="760"/>
      <c r="BI1162" s="760"/>
      <c r="BJ1162" s="760"/>
      <c r="BK1162" s="760"/>
      <c r="BL1162" s="760"/>
      <c r="BM1162" s="760"/>
      <c r="BN1162" s="760"/>
      <c r="BO1162" s="760"/>
      <c r="BP1162" s="760"/>
      <c r="BQ1162" s="760"/>
      <c r="BR1162" s="760"/>
      <c r="BS1162" s="760"/>
      <c r="BT1162" s="760"/>
      <c r="BU1162" s="760"/>
      <c r="BV1162" s="760"/>
      <c r="BW1162" s="760"/>
      <c r="BX1162" s="760"/>
      <c r="BY1162" s="760"/>
    </row>
    <row r="1163" s="235" customFormat="true" ht="15" customHeight="true" x14ac:dyDescent="0.2">
      <c r="BA1163" s="760"/>
      <c r="BB1163" s="268"/>
      <c r="BC1163" s="760"/>
      <c r="BD1163" s="760"/>
      <c r="BE1163" s="760"/>
      <c r="BF1163" s="760"/>
      <c r="BG1163" s="760"/>
      <c r="BH1163" s="760"/>
      <c r="BI1163" s="760"/>
      <c r="BJ1163" s="760"/>
      <c r="BK1163" s="760"/>
      <c r="BL1163" s="760"/>
      <c r="BM1163" s="760"/>
      <c r="BN1163" s="760"/>
      <c r="BO1163" s="760"/>
      <c r="BP1163" s="760"/>
      <c r="BQ1163" s="760"/>
      <c r="BR1163" s="760"/>
      <c r="BS1163" s="760"/>
      <c r="BT1163" s="760"/>
      <c r="BU1163" s="760"/>
      <c r="BV1163" s="760"/>
      <c r="BW1163" s="760"/>
      <c r="BX1163" s="760"/>
      <c r="BY1163" s="760"/>
    </row>
    <row r="1164" s="235" customFormat="true" ht="15" customHeight="true" x14ac:dyDescent="0.2">
      <c r="BA1164" s="760"/>
      <c r="BB1164" s="268"/>
      <c r="BC1164" s="760"/>
      <c r="BD1164" s="760"/>
      <c r="BE1164" s="760"/>
      <c r="BF1164" s="760"/>
      <c r="BG1164" s="760"/>
      <c r="BH1164" s="760"/>
      <c r="BI1164" s="760"/>
      <c r="BJ1164" s="760"/>
      <c r="BK1164" s="760"/>
      <c r="BL1164" s="760"/>
      <c r="BM1164" s="760"/>
      <c r="BN1164" s="760"/>
      <c r="BO1164" s="760"/>
      <c r="BP1164" s="760"/>
      <c r="BQ1164" s="760"/>
      <c r="BR1164" s="760"/>
      <c r="BS1164" s="760"/>
      <c r="BT1164" s="760"/>
      <c r="BU1164" s="760"/>
      <c r="BV1164" s="760"/>
      <c r="BW1164" s="760"/>
      <c r="BX1164" s="760"/>
      <c r="BY1164" s="760"/>
    </row>
    <row r="1165" s="235" customFormat="true" ht="15" customHeight="true" x14ac:dyDescent="0.2">
      <c r="BA1165" s="760"/>
      <c r="BB1165" s="268"/>
      <c r="BC1165" s="760"/>
      <c r="BD1165" s="760"/>
      <c r="BE1165" s="760"/>
      <c r="BF1165" s="760"/>
      <c r="BG1165" s="760"/>
      <c r="BH1165" s="760"/>
      <c r="BI1165" s="760"/>
      <c r="BJ1165" s="760"/>
      <c r="BK1165" s="760"/>
      <c r="BL1165" s="760"/>
      <c r="BM1165" s="760"/>
      <c r="BN1165" s="760"/>
      <c r="BO1165" s="760"/>
      <c r="BP1165" s="760"/>
      <c r="BQ1165" s="760"/>
      <c r="BR1165" s="760"/>
      <c r="BS1165" s="760"/>
      <c r="BT1165" s="760"/>
      <c r="BU1165" s="760"/>
      <c r="BV1165" s="760"/>
      <c r="BW1165" s="760"/>
      <c r="BX1165" s="760"/>
      <c r="BY1165" s="760"/>
    </row>
    <row r="1166" s="235" customFormat="true" ht="15" customHeight="true" x14ac:dyDescent="0.2">
      <c r="BA1166" s="760"/>
      <c r="BB1166" s="268"/>
      <c r="BC1166" s="760"/>
      <c r="BD1166" s="760"/>
      <c r="BE1166" s="760"/>
      <c r="BF1166" s="760"/>
      <c r="BG1166" s="760"/>
      <c r="BH1166" s="760"/>
      <c r="BI1166" s="760"/>
      <c r="BJ1166" s="760"/>
      <c r="BK1166" s="760"/>
      <c r="BL1166" s="760"/>
      <c r="BM1166" s="760"/>
      <c r="BN1166" s="760"/>
      <c r="BO1166" s="760"/>
      <c r="BP1166" s="760"/>
      <c r="BQ1166" s="760"/>
      <c r="BR1166" s="760"/>
      <c r="BS1166" s="760"/>
      <c r="BT1166" s="760"/>
      <c r="BU1166" s="760"/>
      <c r="BV1166" s="760"/>
      <c r="BW1166" s="760"/>
      <c r="BX1166" s="760"/>
      <c r="BY1166" s="760"/>
    </row>
    <row r="1167" s="235" customFormat="true" ht="15" customHeight="true" x14ac:dyDescent="0.2">
      <c r="BA1167" s="760"/>
      <c r="BB1167" s="268"/>
      <c r="BC1167" s="760"/>
      <c r="BD1167" s="760"/>
      <c r="BE1167" s="760"/>
      <c r="BF1167" s="760"/>
      <c r="BG1167" s="760"/>
      <c r="BH1167" s="760"/>
      <c r="BI1167" s="760"/>
      <c r="BJ1167" s="760"/>
      <c r="BK1167" s="760"/>
      <c r="BL1167" s="760"/>
      <c r="BM1167" s="760"/>
      <c r="BN1167" s="760"/>
      <c r="BO1167" s="760"/>
      <c r="BP1167" s="760"/>
      <c r="BQ1167" s="760"/>
      <c r="BR1167" s="760"/>
      <c r="BS1167" s="760"/>
      <c r="BT1167" s="760"/>
      <c r="BU1167" s="760"/>
      <c r="BV1167" s="760"/>
      <c r="BW1167" s="760"/>
      <c r="BX1167" s="760"/>
      <c r="BY1167" s="760"/>
    </row>
    <row r="1168" s="235" customFormat="true" ht="15" customHeight="true" x14ac:dyDescent="0.2">
      <c r="BA1168" s="760"/>
      <c r="BB1168" s="268"/>
      <c r="BC1168" s="760"/>
      <c r="BD1168" s="760"/>
      <c r="BE1168" s="760"/>
      <c r="BF1168" s="760"/>
      <c r="BG1168" s="760"/>
      <c r="BH1168" s="760"/>
      <c r="BI1168" s="760"/>
      <c r="BJ1168" s="760"/>
      <c r="BK1168" s="760"/>
      <c r="BL1168" s="760"/>
      <c r="BM1168" s="760"/>
      <c r="BN1168" s="760"/>
      <c r="BO1168" s="760"/>
      <c r="BP1168" s="760"/>
      <c r="BQ1168" s="760"/>
      <c r="BR1168" s="760"/>
      <c r="BS1168" s="760"/>
      <c r="BT1168" s="760"/>
      <c r="BU1168" s="760"/>
      <c r="BV1168" s="760"/>
      <c r="BW1168" s="760"/>
      <c r="BX1168" s="760"/>
      <c r="BY1168" s="760"/>
    </row>
    <row r="1169" s="235" customFormat="true" ht="15" customHeight="true" x14ac:dyDescent="0.2">
      <c r="BA1169" s="760"/>
      <c r="BB1169" s="268"/>
      <c r="BC1169" s="760"/>
      <c r="BD1169" s="760"/>
      <c r="BE1169" s="760"/>
      <c r="BF1169" s="760"/>
      <c r="BG1169" s="760"/>
      <c r="BH1169" s="760"/>
      <c r="BI1169" s="760"/>
      <c r="BJ1169" s="760"/>
      <c r="BK1169" s="760"/>
      <c r="BL1169" s="760"/>
      <c r="BM1169" s="760"/>
      <c r="BN1169" s="760"/>
      <c r="BO1169" s="760"/>
      <c r="BP1169" s="760"/>
      <c r="BQ1169" s="760"/>
      <c r="BR1169" s="760"/>
      <c r="BS1169" s="760"/>
      <c r="BT1169" s="760"/>
      <c r="BU1169" s="760"/>
      <c r="BV1169" s="760"/>
      <c r="BW1169" s="760"/>
      <c r="BX1169" s="760"/>
      <c r="BY1169" s="760"/>
    </row>
    <row r="1170" s="235" customFormat="true" ht="15" customHeight="true" x14ac:dyDescent="0.2">
      <c r="A1170" s="450"/>
      <c r="B1170" s="1041"/>
      <c r="C1170" s="1042"/>
      <c r="D1170" s="1042"/>
      <c r="E1170" s="1042"/>
      <c r="F1170" s="1042"/>
      <c r="G1170" s="1042"/>
      <c r="H1170" s="1042"/>
      <c r="I1170" s="1042"/>
      <c r="J1170" s="1042"/>
      <c r="K1170" s="1042"/>
      <c r="L1170" s="1042"/>
      <c r="M1170" s="1042"/>
      <c r="N1170" s="1042"/>
      <c r="O1170" s="1042"/>
      <c r="P1170" s="1042"/>
      <c r="Q1170" s="1042"/>
      <c r="R1170" s="1042"/>
      <c r="S1170" s="1042"/>
      <c r="T1170" s="1042"/>
      <c r="U1170" s="1042"/>
      <c r="V1170" s="1042"/>
      <c r="W1170" s="1042"/>
      <c r="X1170" s="1042"/>
      <c r="Y1170" s="1042"/>
      <c r="Z1170" s="1042"/>
      <c r="AA1170" s="1042"/>
      <c r="AB1170" s="1042"/>
      <c r="BA1170" s="760"/>
      <c r="BB1170" s="268"/>
      <c r="BC1170" s="760"/>
      <c r="BD1170" s="760"/>
      <c r="BE1170" s="760"/>
      <c r="BF1170" s="760"/>
      <c r="BG1170" s="760"/>
      <c r="BH1170" s="760"/>
      <c r="BI1170" s="760"/>
      <c r="BJ1170" s="760"/>
      <c r="BK1170" s="760"/>
      <c r="BL1170" s="760"/>
      <c r="BM1170" s="760"/>
      <c r="BN1170" s="760"/>
      <c r="BO1170" s="760"/>
      <c r="BP1170" s="760"/>
      <c r="BQ1170" s="760"/>
      <c r="BR1170" s="760"/>
      <c r="BS1170" s="760"/>
      <c r="BT1170" s="760"/>
      <c r="BU1170" s="760"/>
      <c r="BV1170" s="760"/>
      <c r="BW1170" s="760"/>
      <c r="BX1170" s="760"/>
      <c r="BY1170" s="760"/>
    </row>
    <row r="1171" s="235" customFormat="true" ht="15" customHeight="true" x14ac:dyDescent="0.2">
      <c r="A1171" s="450"/>
      <c r="B1171" s="1041"/>
      <c r="C1171" s="1042"/>
      <c r="D1171" s="1042"/>
      <c r="E1171" s="1042"/>
      <c r="F1171" s="1042"/>
      <c r="G1171" s="1042"/>
      <c r="H1171" s="1042"/>
      <c r="I1171" s="1042"/>
      <c r="J1171" s="1042"/>
      <c r="K1171" s="1042"/>
      <c r="L1171" s="1042"/>
      <c r="M1171" s="1042"/>
      <c r="N1171" s="1042"/>
      <c r="O1171" s="1042"/>
      <c r="P1171" s="1042"/>
      <c r="Q1171" s="1042"/>
      <c r="R1171" s="1042"/>
      <c r="S1171" s="1042"/>
      <c r="T1171" s="1042"/>
      <c r="U1171" s="1042"/>
      <c r="V1171" s="1042"/>
      <c r="W1171" s="1042"/>
      <c r="X1171" s="1042"/>
      <c r="Y1171" s="1042"/>
      <c r="Z1171" s="1042"/>
      <c r="AA1171" s="1042"/>
      <c r="AB1171" s="1042"/>
      <c r="BA1171" s="760"/>
      <c r="BB1171" s="268"/>
      <c r="BC1171" s="760"/>
      <c r="BD1171" s="760"/>
      <c r="BE1171" s="760"/>
      <c r="BF1171" s="760"/>
      <c r="BG1171" s="760"/>
      <c r="BH1171" s="760"/>
      <c r="BI1171" s="760"/>
      <c r="BJ1171" s="760"/>
      <c r="BK1171" s="760"/>
      <c r="BL1171" s="760"/>
      <c r="BM1171" s="760"/>
      <c r="BN1171" s="760"/>
      <c r="BO1171" s="760"/>
      <c r="BP1171" s="760"/>
      <c r="BQ1171" s="760"/>
      <c r="BR1171" s="760"/>
      <c r="BS1171" s="760"/>
      <c r="BT1171" s="760"/>
      <c r="BU1171" s="760"/>
      <c r="BV1171" s="760"/>
      <c r="BW1171" s="760"/>
      <c r="BX1171" s="760"/>
      <c r="BY1171" s="760"/>
    </row>
    <row r="1172" s="235" customFormat="true" ht="15" customHeight="true" x14ac:dyDescent="0.2">
      <c r="A1172" s="450"/>
      <c r="B1172" s="1041"/>
      <c r="C1172" s="1042"/>
      <c r="D1172" s="1042"/>
      <c r="E1172" s="1042"/>
      <c r="F1172" s="1042"/>
      <c r="G1172" s="1042"/>
      <c r="H1172" s="1042"/>
      <c r="I1172" s="1042"/>
      <c r="J1172" s="1042"/>
      <c r="K1172" s="1042"/>
      <c r="L1172" s="1042"/>
      <c r="M1172" s="1042"/>
      <c r="N1172" s="1042"/>
      <c r="O1172" s="1042"/>
      <c r="P1172" s="1042"/>
      <c r="Q1172" s="1042"/>
      <c r="R1172" s="1042"/>
      <c r="S1172" s="1042"/>
      <c r="T1172" s="1042"/>
      <c r="U1172" s="1042"/>
      <c r="V1172" s="1042"/>
      <c r="W1172" s="1042"/>
      <c r="X1172" s="1042"/>
      <c r="Y1172" s="1042"/>
      <c r="Z1172" s="1042"/>
      <c r="AA1172" s="1042"/>
      <c r="AB1172" s="1042"/>
      <c r="BA1172" s="760"/>
      <c r="BB1172" s="268"/>
      <c r="BC1172" s="760"/>
      <c r="BD1172" s="760"/>
      <c r="BE1172" s="760"/>
      <c r="BF1172" s="760"/>
      <c r="BG1172" s="760"/>
      <c r="BH1172" s="760"/>
      <c r="BI1172" s="760"/>
      <c r="BJ1172" s="760"/>
      <c r="BK1172" s="760"/>
      <c r="BL1172" s="760"/>
      <c r="BM1172" s="760"/>
      <c r="BN1172" s="760"/>
      <c r="BO1172" s="760"/>
      <c r="BP1172" s="760"/>
      <c r="BQ1172" s="760"/>
      <c r="BR1172" s="760"/>
      <c r="BS1172" s="760"/>
      <c r="BT1172" s="760"/>
      <c r="BU1172" s="760"/>
      <c r="BV1172" s="760"/>
      <c r="BW1172" s="760"/>
      <c r="BX1172" s="760"/>
      <c r="BY1172" s="760"/>
    </row>
    <row r="1173" s="235" customFormat="true" ht="15" customHeight="true" x14ac:dyDescent="0.2">
      <c r="A1173" s="450"/>
      <c r="B1173" s="1041"/>
      <c r="C1173" s="1042"/>
      <c r="D1173" s="1042"/>
      <c r="E1173" s="1042"/>
      <c r="F1173" s="1042"/>
      <c r="G1173" s="1042"/>
      <c r="H1173" s="1042"/>
      <c r="I1173" s="1042"/>
      <c r="J1173" s="1042"/>
      <c r="K1173" s="1042"/>
      <c r="L1173" s="1042"/>
      <c r="M1173" s="1042"/>
      <c r="N1173" s="1042"/>
      <c r="O1173" s="1042"/>
      <c r="P1173" s="1042"/>
      <c r="Q1173" s="1042"/>
      <c r="R1173" s="1042"/>
      <c r="S1173" s="1042"/>
      <c r="T1173" s="1042"/>
      <c r="U1173" s="1042"/>
      <c r="V1173" s="1042"/>
      <c r="W1173" s="1042"/>
      <c r="X1173" s="1042"/>
      <c r="Y1173" s="1042"/>
      <c r="Z1173" s="1042"/>
      <c r="AA1173" s="1042"/>
      <c r="AB1173" s="1042"/>
      <c r="BA1173" s="760"/>
      <c r="BB1173" s="268"/>
      <c r="BC1173" s="760"/>
      <c r="BD1173" s="760"/>
      <c r="BE1173" s="760"/>
      <c r="BF1173" s="760"/>
      <c r="BG1173" s="760"/>
      <c r="BH1173" s="760"/>
      <c r="BI1173" s="760"/>
      <c r="BJ1173" s="760"/>
      <c r="BK1173" s="760"/>
      <c r="BL1173" s="760"/>
      <c r="BM1173" s="760"/>
      <c r="BN1173" s="760"/>
      <c r="BO1173" s="760"/>
      <c r="BP1173" s="760"/>
      <c r="BQ1173" s="760"/>
      <c r="BR1173" s="760"/>
      <c r="BS1173" s="760"/>
      <c r="BT1173" s="760"/>
      <c r="BU1173" s="760"/>
      <c r="BV1173" s="760"/>
      <c r="BW1173" s="760"/>
      <c r="BX1173" s="760"/>
      <c r="BY1173" s="760"/>
    </row>
    <row r="1174" s="235" customFormat="true" ht="15" customHeight="true" x14ac:dyDescent="0.2">
      <c r="A1174" s="450"/>
      <c r="B1174" s="1041"/>
      <c r="C1174" s="1042"/>
      <c r="D1174" s="1042"/>
      <c r="E1174" s="1042"/>
      <c r="F1174" s="1042"/>
      <c r="G1174" s="1042"/>
      <c r="H1174" s="1042"/>
      <c r="I1174" s="1042"/>
      <c r="J1174" s="1042"/>
      <c r="K1174" s="1042"/>
      <c r="L1174" s="1042"/>
      <c r="M1174" s="1042"/>
      <c r="N1174" s="1042"/>
      <c r="O1174" s="1042"/>
      <c r="P1174" s="1042"/>
      <c r="Q1174" s="1042"/>
      <c r="R1174" s="1042"/>
      <c r="S1174" s="1042"/>
      <c r="T1174" s="1042"/>
      <c r="U1174" s="1042"/>
      <c r="V1174" s="1042"/>
      <c r="W1174" s="1042"/>
      <c r="X1174" s="1042"/>
      <c r="Y1174" s="1042"/>
      <c r="Z1174" s="1042"/>
      <c r="AA1174" s="1042"/>
      <c r="AB1174" s="1042"/>
      <c r="BA1174" s="760"/>
      <c r="BB1174" s="268"/>
      <c r="BC1174" s="760"/>
      <c r="BD1174" s="760"/>
      <c r="BE1174" s="760"/>
      <c r="BF1174" s="760"/>
      <c r="BG1174" s="760"/>
      <c r="BH1174" s="760"/>
      <c r="BI1174" s="760"/>
      <c r="BJ1174" s="760"/>
      <c r="BK1174" s="760"/>
      <c r="BL1174" s="760"/>
      <c r="BM1174" s="760"/>
      <c r="BN1174" s="760"/>
      <c r="BO1174" s="760"/>
      <c r="BP1174" s="760"/>
      <c r="BQ1174" s="760"/>
      <c r="BR1174" s="760"/>
      <c r="BS1174" s="760"/>
      <c r="BT1174" s="760"/>
      <c r="BU1174" s="760"/>
      <c r="BV1174" s="760"/>
      <c r="BW1174" s="760"/>
      <c r="BX1174" s="760"/>
      <c r="BY1174" s="760"/>
    </row>
    <row r="1175" s="235" customFormat="true" ht="15" customHeight="true" x14ac:dyDescent="0.2">
      <c r="A1175" s="450"/>
      <c r="B1175" s="1041"/>
      <c r="C1175" s="1042"/>
      <c r="D1175" s="1042"/>
      <c r="E1175" s="1042"/>
      <c r="F1175" s="1042"/>
      <c r="G1175" s="1042"/>
      <c r="H1175" s="1042"/>
      <c r="I1175" s="1042"/>
      <c r="J1175" s="1042"/>
      <c r="K1175" s="1042"/>
      <c r="L1175" s="1042"/>
      <c r="M1175" s="1042"/>
      <c r="N1175" s="1042"/>
      <c r="O1175" s="1042"/>
      <c r="P1175" s="1042"/>
      <c r="Q1175" s="1042"/>
      <c r="R1175" s="1042"/>
      <c r="S1175" s="1042"/>
      <c r="T1175" s="1042"/>
      <c r="U1175" s="1042"/>
      <c r="V1175" s="1042"/>
      <c r="W1175" s="1042"/>
      <c r="X1175" s="1042"/>
      <c r="Y1175" s="1042"/>
      <c r="Z1175" s="1042"/>
      <c r="AA1175" s="1042"/>
      <c r="AB1175" s="1042"/>
      <c r="BA1175" s="760"/>
      <c r="BB1175" s="268"/>
      <c r="BC1175" s="760"/>
      <c r="BD1175" s="760"/>
      <c r="BE1175" s="760"/>
      <c r="BF1175" s="760"/>
      <c r="BG1175" s="760"/>
      <c r="BH1175" s="760"/>
      <c r="BI1175" s="760"/>
      <c r="BJ1175" s="760"/>
      <c r="BK1175" s="760"/>
      <c r="BL1175" s="760"/>
      <c r="BM1175" s="760"/>
      <c r="BN1175" s="760"/>
      <c r="BO1175" s="760"/>
      <c r="BP1175" s="760"/>
      <c r="BQ1175" s="760"/>
      <c r="BR1175" s="760"/>
      <c r="BS1175" s="760"/>
      <c r="BT1175" s="760"/>
      <c r="BU1175" s="760"/>
      <c r="BV1175" s="760"/>
      <c r="BW1175" s="760"/>
      <c r="BX1175" s="760"/>
      <c r="BY1175" s="760"/>
    </row>
    <row r="1176" s="235" customFormat="true" ht="15" customHeight="true" x14ac:dyDescent="0.2">
      <c r="A1176" s="1043"/>
      <c r="B1176" s="450"/>
      <c r="C1176" s="1044"/>
      <c r="D1176" s="1045"/>
      <c r="E1176" s="1045"/>
      <c r="F1176" s="1045"/>
      <c r="G1176" s="1045"/>
      <c r="H1176" s="1044"/>
      <c r="I1176" s="1045"/>
      <c r="J1176" s="1045"/>
      <c r="K1176" s="1045"/>
      <c r="L1176" s="1045"/>
      <c r="M1176" s="1044"/>
      <c r="N1176" s="1045"/>
      <c r="O1176" s="1045"/>
      <c r="P1176" s="1045"/>
      <c r="Q1176" s="1045"/>
      <c r="R1176" s="1044"/>
      <c r="S1176" s="1045"/>
      <c r="T1176" s="1045"/>
      <c r="U1176" s="1045"/>
      <c r="BA1176" s="760"/>
      <c r="BB1176" s="268"/>
      <c r="BC1176" s="760"/>
      <c r="BD1176" s="760"/>
      <c r="BE1176" s="760"/>
      <c r="BF1176" s="760"/>
      <c r="BG1176" s="760"/>
      <c r="BH1176" s="760"/>
      <c r="BI1176" s="760"/>
      <c r="BJ1176" s="760"/>
      <c r="BK1176" s="760"/>
      <c r="BL1176" s="760"/>
      <c r="BM1176" s="760"/>
      <c r="BN1176" s="760"/>
      <c r="BO1176" s="760"/>
      <c r="BP1176" s="760"/>
      <c r="BQ1176" s="760"/>
      <c r="BR1176" s="760"/>
      <c r="BS1176" s="760"/>
      <c r="BT1176" s="760"/>
      <c r="BU1176" s="760"/>
      <c r="BV1176" s="760"/>
      <c r="BW1176" s="760"/>
      <c r="BX1176" s="760"/>
      <c r="BY1176" s="760"/>
    </row>
    <row r="1177" s="235" customFormat="true" ht="15" customHeight="true" x14ac:dyDescent="0.2">
      <c r="A1177" s="1045"/>
      <c r="B1177" s="1045"/>
      <c r="C1177" s="1044"/>
      <c r="D1177" s="1044"/>
      <c r="E1177" s="1044"/>
      <c r="F1177" s="1044"/>
      <c r="G1177" s="1044"/>
      <c r="H1177" s="1044"/>
      <c r="I1177" s="1044"/>
      <c r="J1177" s="1044"/>
      <c r="K1177" s="1044"/>
      <c r="L1177" s="1044"/>
      <c r="M1177" s="1044"/>
      <c r="N1177" s="1044"/>
      <c r="O1177" s="1044"/>
      <c r="P1177" s="1044"/>
      <c r="Q1177" s="1044"/>
      <c r="R1177" s="1044"/>
      <c r="S1177" s="1044"/>
      <c r="T1177" s="1044"/>
      <c r="U1177" s="1044"/>
      <c r="BA1177" s="760"/>
      <c r="BB1177" s="268"/>
      <c r="BC1177" s="760"/>
      <c r="BD1177" s="760"/>
      <c r="BE1177" s="760"/>
      <c r="BF1177" s="760"/>
      <c r="BG1177" s="760"/>
      <c r="BH1177" s="760"/>
      <c r="BI1177" s="760"/>
      <c r="BJ1177" s="760"/>
      <c r="BK1177" s="760"/>
      <c r="BL1177" s="760"/>
      <c r="BM1177" s="760"/>
      <c r="BN1177" s="760"/>
      <c r="BO1177" s="760"/>
      <c r="BP1177" s="760"/>
      <c r="BQ1177" s="760"/>
      <c r="BR1177" s="760"/>
      <c r="BS1177" s="760"/>
      <c r="BT1177" s="760"/>
      <c r="BU1177" s="760"/>
      <c r="BV1177" s="760"/>
      <c r="BW1177" s="760"/>
      <c r="BX1177" s="760"/>
      <c r="BY1177" s="760"/>
    </row>
    <row r="1178" s="235" customFormat="true" ht="15" customHeight="true" x14ac:dyDescent="0.2">
      <c r="BA1178" s="760"/>
      <c r="BB1178" s="268"/>
      <c r="BC1178" s="760"/>
      <c r="BD1178" s="760"/>
      <c r="BE1178" s="760"/>
      <c r="BF1178" s="760"/>
      <c r="BG1178" s="760"/>
      <c r="BH1178" s="760"/>
      <c r="BI1178" s="760"/>
      <c r="BJ1178" s="760"/>
      <c r="BK1178" s="760"/>
      <c r="BL1178" s="760"/>
      <c r="BM1178" s="760"/>
      <c r="BN1178" s="760"/>
      <c r="BO1178" s="760"/>
      <c r="BP1178" s="760"/>
      <c r="BQ1178" s="760"/>
      <c r="BR1178" s="760"/>
      <c r="BS1178" s="760"/>
      <c r="BT1178" s="760"/>
      <c r="BU1178" s="760"/>
      <c r="BV1178" s="760"/>
      <c r="BW1178" s="760"/>
      <c r="BX1178" s="760"/>
      <c r="BY1178" s="760"/>
    </row>
    <row r="1179" s="235" customFormat="true" ht="15" customHeight="true" x14ac:dyDescent="0.2">
      <c r="BA1179" s="760"/>
      <c r="BB1179" s="268"/>
      <c r="BC1179" s="760"/>
      <c r="BD1179" s="760"/>
      <c r="BE1179" s="760"/>
      <c r="BF1179" s="760"/>
      <c r="BG1179" s="760"/>
      <c r="BH1179" s="760"/>
      <c r="BI1179" s="760"/>
      <c r="BJ1179" s="760"/>
      <c r="BK1179" s="760"/>
      <c r="BL1179" s="760"/>
      <c r="BM1179" s="760"/>
      <c r="BN1179" s="760"/>
      <c r="BO1179" s="760"/>
      <c r="BP1179" s="760"/>
      <c r="BQ1179" s="760"/>
      <c r="BR1179" s="760"/>
      <c r="BS1179" s="760"/>
      <c r="BT1179" s="760"/>
      <c r="BU1179" s="760"/>
      <c r="BV1179" s="760"/>
      <c r="BW1179" s="760"/>
      <c r="BX1179" s="760"/>
      <c r="BY1179" s="760"/>
    </row>
    <row r="1180" s="235" customFormat="true" ht="15" customHeight="true" x14ac:dyDescent="0.2">
      <c r="BA1180" s="760"/>
      <c r="BB1180" s="268"/>
      <c r="BC1180" s="760"/>
      <c r="BD1180" s="760"/>
      <c r="BE1180" s="760"/>
      <c r="BF1180" s="760"/>
      <c r="BG1180" s="760"/>
      <c r="BH1180" s="760"/>
      <c r="BI1180" s="760"/>
      <c r="BJ1180" s="760"/>
      <c r="BK1180" s="760"/>
      <c r="BL1180" s="760"/>
      <c r="BM1180" s="760"/>
      <c r="BN1180" s="760"/>
      <c r="BO1180" s="760"/>
      <c r="BP1180" s="760"/>
      <c r="BQ1180" s="760"/>
      <c r="BR1180" s="760"/>
      <c r="BS1180" s="760"/>
      <c r="BT1180" s="760"/>
      <c r="BU1180" s="760"/>
      <c r="BV1180" s="760"/>
      <c r="BW1180" s="760"/>
      <c r="BX1180" s="760"/>
      <c r="BY1180" s="760"/>
    </row>
    <row r="1181" s="235" customFormat="true" ht="15" customHeight="true" x14ac:dyDescent="0.2">
      <c r="BA1181" s="760"/>
      <c r="BB1181" s="268"/>
      <c r="BC1181" s="760"/>
      <c r="BD1181" s="760"/>
      <c r="BE1181" s="760"/>
      <c r="BF1181" s="760"/>
      <c r="BG1181" s="760"/>
      <c r="BH1181" s="760"/>
      <c r="BI1181" s="760"/>
      <c r="BJ1181" s="760"/>
      <c r="BK1181" s="760"/>
      <c r="BL1181" s="760"/>
      <c r="BM1181" s="760"/>
      <c r="BN1181" s="760"/>
      <c r="BO1181" s="760"/>
      <c r="BP1181" s="760"/>
      <c r="BQ1181" s="760"/>
      <c r="BR1181" s="760"/>
      <c r="BS1181" s="760"/>
      <c r="BT1181" s="760"/>
      <c r="BU1181" s="760"/>
      <c r="BV1181" s="760"/>
      <c r="BW1181" s="760"/>
      <c r="BX1181" s="760"/>
      <c r="BY1181" s="760"/>
    </row>
    <row r="1182" s="235" customFormat="true" ht="15" customHeight="true" x14ac:dyDescent="0.2">
      <c r="BA1182" s="760"/>
      <c r="BB1182" s="268"/>
      <c r="BC1182" s="760"/>
      <c r="BD1182" s="760"/>
      <c r="BE1182" s="760"/>
      <c r="BF1182" s="760"/>
      <c r="BG1182" s="760"/>
      <c r="BH1182" s="760"/>
      <c r="BI1182" s="760"/>
      <c r="BJ1182" s="760"/>
      <c r="BK1182" s="760"/>
      <c r="BL1182" s="760"/>
      <c r="BM1182" s="760"/>
      <c r="BN1182" s="760"/>
      <c r="BO1182" s="760"/>
      <c r="BP1182" s="760"/>
      <c r="BQ1182" s="760"/>
      <c r="BR1182" s="760"/>
      <c r="BS1182" s="760"/>
      <c r="BT1182" s="760"/>
      <c r="BU1182" s="760"/>
      <c r="BV1182" s="760"/>
      <c r="BW1182" s="760"/>
      <c r="BX1182" s="760"/>
      <c r="BY1182" s="760"/>
    </row>
    <row r="1183" s="235" customFormat="true" ht="15" customHeight="true" x14ac:dyDescent="0.2">
      <c r="BA1183" s="760"/>
      <c r="BB1183" s="268"/>
      <c r="BC1183" s="760"/>
      <c r="BD1183" s="760"/>
      <c r="BE1183" s="760"/>
      <c r="BF1183" s="760"/>
      <c r="BG1183" s="760"/>
      <c r="BH1183" s="760"/>
      <c r="BI1183" s="760"/>
      <c r="BJ1183" s="760"/>
      <c r="BK1183" s="760"/>
      <c r="BL1183" s="760"/>
      <c r="BM1183" s="760"/>
      <c r="BN1183" s="760"/>
      <c r="BO1183" s="760"/>
      <c r="BP1183" s="760"/>
      <c r="BQ1183" s="760"/>
      <c r="BR1183" s="760"/>
      <c r="BS1183" s="760"/>
      <c r="BT1183" s="760"/>
      <c r="BU1183" s="760"/>
      <c r="BV1183" s="760"/>
      <c r="BW1183" s="760"/>
      <c r="BX1183" s="760"/>
      <c r="BY1183" s="760"/>
    </row>
    <row r="1184" s="235" customFormat="true" ht="15" customHeight="true" x14ac:dyDescent="0.2">
      <c r="BA1184" s="760"/>
      <c r="BB1184" s="268"/>
      <c r="BC1184" s="760"/>
      <c r="BD1184" s="760"/>
      <c r="BE1184" s="760"/>
      <c r="BF1184" s="760"/>
      <c r="BG1184" s="760"/>
      <c r="BH1184" s="760"/>
      <c r="BI1184" s="760"/>
      <c r="BJ1184" s="760"/>
      <c r="BK1184" s="760"/>
      <c r="BL1184" s="760"/>
      <c r="BM1184" s="760"/>
      <c r="BN1184" s="760"/>
      <c r="BO1184" s="760"/>
      <c r="BP1184" s="760"/>
      <c r="BQ1184" s="760"/>
      <c r="BR1184" s="760"/>
      <c r="BS1184" s="760"/>
      <c r="BT1184" s="760"/>
      <c r="BU1184" s="760"/>
      <c r="BV1184" s="760"/>
      <c r="BW1184" s="760"/>
      <c r="BX1184" s="760"/>
      <c r="BY1184" s="760"/>
    </row>
    <row r="1185" s="235" customFormat="true" ht="15" customHeight="true" x14ac:dyDescent="0.2">
      <c r="BA1185" s="760"/>
      <c r="BB1185" s="268"/>
      <c r="BC1185" s="760"/>
      <c r="BD1185" s="760"/>
      <c r="BE1185" s="760"/>
      <c r="BF1185" s="760"/>
      <c r="BG1185" s="760"/>
      <c r="BH1185" s="760"/>
      <c r="BI1185" s="760"/>
      <c r="BJ1185" s="760"/>
      <c r="BK1185" s="760"/>
      <c r="BL1185" s="760"/>
      <c r="BM1185" s="760"/>
      <c r="BN1185" s="760"/>
      <c r="BO1185" s="760"/>
      <c r="BP1185" s="760"/>
      <c r="BQ1185" s="760"/>
      <c r="BR1185" s="760"/>
      <c r="BS1185" s="760"/>
      <c r="BT1185" s="760"/>
      <c r="BU1185" s="760"/>
      <c r="BV1185" s="760"/>
      <c r="BW1185" s="760"/>
      <c r="BX1185" s="760"/>
      <c r="BY1185" s="760"/>
    </row>
    <row r="1186" s="235" customFormat="true" ht="15" customHeight="true" x14ac:dyDescent="0.2">
      <c r="BA1186" s="760"/>
      <c r="BB1186" s="268"/>
      <c r="BC1186" s="760"/>
      <c r="BD1186" s="760"/>
      <c r="BE1186" s="760"/>
      <c r="BF1186" s="760"/>
      <c r="BG1186" s="760"/>
      <c r="BH1186" s="760"/>
      <c r="BI1186" s="760"/>
      <c r="BJ1186" s="760"/>
      <c r="BK1186" s="760"/>
      <c r="BL1186" s="760"/>
      <c r="BM1186" s="760"/>
      <c r="BN1186" s="760"/>
      <c r="BO1186" s="760"/>
      <c r="BP1186" s="760"/>
      <c r="BQ1186" s="760"/>
      <c r="BR1186" s="760"/>
      <c r="BS1186" s="760"/>
      <c r="BT1186" s="760"/>
      <c r="BU1186" s="760"/>
      <c r="BV1186" s="760"/>
      <c r="BW1186" s="760"/>
      <c r="BX1186" s="760"/>
      <c r="BY1186" s="760"/>
    </row>
    <row r="1187" s="235" customFormat="true" ht="15" customHeight="true" x14ac:dyDescent="0.2">
      <c r="BA1187" s="760"/>
      <c r="BB1187" s="268"/>
      <c r="BC1187" s="760"/>
      <c r="BD1187" s="760"/>
      <c r="BE1187" s="760"/>
      <c r="BF1187" s="760"/>
      <c r="BG1187" s="760"/>
      <c r="BH1187" s="760"/>
      <c r="BI1187" s="760"/>
      <c r="BJ1187" s="760"/>
      <c r="BK1187" s="760"/>
      <c r="BL1187" s="760"/>
      <c r="BM1187" s="760"/>
      <c r="BN1187" s="760"/>
      <c r="BO1187" s="760"/>
      <c r="BP1187" s="760"/>
      <c r="BQ1187" s="760"/>
      <c r="BR1187" s="760"/>
      <c r="BS1187" s="760"/>
      <c r="BT1187" s="760"/>
      <c r="BU1187" s="760"/>
      <c r="BV1187" s="760"/>
      <c r="BW1187" s="760"/>
      <c r="BX1187" s="760"/>
      <c r="BY1187" s="760"/>
    </row>
    <row r="1188" s="235" customFormat="true" ht="15" customHeight="true" x14ac:dyDescent="0.2">
      <c r="BA1188" s="760"/>
      <c r="BB1188" s="268"/>
      <c r="BC1188" s="760"/>
      <c r="BD1188" s="760"/>
      <c r="BE1188" s="760"/>
      <c r="BF1188" s="760"/>
      <c r="BG1188" s="760"/>
      <c r="BH1188" s="760"/>
      <c r="BI1188" s="760"/>
      <c r="BJ1188" s="760"/>
      <c r="BK1188" s="760"/>
      <c r="BL1188" s="760"/>
      <c r="BM1188" s="760"/>
      <c r="BN1188" s="760"/>
      <c r="BO1188" s="760"/>
      <c r="BP1188" s="760"/>
      <c r="BQ1188" s="760"/>
      <c r="BR1188" s="760"/>
      <c r="BS1188" s="760"/>
      <c r="BT1188" s="760"/>
      <c r="BU1188" s="760"/>
      <c r="BV1188" s="760"/>
      <c r="BW1188" s="760"/>
      <c r="BX1188" s="760"/>
      <c r="BY1188" s="760"/>
    </row>
    <row r="1189" s="235" customFormat="true" ht="15" customHeight="true" x14ac:dyDescent="0.2">
      <c r="BA1189" s="760"/>
      <c r="BB1189" s="268"/>
      <c r="BC1189" s="760"/>
      <c r="BD1189" s="760"/>
      <c r="BE1189" s="760"/>
      <c r="BF1189" s="760"/>
      <c r="BG1189" s="760"/>
      <c r="BH1189" s="760"/>
      <c r="BI1189" s="760"/>
      <c r="BJ1189" s="760"/>
      <c r="BK1189" s="760"/>
      <c r="BL1189" s="760"/>
      <c r="BM1189" s="760"/>
      <c r="BN1189" s="760"/>
      <c r="BO1189" s="760"/>
      <c r="BP1189" s="760"/>
      <c r="BQ1189" s="760"/>
      <c r="BR1189" s="760"/>
      <c r="BS1189" s="760"/>
      <c r="BT1189" s="760"/>
      <c r="BU1189" s="760"/>
      <c r="BV1189" s="760"/>
      <c r="BW1189" s="760"/>
      <c r="BX1189" s="760"/>
      <c r="BY1189" s="760"/>
    </row>
    <row r="1190" s="235" customFormat="true" ht="15" customHeight="true" x14ac:dyDescent="0.2">
      <c r="BA1190" s="760"/>
      <c r="BB1190" s="268"/>
      <c r="BC1190" s="760"/>
      <c r="BD1190" s="760"/>
      <c r="BE1190" s="760"/>
      <c r="BF1190" s="760"/>
      <c r="BG1190" s="760"/>
      <c r="BH1190" s="760"/>
      <c r="BI1190" s="760"/>
      <c r="BJ1190" s="760"/>
      <c r="BK1190" s="760"/>
      <c r="BL1190" s="760"/>
      <c r="BM1190" s="760"/>
      <c r="BN1190" s="760"/>
      <c r="BO1190" s="760"/>
      <c r="BP1190" s="760"/>
      <c r="BQ1190" s="760"/>
      <c r="BR1190" s="760"/>
      <c r="BS1190" s="760"/>
      <c r="BT1190" s="760"/>
      <c r="BU1190" s="760"/>
      <c r="BV1190" s="760"/>
      <c r="BW1190" s="760"/>
      <c r="BX1190" s="760"/>
      <c r="BY1190" s="760"/>
    </row>
    <row r="1191" s="235" customFormat="true" ht="15" customHeight="true" x14ac:dyDescent="0.2">
      <c r="BA1191" s="760"/>
      <c r="BB1191" s="268"/>
      <c r="BC1191" s="760"/>
      <c r="BD1191" s="760"/>
      <c r="BE1191" s="760"/>
      <c r="BF1191" s="760"/>
      <c r="BG1191" s="760"/>
      <c r="BH1191" s="760"/>
      <c r="BI1191" s="760"/>
      <c r="BJ1191" s="760"/>
      <c r="BK1191" s="760"/>
      <c r="BL1191" s="760"/>
      <c r="BM1191" s="760"/>
      <c r="BN1191" s="760"/>
      <c r="BO1191" s="760"/>
      <c r="BP1191" s="760"/>
      <c r="BQ1191" s="760"/>
      <c r="BR1191" s="760"/>
      <c r="BS1191" s="760"/>
      <c r="BT1191" s="760"/>
      <c r="BU1191" s="760"/>
      <c r="BV1191" s="760"/>
      <c r="BW1191" s="760"/>
      <c r="BX1191" s="760"/>
      <c r="BY1191" s="760"/>
    </row>
    <row r="1192" s="235" customFormat="true" ht="15" customHeight="true" x14ac:dyDescent="0.2">
      <c r="BA1192" s="760"/>
      <c r="BB1192" s="268"/>
      <c r="BC1192" s="760"/>
      <c r="BD1192" s="760"/>
      <c r="BE1192" s="760"/>
      <c r="BF1192" s="760"/>
      <c r="BG1192" s="760"/>
      <c r="BH1192" s="760"/>
      <c r="BI1192" s="760"/>
      <c r="BJ1192" s="760"/>
      <c r="BK1192" s="760"/>
      <c r="BL1192" s="760"/>
      <c r="BM1192" s="760"/>
      <c r="BN1192" s="760"/>
      <c r="BO1192" s="760"/>
      <c r="BP1192" s="760"/>
      <c r="BQ1192" s="760"/>
      <c r="BR1192" s="760"/>
      <c r="BS1192" s="760"/>
      <c r="BT1192" s="760"/>
      <c r="BU1192" s="760"/>
      <c r="BV1192" s="760"/>
      <c r="BW1192" s="760"/>
      <c r="BX1192" s="760"/>
      <c r="BY1192" s="760"/>
    </row>
    <row r="1193" s="235" customFormat="true" ht="15" customHeight="true" x14ac:dyDescent="0.2">
      <c r="BA1193" s="760"/>
      <c r="BB1193" s="268"/>
      <c r="BC1193" s="760"/>
      <c r="BD1193" s="760"/>
      <c r="BE1193" s="760"/>
      <c r="BF1193" s="760"/>
      <c r="BG1193" s="760"/>
      <c r="BH1193" s="760"/>
      <c r="BI1193" s="760"/>
      <c r="BJ1193" s="760"/>
      <c r="BK1193" s="760"/>
      <c r="BL1193" s="760"/>
      <c r="BM1193" s="760"/>
      <c r="BN1193" s="760"/>
      <c r="BO1193" s="760"/>
      <c r="BP1193" s="760"/>
      <c r="BQ1193" s="760"/>
      <c r="BR1193" s="760"/>
      <c r="BS1193" s="760"/>
      <c r="BT1193" s="760"/>
      <c r="BU1193" s="760"/>
      <c r="BV1193" s="760"/>
      <c r="BW1193" s="760"/>
      <c r="BX1193" s="760"/>
      <c r="BY1193" s="760"/>
    </row>
    <row r="1194" s="235" customFormat="true" ht="15" customHeight="true" x14ac:dyDescent="0.2">
      <c r="BA1194" s="760"/>
      <c r="BB1194" s="268"/>
      <c r="BC1194" s="760"/>
      <c r="BD1194" s="760"/>
      <c r="BE1194" s="760"/>
      <c r="BF1194" s="760"/>
      <c r="BG1194" s="760"/>
      <c r="BH1194" s="760"/>
      <c r="BI1194" s="760"/>
      <c r="BJ1194" s="760"/>
      <c r="BK1194" s="760"/>
      <c r="BL1194" s="760"/>
      <c r="BM1194" s="760"/>
      <c r="BN1194" s="760"/>
      <c r="BO1194" s="760"/>
      <c r="BP1194" s="760"/>
      <c r="BQ1194" s="760"/>
      <c r="BR1194" s="760"/>
      <c r="BS1194" s="760"/>
      <c r="BT1194" s="760"/>
      <c r="BU1194" s="760"/>
      <c r="BV1194" s="760"/>
      <c r="BW1194" s="760"/>
      <c r="BX1194" s="760"/>
      <c r="BY1194" s="760"/>
    </row>
    <row r="1195" s="235" customFormat="true" ht="15" customHeight="true" x14ac:dyDescent="0.2">
      <c r="BA1195" s="760"/>
      <c r="BB1195" s="268"/>
      <c r="BC1195" s="760"/>
      <c r="BD1195" s="760"/>
      <c r="BE1195" s="760"/>
      <c r="BF1195" s="760"/>
      <c r="BG1195" s="760"/>
      <c r="BH1195" s="760"/>
      <c r="BI1195" s="760"/>
      <c r="BJ1195" s="760"/>
      <c r="BK1195" s="760"/>
      <c r="BL1195" s="760"/>
      <c r="BM1195" s="760"/>
      <c r="BN1195" s="760"/>
      <c r="BO1195" s="760"/>
      <c r="BP1195" s="760"/>
      <c r="BQ1195" s="760"/>
      <c r="BR1195" s="760"/>
      <c r="BS1195" s="760"/>
      <c r="BT1195" s="760"/>
      <c r="BU1195" s="760"/>
      <c r="BV1195" s="760"/>
      <c r="BW1195" s="760"/>
      <c r="BX1195" s="760"/>
      <c r="BY1195" s="760"/>
    </row>
    <row r="1196" s="235" customFormat="true" ht="15" customHeight="true" x14ac:dyDescent="0.2">
      <c r="BA1196" s="760"/>
      <c r="BB1196" s="268"/>
      <c r="BC1196" s="760"/>
      <c r="BD1196" s="760"/>
      <c r="BE1196" s="760"/>
      <c r="BF1196" s="760"/>
      <c r="BG1196" s="760"/>
      <c r="BH1196" s="760"/>
      <c r="BI1196" s="760"/>
      <c r="BJ1196" s="760"/>
      <c r="BK1196" s="760"/>
      <c r="BL1196" s="760"/>
      <c r="BM1196" s="760"/>
      <c r="BN1196" s="760"/>
      <c r="BO1196" s="760"/>
      <c r="BP1196" s="760"/>
      <c r="BQ1196" s="760"/>
      <c r="BR1196" s="760"/>
      <c r="BS1196" s="760"/>
      <c r="BT1196" s="760"/>
      <c r="BU1196" s="760"/>
      <c r="BV1196" s="760"/>
      <c r="BW1196" s="760"/>
      <c r="BX1196" s="760"/>
      <c r="BY1196" s="760"/>
    </row>
    <row r="1197" s="235" customFormat="true" ht="15" customHeight="true" x14ac:dyDescent="0.2">
      <c r="BA1197" s="760"/>
      <c r="BB1197" s="268"/>
      <c r="BC1197" s="760"/>
      <c r="BD1197" s="760"/>
      <c r="BE1197" s="760"/>
      <c r="BF1197" s="760"/>
      <c r="BG1197" s="760"/>
      <c r="BH1197" s="760"/>
      <c r="BI1197" s="760"/>
      <c r="BJ1197" s="760"/>
      <c r="BK1197" s="760"/>
      <c r="BL1197" s="760"/>
      <c r="BM1197" s="760"/>
      <c r="BN1197" s="760"/>
      <c r="BO1197" s="760"/>
      <c r="BP1197" s="760"/>
      <c r="BQ1197" s="760"/>
      <c r="BR1197" s="760"/>
      <c r="BS1197" s="760"/>
      <c r="BT1197" s="760"/>
      <c r="BU1197" s="760"/>
      <c r="BV1197" s="760"/>
      <c r="BW1197" s="760"/>
      <c r="BX1197" s="760"/>
      <c r="BY1197" s="760"/>
    </row>
    <row r="1198" s="235" customFormat="true" ht="15" customHeight="true" x14ac:dyDescent="0.2">
      <c r="BA1198" s="760"/>
      <c r="BB1198" s="268"/>
      <c r="BC1198" s="760"/>
      <c r="BD1198" s="760"/>
      <c r="BE1198" s="760"/>
      <c r="BF1198" s="760"/>
      <c r="BG1198" s="760"/>
      <c r="BH1198" s="760"/>
      <c r="BI1198" s="760"/>
      <c r="BJ1198" s="760"/>
      <c r="BK1198" s="760"/>
      <c r="BL1198" s="760"/>
      <c r="BM1198" s="760"/>
      <c r="BN1198" s="760"/>
      <c r="BO1198" s="760"/>
      <c r="BP1198" s="760"/>
      <c r="BQ1198" s="760"/>
      <c r="BR1198" s="760"/>
      <c r="BS1198" s="760"/>
      <c r="BT1198" s="760"/>
      <c r="BU1198" s="760"/>
      <c r="BV1198" s="760"/>
      <c r="BW1198" s="760"/>
      <c r="BX1198" s="760"/>
      <c r="BY1198" s="760"/>
    </row>
    <row r="1199" s="235" customFormat="true" ht="15" customHeight="true" x14ac:dyDescent="0.2">
      <c r="BA1199" s="760"/>
      <c r="BB1199" s="268"/>
      <c r="BC1199" s="760"/>
      <c r="BD1199" s="760"/>
      <c r="BE1199" s="760"/>
      <c r="BF1199" s="760"/>
      <c r="BG1199" s="760"/>
      <c r="BH1199" s="760"/>
      <c r="BI1199" s="760"/>
      <c r="BJ1199" s="760"/>
      <c r="BK1199" s="760"/>
      <c r="BL1199" s="760"/>
      <c r="BM1199" s="760"/>
      <c r="BN1199" s="760"/>
      <c r="BO1199" s="760"/>
      <c r="BP1199" s="760"/>
      <c r="BQ1199" s="760"/>
      <c r="BR1199" s="760"/>
      <c r="BS1199" s="760"/>
      <c r="BT1199" s="760"/>
      <c r="BU1199" s="760"/>
      <c r="BV1199" s="760"/>
      <c r="BW1199" s="760"/>
      <c r="BX1199" s="760"/>
      <c r="BY1199" s="760"/>
    </row>
    <row r="1200" s="235" customFormat="true" ht="15" customHeight="true" x14ac:dyDescent="0.2">
      <c r="BA1200" s="760"/>
      <c r="BB1200" s="268"/>
      <c r="BC1200" s="760"/>
      <c r="BD1200" s="760"/>
      <c r="BE1200" s="760"/>
      <c r="BF1200" s="760"/>
      <c r="BG1200" s="760"/>
      <c r="BH1200" s="760"/>
      <c r="BI1200" s="760"/>
      <c r="BJ1200" s="760"/>
      <c r="BK1200" s="760"/>
      <c r="BL1200" s="760"/>
      <c r="BM1200" s="760"/>
      <c r="BN1200" s="760"/>
      <c r="BO1200" s="760"/>
      <c r="BP1200" s="760"/>
      <c r="BQ1200" s="760"/>
      <c r="BR1200" s="760"/>
      <c r="BS1200" s="760"/>
      <c r="BT1200" s="760"/>
      <c r="BU1200" s="760"/>
      <c r="BV1200" s="760"/>
      <c r="BW1200" s="760"/>
      <c r="BX1200" s="760"/>
      <c r="BY1200" s="760"/>
    </row>
  </sheetData>
  <mergeCells count="43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E472"/>
    <mergeCell ref="H472:J472"/>
    <mergeCell ref="M472:O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1:D452"/>
    <mergeCell ref="H451:I452"/>
    <mergeCell ref="M451:N452"/>
    <mergeCell ref="C453:D453"/>
    <mergeCell ref="H453:I453"/>
    <mergeCell ref="M453:N453"/>
    <mergeCell ref="C449:D449"/>
    <mergeCell ref="H449:I449"/>
    <mergeCell ref="M449:N449"/>
    <mergeCell ref="C450:E450"/>
    <mergeCell ref="H450:J450"/>
    <mergeCell ref="M450:O450"/>
    <mergeCell ref="C447:D447"/>
    <mergeCell ref="H447:I447"/>
    <mergeCell ref="M447:N447"/>
    <mergeCell ref="C448:D448"/>
    <mergeCell ref="H448:I448"/>
    <mergeCell ref="M448:N448"/>
    <mergeCell ref="C445:D446"/>
    <mergeCell ref="E445:G445"/>
    <mergeCell ref="H445:I446"/>
    <mergeCell ref="J445:L445"/>
    <mergeCell ref="M445:N446"/>
    <mergeCell ref="O445:Q445"/>
    <mergeCell ref="C443:D443"/>
    <mergeCell ref="H443:I443"/>
    <mergeCell ref="M443:N443"/>
    <mergeCell ref="C444:G444"/>
    <mergeCell ref="H444:L444"/>
    <mergeCell ref="M444:Q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E423"/>
    <mergeCell ref="H423:J423"/>
    <mergeCell ref="M423:O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M403:N403"/>
    <mergeCell ref="C404:D404"/>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A153:A157"/>
    <mergeCell ref="A202:A203"/>
    <mergeCell ref="A208:B208"/>
    <mergeCell ref="C220:G220"/>
    <mergeCell ref="H220:L220"/>
    <mergeCell ref="A1026:B1026"/>
    <mergeCell ref="A1031:A1033"/>
    <mergeCell ref="A1034:C1034"/>
    <mergeCell ref="M220:Q220"/>
    <mergeCell ref="A222:A224"/>
    <mergeCell ref="A225:A227"/>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A140:A143"/>
    <mergeCell ref="H120:L120"/>
    <mergeCell ref="M120:Q120"/>
    <mergeCell ref="A58:A72"/>
    <mergeCell ref="A108:B108"/>
    <mergeCell ref="A122:A123"/>
    <mergeCell ref="A124:A127"/>
    <mergeCell ref="A128:A129"/>
    <mergeCell ref="A130:A132"/>
    <mergeCell ref="C133:G133"/>
    <mergeCell ref="C120:G120"/>
    <mergeCell ref="H133:L133"/>
    <mergeCell ref="M133:Q133"/>
    <mergeCell ref="A135:A139"/>
    <mergeCell ref="A33:A34"/>
    <mergeCell ref="C56:G56"/>
    <mergeCell ref="H56:L56"/>
    <mergeCell ref="M56:Q56"/>
    <mergeCell ref="A29:A30"/>
    <mergeCell ref="A35:A36"/>
    <mergeCell ref="A37:A38"/>
    <mergeCell ref="A41:A42"/>
    <mergeCell ref="A43:A44"/>
    <mergeCell ref="A45:A46"/>
    <mergeCell ref="H14:L14"/>
    <mergeCell ref="BA29:BA30"/>
    <mergeCell ref="A31:A32"/>
    <mergeCell ref="BA31:BA32"/>
    <mergeCell ref="C27:G27"/>
    <mergeCell ref="H27:L27"/>
    <mergeCell ref="M27:Q27"/>
    <mergeCell ref="M14:Q14"/>
    <mergeCell ref="A16:A17"/>
    <mergeCell ref="A18:A21"/>
    <mergeCell ref="A22:A23"/>
    <mergeCell ref="A24:A2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58"/>
    <mergeCell ref="BA231:BA234"/>
    <mergeCell ref="BA271:BA273"/>
    <mergeCell ref="BA274:BA276"/>
    <mergeCell ref="BA277:BA284"/>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38100</xdr:rowOff>
                  </from>
                  <to>
                    <xdr:col>1</xdr:col>
                    <xdr:colOff>1704975</xdr:colOff>
                    <xdr:row>399</xdr:row>
                    <xdr:rowOff>228600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2D02F-5491-4A13-AEDF-981D256788ED}">
  <sheetPr codeName="Feuil4"/>
  <dimension ref="A1:CZ1200"/>
  <sheetViews>
    <sheetView showGridLines="false" workbookViewId="0"/>
  </sheetViews>
  <sheetFormatPr defaultColWidth="11" defaultRowHeight="15" customHeight="true" x14ac:dyDescent="0.2"/>
  <cols>
    <col min="1" max="1" width="31.5703125" style="759" customWidth="true"/>
    <col min="2" max="2" width="41.5703125" style="759" customWidth="true"/>
    <col min="3" max="17" width="10.7109375" style="759" customWidth="true"/>
    <col min="18" max="30" width="12.5703125" style="759" customWidth="true"/>
    <col min="31" max="52" width="12.5703125" style="235" customWidth="true"/>
    <col min="53" max="53" width="31.5703125" style="760" customWidth="true"/>
    <col min="54" max="54" width="41.5703125" style="268" customWidth="true"/>
    <col min="55" max="69" width="9.140625" style="760" customWidth="true"/>
    <col min="70" max="77" width="12.5703125" style="760" customWidth="true"/>
    <col min="78" max="104" width="12.5703125" style="235" customWidth="true"/>
    <col min="105" max="16384" width="11" style="759"/>
  </cols>
  <sheetData>
    <row r="1" s="111" customFormat="true" ht="18" customHeight="true" x14ac:dyDescent="0.2">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Burkina Faso</v>
      </c>
      <c r="B2" s="256"/>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2006</v>
      </c>
      <c r="B3" s="258"/>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97</v>
      </c>
      <c r="B4" s="258"/>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98</v>
      </c>
      <c r="B5" s="258"/>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99</v>
      </c>
      <c r="B6" s="260"/>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137</v>
      </c>
      <c r="B9" s="263" t="str">
        <f>A1025</f>
        <v>MICS06</v>
      </c>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81" t="str">
        <f>B1028</f>
        <v/>
      </c>
      <c r="B10" s="1082"/>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81" t="str">
        <f>B1027</f>
        <v/>
      </c>
      <c r="B11" s="1086"/>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83"/>
      <c r="B12" s="1082"/>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84"/>
      <c r="B13" s="108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766" customFormat="true" ht="15" customHeight="true" x14ac:dyDescent="0.2">
      <c r="A14" s="115" t="s">
        <v>97</v>
      </c>
      <c r="B14" s="232"/>
      <c r="C14" s="3064" t="s">
        <v>116</v>
      </c>
      <c r="D14" s="3065"/>
      <c r="E14" s="3065"/>
      <c r="F14" s="3065"/>
      <c r="G14" s="3066"/>
      <c r="H14" s="3197" t="s">
        <v>39</v>
      </c>
      <c r="I14" s="3198"/>
      <c r="J14" s="3198"/>
      <c r="K14" s="3198"/>
      <c r="L14" s="3199"/>
      <c r="M14" s="3191" t="s">
        <v>38</v>
      </c>
      <c r="N14" s="3192"/>
      <c r="O14" s="3192"/>
      <c r="P14" s="3192"/>
      <c r="Q14" s="3193"/>
      <c r="R14" s="2612" t="s">
        <v>143</v>
      </c>
      <c r="S14" s="2618"/>
      <c r="T14" s="2618"/>
      <c r="U14" s="2618"/>
      <c r="V14" s="2618"/>
      <c r="W14" s="2618"/>
      <c r="X14" s="2618"/>
      <c r="Y14" s="2618"/>
      <c r="Z14" s="2618"/>
      <c r="AA14" s="2618"/>
      <c r="AB14" s="2618"/>
      <c r="AC14" s="2618"/>
      <c r="AD14" s="2619"/>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77"/>
      <c r="BA14" s="241" t="s">
        <v>132</v>
      </c>
      <c r="BB14" s="115" t="s">
        <v>97</v>
      </c>
      <c r="BC14" s="3057" t="s">
        <v>116</v>
      </c>
      <c r="BD14" s="3038"/>
      <c r="BE14" s="3038"/>
      <c r="BF14" s="3038"/>
      <c r="BG14" s="3058"/>
      <c r="BH14" s="3037" t="s">
        <v>39</v>
      </c>
      <c r="BI14" s="3038"/>
      <c r="BJ14" s="3038"/>
      <c r="BK14" s="3038"/>
      <c r="BL14" s="3058"/>
      <c r="BM14" s="3037" t="s">
        <v>38</v>
      </c>
      <c r="BN14" s="3038"/>
      <c r="BO14" s="3038"/>
      <c r="BP14" s="3038"/>
      <c r="BQ14" s="3039"/>
      <c r="BR14" s="2512" t="s">
        <v>143</v>
      </c>
      <c r="BS14" s="2513"/>
      <c r="BT14" s="2513"/>
      <c r="BU14" s="2513"/>
      <c r="BV14" s="2513"/>
      <c r="BW14" s="2513"/>
      <c r="BX14" s="2513"/>
      <c r="BY14" s="2514"/>
      <c r="BZ14" s="461"/>
      <c r="CA14" s="461"/>
      <c r="CB14" s="461"/>
      <c r="CC14" s="461"/>
      <c r="CD14" s="461"/>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766" customFormat="true" ht="24" x14ac:dyDescent="0.2">
      <c r="A15" s="201" t="s">
        <v>88</v>
      </c>
      <c r="B15" s="276"/>
      <c r="C15" s="401" t="s">
        <v>0</v>
      </c>
      <c r="D15" s="402" t="s">
        <v>1</v>
      </c>
      <c r="E15" s="402" t="s">
        <v>2</v>
      </c>
      <c r="F15" s="402" t="s">
        <v>3</v>
      </c>
      <c r="G15" s="403" t="s">
        <v>4</v>
      </c>
      <c r="H15" s="1737" t="s">
        <v>0</v>
      </c>
      <c r="I15" s="1686" t="s">
        <v>1</v>
      </c>
      <c r="J15" s="1686" t="s">
        <v>2</v>
      </c>
      <c r="K15" s="1686" t="s">
        <v>3</v>
      </c>
      <c r="L15" s="1687" t="s">
        <v>4</v>
      </c>
      <c r="M15" s="1725" t="s">
        <v>0</v>
      </c>
      <c r="N15" s="1686" t="s">
        <v>1</v>
      </c>
      <c r="O15" s="1686" t="s">
        <v>2</v>
      </c>
      <c r="P15" s="1686" t="s">
        <v>3</v>
      </c>
      <c r="Q15" s="1749" t="s">
        <v>4</v>
      </c>
      <c r="R15" s="1737" t="s">
        <v>245</v>
      </c>
      <c r="S15" s="1686" t="s">
        <v>246</v>
      </c>
      <c r="T15" s="1686" t="s">
        <v>247</v>
      </c>
      <c r="U15" s="1686" t="s">
        <v>248</v>
      </c>
      <c r="V15" s="1686" t="s">
        <v>249</v>
      </c>
      <c r="W15" s="1686" t="s">
        <v>250</v>
      </c>
      <c r="X15" s="1686" t="s">
        <v>251</v>
      </c>
      <c r="Y15" s="1686" t="s">
        <v>252</v>
      </c>
      <c r="Z15" s="1686" t="s">
        <v>253</v>
      </c>
      <c r="AA15" s="1686" t="s">
        <v>254</v>
      </c>
      <c r="AB15" s="1686" t="s">
        <v>255</v>
      </c>
      <c r="AC15" s="1686" t="s">
        <v>256</v>
      </c>
      <c r="AD15" s="1688" t="s">
        <v>257</v>
      </c>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77"/>
      <c r="BA15" s="214" t="s">
        <v>121</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245</v>
      </c>
      <c r="BS15" s="180" t="s">
        <v>246</v>
      </c>
      <c r="BT15" s="180" t="s">
        <v>247</v>
      </c>
      <c r="BU15" s="180" t="s">
        <v>248</v>
      </c>
      <c r="BV15" s="180" t="s">
        <v>249</v>
      </c>
      <c r="BW15" s="180" t="s">
        <v>250</v>
      </c>
      <c r="BX15" s="180" t="s">
        <v>251</v>
      </c>
      <c r="BY15" s="181" t="s">
        <v>252</v>
      </c>
      <c r="BZ15" s="181" t="s">
        <v>253</v>
      </c>
      <c r="CA15" s="181" t="s">
        <v>254</v>
      </c>
      <c r="CB15" s="181" t="s">
        <v>255</v>
      </c>
      <c r="CC15" s="181" t="s">
        <v>256</v>
      </c>
      <c r="CD15" s="181" t="s">
        <v>257</v>
      </c>
      <c r="CE15" s="2577"/>
      <c r="CF15" s="2577"/>
      <c r="CG15" s="2577"/>
      <c r="CH15" s="2577"/>
      <c r="CI15" s="2577"/>
      <c r="CJ15" s="2577"/>
      <c r="CK15" s="2577"/>
      <c r="CL15" s="2577"/>
      <c r="CM15" s="2577"/>
      <c r="CN15" s="2577"/>
      <c r="CO15" s="2577"/>
      <c r="CP15" s="2577"/>
      <c r="CQ15" s="2577"/>
      <c r="CR15" s="2577"/>
      <c r="CS15" s="2577"/>
      <c r="CT15" s="2577"/>
      <c r="CU15" s="2577"/>
      <c r="CV15" s="2577"/>
      <c r="CW15" s="2577"/>
      <c r="CX15" s="2577"/>
      <c r="CY15" s="2577"/>
      <c r="CZ15" s="2577"/>
    </row>
    <row r="16" s="766" customFormat="true" ht="15" customHeight="true" x14ac:dyDescent="0.2">
      <c r="A16" s="3194" t="s">
        <v>13</v>
      </c>
      <c r="B16" s="1928" t="s">
        <v>14</v>
      </c>
      <c r="C16" s="1786">
        <v>66.777925599464567</v>
      </c>
      <c r="D16" s="1787">
        <v>70.532357452078003</v>
      </c>
      <c r="E16" s="1787">
        <v>72.648384820551101</v>
      </c>
      <c r="F16" s="1787">
        <v>82.907565763220788</v>
      </c>
      <c r="G16" s="1788">
        <v>97.664802239992895</v>
      </c>
      <c r="H16" s="1789">
        <v>93.969419741355594</v>
      </c>
      <c r="I16" s="1787">
        <v>95.494873807693764</v>
      </c>
      <c r="J16" s="1787">
        <v>99.625403611302815</v>
      </c>
      <c r="K16" s="1787">
        <v>100</v>
      </c>
      <c r="L16" s="1790">
        <v>100</v>
      </c>
      <c r="M16" s="1791">
        <v>65.670430609747712</v>
      </c>
      <c r="N16" s="1787">
        <v>70.622954480963955</v>
      </c>
      <c r="O16" s="1787">
        <v>67.418960687186896</v>
      </c>
      <c r="P16" s="1787">
        <v>75.105734965062894</v>
      </c>
      <c r="Q16" s="1788">
        <v>79.979694488362497</v>
      </c>
      <c r="R16" s="1789">
        <v>76.432277283977584</v>
      </c>
      <c r="S16" s="1787">
        <v>76.637232893968104</v>
      </c>
      <c r="T16" s="1787">
        <v>86.502681540988675</v>
      </c>
      <c r="U16" s="1787">
        <v>81.272218685947735</v>
      </c>
      <c r="V16" s="1787">
        <v>88.560256655630951</v>
      </c>
      <c r="W16" s="1787">
        <v>86.67947101175703</v>
      </c>
      <c r="X16" s="1787">
        <v>83.817718466474901</v>
      </c>
      <c r="Y16" s="1787">
        <v>77.590849382491882</v>
      </c>
      <c r="Z16" s="1787">
        <v>83.608951813764904</v>
      </c>
      <c r="AA16" s="1787">
        <v>64.065590738786852</v>
      </c>
      <c r="AB16" s="1787">
        <v>90.575975103174883</v>
      </c>
      <c r="AC16" s="1787">
        <v>69.016142698520667</v>
      </c>
      <c r="AD16" s="2630">
        <v>58.874139266597822</v>
      </c>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77"/>
      <c r="BA16" s="3040" t="s">
        <v>13</v>
      </c>
      <c r="BB16" s="161" t="s">
        <v>14</v>
      </c>
      <c r="BC16" s="1588" t="s">
        <v>36</v>
      </c>
      <c r="BD16" s="1607" t="s">
        <v>36</v>
      </c>
      <c r="BE16" s="1607" t="s">
        <v>36</v>
      </c>
      <c r="BF16" s="1607" t="s">
        <v>36</v>
      </c>
      <c r="BG16" s="1627" t="s">
        <v>36</v>
      </c>
      <c r="BH16" s="1647" t="s">
        <v>36</v>
      </c>
      <c r="BI16" s="1607" t="s">
        <v>36</v>
      </c>
      <c r="BJ16" s="1607" t="s">
        <v>36</v>
      </c>
      <c r="BK16" s="1607" t="s">
        <v>36</v>
      </c>
      <c r="BL16" s="1627" t="s">
        <v>36</v>
      </c>
      <c r="BM16" s="1647" t="s">
        <v>36</v>
      </c>
      <c r="BN16" s="1607" t="s">
        <v>36</v>
      </c>
      <c r="BO16" s="1607" t="s">
        <v>36</v>
      </c>
      <c r="BP16" s="1607" t="s">
        <v>36</v>
      </c>
      <c r="BQ16" s="1627" t="s">
        <v>36</v>
      </c>
      <c r="BR16" s="1647" t="s">
        <v>36</v>
      </c>
      <c r="BS16" s="1607" t="s">
        <v>36</v>
      </c>
      <c r="BT16" s="1607" t="s">
        <v>36</v>
      </c>
      <c r="BU16" s="1607" t="s">
        <v>36</v>
      </c>
      <c r="BV16" s="1607" t="s">
        <v>36</v>
      </c>
      <c r="BW16" s="1607" t="s">
        <v>36</v>
      </c>
      <c r="BX16" s="1607" t="s">
        <v>36</v>
      </c>
      <c r="BY16" s="1666" t="s">
        <v>36</v>
      </c>
      <c r="BZ16" s="1666" t="s">
        <v>36</v>
      </c>
      <c r="CA16" s="1666" t="s">
        <v>36</v>
      </c>
      <c r="CB16" s="1666" t="s">
        <v>36</v>
      </c>
      <c r="CC16" s="1666" t="s">
        <v>36</v>
      </c>
      <c r="CD16" s="1666" t="s">
        <v>36</v>
      </c>
      <c r="CE16" s="2578"/>
      <c r="CF16" s="2578"/>
      <c r="CG16" s="2578"/>
      <c r="CH16" s="2578"/>
      <c r="CI16" s="2578"/>
      <c r="CJ16" s="2578"/>
      <c r="CK16" s="2578"/>
      <c r="CL16" s="2578"/>
      <c r="CM16" s="2578"/>
      <c r="CN16" s="2578"/>
      <c r="CO16" s="2578"/>
      <c r="CP16" s="2578"/>
      <c r="CQ16" s="2578"/>
      <c r="CR16" s="2578"/>
      <c r="CS16" s="2578"/>
      <c r="CT16" s="2578"/>
      <c r="CU16" s="2578"/>
      <c r="CV16" s="2578"/>
      <c r="CW16" s="2578"/>
      <c r="CX16" s="2578"/>
      <c r="CY16" s="2578"/>
      <c r="CZ16" s="2578"/>
    </row>
    <row r="17" s="766" customFormat="true" ht="15" customHeight="true" x14ac:dyDescent="0.2">
      <c r="A17" s="3195"/>
      <c r="B17" s="1929" t="s">
        <v>52</v>
      </c>
      <c r="C17" s="1792">
        <v>33.222074400535334</v>
      </c>
      <c r="D17" s="1793">
        <v>29.467642547921947</v>
      </c>
      <c r="E17" s="1793">
        <v>27.351615179448896</v>
      </c>
      <c r="F17" s="1793">
        <v>17.092434236779102</v>
      </c>
      <c r="G17" s="1794">
        <v>2.335197760007115</v>
      </c>
      <c r="H17" s="1795">
        <v>6.0305802586444015</v>
      </c>
      <c r="I17" s="1793">
        <v>4.5051261923062667</v>
      </c>
      <c r="J17" s="1793">
        <v>0.37459638869717587</v>
      </c>
      <c r="K17" s="1793">
        <v>0</v>
      </c>
      <c r="L17" s="1796">
        <v>0</v>
      </c>
      <c r="M17" s="1797">
        <v>34.329569390252395</v>
      </c>
      <c r="N17" s="1793">
        <v>29.377045519036049</v>
      </c>
      <c r="O17" s="1793">
        <v>32.581039312813012</v>
      </c>
      <c r="P17" s="1793">
        <v>24.894265034937067</v>
      </c>
      <c r="Q17" s="1794">
        <v>20.020305511637453</v>
      </c>
      <c r="R17" s="1795">
        <v>23.567722716022391</v>
      </c>
      <c r="S17" s="1793">
        <v>23.362767106031782</v>
      </c>
      <c r="T17" s="1793">
        <v>13.497318459011279</v>
      </c>
      <c r="U17" s="1793">
        <v>18.727781314052194</v>
      </c>
      <c r="V17" s="1793">
        <v>11.439743344369036</v>
      </c>
      <c r="W17" s="1793">
        <v>13.320528988242952</v>
      </c>
      <c r="X17" s="1793">
        <v>16.182281533525128</v>
      </c>
      <c r="Y17" s="1793">
        <v>22.409150617508079</v>
      </c>
      <c r="Z17" s="1793">
        <v>16.391048186235064</v>
      </c>
      <c r="AA17" s="1793">
        <v>35.934409261213119</v>
      </c>
      <c r="AB17" s="1793">
        <v>9.4240248968251805</v>
      </c>
      <c r="AC17" s="1793">
        <v>30.98385730147924</v>
      </c>
      <c r="AD17" s="2631">
        <v>41.125860733402106</v>
      </c>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77"/>
      <c r="BA17" s="3041"/>
      <c r="BB17" s="162" t="s">
        <v>52</v>
      </c>
      <c r="BC17" s="1589" t="s">
        <v>36</v>
      </c>
      <c r="BD17" s="1608" t="s">
        <v>36</v>
      </c>
      <c r="BE17" s="1608" t="s">
        <v>36</v>
      </c>
      <c r="BF17" s="1608" t="s">
        <v>36</v>
      </c>
      <c r="BG17" s="1628" t="s">
        <v>36</v>
      </c>
      <c r="BH17" s="1648" t="s">
        <v>36</v>
      </c>
      <c r="BI17" s="1608" t="s">
        <v>36</v>
      </c>
      <c r="BJ17" s="1608" t="s">
        <v>36</v>
      </c>
      <c r="BK17" s="1608" t="s">
        <v>36</v>
      </c>
      <c r="BL17" s="1628" t="s">
        <v>36</v>
      </c>
      <c r="BM17" s="1648" t="s">
        <v>36</v>
      </c>
      <c r="BN17" s="1608" t="s">
        <v>36</v>
      </c>
      <c r="BO17" s="1608" t="s">
        <v>36</v>
      </c>
      <c r="BP17" s="1608" t="s">
        <v>36</v>
      </c>
      <c r="BQ17" s="1628" t="s">
        <v>36</v>
      </c>
      <c r="BR17" s="1648" t="s">
        <v>36</v>
      </c>
      <c r="BS17" s="1608" t="s">
        <v>36</v>
      </c>
      <c r="BT17" s="1608" t="s">
        <v>36</v>
      </c>
      <c r="BU17" s="1608" t="s">
        <v>36</v>
      </c>
      <c r="BV17" s="1608" t="s">
        <v>36</v>
      </c>
      <c r="BW17" s="1608" t="s">
        <v>36</v>
      </c>
      <c r="BX17" s="1608" t="s">
        <v>36</v>
      </c>
      <c r="BY17" s="1667" t="s">
        <v>36</v>
      </c>
      <c r="BZ17" s="1667" t="s">
        <v>36</v>
      </c>
      <c r="CA17" s="1667" t="s">
        <v>36</v>
      </c>
      <c r="CB17" s="1667" t="s">
        <v>36</v>
      </c>
      <c r="CC17" s="1667" t="s">
        <v>36</v>
      </c>
      <c r="CD17" s="1667" t="s">
        <v>36</v>
      </c>
      <c r="CE17" s="2579"/>
      <c r="CF17" s="2579"/>
      <c r="CG17" s="2579"/>
      <c r="CH17" s="2579"/>
      <c r="CI17" s="2579"/>
      <c r="CJ17" s="2579"/>
      <c r="CK17" s="2579"/>
      <c r="CL17" s="2579"/>
      <c r="CM17" s="2579"/>
      <c r="CN17" s="2579"/>
      <c r="CO17" s="2579"/>
      <c r="CP17" s="2579"/>
      <c r="CQ17" s="2579"/>
      <c r="CR17" s="2579"/>
      <c r="CS17" s="2579"/>
      <c r="CT17" s="2579"/>
      <c r="CU17" s="2579"/>
      <c r="CV17" s="2579"/>
      <c r="CW17" s="2579"/>
      <c r="CX17" s="2579"/>
      <c r="CY17" s="2579"/>
      <c r="CZ17" s="2579"/>
    </row>
    <row r="18" s="766" customFormat="true" ht="15" customHeight="true" x14ac:dyDescent="0.2">
      <c r="A18" s="3195" t="s">
        <v>61</v>
      </c>
      <c r="B18" s="1929" t="s">
        <v>15</v>
      </c>
      <c r="C18" s="1798">
        <f>C16*C23/100</f>
        <v>43.990769115161093</v>
      </c>
      <c r="D18" s="1799">
        <f>D16*D23/100</f>
        <v>49.969323250213201</v>
      </c>
      <c r="E18" s="1799">
        <f t="shared" ref="E18:AD18" si="0">E16*E23/100</f>
        <v>46.346154402706716</v>
      </c>
      <c r="F18" s="1799">
        <f t="shared" si="0"/>
        <v>56.746346666156384</v>
      </c>
      <c r="G18" s="1800">
        <f t="shared" si="0"/>
        <v>82.54119476249042</v>
      </c>
      <c r="H18" s="1801">
        <f t="shared" si="0"/>
        <v>67.383253731690814</v>
      </c>
      <c r="I18" s="1799">
        <f t="shared" si="0"/>
        <v>77.895102592695707</v>
      </c>
      <c r="J18" s="1799">
        <f t="shared" si="0"/>
        <v>86.662651220183108</v>
      </c>
      <c r="K18" s="1799">
        <f t="shared" si="0"/>
        <v>80.339139811166561</v>
      </c>
      <c r="L18" s="1802">
        <f t="shared" si="0"/>
        <v>92.854703965913743</v>
      </c>
      <c r="M18" s="1798">
        <f t="shared" si="0"/>
        <v>42.815551223737344</v>
      </c>
      <c r="N18" s="1799">
        <f t="shared" si="0"/>
        <v>49.837504735102449</v>
      </c>
      <c r="O18" s="1799">
        <f t="shared" si="0"/>
        <v>44.009294876957604</v>
      </c>
      <c r="P18" s="1799">
        <f t="shared" si="0"/>
        <v>49.026954075879104</v>
      </c>
      <c r="Q18" s="1800">
        <f t="shared" si="0"/>
        <v>53.478073998193622</v>
      </c>
      <c r="R18" s="1801">
        <f t="shared" si="0"/>
        <v>61.367243795761816</v>
      </c>
      <c r="S18" s="1799">
        <f t="shared" si="0"/>
        <v>55.225030884334622</v>
      </c>
      <c r="T18" s="1799">
        <f t="shared" si="0"/>
        <v>64.409092387612063</v>
      </c>
      <c r="U18" s="1799">
        <f t="shared" si="0"/>
        <v>60.650669159043737</v>
      </c>
      <c r="V18" s="1799">
        <f t="shared" si="0"/>
        <v>66.539380204669882</v>
      </c>
      <c r="W18" s="1799">
        <f t="shared" si="0"/>
        <v>55.91140473848899</v>
      </c>
      <c r="X18" s="1799">
        <f t="shared" si="0"/>
        <v>50.068742783632658</v>
      </c>
      <c r="Y18" s="1799">
        <f t="shared" si="0"/>
        <v>64.23891401250448</v>
      </c>
      <c r="Z18" s="1799">
        <f t="shared" si="0"/>
        <v>72.128686807107627</v>
      </c>
      <c r="AA18" s="1799">
        <f t="shared" si="0"/>
        <v>41.522983992732399</v>
      </c>
      <c r="AB18" s="1799">
        <f t="shared" si="0"/>
        <v>47.044999168944102</v>
      </c>
      <c r="AC18" s="1799">
        <f t="shared" si="0"/>
        <v>51.565708879182047</v>
      </c>
      <c r="AD18" s="1802">
        <f t="shared" si="0"/>
        <v>41.24458203012027</v>
      </c>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77"/>
      <c r="BA18" s="3041" t="s">
        <v>61</v>
      </c>
      <c r="BB18" s="162" t="s">
        <v>15</v>
      </c>
      <c r="BC18" s="1589" t="s">
        <v>36</v>
      </c>
      <c r="BD18" s="1608" t="s">
        <v>36</v>
      </c>
      <c r="BE18" s="1608" t="s">
        <v>36</v>
      </c>
      <c r="BF18" s="1608" t="s">
        <v>36</v>
      </c>
      <c r="BG18" s="1628" t="s">
        <v>36</v>
      </c>
      <c r="BH18" s="1648" t="s">
        <v>36</v>
      </c>
      <c r="BI18" s="1608" t="s">
        <v>36</v>
      </c>
      <c r="BJ18" s="1608" t="s">
        <v>36</v>
      </c>
      <c r="BK18" s="1608" t="s">
        <v>36</v>
      </c>
      <c r="BL18" s="1628" t="s">
        <v>36</v>
      </c>
      <c r="BM18" s="1648" t="s">
        <v>36</v>
      </c>
      <c r="BN18" s="1608" t="s">
        <v>36</v>
      </c>
      <c r="BO18" s="1608" t="s">
        <v>36</v>
      </c>
      <c r="BP18" s="1608" t="s">
        <v>36</v>
      </c>
      <c r="BQ18" s="1628" t="s">
        <v>36</v>
      </c>
      <c r="BR18" s="1648" t="s">
        <v>36</v>
      </c>
      <c r="BS18" s="1608" t="s">
        <v>36</v>
      </c>
      <c r="BT18" s="1608" t="s">
        <v>36</v>
      </c>
      <c r="BU18" s="1608" t="s">
        <v>36</v>
      </c>
      <c r="BV18" s="1608" t="s">
        <v>36</v>
      </c>
      <c r="BW18" s="1608" t="s">
        <v>36</v>
      </c>
      <c r="BX18" s="1608" t="s">
        <v>36</v>
      </c>
      <c r="BY18" s="1667" t="s">
        <v>36</v>
      </c>
      <c r="BZ18" s="1667" t="s">
        <v>36</v>
      </c>
      <c r="CA18" s="1667" t="s">
        <v>36</v>
      </c>
      <c r="CB18" s="1667" t="s">
        <v>36</v>
      </c>
      <c r="CC18" s="1667" t="s">
        <v>36</v>
      </c>
      <c r="CD18" s="1667" t="s">
        <v>36</v>
      </c>
      <c r="CE18" s="2579"/>
      <c r="CF18" s="2579"/>
      <c r="CG18" s="2579"/>
      <c r="CH18" s="2579"/>
      <c r="CI18" s="2579"/>
      <c r="CJ18" s="2579"/>
      <c r="CK18" s="2579"/>
      <c r="CL18" s="2579"/>
      <c r="CM18" s="2579"/>
      <c r="CN18" s="2579"/>
      <c r="CO18" s="2579"/>
      <c r="CP18" s="2579"/>
      <c r="CQ18" s="2579"/>
      <c r="CR18" s="2579"/>
      <c r="CS18" s="2579"/>
      <c r="CT18" s="2579"/>
      <c r="CU18" s="2579"/>
      <c r="CV18" s="2579"/>
      <c r="CW18" s="2579"/>
      <c r="CX18" s="2579"/>
      <c r="CY18" s="2579"/>
      <c r="CZ18" s="2579"/>
    </row>
    <row r="19" s="766" customFormat="true" ht="15" customHeight="true" x14ac:dyDescent="0.2">
      <c r="A19" s="3195"/>
      <c r="B19" s="1929" t="s">
        <v>16</v>
      </c>
      <c r="C19" s="1798">
        <f>C16*C22/100</f>
        <v>22.787156484303523</v>
      </c>
      <c r="D19" s="1799">
        <f>D16*D22/100</f>
        <v>20.563034201864784</v>
      </c>
      <c r="E19" s="1799">
        <f t="shared" ref="E19:AD19" si="1">E16*E22/100</f>
        <v>26.302230417844356</v>
      </c>
      <c r="F19" s="1799">
        <f t="shared" si="1"/>
        <v>26.161219097064333</v>
      </c>
      <c r="G19" s="1800">
        <f t="shared" si="1"/>
        <v>15.123607477502581</v>
      </c>
      <c r="H19" s="1801">
        <f t="shared" si="1"/>
        <v>26.58616600966479</v>
      </c>
      <c r="I19" s="1799">
        <f t="shared" si="1"/>
        <v>17.599771214998096</v>
      </c>
      <c r="J19" s="1799">
        <f t="shared" si="1"/>
        <v>12.962752391119682</v>
      </c>
      <c r="K19" s="1799">
        <f t="shared" si="1"/>
        <v>19.66086018883345</v>
      </c>
      <c r="L19" s="1802">
        <f t="shared" si="1"/>
        <v>7.145296034086277</v>
      </c>
      <c r="M19" s="1798">
        <f t="shared" si="1"/>
        <v>22.854879386010243</v>
      </c>
      <c r="N19" s="1799">
        <f t="shared" si="1"/>
        <v>20.785449745861438</v>
      </c>
      <c r="O19" s="1799">
        <f t="shared" si="1"/>
        <v>23.409665810229288</v>
      </c>
      <c r="P19" s="1799">
        <f t="shared" si="1"/>
        <v>26.078780889183836</v>
      </c>
      <c r="Q19" s="1800">
        <f t="shared" si="1"/>
        <v>26.501620490168872</v>
      </c>
      <c r="R19" s="1801">
        <f t="shared" si="1"/>
        <v>15.065033488215699</v>
      </c>
      <c r="S19" s="1799">
        <f t="shared" si="1"/>
        <v>21.412202009633432</v>
      </c>
      <c r="T19" s="1799">
        <f t="shared" si="1"/>
        <v>22.093589153376556</v>
      </c>
      <c r="U19" s="1799">
        <f t="shared" si="1"/>
        <v>20.621549526903909</v>
      </c>
      <c r="V19" s="1799">
        <f t="shared" si="1"/>
        <v>22.020876450961158</v>
      </c>
      <c r="W19" s="1799">
        <f t="shared" si="1"/>
        <v>30.768066273268026</v>
      </c>
      <c r="X19" s="1799">
        <f t="shared" si="1"/>
        <v>33.7489756828422</v>
      </c>
      <c r="Y19" s="1799">
        <f t="shared" si="1"/>
        <v>13.351935369987427</v>
      </c>
      <c r="Z19" s="1799">
        <f t="shared" si="1"/>
        <v>11.480265006657227</v>
      </c>
      <c r="AA19" s="1799">
        <f t="shared" si="1"/>
        <v>22.542606746054425</v>
      </c>
      <c r="AB19" s="1799">
        <f t="shared" si="1"/>
        <v>43.530975934230803</v>
      </c>
      <c r="AC19" s="1799">
        <f t="shared" si="1"/>
        <v>17.450433819338695</v>
      </c>
      <c r="AD19" s="1802">
        <f t="shared" si="1"/>
        <v>17.629557236477471</v>
      </c>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77"/>
      <c r="BA19" s="3041"/>
      <c r="BB19" s="162" t="s">
        <v>16</v>
      </c>
      <c r="BC19" s="1589" t="s">
        <v>36</v>
      </c>
      <c r="BD19" s="1608" t="s">
        <v>36</v>
      </c>
      <c r="BE19" s="1608" t="s">
        <v>36</v>
      </c>
      <c r="BF19" s="1608" t="s">
        <v>36</v>
      </c>
      <c r="BG19" s="1628" t="s">
        <v>36</v>
      </c>
      <c r="BH19" s="1648" t="s">
        <v>36</v>
      </c>
      <c r="BI19" s="1608" t="s">
        <v>36</v>
      </c>
      <c r="BJ19" s="1608" t="s">
        <v>36</v>
      </c>
      <c r="BK19" s="1608" t="s">
        <v>36</v>
      </c>
      <c r="BL19" s="1628" t="s">
        <v>36</v>
      </c>
      <c r="BM19" s="1648" t="s">
        <v>36</v>
      </c>
      <c r="BN19" s="1608" t="s">
        <v>36</v>
      </c>
      <c r="BO19" s="1608" t="s">
        <v>36</v>
      </c>
      <c r="BP19" s="1608" t="s">
        <v>36</v>
      </c>
      <c r="BQ19" s="1628" t="s">
        <v>36</v>
      </c>
      <c r="BR19" s="1648" t="s">
        <v>36</v>
      </c>
      <c r="BS19" s="1608" t="s">
        <v>36</v>
      </c>
      <c r="BT19" s="1608" t="s">
        <v>36</v>
      </c>
      <c r="BU19" s="1608" t="s">
        <v>36</v>
      </c>
      <c r="BV19" s="1608" t="s">
        <v>36</v>
      </c>
      <c r="BW19" s="1608" t="s">
        <v>36</v>
      </c>
      <c r="BX19" s="1608" t="s">
        <v>36</v>
      </c>
      <c r="BY19" s="1667" t="s">
        <v>36</v>
      </c>
      <c r="BZ19" s="1667" t="s">
        <v>36</v>
      </c>
      <c r="CA19" s="1667" t="s">
        <v>36</v>
      </c>
      <c r="CB19" s="1667" t="s">
        <v>36</v>
      </c>
      <c r="CC19" s="1667" t="s">
        <v>36</v>
      </c>
      <c r="CD19" s="1667" t="s">
        <v>36</v>
      </c>
      <c r="CE19" s="2579"/>
      <c r="CF19" s="2579"/>
      <c r="CG19" s="2579"/>
      <c r="CH19" s="2579"/>
      <c r="CI19" s="2579"/>
      <c r="CJ19" s="2579"/>
      <c r="CK19" s="2579"/>
      <c r="CL19" s="2579"/>
      <c r="CM19" s="2579"/>
      <c r="CN19" s="2579"/>
      <c r="CO19" s="2579"/>
      <c r="CP19" s="2579"/>
      <c r="CQ19" s="2579"/>
      <c r="CR19" s="2579"/>
      <c r="CS19" s="2579"/>
      <c r="CT19" s="2579"/>
      <c r="CU19" s="2579"/>
      <c r="CV19" s="2579"/>
      <c r="CW19" s="2579"/>
      <c r="CX19" s="2579"/>
      <c r="CY19" s="2579"/>
      <c r="CZ19" s="2579"/>
    </row>
    <row r="20" s="766" customFormat="true" ht="15" customHeight="true" x14ac:dyDescent="0.2">
      <c r="A20" s="3195"/>
      <c r="B20" s="1929" t="s">
        <v>22</v>
      </c>
      <c r="C20" s="1798">
        <f>100-C18-C19-C21</f>
        <v>26.668692474843326</v>
      </c>
      <c r="D20" s="1799">
        <f>100-D18-D19-D21</f>
        <v>23.447399103095595</v>
      </c>
      <c r="E20" s="1799">
        <f t="shared" ref="E20:AD20" si="2">100-E18-E19-E21</f>
        <v>25.935492672308612</v>
      </c>
      <c r="F20" s="1799">
        <f t="shared" si="2"/>
        <v>16.230130648556916</v>
      </c>
      <c r="G20" s="1800">
        <f t="shared" si="2"/>
        <v>2.3351977600069986</v>
      </c>
      <c r="H20" s="1801">
        <f t="shared" si="2"/>
        <v>6.0305802586443953</v>
      </c>
      <c r="I20" s="1799">
        <f t="shared" si="2"/>
        <v>4.5051261923061965</v>
      </c>
      <c r="J20" s="1799">
        <f t="shared" si="2"/>
        <v>0.3745963886972099</v>
      </c>
      <c r="K20" s="1799">
        <f t="shared" si="2"/>
        <v>-1.0658141036401503E-14</v>
      </c>
      <c r="L20" s="1802">
        <f t="shared" si="2"/>
        <v>-1.9539925233402755E-14</v>
      </c>
      <c r="M20" s="1798">
        <f t="shared" si="2"/>
        <v>27.360809896831825</v>
      </c>
      <c r="N20" s="1799">
        <f t="shared" si="2"/>
        <v>23.613407529338861</v>
      </c>
      <c r="O20" s="1799">
        <f t="shared" si="2"/>
        <v>28.036559335935479</v>
      </c>
      <c r="P20" s="1799">
        <f t="shared" si="2"/>
        <v>23.633054959118127</v>
      </c>
      <c r="Q20" s="1800">
        <f t="shared" si="2"/>
        <v>18.930596059351497</v>
      </c>
      <c r="R20" s="1801">
        <f t="shared" si="2"/>
        <v>23.567722716022487</v>
      </c>
      <c r="S20" s="1799">
        <f t="shared" si="2"/>
        <v>11.017495010578633</v>
      </c>
      <c r="T20" s="1799">
        <f t="shared" si="2"/>
        <v>13.497318459011382</v>
      </c>
      <c r="U20" s="1799">
        <f t="shared" si="2"/>
        <v>17.102903557380284</v>
      </c>
      <c r="V20" s="1799">
        <f t="shared" si="2"/>
        <v>11.43974334436896</v>
      </c>
      <c r="W20" s="1799">
        <f t="shared" si="2"/>
        <v>13.320528988242984</v>
      </c>
      <c r="X20" s="1799">
        <f t="shared" si="2"/>
        <v>15.917027453997505</v>
      </c>
      <c r="Y20" s="1799">
        <f t="shared" si="2"/>
        <v>20.604353344461913</v>
      </c>
      <c r="Z20" s="1799">
        <f t="shared" si="2"/>
        <v>15.340517851739733</v>
      </c>
      <c r="AA20" s="1799">
        <f t="shared" si="2"/>
        <v>35.934409261213176</v>
      </c>
      <c r="AB20" s="1799">
        <f t="shared" si="2"/>
        <v>8.7853554706689732</v>
      </c>
      <c r="AC20" s="1799">
        <f t="shared" si="2"/>
        <v>29.114775218897293</v>
      </c>
      <c r="AD20" s="1802">
        <f t="shared" si="2"/>
        <v>21.478246835012968</v>
      </c>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77"/>
      <c r="BA20" s="3041"/>
      <c r="BB20" s="162" t="s">
        <v>22</v>
      </c>
      <c r="BC20" s="1589" t="s">
        <v>36</v>
      </c>
      <c r="BD20" s="1608" t="s">
        <v>36</v>
      </c>
      <c r="BE20" s="1608" t="s">
        <v>36</v>
      </c>
      <c r="BF20" s="1608" t="s">
        <v>36</v>
      </c>
      <c r="BG20" s="1628" t="s">
        <v>36</v>
      </c>
      <c r="BH20" s="1648" t="s">
        <v>36</v>
      </c>
      <c r="BI20" s="1608" t="s">
        <v>36</v>
      </c>
      <c r="BJ20" s="1608" t="s">
        <v>36</v>
      </c>
      <c r="BK20" s="1608" t="s">
        <v>36</v>
      </c>
      <c r="BL20" s="1628" t="s">
        <v>36</v>
      </c>
      <c r="BM20" s="1648" t="s">
        <v>36</v>
      </c>
      <c r="BN20" s="1608" t="s">
        <v>36</v>
      </c>
      <c r="BO20" s="1608" t="s">
        <v>36</v>
      </c>
      <c r="BP20" s="1608" t="s">
        <v>36</v>
      </c>
      <c r="BQ20" s="1628" t="s">
        <v>36</v>
      </c>
      <c r="BR20" s="1648" t="s">
        <v>36</v>
      </c>
      <c r="BS20" s="1608" t="s">
        <v>36</v>
      </c>
      <c r="BT20" s="1608" t="s">
        <v>36</v>
      </c>
      <c r="BU20" s="1608" t="s">
        <v>36</v>
      </c>
      <c r="BV20" s="1608" t="s">
        <v>36</v>
      </c>
      <c r="BW20" s="1608" t="s">
        <v>36</v>
      </c>
      <c r="BX20" s="1608" t="s">
        <v>36</v>
      </c>
      <c r="BY20" s="1667" t="s">
        <v>36</v>
      </c>
      <c r="BZ20" s="1667" t="s">
        <v>36</v>
      </c>
      <c r="CA20" s="1667" t="s">
        <v>36</v>
      </c>
      <c r="CB20" s="1667" t="s">
        <v>36</v>
      </c>
      <c r="CC20" s="1667" t="s">
        <v>36</v>
      </c>
      <c r="CD20" s="1667" t="s">
        <v>36</v>
      </c>
      <c r="CE20" s="2579"/>
      <c r="CF20" s="2579"/>
      <c r="CG20" s="2579"/>
      <c r="CH20" s="2579"/>
      <c r="CI20" s="2579"/>
      <c r="CJ20" s="2579"/>
      <c r="CK20" s="2579"/>
      <c r="CL20" s="2579"/>
      <c r="CM20" s="2579"/>
      <c r="CN20" s="2579"/>
      <c r="CO20" s="2579"/>
      <c r="CP20" s="2579"/>
      <c r="CQ20" s="2579"/>
      <c r="CR20" s="2579"/>
      <c r="CS20" s="2579"/>
      <c r="CT20" s="2579"/>
      <c r="CU20" s="2579"/>
      <c r="CV20" s="2579"/>
      <c r="CW20" s="2579"/>
      <c r="CX20" s="2579"/>
      <c r="CY20" s="2579"/>
      <c r="CZ20" s="2579"/>
    </row>
    <row r="21" s="766" customFormat="true" ht="15" customHeight="true" x14ac:dyDescent="0.2">
      <c r="A21" s="3195"/>
      <c r="B21" s="1929" t="s">
        <v>17</v>
      </c>
      <c r="C21" s="1792">
        <v>6.5533819256920562</v>
      </c>
      <c r="D21" s="1793">
        <v>6.0202434448264199</v>
      </c>
      <c r="E21" s="1793">
        <v>1.4161225071403145</v>
      </c>
      <c r="F21" s="1793">
        <v>0.86230358822236741</v>
      </c>
      <c r="G21" s="1794">
        <v>0</v>
      </c>
      <c r="H21" s="1795">
        <v>0</v>
      </c>
      <c r="I21" s="1793">
        <v>0</v>
      </c>
      <c r="J21" s="1793">
        <v>0</v>
      </c>
      <c r="K21" s="1793">
        <v>0</v>
      </c>
      <c r="L21" s="1796">
        <v>0</v>
      </c>
      <c r="M21" s="1797">
        <v>6.9687594934205936</v>
      </c>
      <c r="N21" s="1793">
        <v>5.7636379896972505</v>
      </c>
      <c r="O21" s="1793">
        <v>4.5444799768776249</v>
      </c>
      <c r="P21" s="1793">
        <v>1.261210075818934</v>
      </c>
      <c r="Q21" s="1794">
        <v>1.089709452286008</v>
      </c>
      <c r="R21" s="1795">
        <v>0</v>
      </c>
      <c r="S21" s="1793">
        <v>12.345272095453312</v>
      </c>
      <c r="T21" s="1793">
        <v>0</v>
      </c>
      <c r="U21" s="1793">
        <v>1.6248777566720711</v>
      </c>
      <c r="V21" s="1793">
        <v>0</v>
      </c>
      <c r="W21" s="1793">
        <v>0</v>
      </c>
      <c r="X21" s="1793">
        <v>0.26525407952763602</v>
      </c>
      <c r="Y21" s="1793">
        <v>1.8047972730461814</v>
      </c>
      <c r="Z21" s="1793">
        <v>1.0505303344954138</v>
      </c>
      <c r="AA21" s="1793">
        <v>0</v>
      </c>
      <c r="AB21" s="1793">
        <v>0.63866942615612277</v>
      </c>
      <c r="AC21" s="1793">
        <v>1.8690820825819645</v>
      </c>
      <c r="AD21" s="2631">
        <v>19.647613898389295</v>
      </c>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77"/>
      <c r="BA21" s="3041"/>
      <c r="BB21" s="162" t="s">
        <v>17</v>
      </c>
      <c r="BC21" s="1589" t="s">
        <v>36</v>
      </c>
      <c r="BD21" s="1608" t="s">
        <v>36</v>
      </c>
      <c r="BE21" s="1608" t="s">
        <v>36</v>
      </c>
      <c r="BF21" s="1608" t="s">
        <v>36</v>
      </c>
      <c r="BG21" s="1628" t="s">
        <v>36</v>
      </c>
      <c r="BH21" s="1648" t="s">
        <v>36</v>
      </c>
      <c r="BI21" s="1608" t="s">
        <v>36</v>
      </c>
      <c r="BJ21" s="1608" t="s">
        <v>36</v>
      </c>
      <c r="BK21" s="1608" t="s">
        <v>36</v>
      </c>
      <c r="BL21" s="1628" t="s">
        <v>36</v>
      </c>
      <c r="BM21" s="1648" t="s">
        <v>36</v>
      </c>
      <c r="BN21" s="1608" t="s">
        <v>36</v>
      </c>
      <c r="BO21" s="1608" t="s">
        <v>36</v>
      </c>
      <c r="BP21" s="1608" t="s">
        <v>36</v>
      </c>
      <c r="BQ21" s="1628" t="s">
        <v>36</v>
      </c>
      <c r="BR21" s="1648" t="s">
        <v>36</v>
      </c>
      <c r="BS21" s="1608" t="s">
        <v>36</v>
      </c>
      <c r="BT21" s="1608" t="s">
        <v>36</v>
      </c>
      <c r="BU21" s="1608" t="s">
        <v>36</v>
      </c>
      <c r="BV21" s="1608" t="s">
        <v>36</v>
      </c>
      <c r="BW21" s="1608" t="s">
        <v>36</v>
      </c>
      <c r="BX21" s="1608" t="s">
        <v>36</v>
      </c>
      <c r="BY21" s="1667" t="s">
        <v>36</v>
      </c>
      <c r="BZ21" s="1667" t="s">
        <v>36</v>
      </c>
      <c r="CA21" s="1667" t="s">
        <v>36</v>
      </c>
      <c r="CB21" s="1667" t="s">
        <v>36</v>
      </c>
      <c r="CC21" s="1667" t="s">
        <v>36</v>
      </c>
      <c r="CD21" s="1667" t="s">
        <v>36</v>
      </c>
      <c r="CE21" s="2579"/>
      <c r="CF21" s="2579"/>
      <c r="CG21" s="2579"/>
      <c r="CH21" s="2579"/>
      <c r="CI21" s="2579"/>
      <c r="CJ21" s="2579"/>
      <c r="CK21" s="2579"/>
      <c r="CL21" s="2579"/>
      <c r="CM21" s="2579"/>
      <c r="CN21" s="2579"/>
      <c r="CO21" s="2579"/>
      <c r="CP21" s="2579"/>
      <c r="CQ21" s="2579"/>
      <c r="CR21" s="2579"/>
      <c r="CS21" s="2579"/>
      <c r="CT21" s="2579"/>
      <c r="CU21" s="2579"/>
      <c r="CV21" s="2579"/>
      <c r="CW21" s="2579"/>
      <c r="CX21" s="2579"/>
      <c r="CY21" s="2579"/>
      <c r="CZ21" s="2579"/>
    </row>
    <row r="22" s="766" customFormat="true" ht="15" customHeight="true" x14ac:dyDescent="0.2">
      <c r="A22" s="3195" t="s">
        <v>55</v>
      </c>
      <c r="B22" s="1929" t="s">
        <v>50</v>
      </c>
      <c r="C22" s="1792">
        <v>34.123786086110819</v>
      </c>
      <c r="D22" s="1793">
        <v>29.154043540705388</v>
      </c>
      <c r="E22" s="1793">
        <v>36.204838528500723</v>
      </c>
      <c r="F22" s="1793">
        <v>31.554682442105779</v>
      </c>
      <c r="G22" s="1794">
        <v>15.485217939968955</v>
      </c>
      <c r="H22" s="1795">
        <v>28.292359453576911</v>
      </c>
      <c r="I22" s="1793">
        <v>18.430069084588006</v>
      </c>
      <c r="J22" s="1793">
        <v>13.011492973915557</v>
      </c>
      <c r="K22" s="1793">
        <v>19.66086018883345</v>
      </c>
      <c r="L22" s="1796">
        <v>7.1452960340862779</v>
      </c>
      <c r="M22" s="1797">
        <v>34.802390016029236</v>
      </c>
      <c r="N22" s="1793">
        <v>29.431577733644726</v>
      </c>
      <c r="O22" s="1793">
        <v>34.722673817008783</v>
      </c>
      <c r="P22" s="1793">
        <v>34.722755727395466</v>
      </c>
      <c r="Q22" s="1794">
        <v>33.135436012480653</v>
      </c>
      <c r="R22" s="1795">
        <v>19.710303059848467</v>
      </c>
      <c r="S22" s="1793">
        <v>27.939685712894168</v>
      </c>
      <c r="T22" s="1793">
        <v>25.540929783671118</v>
      </c>
      <c r="U22" s="1793">
        <v>25.373430011292964</v>
      </c>
      <c r="V22" s="1793">
        <v>24.865416251660104</v>
      </c>
      <c r="W22" s="1793">
        <v>35.496370610169862</v>
      </c>
      <c r="X22" s="1793">
        <v>40.264727196482909</v>
      </c>
      <c r="Y22" s="1793">
        <v>17.208131469431041</v>
      </c>
      <c r="Z22" s="1793">
        <v>13.730904116856996</v>
      </c>
      <c r="AA22" s="1793">
        <v>35.186761701717344</v>
      </c>
      <c r="AB22" s="1793">
        <v>48.060179186196741</v>
      </c>
      <c r="AC22" s="1793">
        <v>25.284568416937532</v>
      </c>
      <c r="AD22" s="2631">
        <v>29.94448404017616</v>
      </c>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77"/>
      <c r="BA22" s="3041" t="s">
        <v>55</v>
      </c>
      <c r="BB22" s="162" t="s">
        <v>50</v>
      </c>
      <c r="BC22" s="1589" t="s">
        <v>36</v>
      </c>
      <c r="BD22" s="1608" t="s">
        <v>36</v>
      </c>
      <c r="BE22" s="1608" t="s">
        <v>36</v>
      </c>
      <c r="BF22" s="1608" t="s">
        <v>36</v>
      </c>
      <c r="BG22" s="1628" t="s">
        <v>36</v>
      </c>
      <c r="BH22" s="1648" t="s">
        <v>36</v>
      </c>
      <c r="BI22" s="1608" t="s">
        <v>36</v>
      </c>
      <c r="BJ22" s="1608" t="s">
        <v>36</v>
      </c>
      <c r="BK22" s="1608" t="s">
        <v>36</v>
      </c>
      <c r="BL22" s="1628" t="s">
        <v>36</v>
      </c>
      <c r="BM22" s="1648" t="s">
        <v>36</v>
      </c>
      <c r="BN22" s="1608" t="s">
        <v>36</v>
      </c>
      <c r="BO22" s="1608" t="s">
        <v>36</v>
      </c>
      <c r="BP22" s="1608" t="s">
        <v>36</v>
      </c>
      <c r="BQ22" s="1628" t="s">
        <v>36</v>
      </c>
      <c r="BR22" s="1648" t="s">
        <v>36</v>
      </c>
      <c r="BS22" s="1608" t="s">
        <v>36</v>
      </c>
      <c r="BT22" s="1608" t="s">
        <v>36</v>
      </c>
      <c r="BU22" s="1608" t="s">
        <v>36</v>
      </c>
      <c r="BV22" s="1608" t="s">
        <v>36</v>
      </c>
      <c r="BW22" s="1608" t="s">
        <v>36</v>
      </c>
      <c r="BX22" s="1608" t="s">
        <v>36</v>
      </c>
      <c r="BY22" s="1667" t="s">
        <v>36</v>
      </c>
      <c r="BZ22" s="1667" t="s">
        <v>36</v>
      </c>
      <c r="CA22" s="1667" t="s">
        <v>36</v>
      </c>
      <c r="CB22" s="1667" t="s">
        <v>36</v>
      </c>
      <c r="CC22" s="1667" t="s">
        <v>36</v>
      </c>
      <c r="CD22" s="1667" t="s">
        <v>36</v>
      </c>
      <c r="CE22" s="2579"/>
      <c r="CF22" s="2579"/>
      <c r="CG22" s="2579"/>
      <c r="CH22" s="2579"/>
      <c r="CI22" s="2579"/>
      <c r="CJ22" s="2579"/>
      <c r="CK22" s="2579"/>
      <c r="CL22" s="2579"/>
      <c r="CM22" s="2579"/>
      <c r="CN22" s="2579"/>
      <c r="CO22" s="2579"/>
      <c r="CP22" s="2579"/>
      <c r="CQ22" s="2579"/>
      <c r="CR22" s="2579"/>
      <c r="CS22" s="2579"/>
      <c r="CT22" s="2579"/>
      <c r="CU22" s="2579"/>
      <c r="CV22" s="2579"/>
      <c r="CW22" s="2579"/>
      <c r="CX22" s="2579"/>
      <c r="CY22" s="2579"/>
      <c r="CZ22" s="2579"/>
    </row>
    <row r="23" s="766" customFormat="true" ht="15" customHeight="true" x14ac:dyDescent="0.2">
      <c r="A23" s="3196"/>
      <c r="B23" s="1930" t="s">
        <v>49</v>
      </c>
      <c r="C23" s="1803">
        <v>65.876213913889259</v>
      </c>
      <c r="D23" s="1804">
        <v>70.845956459294584</v>
      </c>
      <c r="E23" s="1804">
        <v>63.795161471499242</v>
      </c>
      <c r="F23" s="1804">
        <v>68.445317557894143</v>
      </c>
      <c r="G23" s="1805">
        <v>84.514782060031152</v>
      </c>
      <c r="H23" s="1806">
        <v>71.707640546423107</v>
      </c>
      <c r="I23" s="1804">
        <v>81.56993091541203</v>
      </c>
      <c r="J23" s="1804">
        <v>86.98850702608442</v>
      </c>
      <c r="K23" s="1804">
        <v>80.339139811166561</v>
      </c>
      <c r="L23" s="1807">
        <v>92.854703965913743</v>
      </c>
      <c r="M23" s="1808">
        <v>65.19760998397058</v>
      </c>
      <c r="N23" s="1804">
        <v>70.568422266355171</v>
      </c>
      <c r="O23" s="1804">
        <v>65.277326182991203</v>
      </c>
      <c r="P23" s="1804">
        <v>65.277244272604591</v>
      </c>
      <c r="Q23" s="1805">
        <v>66.864563987519347</v>
      </c>
      <c r="R23" s="1806">
        <v>80.289696940151444</v>
      </c>
      <c r="S23" s="1804">
        <v>72.060314287105768</v>
      </c>
      <c r="T23" s="1804">
        <v>74.459070216328811</v>
      </c>
      <c r="U23" s="1804">
        <v>74.626569988706933</v>
      </c>
      <c r="V23" s="1804">
        <v>75.134583748339992</v>
      </c>
      <c r="W23" s="1804">
        <v>64.503629389830124</v>
      </c>
      <c r="X23" s="1804">
        <v>59.735272803517034</v>
      </c>
      <c r="Y23" s="1804">
        <v>82.791868530568991</v>
      </c>
      <c r="Z23" s="1804">
        <v>86.269095883142938</v>
      </c>
      <c r="AA23" s="1804">
        <v>64.813238298282613</v>
      </c>
      <c r="AB23" s="1804">
        <v>51.93982081380328</v>
      </c>
      <c r="AC23" s="1804">
        <v>74.715431583062582</v>
      </c>
      <c r="AD23" s="2632">
        <v>70.055515959823708</v>
      </c>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77"/>
      <c r="BA23" s="3042"/>
      <c r="BB23" s="163" t="s">
        <v>49</v>
      </c>
      <c r="BC23" s="1590" t="s">
        <v>36</v>
      </c>
      <c r="BD23" s="1609" t="s">
        <v>36</v>
      </c>
      <c r="BE23" s="1609" t="s">
        <v>36</v>
      </c>
      <c r="BF23" s="1609" t="s">
        <v>36</v>
      </c>
      <c r="BG23" s="1629" t="s">
        <v>36</v>
      </c>
      <c r="BH23" s="1649" t="s">
        <v>36</v>
      </c>
      <c r="BI23" s="1609" t="s">
        <v>36</v>
      </c>
      <c r="BJ23" s="1609" t="s">
        <v>36</v>
      </c>
      <c r="BK23" s="1609" t="s">
        <v>36</v>
      </c>
      <c r="BL23" s="1629" t="s">
        <v>36</v>
      </c>
      <c r="BM23" s="1649" t="s">
        <v>36</v>
      </c>
      <c r="BN23" s="1609" t="s">
        <v>36</v>
      </c>
      <c r="BO23" s="1609" t="s">
        <v>36</v>
      </c>
      <c r="BP23" s="1609" t="s">
        <v>36</v>
      </c>
      <c r="BQ23" s="1629" t="s">
        <v>36</v>
      </c>
      <c r="BR23" s="1649" t="s">
        <v>36</v>
      </c>
      <c r="BS23" s="1609" t="s">
        <v>36</v>
      </c>
      <c r="BT23" s="1609" t="s">
        <v>36</v>
      </c>
      <c r="BU23" s="1609" t="s">
        <v>36</v>
      </c>
      <c r="BV23" s="1609" t="s">
        <v>36</v>
      </c>
      <c r="BW23" s="1609" t="s">
        <v>36</v>
      </c>
      <c r="BX23" s="1609" t="s">
        <v>36</v>
      </c>
      <c r="BY23" s="1668" t="s">
        <v>36</v>
      </c>
      <c r="BZ23" s="1668" t="s">
        <v>36</v>
      </c>
      <c r="CA23" s="1668" t="s">
        <v>36</v>
      </c>
      <c r="CB23" s="1668" t="s">
        <v>36</v>
      </c>
      <c r="CC23" s="1668" t="s">
        <v>36</v>
      </c>
      <c r="CD23" s="1668" t="s">
        <v>36</v>
      </c>
      <c r="CE23" s="2580"/>
      <c r="CF23" s="2580"/>
      <c r="CG23" s="2580"/>
      <c r="CH23" s="2580"/>
      <c r="CI23" s="2580"/>
      <c r="CJ23" s="2580"/>
      <c r="CK23" s="2580"/>
      <c r="CL23" s="2580"/>
      <c r="CM23" s="2580"/>
      <c r="CN23" s="2580"/>
      <c r="CO23" s="2580"/>
      <c r="CP23" s="2580"/>
      <c r="CQ23" s="2580"/>
      <c r="CR23" s="2580"/>
      <c r="CS23" s="2580"/>
      <c r="CT23" s="2580"/>
      <c r="CU23" s="2580"/>
      <c r="CV23" s="2580"/>
      <c r="CW23" s="2580"/>
      <c r="CX23" s="2580"/>
      <c r="CY23" s="2580"/>
      <c r="CZ23" s="2580"/>
    </row>
    <row r="24" s="131" customFormat="true" ht="15" customHeight="true" x14ac:dyDescent="0.2">
      <c r="A24" s="3084"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9"/>
      <c r="AC24" s="339"/>
      <c r="AD24" s="339"/>
      <c r="AE24" s="1045"/>
      <c r="AF24" s="1045"/>
      <c r="AG24" s="1045"/>
      <c r="AH24" s="1045"/>
      <c r="AI24" s="1045"/>
      <c r="AJ24" s="1045"/>
      <c r="AK24" s="1045"/>
      <c r="AL24" s="1045"/>
      <c r="AM24" s="1045"/>
      <c r="AN24" s="1045"/>
      <c r="AO24" s="1045"/>
      <c r="AP24" s="1045"/>
      <c r="AQ24" s="1045"/>
      <c r="AR24" s="1045"/>
      <c r="AS24" s="1045"/>
      <c r="AT24" s="1045"/>
      <c r="AU24" s="1045"/>
      <c r="AV24" s="1045"/>
      <c r="AW24" s="1045"/>
      <c r="AX24" s="1045"/>
      <c r="AY24" s="1045"/>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customHeight="true" x14ac:dyDescent="0.2">
      <c r="A25" s="3085"/>
      <c r="B25" s="273" t="s">
        <v>59</v>
      </c>
      <c r="C25" s="340">
        <f>C64/(C64+C65)*100</f>
        <v>15.149216463470427</v>
      </c>
      <c r="D25" s="341">
        <f>D64/(D64+D65)*100</f>
        <v>25.996429081518308</v>
      </c>
      <c r="E25" s="341">
        <f>E64/(E64+E65)*100</f>
        <v>0</v>
      </c>
      <c r="F25" s="341">
        <f>F64/(F64+F65)*100</f>
        <v>0</v>
      </c>
      <c r="G25" s="342">
        <f>G64/(G64+G65)*100</f>
        <v>0</v>
      </c>
      <c r="H25" s="343">
        <v>0</v>
      </c>
      <c r="I25" s="341">
        <v>0</v>
      </c>
      <c r="J25" s="341">
        <v>0</v>
      </c>
      <c r="K25" s="341">
        <v>0</v>
      </c>
      <c r="L25" s="344">
        <v>0</v>
      </c>
      <c r="M25" s="340">
        <f t="shared" ref="M25:V25" si="3">M64/(M64+M65)*100</f>
        <v>24.588682914481758</v>
      </c>
      <c r="N25" s="341">
        <f t="shared" si="3"/>
        <v>34.182461566469186</v>
      </c>
      <c r="O25" s="341">
        <f t="shared" si="3"/>
        <v>0</v>
      </c>
      <c r="P25" s="341">
        <f t="shared" si="3"/>
        <v>0</v>
      </c>
      <c r="Q25" s="342">
        <f t="shared" si="3"/>
        <v>0</v>
      </c>
      <c r="R25" s="343">
        <f t="shared" si="3"/>
        <v>35.726126540218132</v>
      </c>
      <c r="S25" s="341">
        <f t="shared" si="3"/>
        <v>5.34754869427102</v>
      </c>
      <c r="T25" s="341">
        <f t="shared" si="3"/>
        <v>0</v>
      </c>
      <c r="U25" s="341">
        <f t="shared" si="3"/>
        <v>0</v>
      </c>
      <c r="V25" s="341">
        <f t="shared" si="3"/>
        <v>0</v>
      </c>
      <c r="W25" s="341">
        <v>0</v>
      </c>
      <c r="X25" s="341">
        <f>X64/(X64+X65)*100</f>
        <v>0</v>
      </c>
      <c r="Y25" s="341">
        <f>Y64/(Y64+Y65)*100</f>
        <v>0</v>
      </c>
      <c r="Z25" s="341">
        <f>Z64/(Z64+Z65)*100</f>
        <v>35.294117647058819</v>
      </c>
      <c r="AA25" s="341">
        <f>AA64/(AA64+AA65)*100</f>
        <v>0</v>
      </c>
      <c r="AB25" s="341">
        <v>0</v>
      </c>
      <c r="AC25" s="341">
        <v>0</v>
      </c>
      <c r="AD25" s="344">
        <f>AD64/(AD64+AD65)*100</f>
        <v>0</v>
      </c>
      <c r="AE25" s="1045"/>
      <c r="AF25" s="1045"/>
      <c r="AG25" s="1045"/>
      <c r="AH25" s="1045"/>
      <c r="AI25" s="1045"/>
      <c r="AJ25" s="1045"/>
      <c r="AK25" s="1045"/>
      <c r="AL25" s="1045"/>
      <c r="AM25" s="1045"/>
      <c r="AN25" s="1045"/>
      <c r="AO25" s="1045"/>
      <c r="AP25" s="1045"/>
      <c r="AQ25" s="1045"/>
      <c r="AR25" s="1045"/>
      <c r="AS25" s="1045"/>
      <c r="AT25" s="1045"/>
      <c r="AU25" s="1045"/>
      <c r="AV25" s="1045"/>
      <c r="AW25" s="1045"/>
      <c r="AX25" s="1045"/>
      <c r="AY25" s="1045"/>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customHeight="true" x14ac:dyDescent="0.2">
      <c r="A26" s="3086"/>
      <c r="B26" s="274" t="s">
        <v>47</v>
      </c>
      <c r="C26" s="345"/>
      <c r="D26" s="346"/>
      <c r="E26" s="346"/>
      <c r="F26" s="346"/>
      <c r="G26" s="347"/>
      <c r="H26" s="348"/>
      <c r="I26" s="346"/>
      <c r="J26" s="346"/>
      <c r="K26" s="346"/>
      <c r="L26" s="349"/>
      <c r="M26" s="345"/>
      <c r="N26" s="346"/>
      <c r="O26" s="346"/>
      <c r="P26" s="346"/>
      <c r="Q26" s="347"/>
      <c r="R26" s="2505"/>
      <c r="S26" s="2506"/>
      <c r="T26" s="2506"/>
      <c r="U26" s="2506"/>
      <c r="V26" s="2506"/>
      <c r="W26" s="2506"/>
      <c r="X26" s="2506"/>
      <c r="Y26" s="2506"/>
      <c r="Z26" s="2506"/>
      <c r="AA26" s="2506"/>
      <c r="AB26" s="2507"/>
      <c r="AC26" s="2507"/>
      <c r="AD26" s="2507"/>
      <c r="AE26" s="1045"/>
      <c r="AF26" s="1045"/>
      <c r="AG26" s="1045"/>
      <c r="AH26" s="1045"/>
      <c r="AI26" s="1045"/>
      <c r="AJ26" s="1045"/>
      <c r="AK26" s="1045"/>
      <c r="AL26" s="1045"/>
      <c r="AM26" s="1045"/>
      <c r="AN26" s="1045"/>
      <c r="AO26" s="1045"/>
      <c r="AP26" s="1045"/>
      <c r="AQ26" s="1045"/>
      <c r="AR26" s="1045"/>
      <c r="AS26" s="1045"/>
      <c r="AT26" s="1045"/>
      <c r="AU26" s="1045"/>
      <c r="AV26" s="1045"/>
      <c r="AW26" s="1045"/>
      <c r="AX26" s="1045"/>
      <c r="AY26" s="1045"/>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767" customFormat="true" ht="15" customHeight="true" x14ac:dyDescent="0.2">
      <c r="A27" s="130"/>
      <c r="B27" s="202"/>
      <c r="C27" s="3071" t="s">
        <v>116</v>
      </c>
      <c r="D27" s="3072"/>
      <c r="E27" s="3072"/>
      <c r="F27" s="3072"/>
      <c r="G27" s="3073"/>
      <c r="H27" s="3206" t="s">
        <v>39</v>
      </c>
      <c r="I27" s="3207"/>
      <c r="J27" s="3207"/>
      <c r="K27" s="3207"/>
      <c r="L27" s="3208"/>
      <c r="M27" s="3209" t="s">
        <v>38</v>
      </c>
      <c r="N27" s="3207"/>
      <c r="O27" s="3207"/>
      <c r="P27" s="3207"/>
      <c r="Q27" s="3208"/>
      <c r="R27" s="2613" t="s">
        <v>143</v>
      </c>
      <c r="S27" s="2620"/>
      <c r="T27" s="2620"/>
      <c r="U27" s="2620"/>
      <c r="V27" s="2620"/>
      <c r="W27" s="2620"/>
      <c r="X27" s="2620"/>
      <c r="Y27" s="2620"/>
      <c r="Z27" s="2620"/>
      <c r="AA27" s="2620"/>
      <c r="AB27" s="2620"/>
      <c r="AC27" s="2620"/>
      <c r="AD27" s="2621"/>
      <c r="AE27" s="1045"/>
      <c r="AF27" s="1045"/>
      <c r="AG27" s="1045"/>
      <c r="AH27" s="1045"/>
      <c r="AI27" s="1045"/>
      <c r="AJ27" s="1045"/>
      <c r="AK27" s="1045"/>
      <c r="AL27" s="1045"/>
      <c r="AM27" s="1045"/>
      <c r="AN27" s="1045"/>
      <c r="AO27" s="1045"/>
      <c r="AP27" s="1045"/>
      <c r="AQ27" s="1045"/>
      <c r="AR27" s="1045"/>
      <c r="AS27" s="1045"/>
      <c r="AT27" s="1045"/>
      <c r="AU27" s="1045"/>
      <c r="AV27" s="1045"/>
      <c r="AW27" s="1045"/>
      <c r="AX27" s="1045"/>
      <c r="AY27" s="1045"/>
      <c r="AZ27" s="240"/>
      <c r="BA27" s="241" t="s">
        <v>132</v>
      </c>
      <c r="BB27" s="115" t="s">
        <v>97</v>
      </c>
      <c r="BC27" s="3043" t="s">
        <v>116</v>
      </c>
      <c r="BD27" s="3044"/>
      <c r="BE27" s="3044"/>
      <c r="BF27" s="3044"/>
      <c r="BG27" s="3045"/>
      <c r="BH27" s="3046" t="s">
        <v>39</v>
      </c>
      <c r="BI27" s="3044"/>
      <c r="BJ27" s="3044"/>
      <c r="BK27" s="3044"/>
      <c r="BL27" s="3045"/>
      <c r="BM27" s="3046" t="s">
        <v>38</v>
      </c>
      <c r="BN27" s="3044"/>
      <c r="BO27" s="3044"/>
      <c r="BP27" s="3044"/>
      <c r="BQ27" s="3047"/>
      <c r="BR27" s="2515" t="s">
        <v>143</v>
      </c>
      <c r="BS27" s="2516"/>
      <c r="BT27" s="2516"/>
      <c r="BU27" s="2516"/>
      <c r="BV27" s="2516"/>
      <c r="BW27" s="2516"/>
      <c r="BX27" s="2516"/>
      <c r="BY27" s="2517"/>
      <c r="BZ27" s="461"/>
      <c r="CA27" s="461"/>
      <c r="CB27" s="461"/>
      <c r="CC27" s="461"/>
      <c r="CD27" s="461"/>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767" customFormat="true" ht="24" x14ac:dyDescent="0.2">
      <c r="A28" s="203" t="s">
        <v>70</v>
      </c>
      <c r="B28" s="277"/>
      <c r="C28" s="404" t="s">
        <v>0</v>
      </c>
      <c r="D28" s="405" t="s">
        <v>1</v>
      </c>
      <c r="E28" s="405" t="s">
        <v>2</v>
      </c>
      <c r="F28" s="405" t="s">
        <v>3</v>
      </c>
      <c r="G28" s="406" t="s">
        <v>4</v>
      </c>
      <c r="H28" s="1738" t="s">
        <v>0</v>
      </c>
      <c r="I28" s="1689" t="s">
        <v>1</v>
      </c>
      <c r="J28" s="1689" t="s">
        <v>2</v>
      </c>
      <c r="K28" s="1689" t="s">
        <v>3</v>
      </c>
      <c r="L28" s="1690" t="s">
        <v>4</v>
      </c>
      <c r="M28" s="1726" t="s">
        <v>0</v>
      </c>
      <c r="N28" s="1689" t="s">
        <v>1</v>
      </c>
      <c r="O28" s="1689" t="s">
        <v>2</v>
      </c>
      <c r="P28" s="1689" t="s">
        <v>3</v>
      </c>
      <c r="Q28" s="1750" t="s">
        <v>4</v>
      </c>
      <c r="R28" s="1738" t="s">
        <v>245</v>
      </c>
      <c r="S28" s="1689" t="s">
        <v>246</v>
      </c>
      <c r="T28" s="1689" t="s">
        <v>247</v>
      </c>
      <c r="U28" s="1689" t="s">
        <v>248</v>
      </c>
      <c r="V28" s="1689" t="s">
        <v>249</v>
      </c>
      <c r="W28" s="1689" t="s">
        <v>250</v>
      </c>
      <c r="X28" s="1689" t="s">
        <v>251</v>
      </c>
      <c r="Y28" s="1689" t="s">
        <v>252</v>
      </c>
      <c r="Z28" s="1689" t="s">
        <v>253</v>
      </c>
      <c r="AA28" s="1689" t="s">
        <v>254</v>
      </c>
      <c r="AB28" s="1689" t="s">
        <v>255</v>
      </c>
      <c r="AC28" s="1689" t="s">
        <v>256</v>
      </c>
      <c r="AD28" s="1691" t="s">
        <v>257</v>
      </c>
      <c r="AE28" s="1045"/>
      <c r="AF28" s="1045"/>
      <c r="AG28" s="1045"/>
      <c r="AH28" s="1045"/>
      <c r="AI28" s="1045"/>
      <c r="AJ28" s="1045"/>
      <c r="AK28" s="1045"/>
      <c r="AL28" s="1045"/>
      <c r="AM28" s="1045"/>
      <c r="AN28" s="1045"/>
      <c r="AO28" s="1045"/>
      <c r="AP28" s="1045"/>
      <c r="AQ28" s="1045"/>
      <c r="AR28" s="1045"/>
      <c r="AS28" s="1045"/>
      <c r="AT28" s="1045"/>
      <c r="AU28" s="1045"/>
      <c r="AV28" s="1045"/>
      <c r="AW28" s="1045"/>
      <c r="AX28" s="1045"/>
      <c r="AY28" s="1045"/>
      <c r="AZ28" s="240"/>
      <c r="BA28" s="216" t="s">
        <v>121</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245</v>
      </c>
      <c r="BS28" s="182" t="s">
        <v>246</v>
      </c>
      <c r="BT28" s="182" t="s">
        <v>247</v>
      </c>
      <c r="BU28" s="182" t="s">
        <v>248</v>
      </c>
      <c r="BV28" s="182" t="s">
        <v>249</v>
      </c>
      <c r="BW28" s="182" t="s">
        <v>250</v>
      </c>
      <c r="BX28" s="182" t="s">
        <v>251</v>
      </c>
      <c r="BY28" s="183" t="s">
        <v>252</v>
      </c>
      <c r="BZ28" s="183" t="s">
        <v>253</v>
      </c>
      <c r="CA28" s="183" t="s">
        <v>254</v>
      </c>
      <c r="CB28" s="183" t="s">
        <v>255</v>
      </c>
      <c r="CC28" s="183" t="s">
        <v>256</v>
      </c>
      <c r="CD28" s="183" t="s">
        <v>257</v>
      </c>
      <c r="CE28" s="2581"/>
      <c r="CF28" s="2581"/>
      <c r="CG28" s="2581"/>
      <c r="CH28" s="2581"/>
      <c r="CI28" s="2581"/>
      <c r="CJ28" s="2581"/>
      <c r="CK28" s="2581"/>
      <c r="CL28" s="2581"/>
      <c r="CM28" s="2581"/>
      <c r="CN28" s="2581"/>
      <c r="CO28" s="2581"/>
      <c r="CP28" s="2581"/>
      <c r="CQ28" s="2581"/>
      <c r="CR28" s="2581"/>
      <c r="CS28" s="2581"/>
      <c r="CT28" s="2581"/>
      <c r="CU28" s="2581"/>
      <c r="CV28" s="2581"/>
      <c r="CW28" s="2581"/>
      <c r="CX28" s="2581"/>
      <c r="CY28" s="2581"/>
      <c r="CZ28" s="2581"/>
    </row>
    <row r="29" s="767" customFormat="true" ht="15" customHeight="true" x14ac:dyDescent="0.2">
      <c r="A29" s="3204" t="s">
        <v>58</v>
      </c>
      <c r="B29" s="1931" t="s">
        <v>50</v>
      </c>
      <c r="C29" s="1809">
        <v>5.1981189511088983</v>
      </c>
      <c r="D29" s="1810">
        <v>6.020456833856815</v>
      </c>
      <c r="E29" s="1810">
        <v>12.46954352785542</v>
      </c>
      <c r="F29" s="1810">
        <v>28.489617344707934</v>
      </c>
      <c r="G29" s="1811">
        <v>84.184966237439383</v>
      </c>
      <c r="H29" s="1812">
        <v>74.368382064632485</v>
      </c>
      <c r="I29" s="1810">
        <v>85.617145017262359</v>
      </c>
      <c r="J29" s="1810">
        <v>89.414012781733845</v>
      </c>
      <c r="K29" s="1810">
        <v>92.547265807903372</v>
      </c>
      <c r="L29" s="1813">
        <v>95.333240605491582</v>
      </c>
      <c r="M29" s="1814">
        <v>5.1951498794420194</v>
      </c>
      <c r="N29" s="1810">
        <v>5.2655621419027261</v>
      </c>
      <c r="O29" s="1810">
        <v>5.9631614234439239</v>
      </c>
      <c r="P29" s="1810">
        <v>6.3705398957275605</v>
      </c>
      <c r="Q29" s="1811">
        <v>16.690061688514984</v>
      </c>
      <c r="R29" s="1812">
        <v>31.134391076270756</v>
      </c>
      <c r="S29" s="1810">
        <v>50.063546975243966</v>
      </c>
      <c r="T29" s="1810">
        <v>49.6691087761685</v>
      </c>
      <c r="U29" s="1810">
        <v>17.192643705943407</v>
      </c>
      <c r="V29" s="1810">
        <v>3.6363988266392715</v>
      </c>
      <c r="W29" s="1810">
        <v>37.494728429429472</v>
      </c>
      <c r="X29" s="1810">
        <v>10.343167040383735</v>
      </c>
      <c r="Y29" s="1810">
        <v>1.140076998528857</v>
      </c>
      <c r="Z29" s="1810">
        <v>68.543902189455778</v>
      </c>
      <c r="AA29" s="1810">
        <v>36.493829060888913</v>
      </c>
      <c r="AB29" s="1810">
        <v>2.1112448835269224</v>
      </c>
      <c r="AC29" s="1810">
        <v>5.8657018621339718</v>
      </c>
      <c r="AD29" s="2633">
        <v>15.294278354450958</v>
      </c>
      <c r="AE29" s="1045"/>
      <c r="AF29" s="1045"/>
      <c r="AG29" s="1045"/>
      <c r="AH29" s="1045"/>
      <c r="AI29" s="1045"/>
      <c r="AJ29" s="1045"/>
      <c r="AK29" s="1045"/>
      <c r="AL29" s="1045"/>
      <c r="AM29" s="1045"/>
      <c r="AN29" s="1045"/>
      <c r="AO29" s="1045"/>
      <c r="AP29" s="1045"/>
      <c r="AQ29" s="1045"/>
      <c r="AR29" s="1045"/>
      <c r="AS29" s="1045"/>
      <c r="AT29" s="1045"/>
      <c r="AU29" s="1045"/>
      <c r="AV29" s="1045"/>
      <c r="AW29" s="1045"/>
      <c r="AX29" s="1045"/>
      <c r="AY29" s="1045"/>
      <c r="AZ29" s="240"/>
      <c r="BA29" s="3070" t="s">
        <v>58</v>
      </c>
      <c r="BB29" s="164" t="s">
        <v>50</v>
      </c>
      <c r="BC29" s="1591" t="s">
        <v>36</v>
      </c>
      <c r="BD29" s="1610" t="s">
        <v>36</v>
      </c>
      <c r="BE29" s="1610" t="s">
        <v>36</v>
      </c>
      <c r="BF29" s="1610" t="s">
        <v>36</v>
      </c>
      <c r="BG29" s="1630" t="s">
        <v>36</v>
      </c>
      <c r="BH29" s="1650" t="s">
        <v>36</v>
      </c>
      <c r="BI29" s="1610" t="s">
        <v>36</v>
      </c>
      <c r="BJ29" s="1610" t="s">
        <v>36</v>
      </c>
      <c r="BK29" s="1610" t="s">
        <v>36</v>
      </c>
      <c r="BL29" s="1630" t="s">
        <v>36</v>
      </c>
      <c r="BM29" s="1650" t="s">
        <v>36</v>
      </c>
      <c r="BN29" s="1610" t="s">
        <v>36</v>
      </c>
      <c r="BO29" s="1610" t="s">
        <v>36</v>
      </c>
      <c r="BP29" s="1610" t="s">
        <v>36</v>
      </c>
      <c r="BQ29" s="1630" t="s">
        <v>36</v>
      </c>
      <c r="BR29" s="1650" t="s">
        <v>36</v>
      </c>
      <c r="BS29" s="1610" t="s">
        <v>36</v>
      </c>
      <c r="BT29" s="1610" t="s">
        <v>36</v>
      </c>
      <c r="BU29" s="1610" t="s">
        <v>36</v>
      </c>
      <c r="BV29" s="1610" t="s">
        <v>36</v>
      </c>
      <c r="BW29" s="1610" t="s">
        <v>36</v>
      </c>
      <c r="BX29" s="1610" t="s">
        <v>36</v>
      </c>
      <c r="BY29" s="1669" t="s">
        <v>36</v>
      </c>
      <c r="BZ29" s="1669" t="s">
        <v>36</v>
      </c>
      <c r="CA29" s="1669" t="s">
        <v>36</v>
      </c>
      <c r="CB29" s="1669" t="s">
        <v>36</v>
      </c>
      <c r="CC29" s="1669" t="s">
        <v>36</v>
      </c>
      <c r="CD29" s="1669" t="s">
        <v>36</v>
      </c>
      <c r="CE29" s="2582"/>
      <c r="CF29" s="2582"/>
      <c r="CG29" s="2582"/>
      <c r="CH29" s="2582"/>
      <c r="CI29" s="2582"/>
      <c r="CJ29" s="2582"/>
      <c r="CK29" s="2582"/>
      <c r="CL29" s="2582"/>
      <c r="CM29" s="2582"/>
      <c r="CN29" s="2582"/>
      <c r="CO29" s="2582"/>
      <c r="CP29" s="2582"/>
      <c r="CQ29" s="2582"/>
      <c r="CR29" s="2582"/>
      <c r="CS29" s="2582"/>
      <c r="CT29" s="2582"/>
      <c r="CU29" s="2582"/>
      <c r="CV29" s="2582"/>
      <c r="CW29" s="2582"/>
      <c r="CX29" s="2582"/>
      <c r="CY29" s="2582"/>
      <c r="CZ29" s="2582"/>
    </row>
    <row r="30" s="767" customFormat="true" ht="15" customHeight="true" x14ac:dyDescent="0.2">
      <c r="A30" s="3205"/>
      <c r="B30" s="1932" t="s">
        <v>49</v>
      </c>
      <c r="C30" s="1815">
        <v>94.801881048891119</v>
      </c>
      <c r="D30" s="1816">
        <v>93.979543166143173</v>
      </c>
      <c r="E30" s="1816">
        <v>87.530456472144522</v>
      </c>
      <c r="F30" s="1816">
        <v>71.510382655291949</v>
      </c>
      <c r="G30" s="1817">
        <v>15.815033762560732</v>
      </c>
      <c r="H30" s="1818">
        <v>25.63161793536753</v>
      </c>
      <c r="I30" s="1816">
        <v>14.38285498273768</v>
      </c>
      <c r="J30" s="1816">
        <v>10.585987218266144</v>
      </c>
      <c r="K30" s="1816">
        <v>7.4527341920966386</v>
      </c>
      <c r="L30" s="1819">
        <v>4.6667593945084223</v>
      </c>
      <c r="M30" s="1820">
        <v>94.804850120558115</v>
      </c>
      <c r="N30" s="1816">
        <v>94.734437858097209</v>
      </c>
      <c r="O30" s="1816">
        <v>94.036838576556093</v>
      </c>
      <c r="P30" s="1816">
        <v>93.629460104272454</v>
      </c>
      <c r="Q30" s="1817">
        <v>83.30993831148497</v>
      </c>
      <c r="R30" s="1818">
        <v>68.865608923729141</v>
      </c>
      <c r="S30" s="1816">
        <v>49.936453024755856</v>
      </c>
      <c r="T30" s="1816">
        <v>50.330891223831451</v>
      </c>
      <c r="U30" s="1816">
        <v>82.807356294056575</v>
      </c>
      <c r="V30" s="1816">
        <v>96.363601173360749</v>
      </c>
      <c r="W30" s="1816">
        <v>62.505271570570464</v>
      </c>
      <c r="X30" s="1816">
        <v>89.656832959616224</v>
      </c>
      <c r="Y30" s="1816">
        <v>98.859923001471188</v>
      </c>
      <c r="Z30" s="1816">
        <v>31.456097810544126</v>
      </c>
      <c r="AA30" s="1816">
        <v>63.506170939111009</v>
      </c>
      <c r="AB30" s="1816">
        <v>97.888755116473106</v>
      </c>
      <c r="AC30" s="1816">
        <v>94.134298137865997</v>
      </c>
      <c r="AD30" s="2634">
        <v>84.705721645549019</v>
      </c>
      <c r="AE30" s="1045"/>
      <c r="AF30" s="1045"/>
      <c r="AG30" s="1045"/>
      <c r="AH30" s="1045"/>
      <c r="AI30" s="1045"/>
      <c r="AJ30" s="1045"/>
      <c r="AK30" s="1045"/>
      <c r="AL30" s="1045"/>
      <c r="AM30" s="1045"/>
      <c r="AN30" s="1045"/>
      <c r="AO30" s="1045"/>
      <c r="AP30" s="1045"/>
      <c r="AQ30" s="1045"/>
      <c r="AR30" s="1045"/>
      <c r="AS30" s="1045"/>
      <c r="AT30" s="1045"/>
      <c r="AU30" s="1045"/>
      <c r="AV30" s="1045"/>
      <c r="AW30" s="1045"/>
      <c r="AX30" s="1045"/>
      <c r="AY30" s="1045"/>
      <c r="AZ30" s="240"/>
      <c r="BA30" s="3048"/>
      <c r="BB30" s="165" t="s">
        <v>49</v>
      </c>
      <c r="BC30" s="1592" t="s">
        <v>36</v>
      </c>
      <c r="BD30" s="1611" t="s">
        <v>36</v>
      </c>
      <c r="BE30" s="1611" t="s">
        <v>36</v>
      </c>
      <c r="BF30" s="1611" t="s">
        <v>36</v>
      </c>
      <c r="BG30" s="1631" t="s">
        <v>36</v>
      </c>
      <c r="BH30" s="1651" t="s">
        <v>36</v>
      </c>
      <c r="BI30" s="1611" t="s">
        <v>36</v>
      </c>
      <c r="BJ30" s="1611" t="s">
        <v>36</v>
      </c>
      <c r="BK30" s="1611" t="s">
        <v>36</v>
      </c>
      <c r="BL30" s="1631" t="s">
        <v>36</v>
      </c>
      <c r="BM30" s="1651" t="s">
        <v>36</v>
      </c>
      <c r="BN30" s="1611" t="s">
        <v>36</v>
      </c>
      <c r="BO30" s="1611" t="s">
        <v>36</v>
      </c>
      <c r="BP30" s="1611" t="s">
        <v>36</v>
      </c>
      <c r="BQ30" s="1631" t="s">
        <v>36</v>
      </c>
      <c r="BR30" s="1651" t="s">
        <v>36</v>
      </c>
      <c r="BS30" s="1611" t="s">
        <v>36</v>
      </c>
      <c r="BT30" s="1611" t="s">
        <v>36</v>
      </c>
      <c r="BU30" s="1611" t="s">
        <v>36</v>
      </c>
      <c r="BV30" s="1611" t="s">
        <v>36</v>
      </c>
      <c r="BW30" s="1611" t="s">
        <v>36</v>
      </c>
      <c r="BX30" s="1611" t="s">
        <v>36</v>
      </c>
      <c r="BY30" s="1670" t="s">
        <v>36</v>
      </c>
      <c r="BZ30" s="1670" t="s">
        <v>36</v>
      </c>
      <c r="CA30" s="1670" t="s">
        <v>36</v>
      </c>
      <c r="CB30" s="1670" t="s">
        <v>36</v>
      </c>
      <c r="CC30" s="1670" t="s">
        <v>36</v>
      </c>
      <c r="CD30" s="1670" t="s">
        <v>36</v>
      </c>
      <c r="CE30" s="2583"/>
      <c r="CF30" s="2583"/>
      <c r="CG30" s="2583"/>
      <c r="CH30" s="2583"/>
      <c r="CI30" s="2583"/>
      <c r="CJ30" s="2583"/>
      <c r="CK30" s="2583"/>
      <c r="CL30" s="2583"/>
      <c r="CM30" s="2583"/>
      <c r="CN30" s="2583"/>
      <c r="CO30" s="2583"/>
      <c r="CP30" s="2583"/>
      <c r="CQ30" s="2583"/>
      <c r="CR30" s="2583"/>
      <c r="CS30" s="2583"/>
      <c r="CT30" s="2583"/>
      <c r="CU30" s="2583"/>
      <c r="CV30" s="2583"/>
      <c r="CW30" s="2583"/>
      <c r="CX30" s="2583"/>
      <c r="CY30" s="2583"/>
      <c r="CZ30" s="2583"/>
    </row>
    <row r="31" s="130" customFormat="true" ht="15" customHeight="true" x14ac:dyDescent="0.2">
      <c r="A31" s="3061" t="s">
        <v>105</v>
      </c>
      <c r="B31" s="290" t="s">
        <v>50</v>
      </c>
      <c r="C31" s="1821">
        <v>0</v>
      </c>
      <c r="D31" s="1822">
        <v>0</v>
      </c>
      <c r="E31" s="1822">
        <v>0</v>
      </c>
      <c r="F31" s="1822">
        <v>1.6290508794963152</v>
      </c>
      <c r="G31" s="1823">
        <v>26.94941035638891</v>
      </c>
      <c r="H31" s="1824">
        <v>2.623134638330253</v>
      </c>
      <c r="I31" s="1822">
        <v>17.214865173719847</v>
      </c>
      <c r="J31" s="1822">
        <v>16.701797353976346</v>
      </c>
      <c r="K31" s="1822">
        <v>16.099786829099223</v>
      </c>
      <c r="L31" s="1825">
        <v>63.142062615785619</v>
      </c>
      <c r="M31" s="1826">
        <v>0</v>
      </c>
      <c r="N31" s="1822">
        <v>0</v>
      </c>
      <c r="O31" s="1822">
        <v>0</v>
      </c>
      <c r="P31" s="1822">
        <v>0</v>
      </c>
      <c r="Q31" s="1823">
        <v>0.51352156270036331</v>
      </c>
      <c r="R31" s="1824">
        <v>0</v>
      </c>
      <c r="S31" s="1822">
        <v>5.3133569983364408</v>
      </c>
      <c r="T31" s="1822">
        <v>22.872887595992673</v>
      </c>
      <c r="U31" s="1822">
        <v>0</v>
      </c>
      <c r="V31" s="1822">
        <v>0</v>
      </c>
      <c r="W31" s="1822">
        <v>6.8506901618457769</v>
      </c>
      <c r="X31" s="1822">
        <v>0.14897842010566073</v>
      </c>
      <c r="Y31" s="1822">
        <v>0</v>
      </c>
      <c r="Z31" s="1822">
        <v>29.052366015443425</v>
      </c>
      <c r="AA31" s="1822">
        <v>6.521083714956549</v>
      </c>
      <c r="AB31" s="1822">
        <v>0</v>
      </c>
      <c r="AC31" s="1822">
        <v>0</v>
      </c>
      <c r="AD31" s="2635">
        <v>0</v>
      </c>
      <c r="AE31" s="1045"/>
      <c r="AF31" s="1045"/>
      <c r="AG31" s="1045"/>
      <c r="AH31" s="1045"/>
      <c r="AI31" s="1045"/>
      <c r="AJ31" s="1045"/>
      <c r="AK31" s="1045"/>
      <c r="AL31" s="1045"/>
      <c r="AM31" s="1045"/>
      <c r="AN31" s="1045"/>
      <c r="AO31" s="1045"/>
      <c r="AP31" s="1045"/>
      <c r="AQ31" s="1045"/>
      <c r="AR31" s="1045"/>
      <c r="AS31" s="1045"/>
      <c r="AT31" s="1045"/>
      <c r="AU31" s="1045"/>
      <c r="AV31" s="1045"/>
      <c r="AW31" s="1045"/>
      <c r="AX31" s="1045"/>
      <c r="AY31" s="1045"/>
      <c r="AZ31" s="240"/>
      <c r="BA31" s="3048" t="s">
        <v>105</v>
      </c>
      <c r="BB31" s="165" t="s">
        <v>50</v>
      </c>
      <c r="BC31" s="1592" t="s">
        <v>36</v>
      </c>
      <c r="BD31" s="1611" t="s">
        <v>36</v>
      </c>
      <c r="BE31" s="1611" t="s">
        <v>36</v>
      </c>
      <c r="BF31" s="1611" t="s">
        <v>36</v>
      </c>
      <c r="BG31" s="1631" t="s">
        <v>36</v>
      </c>
      <c r="BH31" s="1651" t="s">
        <v>36</v>
      </c>
      <c r="BI31" s="1611" t="s">
        <v>36</v>
      </c>
      <c r="BJ31" s="1611" t="s">
        <v>36</v>
      </c>
      <c r="BK31" s="1611" t="s">
        <v>36</v>
      </c>
      <c r="BL31" s="1631" t="s">
        <v>36</v>
      </c>
      <c r="BM31" s="1651" t="s">
        <v>36</v>
      </c>
      <c r="BN31" s="1611" t="s">
        <v>36</v>
      </c>
      <c r="BO31" s="1611" t="s">
        <v>36</v>
      </c>
      <c r="BP31" s="1611" t="s">
        <v>36</v>
      </c>
      <c r="BQ31" s="1631" t="s">
        <v>36</v>
      </c>
      <c r="BR31" s="1651" t="s">
        <v>36</v>
      </c>
      <c r="BS31" s="1611" t="s">
        <v>36</v>
      </c>
      <c r="BT31" s="1611" t="s">
        <v>36</v>
      </c>
      <c r="BU31" s="1611" t="s">
        <v>36</v>
      </c>
      <c r="BV31" s="1611" t="s">
        <v>36</v>
      </c>
      <c r="BW31" s="1611" t="s">
        <v>36</v>
      </c>
      <c r="BX31" s="1611" t="s">
        <v>36</v>
      </c>
      <c r="BY31" s="1670" t="s">
        <v>36</v>
      </c>
      <c r="BZ31" s="1670" t="s">
        <v>36</v>
      </c>
      <c r="CA31" s="1670" t="s">
        <v>36</v>
      </c>
      <c r="CB31" s="1670" t="s">
        <v>36</v>
      </c>
      <c r="CC31" s="1670" t="s">
        <v>36</v>
      </c>
      <c r="CD31" s="1670" t="s">
        <v>36</v>
      </c>
      <c r="CE31" s="2583"/>
      <c r="CF31" s="2583"/>
      <c r="CG31" s="2583"/>
      <c r="CH31" s="2583"/>
      <c r="CI31" s="2583"/>
      <c r="CJ31" s="2583"/>
      <c r="CK31" s="2583"/>
      <c r="CL31" s="2583"/>
      <c r="CM31" s="2583"/>
      <c r="CN31" s="2583"/>
      <c r="CO31" s="2583"/>
      <c r="CP31" s="2583"/>
      <c r="CQ31" s="2583"/>
      <c r="CR31" s="2583"/>
      <c r="CS31" s="2583"/>
      <c r="CT31" s="2583"/>
      <c r="CU31" s="2583"/>
      <c r="CV31" s="2583"/>
      <c r="CW31" s="2583"/>
      <c r="CX31" s="2583"/>
      <c r="CY31" s="2583"/>
      <c r="CZ31" s="2583"/>
    </row>
    <row r="32" s="130" customFormat="true" ht="15" customHeight="true" x14ac:dyDescent="0.2">
      <c r="A32" s="3061"/>
      <c r="B32" s="290" t="s">
        <v>49</v>
      </c>
      <c r="C32" s="1815">
        <v>100</v>
      </c>
      <c r="D32" s="1816">
        <v>100</v>
      </c>
      <c r="E32" s="1816">
        <v>100</v>
      </c>
      <c r="F32" s="1816">
        <v>98.370949120503653</v>
      </c>
      <c r="G32" s="1817">
        <v>73.050589643611133</v>
      </c>
      <c r="H32" s="1818">
        <v>97.376865361669758</v>
      </c>
      <c r="I32" s="1816">
        <v>82.785134826280228</v>
      </c>
      <c r="J32" s="1816">
        <v>83.298202646023597</v>
      </c>
      <c r="K32" s="1816">
        <v>83.900213170900798</v>
      </c>
      <c r="L32" s="1819">
        <v>36.85793738421436</v>
      </c>
      <c r="M32" s="1820">
        <v>100</v>
      </c>
      <c r="N32" s="1816">
        <v>100</v>
      </c>
      <c r="O32" s="1816">
        <v>100</v>
      </c>
      <c r="P32" s="1816">
        <v>100</v>
      </c>
      <c r="Q32" s="1817">
        <v>99.486478437299652</v>
      </c>
      <c r="R32" s="1818">
        <v>100</v>
      </c>
      <c r="S32" s="1816">
        <v>94.686643001663541</v>
      </c>
      <c r="T32" s="1816">
        <v>77.127112404007207</v>
      </c>
      <c r="U32" s="1816">
        <v>100</v>
      </c>
      <c r="V32" s="1816">
        <v>100</v>
      </c>
      <c r="W32" s="1816">
        <v>93.149309838154196</v>
      </c>
      <c r="X32" s="1816">
        <v>99.851021579894322</v>
      </c>
      <c r="Y32" s="1816">
        <v>100</v>
      </c>
      <c r="Z32" s="1816">
        <v>70.947633984556518</v>
      </c>
      <c r="AA32" s="1816">
        <v>93.478916285043425</v>
      </c>
      <c r="AB32" s="1816">
        <v>100</v>
      </c>
      <c r="AC32" s="1816">
        <v>100</v>
      </c>
      <c r="AD32" s="2634">
        <v>100</v>
      </c>
      <c r="AE32" s="1045"/>
      <c r="AF32" s="1045"/>
      <c r="AG32" s="1045"/>
      <c r="AH32" s="1045"/>
      <c r="AI32" s="1045"/>
      <c r="AJ32" s="1045"/>
      <c r="AK32" s="1045"/>
      <c r="AL32" s="1045"/>
      <c r="AM32" s="1045"/>
      <c r="AN32" s="1045"/>
      <c r="AO32" s="1045"/>
      <c r="AP32" s="1045"/>
      <c r="AQ32" s="1045"/>
      <c r="AR32" s="1045"/>
      <c r="AS32" s="1045"/>
      <c r="AT32" s="1045"/>
      <c r="AU32" s="1045"/>
      <c r="AV32" s="1045"/>
      <c r="AW32" s="1045"/>
      <c r="AX32" s="1045"/>
      <c r="AY32" s="1045"/>
      <c r="AZ32" s="240"/>
      <c r="BA32" s="3048"/>
      <c r="BB32" s="165" t="s">
        <v>49</v>
      </c>
      <c r="BC32" s="1592" t="s">
        <v>36</v>
      </c>
      <c r="BD32" s="1611" t="s">
        <v>36</v>
      </c>
      <c r="BE32" s="1611" t="s">
        <v>36</v>
      </c>
      <c r="BF32" s="1611" t="s">
        <v>36</v>
      </c>
      <c r="BG32" s="1631" t="s">
        <v>36</v>
      </c>
      <c r="BH32" s="1651" t="s">
        <v>36</v>
      </c>
      <c r="BI32" s="1611" t="s">
        <v>36</v>
      </c>
      <c r="BJ32" s="1611" t="s">
        <v>36</v>
      </c>
      <c r="BK32" s="1611" t="s">
        <v>36</v>
      </c>
      <c r="BL32" s="1631" t="s">
        <v>36</v>
      </c>
      <c r="BM32" s="1651" t="s">
        <v>36</v>
      </c>
      <c r="BN32" s="1611" t="s">
        <v>36</v>
      </c>
      <c r="BO32" s="1611" t="s">
        <v>36</v>
      </c>
      <c r="BP32" s="1611" t="s">
        <v>36</v>
      </c>
      <c r="BQ32" s="1631" t="s">
        <v>36</v>
      </c>
      <c r="BR32" s="1651" t="s">
        <v>36</v>
      </c>
      <c r="BS32" s="1611" t="s">
        <v>36</v>
      </c>
      <c r="BT32" s="1611" t="s">
        <v>36</v>
      </c>
      <c r="BU32" s="1611" t="s">
        <v>36</v>
      </c>
      <c r="BV32" s="1611" t="s">
        <v>36</v>
      </c>
      <c r="BW32" s="1611" t="s">
        <v>36</v>
      </c>
      <c r="BX32" s="1611" t="s">
        <v>36</v>
      </c>
      <c r="BY32" s="1670" t="s">
        <v>36</v>
      </c>
      <c r="BZ32" s="1670" t="s">
        <v>36</v>
      </c>
      <c r="CA32" s="1670" t="s">
        <v>36</v>
      </c>
      <c r="CB32" s="1670" t="s">
        <v>36</v>
      </c>
      <c r="CC32" s="1670" t="s">
        <v>36</v>
      </c>
      <c r="CD32" s="1670" t="s">
        <v>36</v>
      </c>
      <c r="CE32" s="2583"/>
      <c r="CF32" s="2583"/>
      <c r="CG32" s="2583"/>
      <c r="CH32" s="2583"/>
      <c r="CI32" s="2583"/>
      <c r="CJ32" s="2583"/>
      <c r="CK32" s="2583"/>
      <c r="CL32" s="2583"/>
      <c r="CM32" s="2583"/>
      <c r="CN32" s="2583"/>
      <c r="CO32" s="2583"/>
      <c r="CP32" s="2583"/>
      <c r="CQ32" s="2583"/>
      <c r="CR32" s="2583"/>
      <c r="CS32" s="2583"/>
      <c r="CT32" s="2583"/>
      <c r="CU32" s="2583"/>
      <c r="CV32" s="2583"/>
      <c r="CW32" s="2583"/>
      <c r="CX32" s="2583"/>
      <c r="CY32" s="2583"/>
      <c r="CZ32" s="2583"/>
    </row>
    <row r="33" s="130" customFormat="true" ht="15" customHeight="true" x14ac:dyDescent="0.2">
      <c r="A33" s="3061" t="s">
        <v>106</v>
      </c>
      <c r="B33" s="290" t="s">
        <v>50</v>
      </c>
      <c r="C33" s="1526" t="s">
        <v>36</v>
      </c>
      <c r="D33" s="1537" t="s">
        <v>36</v>
      </c>
      <c r="E33" s="1537" t="s">
        <v>36</v>
      </c>
      <c r="F33" s="1537" t="s">
        <v>36</v>
      </c>
      <c r="G33" s="1548" t="s">
        <v>36</v>
      </c>
      <c r="H33" s="1559" t="s">
        <v>36</v>
      </c>
      <c r="I33" s="1537" t="s">
        <v>36</v>
      </c>
      <c r="J33" s="1537" t="s">
        <v>36</v>
      </c>
      <c r="K33" s="1537" t="s">
        <v>36</v>
      </c>
      <c r="L33" s="1570" t="s">
        <v>36</v>
      </c>
      <c r="M33" s="1579" t="s">
        <v>36</v>
      </c>
      <c r="N33" s="1537" t="s">
        <v>36</v>
      </c>
      <c r="O33" s="1537" t="s">
        <v>36</v>
      </c>
      <c r="P33" s="1537" t="s">
        <v>36</v>
      </c>
      <c r="Q33" s="1548" t="s">
        <v>36</v>
      </c>
      <c r="R33" s="1559" t="s">
        <v>36</v>
      </c>
      <c r="S33" s="1537" t="s">
        <v>36</v>
      </c>
      <c r="T33" s="1537" t="s">
        <v>36</v>
      </c>
      <c r="U33" s="1537" t="s">
        <v>36</v>
      </c>
      <c r="V33" s="1537" t="s">
        <v>36</v>
      </c>
      <c r="W33" s="1537" t="s">
        <v>36</v>
      </c>
      <c r="X33" s="1537" t="s">
        <v>36</v>
      </c>
      <c r="Y33" s="1585" t="s">
        <v>36</v>
      </c>
      <c r="Z33" s="1585" t="s">
        <v>36</v>
      </c>
      <c r="AA33" s="1585" t="s">
        <v>36</v>
      </c>
      <c r="AB33" s="1585" t="s">
        <v>36</v>
      </c>
      <c r="AC33" s="1585" t="s">
        <v>36</v>
      </c>
      <c r="AD33" s="2548" t="s">
        <v>36</v>
      </c>
      <c r="AE33" s="2572"/>
      <c r="AF33" s="2572"/>
      <c r="AG33" s="2572"/>
      <c r="AH33" s="2572"/>
      <c r="AI33" s="2572"/>
      <c r="AJ33" s="2572"/>
      <c r="AK33" s="2572"/>
      <c r="AL33" s="2572"/>
      <c r="AM33" s="2572"/>
      <c r="AN33" s="2572"/>
      <c r="AO33" s="2572"/>
      <c r="AP33" s="2572"/>
      <c r="AQ33" s="2572"/>
      <c r="AR33" s="2572"/>
      <c r="AS33" s="2572"/>
      <c r="AT33" s="2572"/>
      <c r="AU33" s="2572"/>
      <c r="AV33" s="2572"/>
      <c r="AW33" s="2572"/>
      <c r="AX33" s="2572"/>
      <c r="AY33" s="2572"/>
      <c r="AZ33" s="239"/>
      <c r="BA33" s="3048" t="s">
        <v>106</v>
      </c>
      <c r="BB33" s="165" t="s">
        <v>50</v>
      </c>
      <c r="BC33" s="1592" t="s">
        <v>36</v>
      </c>
      <c r="BD33" s="1611" t="s">
        <v>36</v>
      </c>
      <c r="BE33" s="1611" t="s">
        <v>36</v>
      </c>
      <c r="BF33" s="1611" t="s">
        <v>36</v>
      </c>
      <c r="BG33" s="1631" t="s">
        <v>36</v>
      </c>
      <c r="BH33" s="1651" t="s">
        <v>36</v>
      </c>
      <c r="BI33" s="1611" t="s">
        <v>36</v>
      </c>
      <c r="BJ33" s="1611" t="s">
        <v>36</v>
      </c>
      <c r="BK33" s="1611" t="s">
        <v>36</v>
      </c>
      <c r="BL33" s="1631" t="s">
        <v>36</v>
      </c>
      <c r="BM33" s="1651" t="s">
        <v>36</v>
      </c>
      <c r="BN33" s="1611" t="s">
        <v>36</v>
      </c>
      <c r="BO33" s="1611" t="s">
        <v>36</v>
      </c>
      <c r="BP33" s="1611" t="s">
        <v>36</v>
      </c>
      <c r="BQ33" s="1631" t="s">
        <v>36</v>
      </c>
      <c r="BR33" s="1651" t="s">
        <v>36</v>
      </c>
      <c r="BS33" s="1611" t="s">
        <v>36</v>
      </c>
      <c r="BT33" s="1611" t="s">
        <v>36</v>
      </c>
      <c r="BU33" s="1611" t="s">
        <v>36</v>
      </c>
      <c r="BV33" s="1611" t="s">
        <v>36</v>
      </c>
      <c r="BW33" s="1611" t="s">
        <v>36</v>
      </c>
      <c r="BX33" s="1611" t="s">
        <v>36</v>
      </c>
      <c r="BY33" s="1670" t="s">
        <v>36</v>
      </c>
      <c r="BZ33" s="1670" t="s">
        <v>36</v>
      </c>
      <c r="CA33" s="1670" t="s">
        <v>36</v>
      </c>
      <c r="CB33" s="1670" t="s">
        <v>36</v>
      </c>
      <c r="CC33" s="1670" t="s">
        <v>36</v>
      </c>
      <c r="CD33" s="1670" t="s">
        <v>36</v>
      </c>
      <c r="CE33" s="2583"/>
      <c r="CF33" s="2583"/>
      <c r="CG33" s="2583"/>
      <c r="CH33" s="2583"/>
      <c r="CI33" s="2583"/>
      <c r="CJ33" s="2583"/>
      <c r="CK33" s="2583"/>
      <c r="CL33" s="2583"/>
      <c r="CM33" s="2583"/>
      <c r="CN33" s="2583"/>
      <c r="CO33" s="2583"/>
      <c r="CP33" s="2583"/>
      <c r="CQ33" s="2583"/>
      <c r="CR33" s="2583"/>
      <c r="CS33" s="2583"/>
      <c r="CT33" s="2583"/>
      <c r="CU33" s="2583"/>
      <c r="CV33" s="2583"/>
      <c r="CW33" s="2583"/>
      <c r="CX33" s="2583"/>
      <c r="CY33" s="2583"/>
      <c r="CZ33" s="2583"/>
    </row>
    <row r="34" s="130" customFormat="true" ht="15" customHeight="true" x14ac:dyDescent="0.2">
      <c r="A34" s="3061"/>
      <c r="B34" s="290" t="s">
        <v>49</v>
      </c>
      <c r="C34" s="1526" t="s">
        <v>36</v>
      </c>
      <c r="D34" s="1537" t="s">
        <v>36</v>
      </c>
      <c r="E34" s="1537" t="s">
        <v>36</v>
      </c>
      <c r="F34" s="1537" t="s">
        <v>36</v>
      </c>
      <c r="G34" s="1548" t="s">
        <v>36</v>
      </c>
      <c r="H34" s="1559" t="s">
        <v>36</v>
      </c>
      <c r="I34" s="1537" t="s">
        <v>36</v>
      </c>
      <c r="J34" s="1537" t="s">
        <v>36</v>
      </c>
      <c r="K34" s="1537" t="s">
        <v>36</v>
      </c>
      <c r="L34" s="1570" t="s">
        <v>36</v>
      </c>
      <c r="M34" s="1579" t="s">
        <v>36</v>
      </c>
      <c r="N34" s="1537" t="s">
        <v>36</v>
      </c>
      <c r="O34" s="1537" t="s">
        <v>36</v>
      </c>
      <c r="P34" s="1537" t="s">
        <v>36</v>
      </c>
      <c r="Q34" s="1548" t="s">
        <v>36</v>
      </c>
      <c r="R34" s="1559" t="s">
        <v>36</v>
      </c>
      <c r="S34" s="1537" t="s">
        <v>36</v>
      </c>
      <c r="T34" s="1537" t="s">
        <v>36</v>
      </c>
      <c r="U34" s="1537" t="s">
        <v>36</v>
      </c>
      <c r="V34" s="1537" t="s">
        <v>36</v>
      </c>
      <c r="W34" s="1537" t="s">
        <v>36</v>
      </c>
      <c r="X34" s="1537" t="s">
        <v>36</v>
      </c>
      <c r="Y34" s="1585" t="s">
        <v>36</v>
      </c>
      <c r="Z34" s="1585" t="s">
        <v>36</v>
      </c>
      <c r="AA34" s="1585" t="s">
        <v>36</v>
      </c>
      <c r="AB34" s="1585" t="s">
        <v>36</v>
      </c>
      <c r="AC34" s="1585" t="s">
        <v>36</v>
      </c>
      <c r="AD34" s="2548" t="s">
        <v>36</v>
      </c>
      <c r="AE34" s="2572"/>
      <c r="AF34" s="2572"/>
      <c r="AG34" s="2572"/>
      <c r="AH34" s="2572"/>
      <c r="AI34" s="2572"/>
      <c r="AJ34" s="2572"/>
      <c r="AK34" s="2572"/>
      <c r="AL34" s="2572"/>
      <c r="AM34" s="2572"/>
      <c r="AN34" s="2572"/>
      <c r="AO34" s="2572"/>
      <c r="AP34" s="2572"/>
      <c r="AQ34" s="2572"/>
      <c r="AR34" s="2572"/>
      <c r="AS34" s="2572"/>
      <c r="AT34" s="2572"/>
      <c r="AU34" s="2572"/>
      <c r="AV34" s="2572"/>
      <c r="AW34" s="2572"/>
      <c r="AX34" s="2572"/>
      <c r="AY34" s="2572"/>
      <c r="AZ34" s="239"/>
      <c r="BA34" s="3048"/>
      <c r="BB34" s="165" t="s">
        <v>49</v>
      </c>
      <c r="BC34" s="1592" t="s">
        <v>36</v>
      </c>
      <c r="BD34" s="1611" t="s">
        <v>36</v>
      </c>
      <c r="BE34" s="1611" t="s">
        <v>36</v>
      </c>
      <c r="BF34" s="1611" t="s">
        <v>36</v>
      </c>
      <c r="BG34" s="1631" t="s">
        <v>36</v>
      </c>
      <c r="BH34" s="1651" t="s">
        <v>36</v>
      </c>
      <c r="BI34" s="1611" t="s">
        <v>36</v>
      </c>
      <c r="BJ34" s="1611" t="s">
        <v>36</v>
      </c>
      <c r="BK34" s="1611" t="s">
        <v>36</v>
      </c>
      <c r="BL34" s="1631" t="s">
        <v>36</v>
      </c>
      <c r="BM34" s="1651" t="s">
        <v>36</v>
      </c>
      <c r="BN34" s="1611" t="s">
        <v>36</v>
      </c>
      <c r="BO34" s="1611" t="s">
        <v>36</v>
      </c>
      <c r="BP34" s="1611" t="s">
        <v>36</v>
      </c>
      <c r="BQ34" s="1631" t="s">
        <v>36</v>
      </c>
      <c r="BR34" s="1651" t="s">
        <v>36</v>
      </c>
      <c r="BS34" s="1611" t="s">
        <v>36</v>
      </c>
      <c r="BT34" s="1611" t="s">
        <v>36</v>
      </c>
      <c r="BU34" s="1611" t="s">
        <v>36</v>
      </c>
      <c r="BV34" s="1611" t="s">
        <v>36</v>
      </c>
      <c r="BW34" s="1611" t="s">
        <v>36</v>
      </c>
      <c r="BX34" s="1611" t="s">
        <v>36</v>
      </c>
      <c r="BY34" s="1670" t="s">
        <v>36</v>
      </c>
      <c r="BZ34" s="1670" t="s">
        <v>36</v>
      </c>
      <c r="CA34" s="1670" t="s">
        <v>36</v>
      </c>
      <c r="CB34" s="1670" t="s">
        <v>36</v>
      </c>
      <c r="CC34" s="1670" t="s">
        <v>36</v>
      </c>
      <c r="CD34" s="1670" t="s">
        <v>36</v>
      </c>
      <c r="CE34" s="2583"/>
      <c r="CF34" s="2583"/>
      <c r="CG34" s="2583"/>
      <c r="CH34" s="2583"/>
      <c r="CI34" s="2583"/>
      <c r="CJ34" s="2583"/>
      <c r="CK34" s="2583"/>
      <c r="CL34" s="2583"/>
      <c r="CM34" s="2583"/>
      <c r="CN34" s="2583"/>
      <c r="CO34" s="2583"/>
      <c r="CP34" s="2583"/>
      <c r="CQ34" s="2583"/>
      <c r="CR34" s="2583"/>
      <c r="CS34" s="2583"/>
      <c r="CT34" s="2583"/>
      <c r="CU34" s="2583"/>
      <c r="CV34" s="2583"/>
      <c r="CW34" s="2583"/>
      <c r="CX34" s="2583"/>
      <c r="CY34" s="2583"/>
      <c r="CZ34" s="2583"/>
    </row>
    <row r="35" s="767" customFormat="true" ht="15" customHeight="true" x14ac:dyDescent="0.2">
      <c r="A35" s="3205" t="s">
        <v>56</v>
      </c>
      <c r="B35" s="1932" t="s">
        <v>50</v>
      </c>
      <c r="C35" s="1815">
        <v>1.0577890802521841</v>
      </c>
      <c r="D35" s="1816">
        <v>2.3470225688796722</v>
      </c>
      <c r="E35" s="1816">
        <v>3.3844410850978077</v>
      </c>
      <c r="F35" s="1816">
        <v>6.1846691429757854</v>
      </c>
      <c r="G35" s="1817">
        <v>35.801500851830852</v>
      </c>
      <c r="H35" s="1818">
        <v>12.443662999834867</v>
      </c>
      <c r="I35" s="1816">
        <v>24.513026460367033</v>
      </c>
      <c r="J35" s="1816">
        <v>24.49878414214475</v>
      </c>
      <c r="K35" s="1816">
        <v>28.078259633668157</v>
      </c>
      <c r="L35" s="1819">
        <v>69.869288285629835</v>
      </c>
      <c r="M35" s="1820">
        <v>1.2370485399422162</v>
      </c>
      <c r="N35" s="1816">
        <v>1.1319911634988178</v>
      </c>
      <c r="O35" s="1816">
        <v>1.5896686573707</v>
      </c>
      <c r="P35" s="1816">
        <v>3.4866575793388352</v>
      </c>
      <c r="Q35" s="1817">
        <v>5.7249515444936216</v>
      </c>
      <c r="R35" s="1818">
        <v>16.47599750713437</v>
      </c>
      <c r="S35" s="1816">
        <v>12.08642530594231</v>
      </c>
      <c r="T35" s="1816">
        <v>31.030649623638229</v>
      </c>
      <c r="U35" s="1816">
        <v>3.0060825143519909</v>
      </c>
      <c r="V35" s="1816">
        <v>0.65546323184209609</v>
      </c>
      <c r="W35" s="1816">
        <v>11.96110356083225</v>
      </c>
      <c r="X35" s="1816">
        <v>1.1313810760581315</v>
      </c>
      <c r="Y35" s="1816">
        <v>0</v>
      </c>
      <c r="Z35" s="1816">
        <v>35.850008844328045</v>
      </c>
      <c r="AA35" s="1816">
        <v>6.521083714956549</v>
      </c>
      <c r="AB35" s="1816">
        <v>1.5020237597008901</v>
      </c>
      <c r="AC35" s="1816">
        <v>0.42775073421643767</v>
      </c>
      <c r="AD35" s="2634">
        <v>2.4261087208006824</v>
      </c>
      <c r="AE35" s="1045"/>
      <c r="AF35" s="1045"/>
      <c r="AG35" s="1045"/>
      <c r="AH35" s="1045"/>
      <c r="AI35" s="1045"/>
      <c r="AJ35" s="1045"/>
      <c r="AK35" s="1045"/>
      <c r="AL35" s="1045"/>
      <c r="AM35" s="1045"/>
      <c r="AN35" s="1045"/>
      <c r="AO35" s="1045"/>
      <c r="AP35" s="1045"/>
      <c r="AQ35" s="1045"/>
      <c r="AR35" s="1045"/>
      <c r="AS35" s="1045"/>
      <c r="AT35" s="1045"/>
      <c r="AU35" s="1045"/>
      <c r="AV35" s="1045"/>
      <c r="AW35" s="1045"/>
      <c r="AX35" s="1045"/>
      <c r="AY35" s="1045"/>
      <c r="AZ35" s="240"/>
      <c r="BA35" s="3048" t="s">
        <v>56</v>
      </c>
      <c r="BB35" s="165" t="s">
        <v>50</v>
      </c>
      <c r="BC35" s="1592" t="s">
        <v>36</v>
      </c>
      <c r="BD35" s="1611" t="s">
        <v>36</v>
      </c>
      <c r="BE35" s="1611" t="s">
        <v>36</v>
      </c>
      <c r="BF35" s="1611" t="s">
        <v>36</v>
      </c>
      <c r="BG35" s="1631" t="s">
        <v>36</v>
      </c>
      <c r="BH35" s="1651" t="s">
        <v>36</v>
      </c>
      <c r="BI35" s="1611" t="s">
        <v>36</v>
      </c>
      <c r="BJ35" s="1611" t="s">
        <v>36</v>
      </c>
      <c r="BK35" s="1611" t="s">
        <v>36</v>
      </c>
      <c r="BL35" s="1631" t="s">
        <v>36</v>
      </c>
      <c r="BM35" s="1651" t="s">
        <v>36</v>
      </c>
      <c r="BN35" s="1611" t="s">
        <v>36</v>
      </c>
      <c r="BO35" s="1611" t="s">
        <v>36</v>
      </c>
      <c r="BP35" s="1611" t="s">
        <v>36</v>
      </c>
      <c r="BQ35" s="1631" t="s">
        <v>36</v>
      </c>
      <c r="BR35" s="1651" t="s">
        <v>36</v>
      </c>
      <c r="BS35" s="1611" t="s">
        <v>36</v>
      </c>
      <c r="BT35" s="1611" t="s">
        <v>36</v>
      </c>
      <c r="BU35" s="1611" t="s">
        <v>36</v>
      </c>
      <c r="BV35" s="1611" t="s">
        <v>36</v>
      </c>
      <c r="BW35" s="1611" t="s">
        <v>36</v>
      </c>
      <c r="BX35" s="1611" t="s">
        <v>36</v>
      </c>
      <c r="BY35" s="1670" t="s">
        <v>36</v>
      </c>
      <c r="BZ35" s="1670" t="s">
        <v>36</v>
      </c>
      <c r="CA35" s="1670" t="s">
        <v>36</v>
      </c>
      <c r="CB35" s="1670" t="s">
        <v>36</v>
      </c>
      <c r="CC35" s="1670" t="s">
        <v>36</v>
      </c>
      <c r="CD35" s="1670" t="s">
        <v>36</v>
      </c>
      <c r="CE35" s="2583"/>
      <c r="CF35" s="2583"/>
      <c r="CG35" s="2583"/>
      <c r="CH35" s="2583"/>
      <c r="CI35" s="2583"/>
      <c r="CJ35" s="2583"/>
      <c r="CK35" s="2583"/>
      <c r="CL35" s="2583"/>
      <c r="CM35" s="2583"/>
      <c r="CN35" s="2583"/>
      <c r="CO35" s="2583"/>
      <c r="CP35" s="2583"/>
      <c r="CQ35" s="2583"/>
      <c r="CR35" s="2583"/>
      <c r="CS35" s="2583"/>
      <c r="CT35" s="2583"/>
      <c r="CU35" s="2583"/>
      <c r="CV35" s="2583"/>
      <c r="CW35" s="2583"/>
      <c r="CX35" s="2583"/>
      <c r="CY35" s="2583"/>
      <c r="CZ35" s="2583"/>
    </row>
    <row r="36" s="767" customFormat="true" ht="15" customHeight="true" x14ac:dyDescent="0.2">
      <c r="A36" s="3205"/>
      <c r="B36" s="1932" t="s">
        <v>49</v>
      </c>
      <c r="C36" s="1815">
        <v>98.942210919747779</v>
      </c>
      <c r="D36" s="1816">
        <v>97.652977431120348</v>
      </c>
      <c r="E36" s="1816">
        <v>96.615558914902152</v>
      </c>
      <c r="F36" s="1816">
        <v>93.815330857024193</v>
      </c>
      <c r="G36" s="1817">
        <v>64.198499148169233</v>
      </c>
      <c r="H36" s="1818">
        <v>87.556337000165158</v>
      </c>
      <c r="I36" s="1816">
        <v>75.486973539633027</v>
      </c>
      <c r="J36" s="1816">
        <v>75.501215857855243</v>
      </c>
      <c r="K36" s="1816">
        <v>71.921740366331875</v>
      </c>
      <c r="L36" s="1819">
        <v>30.130711714370108</v>
      </c>
      <c r="M36" s="1820">
        <v>98.762951460057764</v>
      </c>
      <c r="N36" s="1816">
        <v>98.868008836501147</v>
      </c>
      <c r="O36" s="1816">
        <v>98.410331342629291</v>
      </c>
      <c r="P36" s="1816">
        <v>96.513342420661161</v>
      </c>
      <c r="Q36" s="1817">
        <v>94.275048455506322</v>
      </c>
      <c r="R36" s="1818">
        <v>83.524002492865648</v>
      </c>
      <c r="S36" s="1816">
        <v>87.913574694057601</v>
      </c>
      <c r="T36" s="1816">
        <v>68.969350376361618</v>
      </c>
      <c r="U36" s="1816">
        <v>96.993917485648041</v>
      </c>
      <c r="V36" s="1816">
        <v>99.344536768157894</v>
      </c>
      <c r="W36" s="1816">
        <v>88.038896439167686</v>
      </c>
      <c r="X36" s="1816">
        <v>98.868618923941867</v>
      </c>
      <c r="Y36" s="1816">
        <v>100</v>
      </c>
      <c r="Z36" s="1816">
        <v>64.149991155671884</v>
      </c>
      <c r="AA36" s="1816">
        <v>93.478916285043425</v>
      </c>
      <c r="AB36" s="1816">
        <v>98.497976240299153</v>
      </c>
      <c r="AC36" s="1816">
        <v>99.572249265783569</v>
      </c>
      <c r="AD36" s="2634">
        <v>97.573891279199287</v>
      </c>
      <c r="AE36" s="1045"/>
      <c r="AF36" s="1045"/>
      <c r="AG36" s="1045"/>
      <c r="AH36" s="1045"/>
      <c r="AI36" s="1045"/>
      <c r="AJ36" s="1045"/>
      <c r="AK36" s="1045"/>
      <c r="AL36" s="1045"/>
      <c r="AM36" s="1045"/>
      <c r="AN36" s="1045"/>
      <c r="AO36" s="1045"/>
      <c r="AP36" s="1045"/>
      <c r="AQ36" s="1045"/>
      <c r="AR36" s="1045"/>
      <c r="AS36" s="1045"/>
      <c r="AT36" s="1045"/>
      <c r="AU36" s="1045"/>
      <c r="AV36" s="1045"/>
      <c r="AW36" s="1045"/>
      <c r="AX36" s="1045"/>
      <c r="AY36" s="1045"/>
      <c r="AZ36" s="240"/>
      <c r="BA36" s="3048"/>
      <c r="BB36" s="165" t="s">
        <v>49</v>
      </c>
      <c r="BC36" s="1592" t="s">
        <v>36</v>
      </c>
      <c r="BD36" s="1611" t="s">
        <v>36</v>
      </c>
      <c r="BE36" s="1611" t="s">
        <v>36</v>
      </c>
      <c r="BF36" s="1611" t="s">
        <v>36</v>
      </c>
      <c r="BG36" s="1631" t="s">
        <v>36</v>
      </c>
      <c r="BH36" s="1651" t="s">
        <v>36</v>
      </c>
      <c r="BI36" s="1611" t="s">
        <v>36</v>
      </c>
      <c r="BJ36" s="1611" t="s">
        <v>36</v>
      </c>
      <c r="BK36" s="1611" t="s">
        <v>36</v>
      </c>
      <c r="BL36" s="1631" t="s">
        <v>36</v>
      </c>
      <c r="BM36" s="1651" t="s">
        <v>36</v>
      </c>
      <c r="BN36" s="1611" t="s">
        <v>36</v>
      </c>
      <c r="BO36" s="1611" t="s">
        <v>36</v>
      </c>
      <c r="BP36" s="1611" t="s">
        <v>36</v>
      </c>
      <c r="BQ36" s="1631" t="s">
        <v>36</v>
      </c>
      <c r="BR36" s="1651" t="s">
        <v>36</v>
      </c>
      <c r="BS36" s="1611" t="s">
        <v>36</v>
      </c>
      <c r="BT36" s="1611" t="s">
        <v>36</v>
      </c>
      <c r="BU36" s="1611" t="s">
        <v>36</v>
      </c>
      <c r="BV36" s="1611" t="s">
        <v>36</v>
      </c>
      <c r="BW36" s="1611" t="s">
        <v>36</v>
      </c>
      <c r="BX36" s="1611" t="s">
        <v>36</v>
      </c>
      <c r="BY36" s="1670" t="s">
        <v>36</v>
      </c>
      <c r="BZ36" s="1670" t="s">
        <v>36</v>
      </c>
      <c r="CA36" s="1670" t="s">
        <v>36</v>
      </c>
      <c r="CB36" s="1670" t="s">
        <v>36</v>
      </c>
      <c r="CC36" s="1670" t="s">
        <v>36</v>
      </c>
      <c r="CD36" s="1670" t="s">
        <v>36</v>
      </c>
      <c r="CE36" s="2583"/>
      <c r="CF36" s="2583"/>
      <c r="CG36" s="2583"/>
      <c r="CH36" s="2583"/>
      <c r="CI36" s="2583"/>
      <c r="CJ36" s="2583"/>
      <c r="CK36" s="2583"/>
      <c r="CL36" s="2583"/>
      <c r="CM36" s="2583"/>
      <c r="CN36" s="2583"/>
      <c r="CO36" s="2583"/>
      <c r="CP36" s="2583"/>
      <c r="CQ36" s="2583"/>
      <c r="CR36" s="2583"/>
      <c r="CS36" s="2583"/>
      <c r="CT36" s="2583"/>
      <c r="CU36" s="2583"/>
      <c r="CV36" s="2583"/>
      <c r="CW36" s="2583"/>
      <c r="CX36" s="2583"/>
      <c r="CY36" s="2583"/>
      <c r="CZ36" s="2583"/>
    </row>
    <row r="37" s="767" customFormat="true" ht="15" customHeight="true" x14ac:dyDescent="0.2">
      <c r="A37" s="3205" t="s">
        <v>173</v>
      </c>
      <c r="B37" s="1932" t="s">
        <v>50</v>
      </c>
      <c r="C37" s="1815">
        <v>0.50104288041294709</v>
      </c>
      <c r="D37" s="1816">
        <v>2.1806115049730241</v>
      </c>
      <c r="E37" s="1816">
        <v>1.0929829591091167</v>
      </c>
      <c r="F37" s="1816">
        <v>3.690875362170575</v>
      </c>
      <c r="G37" s="1817">
        <v>35.549611713958548</v>
      </c>
      <c r="H37" s="1818">
        <v>10.162183655383476</v>
      </c>
      <c r="I37" s="1816">
        <v>21.15029003453818</v>
      </c>
      <c r="J37" s="1816">
        <v>24.590900768371178</v>
      </c>
      <c r="K37" s="1816">
        <v>28.078259633668157</v>
      </c>
      <c r="L37" s="1819">
        <v>69.869288285629835</v>
      </c>
      <c r="M37" s="1820">
        <v>0.58955774632743663</v>
      </c>
      <c r="N37" s="1816">
        <v>0.59121822464592633</v>
      </c>
      <c r="O37" s="1816">
        <v>0.66381257792391957</v>
      </c>
      <c r="P37" s="1816">
        <v>1.0130142245265339</v>
      </c>
      <c r="Q37" s="1817">
        <v>3.0744873265649604</v>
      </c>
      <c r="R37" s="1818">
        <v>7.6927361825656639</v>
      </c>
      <c r="S37" s="1816">
        <v>12.840175706714888</v>
      </c>
      <c r="T37" s="1816">
        <v>35.494755284414623</v>
      </c>
      <c r="U37" s="1816">
        <v>1.8846473936145389</v>
      </c>
      <c r="V37" s="1816">
        <v>0.39461898407906254</v>
      </c>
      <c r="W37" s="1816">
        <v>11.089718277801685</v>
      </c>
      <c r="X37" s="1816">
        <v>1.048010078623459</v>
      </c>
      <c r="Y37" s="1816">
        <v>0</v>
      </c>
      <c r="Z37" s="1816">
        <v>39.916175082608682</v>
      </c>
      <c r="AA37" s="1816">
        <v>10.178761546966472</v>
      </c>
      <c r="AB37" s="1816">
        <v>0.61704283184645281</v>
      </c>
      <c r="AC37" s="1816">
        <v>0.35189275008867144</v>
      </c>
      <c r="AD37" s="2634">
        <v>3.7741383587171775</v>
      </c>
      <c r="AE37" s="1045"/>
      <c r="AF37" s="1045"/>
      <c r="AG37" s="1045"/>
      <c r="AH37" s="1045"/>
      <c r="AI37" s="1045"/>
      <c r="AJ37" s="1045"/>
      <c r="AK37" s="1045"/>
      <c r="AL37" s="1045"/>
      <c r="AM37" s="1045"/>
      <c r="AN37" s="1045"/>
      <c r="AO37" s="1045"/>
      <c r="AP37" s="1045"/>
      <c r="AQ37" s="1045"/>
      <c r="AR37" s="1045"/>
      <c r="AS37" s="1045"/>
      <c r="AT37" s="1045"/>
      <c r="AU37" s="1045"/>
      <c r="AV37" s="1045"/>
      <c r="AW37" s="1045"/>
      <c r="AX37" s="1045"/>
      <c r="AY37" s="1045"/>
      <c r="AZ37" s="240"/>
      <c r="BA37" s="3048" t="s">
        <v>127</v>
      </c>
      <c r="BB37" s="165" t="s">
        <v>50</v>
      </c>
      <c r="BC37" s="1592" t="s">
        <v>36</v>
      </c>
      <c r="BD37" s="1611" t="s">
        <v>36</v>
      </c>
      <c r="BE37" s="1611" t="s">
        <v>36</v>
      </c>
      <c r="BF37" s="1611" t="s">
        <v>36</v>
      </c>
      <c r="BG37" s="1631" t="s">
        <v>36</v>
      </c>
      <c r="BH37" s="1651" t="s">
        <v>36</v>
      </c>
      <c r="BI37" s="1611" t="s">
        <v>36</v>
      </c>
      <c r="BJ37" s="1611" t="s">
        <v>36</v>
      </c>
      <c r="BK37" s="1611" t="s">
        <v>36</v>
      </c>
      <c r="BL37" s="1631" t="s">
        <v>36</v>
      </c>
      <c r="BM37" s="1651" t="s">
        <v>36</v>
      </c>
      <c r="BN37" s="1611" t="s">
        <v>36</v>
      </c>
      <c r="BO37" s="1611" t="s">
        <v>36</v>
      </c>
      <c r="BP37" s="1611" t="s">
        <v>36</v>
      </c>
      <c r="BQ37" s="1631" t="s">
        <v>36</v>
      </c>
      <c r="BR37" s="1651" t="s">
        <v>36</v>
      </c>
      <c r="BS37" s="1611" t="s">
        <v>36</v>
      </c>
      <c r="BT37" s="1611" t="s">
        <v>36</v>
      </c>
      <c r="BU37" s="1611" t="s">
        <v>36</v>
      </c>
      <c r="BV37" s="1611" t="s">
        <v>36</v>
      </c>
      <c r="BW37" s="1611" t="s">
        <v>36</v>
      </c>
      <c r="BX37" s="1611" t="s">
        <v>36</v>
      </c>
      <c r="BY37" s="1670" t="s">
        <v>36</v>
      </c>
      <c r="BZ37" s="1670" t="s">
        <v>36</v>
      </c>
      <c r="CA37" s="1670" t="s">
        <v>36</v>
      </c>
      <c r="CB37" s="1670" t="s">
        <v>36</v>
      </c>
      <c r="CC37" s="1670" t="s">
        <v>36</v>
      </c>
      <c r="CD37" s="1670" t="s">
        <v>36</v>
      </c>
      <c r="CE37" s="2583"/>
      <c r="CF37" s="2583"/>
      <c r="CG37" s="2583"/>
      <c r="CH37" s="2583"/>
      <c r="CI37" s="2583"/>
      <c r="CJ37" s="2583"/>
      <c r="CK37" s="2583"/>
      <c r="CL37" s="2583"/>
      <c r="CM37" s="2583"/>
      <c r="CN37" s="2583"/>
      <c r="CO37" s="2583"/>
      <c r="CP37" s="2583"/>
      <c r="CQ37" s="2583"/>
      <c r="CR37" s="2583"/>
      <c r="CS37" s="2583"/>
      <c r="CT37" s="2583"/>
      <c r="CU37" s="2583"/>
      <c r="CV37" s="2583"/>
      <c r="CW37" s="2583"/>
      <c r="CX37" s="2583"/>
      <c r="CY37" s="2583"/>
      <c r="CZ37" s="2583"/>
    </row>
    <row r="38" s="767" customFormat="true" ht="15" customHeight="true" x14ac:dyDescent="0.2">
      <c r="A38" s="3205"/>
      <c r="B38" s="1932" t="s">
        <v>49</v>
      </c>
      <c r="C38" s="1815">
        <v>99.498957119587033</v>
      </c>
      <c r="D38" s="1816">
        <v>97.819388495026942</v>
      </c>
      <c r="E38" s="1816">
        <v>98.907017040890892</v>
      </c>
      <c r="F38" s="1816">
        <v>96.309124637829427</v>
      </c>
      <c r="G38" s="1817">
        <v>64.450388286041488</v>
      </c>
      <c r="H38" s="1818">
        <v>89.837816344616527</v>
      </c>
      <c r="I38" s="1816">
        <v>78.849709965461869</v>
      </c>
      <c r="J38" s="1816">
        <v>75.409099231628815</v>
      </c>
      <c r="K38" s="1816">
        <v>71.921740366331875</v>
      </c>
      <c r="L38" s="1819">
        <v>30.130711714370108</v>
      </c>
      <c r="M38" s="1820">
        <v>99.410442253672542</v>
      </c>
      <c r="N38" s="1816">
        <v>99.408781775354058</v>
      </c>
      <c r="O38" s="1816">
        <v>99.336187422076065</v>
      </c>
      <c r="P38" s="1816">
        <v>98.986985775473457</v>
      </c>
      <c r="Q38" s="1817">
        <v>96.925512673435023</v>
      </c>
      <c r="R38" s="1818">
        <v>92.307263817434205</v>
      </c>
      <c r="S38" s="1816">
        <v>87.159824293285098</v>
      </c>
      <c r="T38" s="1816">
        <v>64.505244715585235</v>
      </c>
      <c r="U38" s="1816">
        <v>98.115352606385443</v>
      </c>
      <c r="V38" s="1816">
        <v>99.605381015920926</v>
      </c>
      <c r="W38" s="1816">
        <v>88.910281722198306</v>
      </c>
      <c r="X38" s="1816">
        <v>98.951989921376509</v>
      </c>
      <c r="Y38" s="1816">
        <v>100</v>
      </c>
      <c r="Z38" s="1816">
        <v>60.08382491739119</v>
      </c>
      <c r="AA38" s="1816">
        <v>89.821238453033544</v>
      </c>
      <c r="AB38" s="1816">
        <v>99.382957168153553</v>
      </c>
      <c r="AC38" s="1816">
        <v>99.64810724991132</v>
      </c>
      <c r="AD38" s="2634">
        <v>96.225861641282819</v>
      </c>
      <c r="AE38" s="1045"/>
      <c r="AF38" s="1045"/>
      <c r="AG38" s="1045"/>
      <c r="AH38" s="1045"/>
      <c r="AI38" s="1045"/>
      <c r="AJ38" s="1045"/>
      <c r="AK38" s="1045"/>
      <c r="AL38" s="1045"/>
      <c r="AM38" s="1045"/>
      <c r="AN38" s="1045"/>
      <c r="AO38" s="1045"/>
      <c r="AP38" s="1045"/>
      <c r="AQ38" s="1045"/>
      <c r="AR38" s="1045"/>
      <c r="AS38" s="1045"/>
      <c r="AT38" s="1045"/>
      <c r="AU38" s="1045"/>
      <c r="AV38" s="1045"/>
      <c r="AW38" s="1045"/>
      <c r="AX38" s="1045"/>
      <c r="AY38" s="1045"/>
      <c r="AZ38" s="240"/>
      <c r="BA38" s="3048"/>
      <c r="BB38" s="165" t="s">
        <v>49</v>
      </c>
      <c r="BC38" s="1592" t="s">
        <v>36</v>
      </c>
      <c r="BD38" s="1611" t="s">
        <v>36</v>
      </c>
      <c r="BE38" s="1611" t="s">
        <v>36</v>
      </c>
      <c r="BF38" s="1611" t="s">
        <v>36</v>
      </c>
      <c r="BG38" s="1631" t="s">
        <v>36</v>
      </c>
      <c r="BH38" s="1651" t="s">
        <v>36</v>
      </c>
      <c r="BI38" s="1611" t="s">
        <v>36</v>
      </c>
      <c r="BJ38" s="1611" t="s">
        <v>36</v>
      </c>
      <c r="BK38" s="1611" t="s">
        <v>36</v>
      </c>
      <c r="BL38" s="1631" t="s">
        <v>36</v>
      </c>
      <c r="BM38" s="1651" t="s">
        <v>36</v>
      </c>
      <c r="BN38" s="1611" t="s">
        <v>36</v>
      </c>
      <c r="BO38" s="1611" t="s">
        <v>36</v>
      </c>
      <c r="BP38" s="1611" t="s">
        <v>36</v>
      </c>
      <c r="BQ38" s="1631" t="s">
        <v>36</v>
      </c>
      <c r="BR38" s="1651" t="s">
        <v>36</v>
      </c>
      <c r="BS38" s="1611" t="s">
        <v>36</v>
      </c>
      <c r="BT38" s="1611" t="s">
        <v>36</v>
      </c>
      <c r="BU38" s="1611" t="s">
        <v>36</v>
      </c>
      <c r="BV38" s="1611" t="s">
        <v>36</v>
      </c>
      <c r="BW38" s="1611" t="s">
        <v>36</v>
      </c>
      <c r="BX38" s="1611" t="s">
        <v>36</v>
      </c>
      <c r="BY38" s="1670" t="s">
        <v>36</v>
      </c>
      <c r="BZ38" s="1670" t="s">
        <v>36</v>
      </c>
      <c r="CA38" s="1670" t="s">
        <v>36</v>
      </c>
      <c r="CB38" s="1670" t="s">
        <v>36</v>
      </c>
      <c r="CC38" s="1670" t="s">
        <v>36</v>
      </c>
      <c r="CD38" s="1670" t="s">
        <v>36</v>
      </c>
      <c r="CE38" s="2583"/>
      <c r="CF38" s="2583"/>
      <c r="CG38" s="2583"/>
      <c r="CH38" s="2583"/>
      <c r="CI38" s="2583"/>
      <c r="CJ38" s="2583"/>
      <c r="CK38" s="2583"/>
      <c r="CL38" s="2583"/>
      <c r="CM38" s="2583"/>
      <c r="CN38" s="2583"/>
      <c r="CO38" s="2583"/>
      <c r="CP38" s="2583"/>
      <c r="CQ38" s="2583"/>
      <c r="CR38" s="2583"/>
      <c r="CS38" s="2583"/>
      <c r="CT38" s="2583"/>
      <c r="CU38" s="2583"/>
      <c r="CV38" s="2583"/>
      <c r="CW38" s="2583"/>
      <c r="CX38" s="2583"/>
      <c r="CY38" s="2583"/>
      <c r="CZ38" s="2583"/>
    </row>
    <row r="39" s="130" customFormat="true" ht="15" customHeight="true" x14ac:dyDescent="0.2">
      <c r="A39" s="3061" t="s">
        <v>124</v>
      </c>
      <c r="B39" s="290" t="s">
        <v>50</v>
      </c>
      <c r="C39" s="1526" t="s">
        <v>36</v>
      </c>
      <c r="D39" s="1537" t="s">
        <v>36</v>
      </c>
      <c r="E39" s="1537" t="s">
        <v>36</v>
      </c>
      <c r="F39" s="1537" t="s">
        <v>36</v>
      </c>
      <c r="G39" s="1548" t="s">
        <v>36</v>
      </c>
      <c r="H39" s="1559" t="s">
        <v>36</v>
      </c>
      <c r="I39" s="1537" t="s">
        <v>36</v>
      </c>
      <c r="J39" s="1537" t="s">
        <v>36</v>
      </c>
      <c r="K39" s="1537" t="s">
        <v>36</v>
      </c>
      <c r="L39" s="1570" t="s">
        <v>36</v>
      </c>
      <c r="M39" s="1579" t="s">
        <v>36</v>
      </c>
      <c r="N39" s="1537" t="s">
        <v>36</v>
      </c>
      <c r="O39" s="1537" t="s">
        <v>36</v>
      </c>
      <c r="P39" s="1537" t="s">
        <v>36</v>
      </c>
      <c r="Q39" s="1548" t="s">
        <v>36</v>
      </c>
      <c r="R39" s="1559" t="s">
        <v>36</v>
      </c>
      <c r="S39" s="1537" t="s">
        <v>36</v>
      </c>
      <c r="T39" s="1537" t="s">
        <v>36</v>
      </c>
      <c r="U39" s="1537" t="s">
        <v>36</v>
      </c>
      <c r="V39" s="1537" t="s">
        <v>36</v>
      </c>
      <c r="W39" s="1537" t="s">
        <v>36</v>
      </c>
      <c r="X39" s="1537" t="s">
        <v>36</v>
      </c>
      <c r="Y39" s="1585" t="s">
        <v>36</v>
      </c>
      <c r="Z39" s="1585" t="s">
        <v>36</v>
      </c>
      <c r="AA39" s="1585" t="s">
        <v>36</v>
      </c>
      <c r="AB39" s="1585" t="s">
        <v>36</v>
      </c>
      <c r="AC39" s="1585" t="s">
        <v>36</v>
      </c>
      <c r="AD39" s="2548" t="s">
        <v>36</v>
      </c>
      <c r="AE39" s="2572"/>
      <c r="AF39" s="2572"/>
      <c r="AG39" s="2572"/>
      <c r="AH39" s="2572"/>
      <c r="AI39" s="2572"/>
      <c r="AJ39" s="2572"/>
      <c r="AK39" s="2572"/>
      <c r="AL39" s="2572"/>
      <c r="AM39" s="2572"/>
      <c r="AN39" s="2572"/>
      <c r="AO39" s="2572"/>
      <c r="AP39" s="2572"/>
      <c r="AQ39" s="2572"/>
      <c r="AR39" s="2572"/>
      <c r="AS39" s="2572"/>
      <c r="AT39" s="2572"/>
      <c r="AU39" s="2572"/>
      <c r="AV39" s="2572"/>
      <c r="AW39" s="2572"/>
      <c r="AX39" s="2572"/>
      <c r="AY39" s="2572"/>
      <c r="AZ39" s="239"/>
      <c r="BA39" s="3048" t="s">
        <v>124</v>
      </c>
      <c r="BB39" s="165" t="s">
        <v>50</v>
      </c>
      <c r="BC39" s="1592" t="s">
        <v>36</v>
      </c>
      <c r="BD39" s="1611" t="s">
        <v>36</v>
      </c>
      <c r="BE39" s="1611" t="s">
        <v>36</v>
      </c>
      <c r="BF39" s="1611" t="s">
        <v>36</v>
      </c>
      <c r="BG39" s="1631" t="s">
        <v>36</v>
      </c>
      <c r="BH39" s="1651" t="s">
        <v>36</v>
      </c>
      <c r="BI39" s="1611" t="s">
        <v>36</v>
      </c>
      <c r="BJ39" s="1611" t="s">
        <v>36</v>
      </c>
      <c r="BK39" s="1611" t="s">
        <v>36</v>
      </c>
      <c r="BL39" s="1631" t="s">
        <v>36</v>
      </c>
      <c r="BM39" s="1651" t="s">
        <v>36</v>
      </c>
      <c r="BN39" s="1611" t="s">
        <v>36</v>
      </c>
      <c r="BO39" s="1611" t="s">
        <v>36</v>
      </c>
      <c r="BP39" s="1611" t="s">
        <v>36</v>
      </c>
      <c r="BQ39" s="1631" t="s">
        <v>36</v>
      </c>
      <c r="BR39" s="1651" t="s">
        <v>36</v>
      </c>
      <c r="BS39" s="1611" t="s">
        <v>36</v>
      </c>
      <c r="BT39" s="1611" t="s">
        <v>36</v>
      </c>
      <c r="BU39" s="1611" t="s">
        <v>36</v>
      </c>
      <c r="BV39" s="1611" t="s">
        <v>36</v>
      </c>
      <c r="BW39" s="1611" t="s">
        <v>36</v>
      </c>
      <c r="BX39" s="1611" t="s">
        <v>36</v>
      </c>
      <c r="BY39" s="1670" t="s">
        <v>36</v>
      </c>
      <c r="BZ39" s="1670" t="s">
        <v>36</v>
      </c>
      <c r="CA39" s="1670" t="s">
        <v>36</v>
      </c>
      <c r="CB39" s="1670" t="s">
        <v>36</v>
      </c>
      <c r="CC39" s="1670" t="s">
        <v>36</v>
      </c>
      <c r="CD39" s="1670" t="s">
        <v>36</v>
      </c>
      <c r="CE39" s="2583"/>
      <c r="CF39" s="2583"/>
      <c r="CG39" s="2583"/>
      <c r="CH39" s="2583"/>
      <c r="CI39" s="2583"/>
      <c r="CJ39" s="2583"/>
      <c r="CK39" s="2583"/>
      <c r="CL39" s="2583"/>
      <c r="CM39" s="2583"/>
      <c r="CN39" s="2583"/>
      <c r="CO39" s="2583"/>
      <c r="CP39" s="2583"/>
      <c r="CQ39" s="2583"/>
      <c r="CR39" s="2583"/>
      <c r="CS39" s="2583"/>
      <c r="CT39" s="2583"/>
      <c r="CU39" s="2583"/>
      <c r="CV39" s="2583"/>
      <c r="CW39" s="2583"/>
      <c r="CX39" s="2583"/>
      <c r="CY39" s="2583"/>
      <c r="CZ39" s="2583"/>
    </row>
    <row r="40" s="130" customFormat="true" ht="15" customHeight="true" x14ac:dyDescent="0.2">
      <c r="A40" s="3061"/>
      <c r="B40" s="290" t="s">
        <v>49</v>
      </c>
      <c r="C40" s="1526" t="s">
        <v>36</v>
      </c>
      <c r="D40" s="1537" t="s">
        <v>36</v>
      </c>
      <c r="E40" s="1537" t="s">
        <v>36</v>
      </c>
      <c r="F40" s="1537" t="s">
        <v>36</v>
      </c>
      <c r="G40" s="1548" t="s">
        <v>36</v>
      </c>
      <c r="H40" s="1559" t="s">
        <v>36</v>
      </c>
      <c r="I40" s="1537" t="s">
        <v>36</v>
      </c>
      <c r="J40" s="1537" t="s">
        <v>36</v>
      </c>
      <c r="K40" s="1537" t="s">
        <v>36</v>
      </c>
      <c r="L40" s="1570" t="s">
        <v>36</v>
      </c>
      <c r="M40" s="1579" t="s">
        <v>36</v>
      </c>
      <c r="N40" s="1537" t="s">
        <v>36</v>
      </c>
      <c r="O40" s="1537" t="s">
        <v>36</v>
      </c>
      <c r="P40" s="1537" t="s">
        <v>36</v>
      </c>
      <c r="Q40" s="1548" t="s">
        <v>36</v>
      </c>
      <c r="R40" s="1559" t="s">
        <v>36</v>
      </c>
      <c r="S40" s="1537" t="s">
        <v>36</v>
      </c>
      <c r="T40" s="1537" t="s">
        <v>36</v>
      </c>
      <c r="U40" s="1537" t="s">
        <v>36</v>
      </c>
      <c r="V40" s="1537" t="s">
        <v>36</v>
      </c>
      <c r="W40" s="1537" t="s">
        <v>36</v>
      </c>
      <c r="X40" s="1537" t="s">
        <v>36</v>
      </c>
      <c r="Y40" s="1585" t="s">
        <v>36</v>
      </c>
      <c r="Z40" s="1585" t="s">
        <v>36</v>
      </c>
      <c r="AA40" s="1585" t="s">
        <v>36</v>
      </c>
      <c r="AB40" s="1585" t="s">
        <v>36</v>
      </c>
      <c r="AC40" s="1585" t="s">
        <v>36</v>
      </c>
      <c r="AD40" s="2548" t="s">
        <v>36</v>
      </c>
      <c r="AE40" s="2572"/>
      <c r="AF40" s="2572"/>
      <c r="AG40" s="2572"/>
      <c r="AH40" s="2572"/>
      <c r="AI40" s="2572"/>
      <c r="AJ40" s="2572"/>
      <c r="AK40" s="2572"/>
      <c r="AL40" s="2572"/>
      <c r="AM40" s="2572"/>
      <c r="AN40" s="2572"/>
      <c r="AO40" s="2572"/>
      <c r="AP40" s="2572"/>
      <c r="AQ40" s="2572"/>
      <c r="AR40" s="2572"/>
      <c r="AS40" s="2572"/>
      <c r="AT40" s="2572"/>
      <c r="AU40" s="2572"/>
      <c r="AV40" s="2572"/>
      <c r="AW40" s="2572"/>
      <c r="AX40" s="2572"/>
      <c r="AY40" s="2572"/>
      <c r="AZ40" s="239"/>
      <c r="BA40" s="3048"/>
      <c r="BB40" s="165" t="s">
        <v>49</v>
      </c>
      <c r="BC40" s="1592" t="s">
        <v>36</v>
      </c>
      <c r="BD40" s="1611" t="s">
        <v>36</v>
      </c>
      <c r="BE40" s="1611" t="s">
        <v>36</v>
      </c>
      <c r="BF40" s="1611" t="s">
        <v>36</v>
      </c>
      <c r="BG40" s="1631" t="s">
        <v>36</v>
      </c>
      <c r="BH40" s="1651" t="s">
        <v>36</v>
      </c>
      <c r="BI40" s="1611" t="s">
        <v>36</v>
      </c>
      <c r="BJ40" s="1611" t="s">
        <v>36</v>
      </c>
      <c r="BK40" s="1611" t="s">
        <v>36</v>
      </c>
      <c r="BL40" s="1631" t="s">
        <v>36</v>
      </c>
      <c r="BM40" s="1651" t="s">
        <v>36</v>
      </c>
      <c r="BN40" s="1611" t="s">
        <v>36</v>
      </c>
      <c r="BO40" s="1611" t="s">
        <v>36</v>
      </c>
      <c r="BP40" s="1611" t="s">
        <v>36</v>
      </c>
      <c r="BQ40" s="1631" t="s">
        <v>36</v>
      </c>
      <c r="BR40" s="1651" t="s">
        <v>36</v>
      </c>
      <c r="BS40" s="1611" t="s">
        <v>36</v>
      </c>
      <c r="BT40" s="1611" t="s">
        <v>36</v>
      </c>
      <c r="BU40" s="1611" t="s">
        <v>36</v>
      </c>
      <c r="BV40" s="1611" t="s">
        <v>36</v>
      </c>
      <c r="BW40" s="1611" t="s">
        <v>36</v>
      </c>
      <c r="BX40" s="1611" t="s">
        <v>36</v>
      </c>
      <c r="BY40" s="1670" t="s">
        <v>36</v>
      </c>
      <c r="BZ40" s="1670" t="s">
        <v>36</v>
      </c>
      <c r="CA40" s="1670" t="s">
        <v>36</v>
      </c>
      <c r="CB40" s="1670" t="s">
        <v>36</v>
      </c>
      <c r="CC40" s="1670" t="s">
        <v>36</v>
      </c>
      <c r="CD40" s="1670" t="s">
        <v>36</v>
      </c>
      <c r="CE40" s="2583"/>
      <c r="CF40" s="2583"/>
      <c r="CG40" s="2583"/>
      <c r="CH40" s="2583"/>
      <c r="CI40" s="2583"/>
      <c r="CJ40" s="2583"/>
      <c r="CK40" s="2583"/>
      <c r="CL40" s="2583"/>
      <c r="CM40" s="2583"/>
      <c r="CN40" s="2583"/>
      <c r="CO40" s="2583"/>
      <c r="CP40" s="2583"/>
      <c r="CQ40" s="2583"/>
      <c r="CR40" s="2583"/>
      <c r="CS40" s="2583"/>
      <c r="CT40" s="2583"/>
      <c r="CU40" s="2583"/>
      <c r="CV40" s="2583"/>
      <c r="CW40" s="2583"/>
      <c r="CX40" s="2583"/>
      <c r="CY40" s="2583"/>
      <c r="CZ40" s="2583"/>
    </row>
    <row r="41" s="767" customFormat="true" ht="15" customHeight="true" x14ac:dyDescent="0.2">
      <c r="A41" s="3205" t="s">
        <v>57</v>
      </c>
      <c r="B41" s="1932" t="s">
        <v>50</v>
      </c>
      <c r="C41" s="1815">
        <v>35.092422971879252</v>
      </c>
      <c r="D41" s="1816">
        <v>31.631950898445222</v>
      </c>
      <c r="E41" s="1816">
        <v>32.904829232584731</v>
      </c>
      <c r="F41" s="1816">
        <v>30.282444749644799</v>
      </c>
      <c r="G41" s="1817">
        <v>15.535932856971279</v>
      </c>
      <c r="H41" s="1818">
        <v>29.722428282489048</v>
      </c>
      <c r="I41" s="1816">
        <v>17.599771214998093</v>
      </c>
      <c r="J41" s="1816">
        <v>12.962752391119681</v>
      </c>
      <c r="K41" s="1816">
        <v>19.66086018883345</v>
      </c>
      <c r="L41" s="1819">
        <v>7.1452960340862779</v>
      </c>
      <c r="M41" s="1820">
        <v>36.242094876772903</v>
      </c>
      <c r="N41" s="1816">
        <v>31.791281662059482</v>
      </c>
      <c r="O41" s="1816">
        <v>33.636651904730705</v>
      </c>
      <c r="P41" s="1816">
        <v>31.903077567033961</v>
      </c>
      <c r="Q41" s="1817">
        <v>30.662184203897532</v>
      </c>
      <c r="R41" s="1818">
        <v>16.245374137538811</v>
      </c>
      <c r="S41" s="1816">
        <v>26.476632483750123</v>
      </c>
      <c r="T41" s="1816">
        <v>23.221495823801732</v>
      </c>
      <c r="U41" s="1816">
        <v>24.614041085511467</v>
      </c>
      <c r="V41" s="1816">
        <v>25.554812859375598</v>
      </c>
      <c r="W41" s="1816">
        <v>35.647356223688014</v>
      </c>
      <c r="X41" s="1816">
        <v>42.034748336231438</v>
      </c>
      <c r="Y41" s="1816">
        <v>18.345531234607467</v>
      </c>
      <c r="Z41" s="1816">
        <v>12.340404407997736</v>
      </c>
      <c r="AA41" s="1816">
        <v>37.47137134178346</v>
      </c>
      <c r="AB41" s="1816">
        <v>49.271710659969209</v>
      </c>
      <c r="AC41" s="1816">
        <v>32.489380961252209</v>
      </c>
      <c r="AD41" s="2634">
        <v>37.003435555642419</v>
      </c>
      <c r="AE41" s="1045"/>
      <c r="AF41" s="1045"/>
      <c r="AG41" s="1045"/>
      <c r="AH41" s="1045"/>
      <c r="AI41" s="1045"/>
      <c r="AJ41" s="1045"/>
      <c r="AK41" s="1045"/>
      <c r="AL41" s="1045"/>
      <c r="AM41" s="1045"/>
      <c r="AN41" s="1045"/>
      <c r="AO41" s="1045"/>
      <c r="AP41" s="1045"/>
      <c r="AQ41" s="1045"/>
      <c r="AR41" s="1045"/>
      <c r="AS41" s="1045"/>
      <c r="AT41" s="1045"/>
      <c r="AU41" s="1045"/>
      <c r="AV41" s="1045"/>
      <c r="AW41" s="1045"/>
      <c r="AX41" s="1045"/>
      <c r="AY41" s="1045"/>
      <c r="AZ41" s="240"/>
      <c r="BA41" s="3048" t="s">
        <v>57</v>
      </c>
      <c r="BB41" s="165" t="s">
        <v>50</v>
      </c>
      <c r="BC41" s="1592" t="s">
        <v>36</v>
      </c>
      <c r="BD41" s="1611" t="s">
        <v>36</v>
      </c>
      <c r="BE41" s="1611" t="s">
        <v>36</v>
      </c>
      <c r="BF41" s="1611" t="s">
        <v>36</v>
      </c>
      <c r="BG41" s="1631" t="s">
        <v>36</v>
      </c>
      <c r="BH41" s="1651" t="s">
        <v>36</v>
      </c>
      <c r="BI41" s="1611" t="s">
        <v>36</v>
      </c>
      <c r="BJ41" s="1611" t="s">
        <v>36</v>
      </c>
      <c r="BK41" s="1611" t="s">
        <v>36</v>
      </c>
      <c r="BL41" s="1631" t="s">
        <v>36</v>
      </c>
      <c r="BM41" s="1651" t="s">
        <v>36</v>
      </c>
      <c r="BN41" s="1611" t="s">
        <v>36</v>
      </c>
      <c r="BO41" s="1611" t="s">
        <v>36</v>
      </c>
      <c r="BP41" s="1611" t="s">
        <v>36</v>
      </c>
      <c r="BQ41" s="1631" t="s">
        <v>36</v>
      </c>
      <c r="BR41" s="1651" t="s">
        <v>36</v>
      </c>
      <c r="BS41" s="1611" t="s">
        <v>36</v>
      </c>
      <c r="BT41" s="1611" t="s">
        <v>36</v>
      </c>
      <c r="BU41" s="1611" t="s">
        <v>36</v>
      </c>
      <c r="BV41" s="1611" t="s">
        <v>36</v>
      </c>
      <c r="BW41" s="1611" t="s">
        <v>36</v>
      </c>
      <c r="BX41" s="1611" t="s">
        <v>36</v>
      </c>
      <c r="BY41" s="1670" t="s">
        <v>36</v>
      </c>
      <c r="BZ41" s="1670" t="s">
        <v>36</v>
      </c>
      <c r="CA41" s="1670" t="s">
        <v>36</v>
      </c>
      <c r="CB41" s="1670" t="s">
        <v>36</v>
      </c>
      <c r="CC41" s="1670" t="s">
        <v>36</v>
      </c>
      <c r="CD41" s="1670" t="s">
        <v>36</v>
      </c>
      <c r="CE41" s="2583"/>
      <c r="CF41" s="2583"/>
      <c r="CG41" s="2583"/>
      <c r="CH41" s="2583"/>
      <c r="CI41" s="2583"/>
      <c r="CJ41" s="2583"/>
      <c r="CK41" s="2583"/>
      <c r="CL41" s="2583"/>
      <c r="CM41" s="2583"/>
      <c r="CN41" s="2583"/>
      <c r="CO41" s="2583"/>
      <c r="CP41" s="2583"/>
      <c r="CQ41" s="2583"/>
      <c r="CR41" s="2583"/>
      <c r="CS41" s="2583"/>
      <c r="CT41" s="2583"/>
      <c r="CU41" s="2583"/>
      <c r="CV41" s="2583"/>
      <c r="CW41" s="2583"/>
      <c r="CX41" s="2583"/>
      <c r="CY41" s="2583"/>
      <c r="CZ41" s="2583"/>
    </row>
    <row r="42" s="767" customFormat="true" ht="15" customHeight="true" x14ac:dyDescent="0.2">
      <c r="A42" s="3205"/>
      <c r="B42" s="1932" t="s">
        <v>49</v>
      </c>
      <c r="C42" s="1815">
        <v>64.90757702812077</v>
      </c>
      <c r="D42" s="1816">
        <v>68.368049101554774</v>
      </c>
      <c r="E42" s="1816">
        <v>67.095170767415297</v>
      </c>
      <c r="F42" s="1816">
        <v>69.717555250355062</v>
      </c>
      <c r="G42" s="1817">
        <v>84.464067143028814</v>
      </c>
      <c r="H42" s="1818">
        <v>70.277571717510966</v>
      </c>
      <c r="I42" s="1816">
        <v>82.4002287850019</v>
      </c>
      <c r="J42" s="1816">
        <v>87.037247608880307</v>
      </c>
      <c r="K42" s="1816">
        <v>80.339139811166561</v>
      </c>
      <c r="L42" s="1819">
        <v>92.854703965913743</v>
      </c>
      <c r="M42" s="1820">
        <v>63.757905123227211</v>
      </c>
      <c r="N42" s="1816">
        <v>68.208718337940525</v>
      </c>
      <c r="O42" s="1816">
        <v>66.363348095269131</v>
      </c>
      <c r="P42" s="1816">
        <v>68.096922432966124</v>
      </c>
      <c r="Q42" s="1817">
        <v>69.337815796102404</v>
      </c>
      <c r="R42" s="1818">
        <v>83.754625862461197</v>
      </c>
      <c r="S42" s="1816">
        <v>73.523367516249778</v>
      </c>
      <c r="T42" s="1816">
        <v>76.778504176198197</v>
      </c>
      <c r="U42" s="1816">
        <v>75.385958914488427</v>
      </c>
      <c r="V42" s="1816">
        <v>74.445187140624441</v>
      </c>
      <c r="W42" s="1816">
        <v>64.352643776311965</v>
      </c>
      <c r="X42" s="1816">
        <v>57.965251663768491</v>
      </c>
      <c r="Y42" s="1816">
        <v>81.654468765392522</v>
      </c>
      <c r="Z42" s="1816">
        <v>87.659595592002205</v>
      </c>
      <c r="AA42" s="1816">
        <v>62.528628658216469</v>
      </c>
      <c r="AB42" s="1816">
        <v>50.728289340030877</v>
      </c>
      <c r="AC42" s="1816">
        <v>67.510619038747748</v>
      </c>
      <c r="AD42" s="2634">
        <v>62.996564444357503</v>
      </c>
      <c r="AE42" s="1045"/>
      <c r="AF42" s="1045"/>
      <c r="AG42" s="1045"/>
      <c r="AH42" s="1045"/>
      <c r="AI42" s="1045"/>
      <c r="AJ42" s="1045"/>
      <c r="AK42" s="1045"/>
      <c r="AL42" s="1045"/>
      <c r="AM42" s="1045"/>
      <c r="AN42" s="1045"/>
      <c r="AO42" s="1045"/>
      <c r="AP42" s="1045"/>
      <c r="AQ42" s="1045"/>
      <c r="AR42" s="1045"/>
      <c r="AS42" s="1045"/>
      <c r="AT42" s="1045"/>
      <c r="AU42" s="1045"/>
      <c r="AV42" s="1045"/>
      <c r="AW42" s="1045"/>
      <c r="AX42" s="1045"/>
      <c r="AY42" s="1045"/>
      <c r="AZ42" s="240"/>
      <c r="BA42" s="3048"/>
      <c r="BB42" s="165" t="s">
        <v>49</v>
      </c>
      <c r="BC42" s="1592" t="s">
        <v>36</v>
      </c>
      <c r="BD42" s="1611" t="s">
        <v>36</v>
      </c>
      <c r="BE42" s="1611" t="s">
        <v>36</v>
      </c>
      <c r="BF42" s="1611" t="s">
        <v>36</v>
      </c>
      <c r="BG42" s="1631" t="s">
        <v>36</v>
      </c>
      <c r="BH42" s="1651" t="s">
        <v>36</v>
      </c>
      <c r="BI42" s="1611" t="s">
        <v>36</v>
      </c>
      <c r="BJ42" s="1611" t="s">
        <v>36</v>
      </c>
      <c r="BK42" s="1611" t="s">
        <v>36</v>
      </c>
      <c r="BL42" s="1631" t="s">
        <v>36</v>
      </c>
      <c r="BM42" s="1651" t="s">
        <v>36</v>
      </c>
      <c r="BN42" s="1611" t="s">
        <v>36</v>
      </c>
      <c r="BO42" s="1611" t="s">
        <v>36</v>
      </c>
      <c r="BP42" s="1611" t="s">
        <v>36</v>
      </c>
      <c r="BQ42" s="1631" t="s">
        <v>36</v>
      </c>
      <c r="BR42" s="1651" t="s">
        <v>36</v>
      </c>
      <c r="BS42" s="1611" t="s">
        <v>36</v>
      </c>
      <c r="BT42" s="1611" t="s">
        <v>36</v>
      </c>
      <c r="BU42" s="1611" t="s">
        <v>36</v>
      </c>
      <c r="BV42" s="1611" t="s">
        <v>36</v>
      </c>
      <c r="BW42" s="1611" t="s">
        <v>36</v>
      </c>
      <c r="BX42" s="1611" t="s">
        <v>36</v>
      </c>
      <c r="BY42" s="1670" t="s">
        <v>36</v>
      </c>
      <c r="BZ42" s="1670" t="s">
        <v>36</v>
      </c>
      <c r="CA42" s="1670" t="s">
        <v>36</v>
      </c>
      <c r="CB42" s="1670" t="s">
        <v>36</v>
      </c>
      <c r="CC42" s="1670" t="s">
        <v>36</v>
      </c>
      <c r="CD42" s="1670" t="s">
        <v>36</v>
      </c>
      <c r="CE42" s="2583"/>
      <c r="CF42" s="2583"/>
      <c r="CG42" s="2583"/>
      <c r="CH42" s="2583"/>
      <c r="CI42" s="2583"/>
      <c r="CJ42" s="2583"/>
      <c r="CK42" s="2583"/>
      <c r="CL42" s="2583"/>
      <c r="CM42" s="2583"/>
      <c r="CN42" s="2583"/>
      <c r="CO42" s="2583"/>
      <c r="CP42" s="2583"/>
      <c r="CQ42" s="2583"/>
      <c r="CR42" s="2583"/>
      <c r="CS42" s="2583"/>
      <c r="CT42" s="2583"/>
      <c r="CU42" s="2583"/>
      <c r="CV42" s="2583"/>
      <c r="CW42" s="2583"/>
      <c r="CX42" s="2583"/>
      <c r="CY42" s="2583"/>
      <c r="CZ42" s="2583"/>
    </row>
    <row r="43" s="767" customFormat="true" ht="15" customHeight="true" x14ac:dyDescent="0.2">
      <c r="A43" s="3205" t="s">
        <v>54</v>
      </c>
      <c r="B43" s="1932" t="s">
        <v>50</v>
      </c>
      <c r="C43" s="1959" t="s">
        <v>36</v>
      </c>
      <c r="D43" s="1963" t="s">
        <v>36</v>
      </c>
      <c r="E43" s="1963" t="s">
        <v>36</v>
      </c>
      <c r="F43" s="1963" t="s">
        <v>36</v>
      </c>
      <c r="G43" s="1967" t="s">
        <v>36</v>
      </c>
      <c r="H43" s="1971" t="s">
        <v>36</v>
      </c>
      <c r="I43" s="1963" t="s">
        <v>36</v>
      </c>
      <c r="J43" s="1963" t="s">
        <v>36</v>
      </c>
      <c r="K43" s="1963" t="s">
        <v>36</v>
      </c>
      <c r="L43" s="1975" t="s">
        <v>36</v>
      </c>
      <c r="M43" s="1959" t="s">
        <v>36</v>
      </c>
      <c r="N43" s="1963" t="s">
        <v>36</v>
      </c>
      <c r="O43" s="1963" t="s">
        <v>36</v>
      </c>
      <c r="P43" s="1963" t="s">
        <v>36</v>
      </c>
      <c r="Q43" s="1967" t="s">
        <v>36</v>
      </c>
      <c r="R43" s="1971" t="s">
        <v>36</v>
      </c>
      <c r="S43" s="1963" t="s">
        <v>36</v>
      </c>
      <c r="T43" s="1963" t="s">
        <v>36</v>
      </c>
      <c r="U43" s="1963" t="s">
        <v>36</v>
      </c>
      <c r="V43" s="1963" t="s">
        <v>36</v>
      </c>
      <c r="W43" s="1963" t="s">
        <v>36</v>
      </c>
      <c r="X43" s="1963" t="s">
        <v>36</v>
      </c>
      <c r="Y43" s="1963" t="s">
        <v>36</v>
      </c>
      <c r="Z43" s="1963" t="s">
        <v>36</v>
      </c>
      <c r="AA43" s="1963" t="s">
        <v>36</v>
      </c>
      <c r="AB43" s="1963" t="s">
        <v>36</v>
      </c>
      <c r="AC43" s="1963" t="s">
        <v>36</v>
      </c>
      <c r="AD43" s="1975" t="s">
        <v>36</v>
      </c>
      <c r="AE43" s="1045"/>
      <c r="AF43" s="1045"/>
      <c r="AG43" s="1045"/>
      <c r="AH43" s="1045"/>
      <c r="AI43" s="1045"/>
      <c r="AJ43" s="1045"/>
      <c r="AK43" s="1045"/>
      <c r="AL43" s="1045"/>
      <c r="AM43" s="1045"/>
      <c r="AN43" s="1045"/>
      <c r="AO43" s="1045"/>
      <c r="AP43" s="1045"/>
      <c r="AQ43" s="1045"/>
      <c r="AR43" s="1045"/>
      <c r="AS43" s="1045"/>
      <c r="AT43" s="1045"/>
      <c r="AU43" s="1045"/>
      <c r="AV43" s="1045"/>
      <c r="AW43" s="1045"/>
      <c r="AX43" s="1045"/>
      <c r="AY43" s="1045"/>
      <c r="AZ43" s="240"/>
      <c r="BA43" s="3048" t="s">
        <v>54</v>
      </c>
      <c r="BB43" s="165" t="s">
        <v>50</v>
      </c>
      <c r="BC43" s="1592" t="s">
        <v>36</v>
      </c>
      <c r="BD43" s="1611" t="s">
        <v>36</v>
      </c>
      <c r="BE43" s="1611" t="s">
        <v>36</v>
      </c>
      <c r="BF43" s="1611" t="s">
        <v>36</v>
      </c>
      <c r="BG43" s="1631" t="s">
        <v>36</v>
      </c>
      <c r="BH43" s="1651" t="s">
        <v>36</v>
      </c>
      <c r="BI43" s="1611" t="s">
        <v>36</v>
      </c>
      <c r="BJ43" s="1611" t="s">
        <v>36</v>
      </c>
      <c r="BK43" s="1611" t="s">
        <v>36</v>
      </c>
      <c r="BL43" s="1631" t="s">
        <v>36</v>
      </c>
      <c r="BM43" s="1651" t="s">
        <v>36</v>
      </c>
      <c r="BN43" s="1611" t="s">
        <v>36</v>
      </c>
      <c r="BO43" s="1611" t="s">
        <v>36</v>
      </c>
      <c r="BP43" s="1611" t="s">
        <v>36</v>
      </c>
      <c r="BQ43" s="1631" t="s">
        <v>36</v>
      </c>
      <c r="BR43" s="1651" t="s">
        <v>36</v>
      </c>
      <c r="BS43" s="1611" t="s">
        <v>36</v>
      </c>
      <c r="BT43" s="1611" t="s">
        <v>36</v>
      </c>
      <c r="BU43" s="1611" t="s">
        <v>36</v>
      </c>
      <c r="BV43" s="1611" t="s">
        <v>36</v>
      </c>
      <c r="BW43" s="1611" t="s">
        <v>36</v>
      </c>
      <c r="BX43" s="1611" t="s">
        <v>36</v>
      </c>
      <c r="BY43" s="1670" t="s">
        <v>36</v>
      </c>
      <c r="BZ43" s="1670" t="s">
        <v>36</v>
      </c>
      <c r="CA43" s="1670" t="s">
        <v>36</v>
      </c>
      <c r="CB43" s="1670" t="s">
        <v>36</v>
      </c>
      <c r="CC43" s="1670" t="s">
        <v>36</v>
      </c>
      <c r="CD43" s="1670" t="s">
        <v>36</v>
      </c>
      <c r="CE43" s="2583"/>
      <c r="CF43" s="2583"/>
      <c r="CG43" s="2583"/>
      <c r="CH43" s="2583"/>
      <c r="CI43" s="2583"/>
      <c r="CJ43" s="2583"/>
      <c r="CK43" s="2583"/>
      <c r="CL43" s="2583"/>
      <c r="CM43" s="2583"/>
      <c r="CN43" s="2583"/>
      <c r="CO43" s="2583"/>
      <c r="CP43" s="2583"/>
      <c r="CQ43" s="2583"/>
      <c r="CR43" s="2583"/>
      <c r="CS43" s="2583"/>
      <c r="CT43" s="2583"/>
      <c r="CU43" s="2583"/>
      <c r="CV43" s="2583"/>
      <c r="CW43" s="2583"/>
      <c r="CX43" s="2583"/>
      <c r="CY43" s="2583"/>
      <c r="CZ43" s="2583"/>
    </row>
    <row r="44" s="767" customFormat="true" ht="15" customHeight="true" x14ac:dyDescent="0.2">
      <c r="A44" s="3205"/>
      <c r="B44" s="1932" t="s">
        <v>49</v>
      </c>
      <c r="C44" s="1959" t="s">
        <v>36</v>
      </c>
      <c r="D44" s="1963" t="s">
        <v>36</v>
      </c>
      <c r="E44" s="1963" t="s">
        <v>36</v>
      </c>
      <c r="F44" s="1963" t="s">
        <v>36</v>
      </c>
      <c r="G44" s="1967" t="s">
        <v>36</v>
      </c>
      <c r="H44" s="1971" t="s">
        <v>36</v>
      </c>
      <c r="I44" s="1963" t="s">
        <v>36</v>
      </c>
      <c r="J44" s="1963" t="s">
        <v>36</v>
      </c>
      <c r="K44" s="1963" t="s">
        <v>36</v>
      </c>
      <c r="L44" s="1975" t="s">
        <v>36</v>
      </c>
      <c r="M44" s="1959" t="s">
        <v>36</v>
      </c>
      <c r="N44" s="1963" t="s">
        <v>36</v>
      </c>
      <c r="O44" s="1963" t="s">
        <v>36</v>
      </c>
      <c r="P44" s="1963" t="s">
        <v>36</v>
      </c>
      <c r="Q44" s="1967" t="s">
        <v>36</v>
      </c>
      <c r="R44" s="1971" t="s">
        <v>36</v>
      </c>
      <c r="S44" s="1963" t="s">
        <v>36</v>
      </c>
      <c r="T44" s="1963" t="s">
        <v>36</v>
      </c>
      <c r="U44" s="1963" t="s">
        <v>36</v>
      </c>
      <c r="V44" s="1963" t="s">
        <v>36</v>
      </c>
      <c r="W44" s="1963" t="s">
        <v>36</v>
      </c>
      <c r="X44" s="1963" t="s">
        <v>36</v>
      </c>
      <c r="Y44" s="1963" t="s">
        <v>36</v>
      </c>
      <c r="Z44" s="1963" t="s">
        <v>36</v>
      </c>
      <c r="AA44" s="1963" t="s">
        <v>36</v>
      </c>
      <c r="AB44" s="1963" t="s">
        <v>36</v>
      </c>
      <c r="AC44" s="1963" t="s">
        <v>36</v>
      </c>
      <c r="AD44" s="1975" t="s">
        <v>36</v>
      </c>
      <c r="AE44" s="1045"/>
      <c r="AF44" s="1045"/>
      <c r="AG44" s="1045"/>
      <c r="AH44" s="1045"/>
      <c r="AI44" s="1045"/>
      <c r="AJ44" s="1045"/>
      <c r="AK44" s="1045"/>
      <c r="AL44" s="1045"/>
      <c r="AM44" s="1045"/>
      <c r="AN44" s="1045"/>
      <c r="AO44" s="1045"/>
      <c r="AP44" s="1045"/>
      <c r="AQ44" s="1045"/>
      <c r="AR44" s="1045"/>
      <c r="AS44" s="1045"/>
      <c r="AT44" s="1045"/>
      <c r="AU44" s="1045"/>
      <c r="AV44" s="1045"/>
      <c r="AW44" s="1045"/>
      <c r="AX44" s="1045"/>
      <c r="AY44" s="1045"/>
      <c r="AZ44" s="240"/>
      <c r="BA44" s="3048"/>
      <c r="BB44" s="165" t="s">
        <v>49</v>
      </c>
      <c r="BC44" s="1592" t="s">
        <v>36</v>
      </c>
      <c r="BD44" s="1611" t="s">
        <v>36</v>
      </c>
      <c r="BE44" s="1611" t="s">
        <v>36</v>
      </c>
      <c r="BF44" s="1611" t="s">
        <v>36</v>
      </c>
      <c r="BG44" s="1631" t="s">
        <v>36</v>
      </c>
      <c r="BH44" s="1651" t="s">
        <v>36</v>
      </c>
      <c r="BI44" s="1611" t="s">
        <v>36</v>
      </c>
      <c r="BJ44" s="1611" t="s">
        <v>36</v>
      </c>
      <c r="BK44" s="1611" t="s">
        <v>36</v>
      </c>
      <c r="BL44" s="1631" t="s">
        <v>36</v>
      </c>
      <c r="BM44" s="1651" t="s">
        <v>36</v>
      </c>
      <c r="BN44" s="1611" t="s">
        <v>36</v>
      </c>
      <c r="BO44" s="1611" t="s">
        <v>36</v>
      </c>
      <c r="BP44" s="1611" t="s">
        <v>36</v>
      </c>
      <c r="BQ44" s="1631" t="s">
        <v>36</v>
      </c>
      <c r="BR44" s="1651" t="s">
        <v>36</v>
      </c>
      <c r="BS44" s="1611" t="s">
        <v>36</v>
      </c>
      <c r="BT44" s="1611" t="s">
        <v>36</v>
      </c>
      <c r="BU44" s="1611" t="s">
        <v>36</v>
      </c>
      <c r="BV44" s="1611" t="s">
        <v>36</v>
      </c>
      <c r="BW44" s="1611" t="s">
        <v>36</v>
      </c>
      <c r="BX44" s="1611" t="s">
        <v>36</v>
      </c>
      <c r="BY44" s="1670" t="s">
        <v>36</v>
      </c>
      <c r="BZ44" s="1670" t="s">
        <v>36</v>
      </c>
      <c r="CA44" s="1670" t="s">
        <v>36</v>
      </c>
      <c r="CB44" s="1670" t="s">
        <v>36</v>
      </c>
      <c r="CC44" s="1670" t="s">
        <v>36</v>
      </c>
      <c r="CD44" s="1670" t="s">
        <v>36</v>
      </c>
      <c r="CE44" s="2583"/>
      <c r="CF44" s="2583"/>
      <c r="CG44" s="2583"/>
      <c r="CH44" s="2583"/>
      <c r="CI44" s="2583"/>
      <c r="CJ44" s="2583"/>
      <c r="CK44" s="2583"/>
      <c r="CL44" s="2583"/>
      <c r="CM44" s="2583"/>
      <c r="CN44" s="2583"/>
      <c r="CO44" s="2583"/>
      <c r="CP44" s="2583"/>
      <c r="CQ44" s="2583"/>
      <c r="CR44" s="2583"/>
      <c r="CS44" s="2583"/>
      <c r="CT44" s="2583"/>
      <c r="CU44" s="2583"/>
      <c r="CV44" s="2583"/>
      <c r="CW44" s="2583"/>
      <c r="CX44" s="2583"/>
      <c r="CY44" s="2583"/>
      <c r="CZ44" s="2583"/>
    </row>
    <row r="45" s="767" customFormat="true" ht="15" customHeight="true" x14ac:dyDescent="0.2">
      <c r="A45" s="3205" t="s">
        <v>53</v>
      </c>
      <c r="B45" s="1932" t="s">
        <v>50</v>
      </c>
      <c r="C45" s="1959" t="s">
        <v>36</v>
      </c>
      <c r="D45" s="1963" t="s">
        <v>36</v>
      </c>
      <c r="E45" s="1963" t="s">
        <v>36</v>
      </c>
      <c r="F45" s="1963" t="s">
        <v>36</v>
      </c>
      <c r="G45" s="1967" t="s">
        <v>36</v>
      </c>
      <c r="H45" s="1971" t="s">
        <v>36</v>
      </c>
      <c r="I45" s="1963" t="s">
        <v>36</v>
      </c>
      <c r="J45" s="1963" t="s">
        <v>36</v>
      </c>
      <c r="K45" s="1963" t="s">
        <v>36</v>
      </c>
      <c r="L45" s="1975" t="s">
        <v>36</v>
      </c>
      <c r="M45" s="1959" t="s">
        <v>36</v>
      </c>
      <c r="N45" s="1963" t="s">
        <v>36</v>
      </c>
      <c r="O45" s="1963" t="s">
        <v>36</v>
      </c>
      <c r="P45" s="1963" t="s">
        <v>36</v>
      </c>
      <c r="Q45" s="1967" t="s">
        <v>36</v>
      </c>
      <c r="R45" s="1971" t="s">
        <v>36</v>
      </c>
      <c r="S45" s="1963" t="s">
        <v>36</v>
      </c>
      <c r="T45" s="1963" t="s">
        <v>36</v>
      </c>
      <c r="U45" s="1963" t="s">
        <v>36</v>
      </c>
      <c r="V45" s="1963" t="s">
        <v>36</v>
      </c>
      <c r="W45" s="1963" t="s">
        <v>36</v>
      </c>
      <c r="X45" s="1963" t="s">
        <v>36</v>
      </c>
      <c r="Y45" s="1963" t="s">
        <v>36</v>
      </c>
      <c r="Z45" s="1963" t="s">
        <v>36</v>
      </c>
      <c r="AA45" s="1963" t="s">
        <v>36</v>
      </c>
      <c r="AB45" s="1963" t="s">
        <v>36</v>
      </c>
      <c r="AC45" s="1963" t="s">
        <v>36</v>
      </c>
      <c r="AD45" s="1975" t="s">
        <v>36</v>
      </c>
      <c r="AE45" s="1045"/>
      <c r="AF45" s="1045"/>
      <c r="AG45" s="1045"/>
      <c r="AH45" s="1045"/>
      <c r="AI45" s="1045"/>
      <c r="AJ45" s="1045"/>
      <c r="AK45" s="1045"/>
      <c r="AL45" s="1045"/>
      <c r="AM45" s="1045"/>
      <c r="AN45" s="1045"/>
      <c r="AO45" s="1045"/>
      <c r="AP45" s="1045"/>
      <c r="AQ45" s="1045"/>
      <c r="AR45" s="1045"/>
      <c r="AS45" s="1045"/>
      <c r="AT45" s="1045"/>
      <c r="AU45" s="1045"/>
      <c r="AV45" s="1045"/>
      <c r="AW45" s="1045"/>
      <c r="AX45" s="1045"/>
      <c r="AY45" s="1045"/>
      <c r="AZ45" s="240"/>
      <c r="BA45" s="3048" t="s">
        <v>53</v>
      </c>
      <c r="BB45" s="165" t="s">
        <v>50</v>
      </c>
      <c r="BC45" s="1592" t="s">
        <v>36</v>
      </c>
      <c r="BD45" s="1611" t="s">
        <v>36</v>
      </c>
      <c r="BE45" s="1611" t="s">
        <v>36</v>
      </c>
      <c r="BF45" s="1611" t="s">
        <v>36</v>
      </c>
      <c r="BG45" s="1631" t="s">
        <v>36</v>
      </c>
      <c r="BH45" s="1651" t="s">
        <v>36</v>
      </c>
      <c r="BI45" s="1611" t="s">
        <v>36</v>
      </c>
      <c r="BJ45" s="1611" t="s">
        <v>36</v>
      </c>
      <c r="BK45" s="1611" t="s">
        <v>36</v>
      </c>
      <c r="BL45" s="1631" t="s">
        <v>36</v>
      </c>
      <c r="BM45" s="1651" t="s">
        <v>36</v>
      </c>
      <c r="BN45" s="1611" t="s">
        <v>36</v>
      </c>
      <c r="BO45" s="1611" t="s">
        <v>36</v>
      </c>
      <c r="BP45" s="1611" t="s">
        <v>36</v>
      </c>
      <c r="BQ45" s="1631" t="s">
        <v>36</v>
      </c>
      <c r="BR45" s="1651" t="s">
        <v>36</v>
      </c>
      <c r="BS45" s="1611" t="s">
        <v>36</v>
      </c>
      <c r="BT45" s="1611" t="s">
        <v>36</v>
      </c>
      <c r="BU45" s="1611" t="s">
        <v>36</v>
      </c>
      <c r="BV45" s="1611" t="s">
        <v>36</v>
      </c>
      <c r="BW45" s="1611" t="s">
        <v>36</v>
      </c>
      <c r="BX45" s="1611" t="s">
        <v>36</v>
      </c>
      <c r="BY45" s="1670" t="s">
        <v>36</v>
      </c>
      <c r="BZ45" s="1670" t="s">
        <v>36</v>
      </c>
      <c r="CA45" s="1670" t="s">
        <v>36</v>
      </c>
      <c r="CB45" s="1670" t="s">
        <v>36</v>
      </c>
      <c r="CC45" s="1670" t="s">
        <v>36</v>
      </c>
      <c r="CD45" s="1670" t="s">
        <v>36</v>
      </c>
      <c r="CE45" s="2583"/>
      <c r="CF45" s="2583"/>
      <c r="CG45" s="2583"/>
      <c r="CH45" s="2583"/>
      <c r="CI45" s="2583"/>
      <c r="CJ45" s="2583"/>
      <c r="CK45" s="2583"/>
      <c r="CL45" s="2583"/>
      <c r="CM45" s="2583"/>
      <c r="CN45" s="2583"/>
      <c r="CO45" s="2583"/>
      <c r="CP45" s="2583"/>
      <c r="CQ45" s="2583"/>
      <c r="CR45" s="2583"/>
      <c r="CS45" s="2583"/>
      <c r="CT45" s="2583"/>
      <c r="CU45" s="2583"/>
      <c r="CV45" s="2583"/>
      <c r="CW45" s="2583"/>
      <c r="CX45" s="2583"/>
      <c r="CY45" s="2583"/>
      <c r="CZ45" s="2583"/>
    </row>
    <row r="46" s="767" customFormat="true" ht="15" customHeight="true" x14ac:dyDescent="0.2">
      <c r="A46" s="3205"/>
      <c r="B46" s="1932" t="s">
        <v>49</v>
      </c>
      <c r="C46" s="1959" t="s">
        <v>36</v>
      </c>
      <c r="D46" s="1963" t="s">
        <v>36</v>
      </c>
      <c r="E46" s="1963" t="s">
        <v>36</v>
      </c>
      <c r="F46" s="1963" t="s">
        <v>36</v>
      </c>
      <c r="G46" s="1967" t="s">
        <v>36</v>
      </c>
      <c r="H46" s="1971" t="s">
        <v>36</v>
      </c>
      <c r="I46" s="1963" t="s">
        <v>36</v>
      </c>
      <c r="J46" s="1963" t="s">
        <v>36</v>
      </c>
      <c r="K46" s="1963" t="s">
        <v>36</v>
      </c>
      <c r="L46" s="1975" t="s">
        <v>36</v>
      </c>
      <c r="M46" s="1959" t="s">
        <v>36</v>
      </c>
      <c r="N46" s="1963" t="s">
        <v>36</v>
      </c>
      <c r="O46" s="1963" t="s">
        <v>36</v>
      </c>
      <c r="P46" s="1963" t="s">
        <v>36</v>
      </c>
      <c r="Q46" s="1967" t="s">
        <v>36</v>
      </c>
      <c r="R46" s="1971" t="s">
        <v>36</v>
      </c>
      <c r="S46" s="1963" t="s">
        <v>36</v>
      </c>
      <c r="T46" s="1963" t="s">
        <v>36</v>
      </c>
      <c r="U46" s="1963" t="s">
        <v>36</v>
      </c>
      <c r="V46" s="1963" t="s">
        <v>36</v>
      </c>
      <c r="W46" s="1963" t="s">
        <v>36</v>
      </c>
      <c r="X46" s="1963" t="s">
        <v>36</v>
      </c>
      <c r="Y46" s="1963" t="s">
        <v>36</v>
      </c>
      <c r="Z46" s="1963" t="s">
        <v>36</v>
      </c>
      <c r="AA46" s="1963" t="s">
        <v>36</v>
      </c>
      <c r="AB46" s="1963" t="s">
        <v>36</v>
      </c>
      <c r="AC46" s="1963" t="s">
        <v>36</v>
      </c>
      <c r="AD46" s="1975" t="s">
        <v>36</v>
      </c>
      <c r="AE46" s="1045"/>
      <c r="AF46" s="1045"/>
      <c r="AG46" s="1045"/>
      <c r="AH46" s="1045"/>
      <c r="AI46" s="1045"/>
      <c r="AJ46" s="1045"/>
      <c r="AK46" s="1045"/>
      <c r="AL46" s="1045"/>
      <c r="AM46" s="1045"/>
      <c r="AN46" s="1045"/>
      <c r="AO46" s="1045"/>
      <c r="AP46" s="1045"/>
      <c r="AQ46" s="1045"/>
      <c r="AR46" s="1045"/>
      <c r="AS46" s="1045"/>
      <c r="AT46" s="1045"/>
      <c r="AU46" s="1045"/>
      <c r="AV46" s="1045"/>
      <c r="AW46" s="1045"/>
      <c r="AX46" s="1045"/>
      <c r="AY46" s="1045"/>
      <c r="AZ46" s="240"/>
      <c r="BA46" s="3048"/>
      <c r="BB46" s="165" t="s">
        <v>49</v>
      </c>
      <c r="BC46" s="1592" t="s">
        <v>36</v>
      </c>
      <c r="BD46" s="1611" t="s">
        <v>36</v>
      </c>
      <c r="BE46" s="1611" t="s">
        <v>36</v>
      </c>
      <c r="BF46" s="1611" t="s">
        <v>36</v>
      </c>
      <c r="BG46" s="1631" t="s">
        <v>36</v>
      </c>
      <c r="BH46" s="1651" t="s">
        <v>36</v>
      </c>
      <c r="BI46" s="1611" t="s">
        <v>36</v>
      </c>
      <c r="BJ46" s="1611" t="s">
        <v>36</v>
      </c>
      <c r="BK46" s="1611" t="s">
        <v>36</v>
      </c>
      <c r="BL46" s="1631" t="s">
        <v>36</v>
      </c>
      <c r="BM46" s="1651" t="s">
        <v>36</v>
      </c>
      <c r="BN46" s="1611" t="s">
        <v>36</v>
      </c>
      <c r="BO46" s="1611" t="s">
        <v>36</v>
      </c>
      <c r="BP46" s="1611" t="s">
        <v>36</v>
      </c>
      <c r="BQ46" s="1631" t="s">
        <v>36</v>
      </c>
      <c r="BR46" s="1651" t="s">
        <v>36</v>
      </c>
      <c r="BS46" s="1611" t="s">
        <v>36</v>
      </c>
      <c r="BT46" s="1611" t="s">
        <v>36</v>
      </c>
      <c r="BU46" s="1611" t="s">
        <v>36</v>
      </c>
      <c r="BV46" s="1611" t="s">
        <v>36</v>
      </c>
      <c r="BW46" s="1611" t="s">
        <v>36</v>
      </c>
      <c r="BX46" s="1611" t="s">
        <v>36</v>
      </c>
      <c r="BY46" s="1670" t="s">
        <v>36</v>
      </c>
      <c r="BZ46" s="1670" t="s">
        <v>36</v>
      </c>
      <c r="CA46" s="1670" t="s">
        <v>36</v>
      </c>
      <c r="CB46" s="1670" t="s">
        <v>36</v>
      </c>
      <c r="CC46" s="1670" t="s">
        <v>36</v>
      </c>
      <c r="CD46" s="1670" t="s">
        <v>36</v>
      </c>
      <c r="CE46" s="2583"/>
      <c r="CF46" s="2583"/>
      <c r="CG46" s="2583"/>
      <c r="CH46" s="2583"/>
      <c r="CI46" s="2583"/>
      <c r="CJ46" s="2583"/>
      <c r="CK46" s="2583"/>
      <c r="CL46" s="2583"/>
      <c r="CM46" s="2583"/>
      <c r="CN46" s="2583"/>
      <c r="CO46" s="2583"/>
      <c r="CP46" s="2583"/>
      <c r="CQ46" s="2583"/>
      <c r="CR46" s="2583"/>
      <c r="CS46" s="2583"/>
      <c r="CT46" s="2583"/>
      <c r="CU46" s="2583"/>
      <c r="CV46" s="2583"/>
      <c r="CW46" s="2583"/>
      <c r="CX46" s="2583"/>
      <c r="CY46" s="2583"/>
      <c r="CZ46" s="2583"/>
    </row>
    <row r="47" s="130" customFormat="true" ht="15" customHeight="true" x14ac:dyDescent="0.2">
      <c r="A47" s="3061" t="s">
        <v>103</v>
      </c>
      <c r="B47" s="291" t="s">
        <v>102</v>
      </c>
      <c r="C47" s="1526" t="s">
        <v>36</v>
      </c>
      <c r="D47" s="1537" t="s">
        <v>36</v>
      </c>
      <c r="E47" s="1537" t="s">
        <v>36</v>
      </c>
      <c r="F47" s="1537" t="s">
        <v>36</v>
      </c>
      <c r="G47" s="1548" t="s">
        <v>36</v>
      </c>
      <c r="H47" s="1559" t="s">
        <v>36</v>
      </c>
      <c r="I47" s="1537" t="s">
        <v>36</v>
      </c>
      <c r="J47" s="1537" t="s">
        <v>36</v>
      </c>
      <c r="K47" s="1537" t="s">
        <v>36</v>
      </c>
      <c r="L47" s="1570" t="s">
        <v>36</v>
      </c>
      <c r="M47" s="1579" t="s">
        <v>36</v>
      </c>
      <c r="N47" s="1537" t="s">
        <v>36</v>
      </c>
      <c r="O47" s="1537" t="s">
        <v>36</v>
      </c>
      <c r="P47" s="1537" t="s">
        <v>36</v>
      </c>
      <c r="Q47" s="1548" t="s">
        <v>36</v>
      </c>
      <c r="R47" s="1559" t="s">
        <v>36</v>
      </c>
      <c r="S47" s="1537" t="s">
        <v>36</v>
      </c>
      <c r="T47" s="1537" t="s">
        <v>36</v>
      </c>
      <c r="U47" s="1537" t="s">
        <v>36</v>
      </c>
      <c r="V47" s="1537" t="s">
        <v>36</v>
      </c>
      <c r="W47" s="1537" t="s">
        <v>36</v>
      </c>
      <c r="X47" s="1537" t="s">
        <v>36</v>
      </c>
      <c r="Y47" s="1585" t="s">
        <v>36</v>
      </c>
      <c r="Z47" s="1585" t="s">
        <v>36</v>
      </c>
      <c r="AA47" s="1585" t="s">
        <v>36</v>
      </c>
      <c r="AB47" s="1585" t="s">
        <v>36</v>
      </c>
      <c r="AC47" s="1585" t="s">
        <v>36</v>
      </c>
      <c r="AD47" s="2548" t="s">
        <v>36</v>
      </c>
      <c r="AE47" s="2572"/>
      <c r="AF47" s="2572"/>
      <c r="AG47" s="2572"/>
      <c r="AH47" s="2572"/>
      <c r="AI47" s="2572"/>
      <c r="AJ47" s="2572"/>
      <c r="AK47" s="2572"/>
      <c r="AL47" s="2572"/>
      <c r="AM47" s="2572"/>
      <c r="AN47" s="2572"/>
      <c r="AO47" s="2572"/>
      <c r="AP47" s="2572"/>
      <c r="AQ47" s="2572"/>
      <c r="AR47" s="2572"/>
      <c r="AS47" s="2572"/>
      <c r="AT47" s="2572"/>
      <c r="AU47" s="2572"/>
      <c r="AV47" s="2572"/>
      <c r="AW47" s="2572"/>
      <c r="AX47" s="2572"/>
      <c r="AY47" s="2572"/>
      <c r="AZ47" s="239"/>
      <c r="BA47" s="3048" t="s">
        <v>103</v>
      </c>
      <c r="BB47" s="165" t="s">
        <v>102</v>
      </c>
      <c r="BC47" s="1592" t="s">
        <v>36</v>
      </c>
      <c r="BD47" s="1611" t="s">
        <v>36</v>
      </c>
      <c r="BE47" s="1611" t="s">
        <v>36</v>
      </c>
      <c r="BF47" s="1611" t="s">
        <v>36</v>
      </c>
      <c r="BG47" s="1631" t="s">
        <v>36</v>
      </c>
      <c r="BH47" s="1651" t="s">
        <v>36</v>
      </c>
      <c r="BI47" s="1611" t="s">
        <v>36</v>
      </c>
      <c r="BJ47" s="1611" t="s">
        <v>36</v>
      </c>
      <c r="BK47" s="1611" t="s">
        <v>36</v>
      </c>
      <c r="BL47" s="1631" t="s">
        <v>36</v>
      </c>
      <c r="BM47" s="1651" t="s">
        <v>36</v>
      </c>
      <c r="BN47" s="1611" t="s">
        <v>36</v>
      </c>
      <c r="BO47" s="1611" t="s">
        <v>36</v>
      </c>
      <c r="BP47" s="1611" t="s">
        <v>36</v>
      </c>
      <c r="BQ47" s="1631" t="s">
        <v>36</v>
      </c>
      <c r="BR47" s="1651" t="s">
        <v>36</v>
      </c>
      <c r="BS47" s="1611" t="s">
        <v>36</v>
      </c>
      <c r="BT47" s="1611" t="s">
        <v>36</v>
      </c>
      <c r="BU47" s="1611" t="s">
        <v>36</v>
      </c>
      <c r="BV47" s="1611" t="s">
        <v>36</v>
      </c>
      <c r="BW47" s="1611" t="s">
        <v>36</v>
      </c>
      <c r="BX47" s="1611" t="s">
        <v>36</v>
      </c>
      <c r="BY47" s="1670" t="s">
        <v>36</v>
      </c>
      <c r="BZ47" s="1670" t="s">
        <v>36</v>
      </c>
      <c r="CA47" s="1670" t="s">
        <v>36</v>
      </c>
      <c r="CB47" s="1670" t="s">
        <v>36</v>
      </c>
      <c r="CC47" s="1670" t="s">
        <v>36</v>
      </c>
      <c r="CD47" s="1670" t="s">
        <v>36</v>
      </c>
      <c r="CE47" s="2583"/>
      <c r="CF47" s="2583"/>
      <c r="CG47" s="2583"/>
      <c r="CH47" s="2583"/>
      <c r="CI47" s="2583"/>
      <c r="CJ47" s="2583"/>
      <c r="CK47" s="2583"/>
      <c r="CL47" s="2583"/>
      <c r="CM47" s="2583"/>
      <c r="CN47" s="2583"/>
      <c r="CO47" s="2583"/>
      <c r="CP47" s="2583"/>
      <c r="CQ47" s="2583"/>
      <c r="CR47" s="2583"/>
      <c r="CS47" s="2583"/>
      <c r="CT47" s="2583"/>
      <c r="CU47" s="2583"/>
      <c r="CV47" s="2583"/>
      <c r="CW47" s="2583"/>
      <c r="CX47" s="2583"/>
      <c r="CY47" s="2583"/>
      <c r="CZ47" s="2583"/>
    </row>
    <row r="48" s="130" customFormat="true" ht="15" customHeight="true" x14ac:dyDescent="0.2">
      <c r="A48" s="3061"/>
      <c r="B48" s="291" t="s">
        <v>101</v>
      </c>
      <c r="C48" s="1526" t="s">
        <v>36</v>
      </c>
      <c r="D48" s="1537" t="s">
        <v>36</v>
      </c>
      <c r="E48" s="1537" t="s">
        <v>36</v>
      </c>
      <c r="F48" s="1537" t="s">
        <v>36</v>
      </c>
      <c r="G48" s="1548" t="s">
        <v>36</v>
      </c>
      <c r="H48" s="1559" t="s">
        <v>36</v>
      </c>
      <c r="I48" s="1537" t="s">
        <v>36</v>
      </c>
      <c r="J48" s="1537" t="s">
        <v>36</v>
      </c>
      <c r="K48" s="1537" t="s">
        <v>36</v>
      </c>
      <c r="L48" s="1570" t="s">
        <v>36</v>
      </c>
      <c r="M48" s="1579" t="s">
        <v>36</v>
      </c>
      <c r="N48" s="1537" t="s">
        <v>36</v>
      </c>
      <c r="O48" s="1537" t="s">
        <v>36</v>
      </c>
      <c r="P48" s="1537" t="s">
        <v>36</v>
      </c>
      <c r="Q48" s="1548" t="s">
        <v>36</v>
      </c>
      <c r="R48" s="1559" t="s">
        <v>36</v>
      </c>
      <c r="S48" s="1537" t="s">
        <v>36</v>
      </c>
      <c r="T48" s="1537" t="s">
        <v>36</v>
      </c>
      <c r="U48" s="1537" t="s">
        <v>36</v>
      </c>
      <c r="V48" s="1537" t="s">
        <v>36</v>
      </c>
      <c r="W48" s="1537" t="s">
        <v>36</v>
      </c>
      <c r="X48" s="1537" t="s">
        <v>36</v>
      </c>
      <c r="Y48" s="1585" t="s">
        <v>36</v>
      </c>
      <c r="Z48" s="1585" t="s">
        <v>36</v>
      </c>
      <c r="AA48" s="1585" t="s">
        <v>36</v>
      </c>
      <c r="AB48" s="1585" t="s">
        <v>36</v>
      </c>
      <c r="AC48" s="1585" t="s">
        <v>36</v>
      </c>
      <c r="AD48" s="2548" t="s">
        <v>36</v>
      </c>
      <c r="AE48" s="2572"/>
      <c r="AF48" s="2572"/>
      <c r="AG48" s="2572"/>
      <c r="AH48" s="2572"/>
      <c r="AI48" s="2572"/>
      <c r="AJ48" s="2572"/>
      <c r="AK48" s="2572"/>
      <c r="AL48" s="2572"/>
      <c r="AM48" s="2572"/>
      <c r="AN48" s="2572"/>
      <c r="AO48" s="2572"/>
      <c r="AP48" s="2572"/>
      <c r="AQ48" s="2572"/>
      <c r="AR48" s="2572"/>
      <c r="AS48" s="2572"/>
      <c r="AT48" s="2572"/>
      <c r="AU48" s="2572"/>
      <c r="AV48" s="2572"/>
      <c r="AW48" s="2572"/>
      <c r="AX48" s="2572"/>
      <c r="AY48" s="2572"/>
      <c r="AZ48" s="239"/>
      <c r="BA48" s="3048"/>
      <c r="BB48" s="165" t="s">
        <v>101</v>
      </c>
      <c r="BC48" s="1592" t="s">
        <v>36</v>
      </c>
      <c r="BD48" s="1611" t="s">
        <v>36</v>
      </c>
      <c r="BE48" s="1611" t="s">
        <v>36</v>
      </c>
      <c r="BF48" s="1611" t="s">
        <v>36</v>
      </c>
      <c r="BG48" s="1631" t="s">
        <v>36</v>
      </c>
      <c r="BH48" s="1651" t="s">
        <v>36</v>
      </c>
      <c r="BI48" s="1611" t="s">
        <v>36</v>
      </c>
      <c r="BJ48" s="1611" t="s">
        <v>36</v>
      </c>
      <c r="BK48" s="1611" t="s">
        <v>36</v>
      </c>
      <c r="BL48" s="1631" t="s">
        <v>36</v>
      </c>
      <c r="BM48" s="1651" t="s">
        <v>36</v>
      </c>
      <c r="BN48" s="1611" t="s">
        <v>36</v>
      </c>
      <c r="BO48" s="1611" t="s">
        <v>36</v>
      </c>
      <c r="BP48" s="1611" t="s">
        <v>36</v>
      </c>
      <c r="BQ48" s="1631" t="s">
        <v>36</v>
      </c>
      <c r="BR48" s="1651" t="s">
        <v>36</v>
      </c>
      <c r="BS48" s="1611" t="s">
        <v>36</v>
      </c>
      <c r="BT48" s="1611" t="s">
        <v>36</v>
      </c>
      <c r="BU48" s="1611" t="s">
        <v>36</v>
      </c>
      <c r="BV48" s="1611" t="s">
        <v>36</v>
      </c>
      <c r="BW48" s="1611" t="s">
        <v>36</v>
      </c>
      <c r="BX48" s="1611" t="s">
        <v>36</v>
      </c>
      <c r="BY48" s="1670" t="s">
        <v>36</v>
      </c>
      <c r="BZ48" s="1670" t="s">
        <v>36</v>
      </c>
      <c r="CA48" s="1670" t="s">
        <v>36</v>
      </c>
      <c r="CB48" s="1670" t="s">
        <v>36</v>
      </c>
      <c r="CC48" s="1670" t="s">
        <v>36</v>
      </c>
      <c r="CD48" s="1670" t="s">
        <v>36</v>
      </c>
      <c r="CE48" s="2583"/>
      <c r="CF48" s="2583"/>
      <c r="CG48" s="2583"/>
      <c r="CH48" s="2583"/>
      <c r="CI48" s="2583"/>
      <c r="CJ48" s="2583"/>
      <c r="CK48" s="2583"/>
      <c r="CL48" s="2583"/>
      <c r="CM48" s="2583"/>
      <c r="CN48" s="2583"/>
      <c r="CO48" s="2583"/>
      <c r="CP48" s="2583"/>
      <c r="CQ48" s="2583"/>
      <c r="CR48" s="2583"/>
      <c r="CS48" s="2583"/>
      <c r="CT48" s="2583"/>
      <c r="CU48" s="2583"/>
      <c r="CV48" s="2583"/>
      <c r="CW48" s="2583"/>
      <c r="CX48" s="2583"/>
      <c r="CY48" s="2583"/>
      <c r="CZ48" s="2583"/>
    </row>
    <row r="49" s="130" customFormat="true" ht="15" customHeight="true" x14ac:dyDescent="0.2">
      <c r="A49" s="3061"/>
      <c r="B49" s="291" t="s">
        <v>69</v>
      </c>
      <c r="C49" s="1526" t="s">
        <v>36</v>
      </c>
      <c r="D49" s="1537" t="s">
        <v>36</v>
      </c>
      <c r="E49" s="1537" t="s">
        <v>36</v>
      </c>
      <c r="F49" s="1537" t="s">
        <v>36</v>
      </c>
      <c r="G49" s="1548" t="s">
        <v>36</v>
      </c>
      <c r="H49" s="1559" t="s">
        <v>36</v>
      </c>
      <c r="I49" s="1537" t="s">
        <v>36</v>
      </c>
      <c r="J49" s="1537" t="s">
        <v>36</v>
      </c>
      <c r="K49" s="1537" t="s">
        <v>36</v>
      </c>
      <c r="L49" s="1570" t="s">
        <v>36</v>
      </c>
      <c r="M49" s="1579" t="s">
        <v>36</v>
      </c>
      <c r="N49" s="1537" t="s">
        <v>36</v>
      </c>
      <c r="O49" s="1537" t="s">
        <v>36</v>
      </c>
      <c r="P49" s="1537" t="s">
        <v>36</v>
      </c>
      <c r="Q49" s="1548" t="s">
        <v>36</v>
      </c>
      <c r="R49" s="1559" t="s">
        <v>36</v>
      </c>
      <c r="S49" s="1537" t="s">
        <v>36</v>
      </c>
      <c r="T49" s="1537" t="s">
        <v>36</v>
      </c>
      <c r="U49" s="1537" t="s">
        <v>36</v>
      </c>
      <c r="V49" s="1537" t="s">
        <v>36</v>
      </c>
      <c r="W49" s="1537" t="s">
        <v>36</v>
      </c>
      <c r="X49" s="1537" t="s">
        <v>36</v>
      </c>
      <c r="Y49" s="1585" t="s">
        <v>36</v>
      </c>
      <c r="Z49" s="1585" t="s">
        <v>36</v>
      </c>
      <c r="AA49" s="1585" t="s">
        <v>36</v>
      </c>
      <c r="AB49" s="1585" t="s">
        <v>36</v>
      </c>
      <c r="AC49" s="1585" t="s">
        <v>36</v>
      </c>
      <c r="AD49" s="2548" t="s">
        <v>36</v>
      </c>
      <c r="AE49" s="2572"/>
      <c r="AF49" s="2572"/>
      <c r="AG49" s="2572"/>
      <c r="AH49" s="2572"/>
      <c r="AI49" s="2572"/>
      <c r="AJ49" s="2572"/>
      <c r="AK49" s="2572"/>
      <c r="AL49" s="2572"/>
      <c r="AM49" s="2572"/>
      <c r="AN49" s="2572"/>
      <c r="AO49" s="2572"/>
      <c r="AP49" s="2572"/>
      <c r="AQ49" s="2572"/>
      <c r="AR49" s="2572"/>
      <c r="AS49" s="2572"/>
      <c r="AT49" s="2572"/>
      <c r="AU49" s="2572"/>
      <c r="AV49" s="2572"/>
      <c r="AW49" s="2572"/>
      <c r="AX49" s="2572"/>
      <c r="AY49" s="2572"/>
      <c r="AZ49" s="239"/>
      <c r="BA49" s="3048"/>
      <c r="BB49" s="165" t="s">
        <v>69</v>
      </c>
      <c r="BC49" s="1592" t="s">
        <v>36</v>
      </c>
      <c r="BD49" s="1611" t="s">
        <v>36</v>
      </c>
      <c r="BE49" s="1611" t="s">
        <v>36</v>
      </c>
      <c r="BF49" s="1611" t="s">
        <v>36</v>
      </c>
      <c r="BG49" s="1631" t="s">
        <v>36</v>
      </c>
      <c r="BH49" s="1651" t="s">
        <v>36</v>
      </c>
      <c r="BI49" s="1611" t="s">
        <v>36</v>
      </c>
      <c r="BJ49" s="1611" t="s">
        <v>36</v>
      </c>
      <c r="BK49" s="1611" t="s">
        <v>36</v>
      </c>
      <c r="BL49" s="1631" t="s">
        <v>36</v>
      </c>
      <c r="BM49" s="1651" t="s">
        <v>36</v>
      </c>
      <c r="BN49" s="1611" t="s">
        <v>36</v>
      </c>
      <c r="BO49" s="1611" t="s">
        <v>36</v>
      </c>
      <c r="BP49" s="1611" t="s">
        <v>36</v>
      </c>
      <c r="BQ49" s="1631" t="s">
        <v>36</v>
      </c>
      <c r="BR49" s="1651" t="s">
        <v>36</v>
      </c>
      <c r="BS49" s="1611" t="s">
        <v>36</v>
      </c>
      <c r="BT49" s="1611" t="s">
        <v>36</v>
      </c>
      <c r="BU49" s="1611" t="s">
        <v>36</v>
      </c>
      <c r="BV49" s="1611" t="s">
        <v>36</v>
      </c>
      <c r="BW49" s="1611" t="s">
        <v>36</v>
      </c>
      <c r="BX49" s="1611" t="s">
        <v>36</v>
      </c>
      <c r="BY49" s="1670" t="s">
        <v>36</v>
      </c>
      <c r="BZ49" s="1670" t="s">
        <v>36</v>
      </c>
      <c r="CA49" s="1670" t="s">
        <v>36</v>
      </c>
      <c r="CB49" s="1670" t="s">
        <v>36</v>
      </c>
      <c r="CC49" s="1670" t="s">
        <v>36</v>
      </c>
      <c r="CD49" s="1670" t="s">
        <v>36</v>
      </c>
      <c r="CE49" s="2583"/>
      <c r="CF49" s="2583"/>
      <c r="CG49" s="2583"/>
      <c r="CH49" s="2583"/>
      <c r="CI49" s="2583"/>
      <c r="CJ49" s="2583"/>
      <c r="CK49" s="2583"/>
      <c r="CL49" s="2583"/>
      <c r="CM49" s="2583"/>
      <c r="CN49" s="2583"/>
      <c r="CO49" s="2583"/>
      <c r="CP49" s="2583"/>
      <c r="CQ49" s="2583"/>
      <c r="CR49" s="2583"/>
      <c r="CS49" s="2583"/>
      <c r="CT49" s="2583"/>
      <c r="CU49" s="2583"/>
      <c r="CV49" s="2583"/>
      <c r="CW49" s="2583"/>
      <c r="CX49" s="2583"/>
      <c r="CY49" s="2583"/>
      <c r="CZ49" s="2583"/>
    </row>
    <row r="50" s="130" customFormat="true" ht="15" customHeight="true" x14ac:dyDescent="0.2">
      <c r="A50" s="3061" t="s">
        <v>104</v>
      </c>
      <c r="B50" s="291" t="s">
        <v>102</v>
      </c>
      <c r="C50" s="1526" t="s">
        <v>36</v>
      </c>
      <c r="D50" s="1537" t="s">
        <v>36</v>
      </c>
      <c r="E50" s="1537" t="s">
        <v>36</v>
      </c>
      <c r="F50" s="1537" t="s">
        <v>36</v>
      </c>
      <c r="G50" s="1548" t="s">
        <v>36</v>
      </c>
      <c r="H50" s="1559" t="s">
        <v>36</v>
      </c>
      <c r="I50" s="1537" t="s">
        <v>36</v>
      </c>
      <c r="J50" s="1537" t="s">
        <v>36</v>
      </c>
      <c r="K50" s="1537" t="s">
        <v>36</v>
      </c>
      <c r="L50" s="1570" t="s">
        <v>36</v>
      </c>
      <c r="M50" s="1579" t="s">
        <v>36</v>
      </c>
      <c r="N50" s="1537" t="s">
        <v>36</v>
      </c>
      <c r="O50" s="1537" t="s">
        <v>36</v>
      </c>
      <c r="P50" s="1537" t="s">
        <v>36</v>
      </c>
      <c r="Q50" s="1548" t="s">
        <v>36</v>
      </c>
      <c r="R50" s="1559" t="s">
        <v>36</v>
      </c>
      <c r="S50" s="1537" t="s">
        <v>36</v>
      </c>
      <c r="T50" s="1537" t="s">
        <v>36</v>
      </c>
      <c r="U50" s="1537" t="s">
        <v>36</v>
      </c>
      <c r="V50" s="1537" t="s">
        <v>36</v>
      </c>
      <c r="W50" s="1537" t="s">
        <v>36</v>
      </c>
      <c r="X50" s="1537" t="s">
        <v>36</v>
      </c>
      <c r="Y50" s="1585" t="s">
        <v>36</v>
      </c>
      <c r="Z50" s="1585" t="s">
        <v>36</v>
      </c>
      <c r="AA50" s="1585" t="s">
        <v>36</v>
      </c>
      <c r="AB50" s="1585" t="s">
        <v>36</v>
      </c>
      <c r="AC50" s="1585" t="s">
        <v>36</v>
      </c>
      <c r="AD50" s="2548" t="s">
        <v>36</v>
      </c>
      <c r="AE50" s="2572"/>
      <c r="AF50" s="2572"/>
      <c r="AG50" s="2572"/>
      <c r="AH50" s="2572"/>
      <c r="AI50" s="2572"/>
      <c r="AJ50" s="2572"/>
      <c r="AK50" s="2572"/>
      <c r="AL50" s="2572"/>
      <c r="AM50" s="2572"/>
      <c r="AN50" s="2572"/>
      <c r="AO50" s="2572"/>
      <c r="AP50" s="2572"/>
      <c r="AQ50" s="2572"/>
      <c r="AR50" s="2572"/>
      <c r="AS50" s="2572"/>
      <c r="AT50" s="2572"/>
      <c r="AU50" s="2572"/>
      <c r="AV50" s="2572"/>
      <c r="AW50" s="2572"/>
      <c r="AX50" s="2572"/>
      <c r="AY50" s="2572"/>
      <c r="AZ50" s="239"/>
      <c r="BA50" s="3048" t="s">
        <v>104</v>
      </c>
      <c r="BB50" s="165" t="s">
        <v>102</v>
      </c>
      <c r="BC50" s="1592" t="s">
        <v>36</v>
      </c>
      <c r="BD50" s="1611" t="s">
        <v>36</v>
      </c>
      <c r="BE50" s="1611" t="s">
        <v>36</v>
      </c>
      <c r="BF50" s="1611" t="s">
        <v>36</v>
      </c>
      <c r="BG50" s="1631" t="s">
        <v>36</v>
      </c>
      <c r="BH50" s="1651" t="s">
        <v>36</v>
      </c>
      <c r="BI50" s="1611" t="s">
        <v>36</v>
      </c>
      <c r="BJ50" s="1611" t="s">
        <v>36</v>
      </c>
      <c r="BK50" s="1611" t="s">
        <v>36</v>
      </c>
      <c r="BL50" s="1631" t="s">
        <v>36</v>
      </c>
      <c r="BM50" s="1651" t="s">
        <v>36</v>
      </c>
      <c r="BN50" s="1611" t="s">
        <v>36</v>
      </c>
      <c r="BO50" s="1611" t="s">
        <v>36</v>
      </c>
      <c r="BP50" s="1611" t="s">
        <v>36</v>
      </c>
      <c r="BQ50" s="1631" t="s">
        <v>36</v>
      </c>
      <c r="BR50" s="1651" t="s">
        <v>36</v>
      </c>
      <c r="BS50" s="1611" t="s">
        <v>36</v>
      </c>
      <c r="BT50" s="1611" t="s">
        <v>36</v>
      </c>
      <c r="BU50" s="1611" t="s">
        <v>36</v>
      </c>
      <c r="BV50" s="1611" t="s">
        <v>36</v>
      </c>
      <c r="BW50" s="1611" t="s">
        <v>36</v>
      </c>
      <c r="BX50" s="1611" t="s">
        <v>36</v>
      </c>
      <c r="BY50" s="1670" t="s">
        <v>36</v>
      </c>
      <c r="BZ50" s="1670" t="s">
        <v>36</v>
      </c>
      <c r="CA50" s="1670" t="s">
        <v>36</v>
      </c>
      <c r="CB50" s="1670" t="s">
        <v>36</v>
      </c>
      <c r="CC50" s="1670" t="s">
        <v>36</v>
      </c>
      <c r="CD50" s="1670" t="s">
        <v>36</v>
      </c>
      <c r="CE50" s="2583"/>
      <c r="CF50" s="2583"/>
      <c r="CG50" s="2583"/>
      <c r="CH50" s="2583"/>
      <c r="CI50" s="2583"/>
      <c r="CJ50" s="2583"/>
      <c r="CK50" s="2583"/>
      <c r="CL50" s="2583"/>
      <c r="CM50" s="2583"/>
      <c r="CN50" s="2583"/>
      <c r="CO50" s="2583"/>
      <c r="CP50" s="2583"/>
      <c r="CQ50" s="2583"/>
      <c r="CR50" s="2583"/>
      <c r="CS50" s="2583"/>
      <c r="CT50" s="2583"/>
      <c r="CU50" s="2583"/>
      <c r="CV50" s="2583"/>
      <c r="CW50" s="2583"/>
      <c r="CX50" s="2583"/>
      <c r="CY50" s="2583"/>
      <c r="CZ50" s="2583"/>
    </row>
    <row r="51" s="130" customFormat="true" ht="15" customHeight="true" x14ac:dyDescent="0.2">
      <c r="A51" s="3061"/>
      <c r="B51" s="291" t="s">
        <v>101</v>
      </c>
      <c r="C51" s="1526" t="s">
        <v>36</v>
      </c>
      <c r="D51" s="1537" t="s">
        <v>36</v>
      </c>
      <c r="E51" s="1537" t="s">
        <v>36</v>
      </c>
      <c r="F51" s="1537" t="s">
        <v>36</v>
      </c>
      <c r="G51" s="1548" t="s">
        <v>36</v>
      </c>
      <c r="H51" s="1559" t="s">
        <v>36</v>
      </c>
      <c r="I51" s="1537" t="s">
        <v>36</v>
      </c>
      <c r="J51" s="1537" t="s">
        <v>36</v>
      </c>
      <c r="K51" s="1537" t="s">
        <v>36</v>
      </c>
      <c r="L51" s="1570" t="s">
        <v>36</v>
      </c>
      <c r="M51" s="1579" t="s">
        <v>36</v>
      </c>
      <c r="N51" s="1537" t="s">
        <v>36</v>
      </c>
      <c r="O51" s="1537" t="s">
        <v>36</v>
      </c>
      <c r="P51" s="1537" t="s">
        <v>36</v>
      </c>
      <c r="Q51" s="1548" t="s">
        <v>36</v>
      </c>
      <c r="R51" s="1559" t="s">
        <v>36</v>
      </c>
      <c r="S51" s="1537" t="s">
        <v>36</v>
      </c>
      <c r="T51" s="1537" t="s">
        <v>36</v>
      </c>
      <c r="U51" s="1537" t="s">
        <v>36</v>
      </c>
      <c r="V51" s="1537" t="s">
        <v>36</v>
      </c>
      <c r="W51" s="1537" t="s">
        <v>36</v>
      </c>
      <c r="X51" s="1537" t="s">
        <v>36</v>
      </c>
      <c r="Y51" s="1585" t="s">
        <v>36</v>
      </c>
      <c r="Z51" s="1585" t="s">
        <v>36</v>
      </c>
      <c r="AA51" s="1585" t="s">
        <v>36</v>
      </c>
      <c r="AB51" s="1585" t="s">
        <v>36</v>
      </c>
      <c r="AC51" s="1585" t="s">
        <v>36</v>
      </c>
      <c r="AD51" s="2548" t="s">
        <v>36</v>
      </c>
      <c r="AE51" s="2572"/>
      <c r="AF51" s="2572"/>
      <c r="AG51" s="2572"/>
      <c r="AH51" s="2572"/>
      <c r="AI51" s="2572"/>
      <c r="AJ51" s="2572"/>
      <c r="AK51" s="2572"/>
      <c r="AL51" s="2572"/>
      <c r="AM51" s="2572"/>
      <c r="AN51" s="2572"/>
      <c r="AO51" s="2572"/>
      <c r="AP51" s="2572"/>
      <c r="AQ51" s="2572"/>
      <c r="AR51" s="2572"/>
      <c r="AS51" s="2572"/>
      <c r="AT51" s="2572"/>
      <c r="AU51" s="2572"/>
      <c r="AV51" s="2572"/>
      <c r="AW51" s="2572"/>
      <c r="AX51" s="2572"/>
      <c r="AY51" s="2572"/>
      <c r="AZ51" s="239"/>
      <c r="BA51" s="3048"/>
      <c r="BB51" s="165" t="s">
        <v>101</v>
      </c>
      <c r="BC51" s="1592" t="s">
        <v>36</v>
      </c>
      <c r="BD51" s="1611" t="s">
        <v>36</v>
      </c>
      <c r="BE51" s="1611" t="s">
        <v>36</v>
      </c>
      <c r="BF51" s="1611" t="s">
        <v>36</v>
      </c>
      <c r="BG51" s="1631" t="s">
        <v>36</v>
      </c>
      <c r="BH51" s="1651" t="s">
        <v>36</v>
      </c>
      <c r="BI51" s="1611" t="s">
        <v>36</v>
      </c>
      <c r="BJ51" s="1611" t="s">
        <v>36</v>
      </c>
      <c r="BK51" s="1611" t="s">
        <v>36</v>
      </c>
      <c r="BL51" s="1631" t="s">
        <v>36</v>
      </c>
      <c r="BM51" s="1651" t="s">
        <v>36</v>
      </c>
      <c r="BN51" s="1611" t="s">
        <v>36</v>
      </c>
      <c r="BO51" s="1611" t="s">
        <v>36</v>
      </c>
      <c r="BP51" s="1611" t="s">
        <v>36</v>
      </c>
      <c r="BQ51" s="1631" t="s">
        <v>36</v>
      </c>
      <c r="BR51" s="1651" t="s">
        <v>36</v>
      </c>
      <c r="BS51" s="1611" t="s">
        <v>36</v>
      </c>
      <c r="BT51" s="1611" t="s">
        <v>36</v>
      </c>
      <c r="BU51" s="1611" t="s">
        <v>36</v>
      </c>
      <c r="BV51" s="1611" t="s">
        <v>36</v>
      </c>
      <c r="BW51" s="1611" t="s">
        <v>36</v>
      </c>
      <c r="BX51" s="1611" t="s">
        <v>36</v>
      </c>
      <c r="BY51" s="1670" t="s">
        <v>36</v>
      </c>
      <c r="BZ51" s="1670" t="s">
        <v>36</v>
      </c>
      <c r="CA51" s="1670" t="s">
        <v>36</v>
      </c>
      <c r="CB51" s="1670" t="s">
        <v>36</v>
      </c>
      <c r="CC51" s="1670" t="s">
        <v>36</v>
      </c>
      <c r="CD51" s="1670" t="s">
        <v>36</v>
      </c>
      <c r="CE51" s="2583"/>
      <c r="CF51" s="2583"/>
      <c r="CG51" s="2583"/>
      <c r="CH51" s="2583"/>
      <c r="CI51" s="2583"/>
      <c r="CJ51" s="2583"/>
      <c r="CK51" s="2583"/>
      <c r="CL51" s="2583"/>
      <c r="CM51" s="2583"/>
      <c r="CN51" s="2583"/>
      <c r="CO51" s="2583"/>
      <c r="CP51" s="2583"/>
      <c r="CQ51" s="2583"/>
      <c r="CR51" s="2583"/>
      <c r="CS51" s="2583"/>
      <c r="CT51" s="2583"/>
      <c r="CU51" s="2583"/>
      <c r="CV51" s="2583"/>
      <c r="CW51" s="2583"/>
      <c r="CX51" s="2583"/>
      <c r="CY51" s="2583"/>
      <c r="CZ51" s="2583"/>
    </row>
    <row r="52" s="130" customFormat="true" ht="15" customHeight="true" x14ac:dyDescent="0.2">
      <c r="A52" s="3061"/>
      <c r="B52" s="291" t="s">
        <v>69</v>
      </c>
      <c r="C52" s="1526" t="s">
        <v>36</v>
      </c>
      <c r="D52" s="1537" t="s">
        <v>36</v>
      </c>
      <c r="E52" s="1537" t="s">
        <v>36</v>
      </c>
      <c r="F52" s="1537" t="s">
        <v>36</v>
      </c>
      <c r="G52" s="1548" t="s">
        <v>36</v>
      </c>
      <c r="H52" s="1559" t="s">
        <v>36</v>
      </c>
      <c r="I52" s="1537" t="s">
        <v>36</v>
      </c>
      <c r="J52" s="1537" t="s">
        <v>36</v>
      </c>
      <c r="K52" s="1537" t="s">
        <v>36</v>
      </c>
      <c r="L52" s="1570" t="s">
        <v>36</v>
      </c>
      <c r="M52" s="1579" t="s">
        <v>36</v>
      </c>
      <c r="N52" s="1537" t="s">
        <v>36</v>
      </c>
      <c r="O52" s="1537" t="s">
        <v>36</v>
      </c>
      <c r="P52" s="1537" t="s">
        <v>36</v>
      </c>
      <c r="Q52" s="1548" t="s">
        <v>36</v>
      </c>
      <c r="R52" s="1559" t="s">
        <v>36</v>
      </c>
      <c r="S52" s="1537" t="s">
        <v>36</v>
      </c>
      <c r="T52" s="1537" t="s">
        <v>36</v>
      </c>
      <c r="U52" s="1537" t="s">
        <v>36</v>
      </c>
      <c r="V52" s="1537" t="s">
        <v>36</v>
      </c>
      <c r="W52" s="1537" t="s">
        <v>36</v>
      </c>
      <c r="X52" s="1537" t="s">
        <v>36</v>
      </c>
      <c r="Y52" s="1585" t="s">
        <v>36</v>
      </c>
      <c r="Z52" s="1585" t="s">
        <v>36</v>
      </c>
      <c r="AA52" s="1585" t="s">
        <v>36</v>
      </c>
      <c r="AB52" s="1585" t="s">
        <v>36</v>
      </c>
      <c r="AC52" s="1585" t="s">
        <v>36</v>
      </c>
      <c r="AD52" s="2548" t="s">
        <v>36</v>
      </c>
      <c r="AE52" s="2572"/>
      <c r="AF52" s="2572"/>
      <c r="AG52" s="2572"/>
      <c r="AH52" s="2572"/>
      <c r="AI52" s="2572"/>
      <c r="AJ52" s="2572"/>
      <c r="AK52" s="2572"/>
      <c r="AL52" s="2572"/>
      <c r="AM52" s="2572"/>
      <c r="AN52" s="2572"/>
      <c r="AO52" s="2572"/>
      <c r="AP52" s="2572"/>
      <c r="AQ52" s="2572"/>
      <c r="AR52" s="2572"/>
      <c r="AS52" s="2572"/>
      <c r="AT52" s="2572"/>
      <c r="AU52" s="2572"/>
      <c r="AV52" s="2572"/>
      <c r="AW52" s="2572"/>
      <c r="AX52" s="2572"/>
      <c r="AY52" s="2572"/>
      <c r="AZ52" s="239"/>
      <c r="BA52" s="3048"/>
      <c r="BB52" s="165" t="s">
        <v>69</v>
      </c>
      <c r="BC52" s="1592" t="s">
        <v>36</v>
      </c>
      <c r="BD52" s="1611" t="s">
        <v>36</v>
      </c>
      <c r="BE52" s="1611" t="s">
        <v>36</v>
      </c>
      <c r="BF52" s="1611" t="s">
        <v>36</v>
      </c>
      <c r="BG52" s="1631" t="s">
        <v>36</v>
      </c>
      <c r="BH52" s="1651" t="s">
        <v>36</v>
      </c>
      <c r="BI52" s="1611" t="s">
        <v>36</v>
      </c>
      <c r="BJ52" s="1611" t="s">
        <v>36</v>
      </c>
      <c r="BK52" s="1611" t="s">
        <v>36</v>
      </c>
      <c r="BL52" s="1631" t="s">
        <v>36</v>
      </c>
      <c r="BM52" s="1651" t="s">
        <v>36</v>
      </c>
      <c r="BN52" s="1611" t="s">
        <v>36</v>
      </c>
      <c r="BO52" s="1611" t="s">
        <v>36</v>
      </c>
      <c r="BP52" s="1611" t="s">
        <v>36</v>
      </c>
      <c r="BQ52" s="1631" t="s">
        <v>36</v>
      </c>
      <c r="BR52" s="1651" t="s">
        <v>36</v>
      </c>
      <c r="BS52" s="1611" t="s">
        <v>36</v>
      </c>
      <c r="BT52" s="1611" t="s">
        <v>36</v>
      </c>
      <c r="BU52" s="1611" t="s">
        <v>36</v>
      </c>
      <c r="BV52" s="1611" t="s">
        <v>36</v>
      </c>
      <c r="BW52" s="1611" t="s">
        <v>36</v>
      </c>
      <c r="BX52" s="1611" t="s">
        <v>36</v>
      </c>
      <c r="BY52" s="1670" t="s">
        <v>36</v>
      </c>
      <c r="BZ52" s="1670" t="s">
        <v>36</v>
      </c>
      <c r="CA52" s="1670" t="s">
        <v>36</v>
      </c>
      <c r="CB52" s="1670" t="s">
        <v>36</v>
      </c>
      <c r="CC52" s="1670" t="s">
        <v>36</v>
      </c>
      <c r="CD52" s="1670" t="s">
        <v>36</v>
      </c>
      <c r="CE52" s="2583"/>
      <c r="CF52" s="2583"/>
      <c r="CG52" s="2583"/>
      <c r="CH52" s="2583"/>
      <c r="CI52" s="2583"/>
      <c r="CJ52" s="2583"/>
      <c r="CK52" s="2583"/>
      <c r="CL52" s="2583"/>
      <c r="CM52" s="2583"/>
      <c r="CN52" s="2583"/>
      <c r="CO52" s="2583"/>
      <c r="CP52" s="2583"/>
      <c r="CQ52" s="2583"/>
      <c r="CR52" s="2583"/>
      <c r="CS52" s="2583"/>
      <c r="CT52" s="2583"/>
      <c r="CU52" s="2583"/>
      <c r="CV52" s="2583"/>
      <c r="CW52" s="2583"/>
      <c r="CX52" s="2583"/>
      <c r="CY52" s="2583"/>
      <c r="CZ52" s="2583"/>
    </row>
    <row r="53" s="130" customFormat="true" ht="15" customHeight="true" x14ac:dyDescent="0.2">
      <c r="A53" s="3061" t="s">
        <v>107</v>
      </c>
      <c r="B53" s="291" t="s">
        <v>102</v>
      </c>
      <c r="C53" s="1526" t="s">
        <v>36</v>
      </c>
      <c r="D53" s="1537" t="s">
        <v>36</v>
      </c>
      <c r="E53" s="1537" t="s">
        <v>36</v>
      </c>
      <c r="F53" s="1537" t="s">
        <v>36</v>
      </c>
      <c r="G53" s="1548" t="s">
        <v>36</v>
      </c>
      <c r="H53" s="1559" t="s">
        <v>36</v>
      </c>
      <c r="I53" s="1537" t="s">
        <v>36</v>
      </c>
      <c r="J53" s="1537" t="s">
        <v>36</v>
      </c>
      <c r="K53" s="1537" t="s">
        <v>36</v>
      </c>
      <c r="L53" s="1570" t="s">
        <v>36</v>
      </c>
      <c r="M53" s="1579" t="s">
        <v>36</v>
      </c>
      <c r="N53" s="1537" t="s">
        <v>36</v>
      </c>
      <c r="O53" s="1537" t="s">
        <v>36</v>
      </c>
      <c r="P53" s="1537" t="s">
        <v>36</v>
      </c>
      <c r="Q53" s="1548" t="s">
        <v>36</v>
      </c>
      <c r="R53" s="1559" t="s">
        <v>36</v>
      </c>
      <c r="S53" s="1537" t="s">
        <v>36</v>
      </c>
      <c r="T53" s="1537" t="s">
        <v>36</v>
      </c>
      <c r="U53" s="1537" t="s">
        <v>36</v>
      </c>
      <c r="V53" s="1537" t="s">
        <v>36</v>
      </c>
      <c r="W53" s="1537" t="s">
        <v>36</v>
      </c>
      <c r="X53" s="1537" t="s">
        <v>36</v>
      </c>
      <c r="Y53" s="1585" t="s">
        <v>36</v>
      </c>
      <c r="Z53" s="1585" t="s">
        <v>36</v>
      </c>
      <c r="AA53" s="1585" t="s">
        <v>36</v>
      </c>
      <c r="AB53" s="1585" t="s">
        <v>36</v>
      </c>
      <c r="AC53" s="1585" t="s">
        <v>36</v>
      </c>
      <c r="AD53" s="2548" t="s">
        <v>36</v>
      </c>
      <c r="AE53" s="2572"/>
      <c r="AF53" s="2572"/>
      <c r="AG53" s="2572"/>
      <c r="AH53" s="2572"/>
      <c r="AI53" s="2572"/>
      <c r="AJ53" s="2572"/>
      <c r="AK53" s="2572"/>
      <c r="AL53" s="2572"/>
      <c r="AM53" s="2572"/>
      <c r="AN53" s="2572"/>
      <c r="AO53" s="2572"/>
      <c r="AP53" s="2572"/>
      <c r="AQ53" s="2572"/>
      <c r="AR53" s="2572"/>
      <c r="AS53" s="2572"/>
      <c r="AT53" s="2572"/>
      <c r="AU53" s="2572"/>
      <c r="AV53" s="2572"/>
      <c r="AW53" s="2572"/>
      <c r="AX53" s="2572"/>
      <c r="AY53" s="2572"/>
      <c r="AZ53" s="239"/>
      <c r="BA53" s="3048" t="s">
        <v>107</v>
      </c>
      <c r="BB53" s="165" t="s">
        <v>102</v>
      </c>
      <c r="BC53" s="1592" t="s">
        <v>36</v>
      </c>
      <c r="BD53" s="1611" t="s">
        <v>36</v>
      </c>
      <c r="BE53" s="1611" t="s">
        <v>36</v>
      </c>
      <c r="BF53" s="1611" t="s">
        <v>36</v>
      </c>
      <c r="BG53" s="1631" t="s">
        <v>36</v>
      </c>
      <c r="BH53" s="1651" t="s">
        <v>36</v>
      </c>
      <c r="BI53" s="1611" t="s">
        <v>36</v>
      </c>
      <c r="BJ53" s="1611" t="s">
        <v>36</v>
      </c>
      <c r="BK53" s="1611" t="s">
        <v>36</v>
      </c>
      <c r="BL53" s="1631" t="s">
        <v>36</v>
      </c>
      <c r="BM53" s="1651" t="s">
        <v>36</v>
      </c>
      <c r="BN53" s="1611" t="s">
        <v>36</v>
      </c>
      <c r="BO53" s="1611" t="s">
        <v>36</v>
      </c>
      <c r="BP53" s="1611" t="s">
        <v>36</v>
      </c>
      <c r="BQ53" s="1631" t="s">
        <v>36</v>
      </c>
      <c r="BR53" s="1651" t="s">
        <v>36</v>
      </c>
      <c r="BS53" s="1611" t="s">
        <v>36</v>
      </c>
      <c r="BT53" s="1611" t="s">
        <v>36</v>
      </c>
      <c r="BU53" s="1611" t="s">
        <v>36</v>
      </c>
      <c r="BV53" s="1611" t="s">
        <v>36</v>
      </c>
      <c r="BW53" s="1611" t="s">
        <v>36</v>
      </c>
      <c r="BX53" s="1611" t="s">
        <v>36</v>
      </c>
      <c r="BY53" s="1670" t="s">
        <v>36</v>
      </c>
      <c r="BZ53" s="1670" t="s">
        <v>36</v>
      </c>
      <c r="CA53" s="1670" t="s">
        <v>36</v>
      </c>
      <c r="CB53" s="1670" t="s">
        <v>36</v>
      </c>
      <c r="CC53" s="1670" t="s">
        <v>36</v>
      </c>
      <c r="CD53" s="1670" t="s">
        <v>36</v>
      </c>
      <c r="CE53" s="2583"/>
      <c r="CF53" s="2583"/>
      <c r="CG53" s="2583"/>
      <c r="CH53" s="2583"/>
      <c r="CI53" s="2583"/>
      <c r="CJ53" s="2583"/>
      <c r="CK53" s="2583"/>
      <c r="CL53" s="2583"/>
      <c r="CM53" s="2583"/>
      <c r="CN53" s="2583"/>
      <c r="CO53" s="2583"/>
      <c r="CP53" s="2583"/>
      <c r="CQ53" s="2583"/>
      <c r="CR53" s="2583"/>
      <c r="CS53" s="2583"/>
      <c r="CT53" s="2583"/>
      <c r="CU53" s="2583"/>
      <c r="CV53" s="2583"/>
      <c r="CW53" s="2583"/>
      <c r="CX53" s="2583"/>
      <c r="CY53" s="2583"/>
      <c r="CZ53" s="2583"/>
    </row>
    <row r="54" s="130" customFormat="true" ht="15" customHeight="true" x14ac:dyDescent="0.2">
      <c r="A54" s="3061"/>
      <c r="B54" s="291" t="s">
        <v>101</v>
      </c>
      <c r="C54" s="1526" t="s">
        <v>36</v>
      </c>
      <c r="D54" s="1537" t="s">
        <v>36</v>
      </c>
      <c r="E54" s="1537" t="s">
        <v>36</v>
      </c>
      <c r="F54" s="1537" t="s">
        <v>36</v>
      </c>
      <c r="G54" s="1548" t="s">
        <v>36</v>
      </c>
      <c r="H54" s="1559" t="s">
        <v>36</v>
      </c>
      <c r="I54" s="1537" t="s">
        <v>36</v>
      </c>
      <c r="J54" s="1537" t="s">
        <v>36</v>
      </c>
      <c r="K54" s="1537" t="s">
        <v>36</v>
      </c>
      <c r="L54" s="1570" t="s">
        <v>36</v>
      </c>
      <c r="M54" s="1579" t="s">
        <v>36</v>
      </c>
      <c r="N54" s="1537" t="s">
        <v>36</v>
      </c>
      <c r="O54" s="1537" t="s">
        <v>36</v>
      </c>
      <c r="P54" s="1537" t="s">
        <v>36</v>
      </c>
      <c r="Q54" s="1548" t="s">
        <v>36</v>
      </c>
      <c r="R54" s="1559" t="s">
        <v>36</v>
      </c>
      <c r="S54" s="1537" t="s">
        <v>36</v>
      </c>
      <c r="T54" s="1537" t="s">
        <v>36</v>
      </c>
      <c r="U54" s="1537" t="s">
        <v>36</v>
      </c>
      <c r="V54" s="1537" t="s">
        <v>36</v>
      </c>
      <c r="W54" s="1537" t="s">
        <v>36</v>
      </c>
      <c r="X54" s="1537" t="s">
        <v>36</v>
      </c>
      <c r="Y54" s="1585" t="s">
        <v>36</v>
      </c>
      <c r="Z54" s="1585" t="s">
        <v>36</v>
      </c>
      <c r="AA54" s="1585" t="s">
        <v>36</v>
      </c>
      <c r="AB54" s="1585" t="s">
        <v>36</v>
      </c>
      <c r="AC54" s="1585" t="s">
        <v>36</v>
      </c>
      <c r="AD54" s="2548" t="s">
        <v>36</v>
      </c>
      <c r="AE54" s="2572"/>
      <c r="AF54" s="2572"/>
      <c r="AG54" s="2572"/>
      <c r="AH54" s="2572"/>
      <c r="AI54" s="2572"/>
      <c r="AJ54" s="2572"/>
      <c r="AK54" s="2572"/>
      <c r="AL54" s="2572"/>
      <c r="AM54" s="2572"/>
      <c r="AN54" s="2572"/>
      <c r="AO54" s="2572"/>
      <c r="AP54" s="2572"/>
      <c r="AQ54" s="2572"/>
      <c r="AR54" s="2572"/>
      <c r="AS54" s="2572"/>
      <c r="AT54" s="2572"/>
      <c r="AU54" s="2572"/>
      <c r="AV54" s="2572"/>
      <c r="AW54" s="2572"/>
      <c r="AX54" s="2572"/>
      <c r="AY54" s="2572"/>
      <c r="AZ54" s="239"/>
      <c r="BA54" s="3048"/>
      <c r="BB54" s="165" t="s">
        <v>101</v>
      </c>
      <c r="BC54" s="1592" t="s">
        <v>36</v>
      </c>
      <c r="BD54" s="1611" t="s">
        <v>36</v>
      </c>
      <c r="BE54" s="1611" t="s">
        <v>36</v>
      </c>
      <c r="BF54" s="1611" t="s">
        <v>36</v>
      </c>
      <c r="BG54" s="1631" t="s">
        <v>36</v>
      </c>
      <c r="BH54" s="1651" t="s">
        <v>36</v>
      </c>
      <c r="BI54" s="1611" t="s">
        <v>36</v>
      </c>
      <c r="BJ54" s="1611" t="s">
        <v>36</v>
      </c>
      <c r="BK54" s="1611" t="s">
        <v>36</v>
      </c>
      <c r="BL54" s="1631" t="s">
        <v>36</v>
      </c>
      <c r="BM54" s="1651" t="s">
        <v>36</v>
      </c>
      <c r="BN54" s="1611" t="s">
        <v>36</v>
      </c>
      <c r="BO54" s="1611" t="s">
        <v>36</v>
      </c>
      <c r="BP54" s="1611" t="s">
        <v>36</v>
      </c>
      <c r="BQ54" s="1631" t="s">
        <v>36</v>
      </c>
      <c r="BR54" s="1651" t="s">
        <v>36</v>
      </c>
      <c r="BS54" s="1611" t="s">
        <v>36</v>
      </c>
      <c r="BT54" s="1611" t="s">
        <v>36</v>
      </c>
      <c r="BU54" s="1611" t="s">
        <v>36</v>
      </c>
      <c r="BV54" s="1611" t="s">
        <v>36</v>
      </c>
      <c r="BW54" s="1611" t="s">
        <v>36</v>
      </c>
      <c r="BX54" s="1611" t="s">
        <v>36</v>
      </c>
      <c r="BY54" s="1670" t="s">
        <v>36</v>
      </c>
      <c r="BZ54" s="1670" t="s">
        <v>36</v>
      </c>
      <c r="CA54" s="1670" t="s">
        <v>36</v>
      </c>
      <c r="CB54" s="1670" t="s">
        <v>36</v>
      </c>
      <c r="CC54" s="1670" t="s">
        <v>36</v>
      </c>
      <c r="CD54" s="1670" t="s">
        <v>36</v>
      </c>
      <c r="CE54" s="2583"/>
      <c r="CF54" s="2583"/>
      <c r="CG54" s="2583"/>
      <c r="CH54" s="2583"/>
      <c r="CI54" s="2583"/>
      <c r="CJ54" s="2583"/>
      <c r="CK54" s="2583"/>
      <c r="CL54" s="2583"/>
      <c r="CM54" s="2583"/>
      <c r="CN54" s="2583"/>
      <c r="CO54" s="2583"/>
      <c r="CP54" s="2583"/>
      <c r="CQ54" s="2583"/>
      <c r="CR54" s="2583"/>
      <c r="CS54" s="2583"/>
      <c r="CT54" s="2583"/>
      <c r="CU54" s="2583"/>
      <c r="CV54" s="2583"/>
      <c r="CW54" s="2583"/>
      <c r="CX54" s="2583"/>
      <c r="CY54" s="2583"/>
      <c r="CZ54" s="2583"/>
    </row>
    <row r="55" s="130" customFormat="true" ht="15" customHeight="true" x14ac:dyDescent="0.2">
      <c r="A55" s="3062"/>
      <c r="B55" s="292" t="s">
        <v>69</v>
      </c>
      <c r="C55" s="1529" t="s">
        <v>36</v>
      </c>
      <c r="D55" s="1540" t="s">
        <v>36</v>
      </c>
      <c r="E55" s="1540" t="s">
        <v>36</v>
      </c>
      <c r="F55" s="1540" t="s">
        <v>36</v>
      </c>
      <c r="G55" s="1551" t="s">
        <v>36</v>
      </c>
      <c r="H55" s="1562" t="s">
        <v>36</v>
      </c>
      <c r="I55" s="1540" t="s">
        <v>36</v>
      </c>
      <c r="J55" s="1540" t="s">
        <v>36</v>
      </c>
      <c r="K55" s="1540" t="s">
        <v>36</v>
      </c>
      <c r="L55" s="1573" t="s">
        <v>36</v>
      </c>
      <c r="M55" s="1581" t="s">
        <v>36</v>
      </c>
      <c r="N55" s="1540" t="s">
        <v>36</v>
      </c>
      <c r="O55" s="1540" t="s">
        <v>36</v>
      </c>
      <c r="P55" s="1540" t="s">
        <v>36</v>
      </c>
      <c r="Q55" s="1551" t="s">
        <v>36</v>
      </c>
      <c r="R55" s="2508" t="s">
        <v>36</v>
      </c>
      <c r="S55" s="2509" t="s">
        <v>36</v>
      </c>
      <c r="T55" s="2509" t="s">
        <v>36</v>
      </c>
      <c r="U55" s="2509" t="s">
        <v>36</v>
      </c>
      <c r="V55" s="2509" t="s">
        <v>36</v>
      </c>
      <c r="W55" s="2509" t="s">
        <v>36</v>
      </c>
      <c r="X55" s="2509" t="s">
        <v>36</v>
      </c>
      <c r="Y55" s="2509" t="s">
        <v>36</v>
      </c>
      <c r="Z55" s="2509" t="s">
        <v>36</v>
      </c>
      <c r="AA55" s="2509" t="s">
        <v>36</v>
      </c>
      <c r="AB55" s="2509" t="s">
        <v>36</v>
      </c>
      <c r="AC55" s="2509" t="s">
        <v>36</v>
      </c>
      <c r="AD55" s="2550" t="s">
        <v>36</v>
      </c>
      <c r="AE55" s="2573"/>
      <c r="AF55" s="2573"/>
      <c r="AG55" s="2573"/>
      <c r="AH55" s="2573"/>
      <c r="AI55" s="2573"/>
      <c r="AJ55" s="2573"/>
      <c r="AK55" s="2573"/>
      <c r="AL55" s="2573"/>
      <c r="AM55" s="2573"/>
      <c r="AN55" s="2573"/>
      <c r="AO55" s="2573"/>
      <c r="AP55" s="2573"/>
      <c r="AQ55" s="2573"/>
      <c r="AR55" s="2573"/>
      <c r="AS55" s="2573"/>
      <c r="AT55" s="2573"/>
      <c r="AU55" s="2573"/>
      <c r="AV55" s="2573"/>
      <c r="AW55" s="2573"/>
      <c r="AX55" s="2573"/>
      <c r="AY55" s="2573"/>
      <c r="AZ55" s="239"/>
      <c r="BA55" s="3063"/>
      <c r="BB55" s="166" t="s">
        <v>69</v>
      </c>
      <c r="BC55" s="1593" t="s">
        <v>36</v>
      </c>
      <c r="BD55" s="1612" t="s">
        <v>36</v>
      </c>
      <c r="BE55" s="1612" t="s">
        <v>36</v>
      </c>
      <c r="BF55" s="1612" t="s">
        <v>36</v>
      </c>
      <c r="BG55" s="1632" t="s">
        <v>36</v>
      </c>
      <c r="BH55" s="1652" t="s">
        <v>36</v>
      </c>
      <c r="BI55" s="1612" t="s">
        <v>36</v>
      </c>
      <c r="BJ55" s="1612" t="s">
        <v>36</v>
      </c>
      <c r="BK55" s="1612" t="s">
        <v>36</v>
      </c>
      <c r="BL55" s="1632" t="s">
        <v>36</v>
      </c>
      <c r="BM55" s="1652" t="s">
        <v>36</v>
      </c>
      <c r="BN55" s="1612" t="s">
        <v>36</v>
      </c>
      <c r="BO55" s="1612" t="s">
        <v>36</v>
      </c>
      <c r="BP55" s="1612" t="s">
        <v>36</v>
      </c>
      <c r="BQ55" s="1632" t="s">
        <v>36</v>
      </c>
      <c r="BR55" s="2510" t="s">
        <v>36</v>
      </c>
      <c r="BS55" s="2511" t="s">
        <v>36</v>
      </c>
      <c r="BT55" s="2511" t="s">
        <v>36</v>
      </c>
      <c r="BU55" s="2511" t="s">
        <v>36</v>
      </c>
      <c r="BV55" s="2511" t="s">
        <v>36</v>
      </c>
      <c r="BW55" s="2511" t="s">
        <v>36</v>
      </c>
      <c r="BX55" s="2511" t="s">
        <v>36</v>
      </c>
      <c r="BY55" s="2511" t="s">
        <v>36</v>
      </c>
      <c r="BZ55" s="1685" t="s">
        <v>36</v>
      </c>
      <c r="CA55" s="1685" t="s">
        <v>36</v>
      </c>
      <c r="CB55" s="1685" t="s">
        <v>36</v>
      </c>
      <c r="CC55" s="1685" t="s">
        <v>36</v>
      </c>
      <c r="CD55" s="1685" t="s">
        <v>36</v>
      </c>
      <c r="CE55" s="2584"/>
      <c r="CF55" s="2584"/>
      <c r="CG55" s="2584"/>
      <c r="CH55" s="2584"/>
      <c r="CI55" s="2584"/>
      <c r="CJ55" s="2584"/>
      <c r="CK55" s="2584"/>
      <c r="CL55" s="2584"/>
      <c r="CM55" s="2584"/>
      <c r="CN55" s="2584"/>
      <c r="CO55" s="2584"/>
      <c r="CP55" s="2584"/>
      <c r="CQ55" s="2584"/>
      <c r="CR55" s="2584"/>
      <c r="CS55" s="2584"/>
      <c r="CT55" s="2584"/>
      <c r="CU55" s="2584"/>
      <c r="CV55" s="2584"/>
      <c r="CW55" s="2584"/>
      <c r="CX55" s="2584"/>
      <c r="CY55" s="2584"/>
      <c r="CZ55" s="2584"/>
    </row>
    <row r="56" s="767" customFormat="true" ht="15" customHeight="true" x14ac:dyDescent="0.2">
      <c r="A56" s="132"/>
      <c r="B56" s="204"/>
      <c r="C56" s="3087" t="s">
        <v>116</v>
      </c>
      <c r="D56" s="3088"/>
      <c r="E56" s="3088"/>
      <c r="F56" s="3088"/>
      <c r="G56" s="3089"/>
      <c r="H56" s="3200" t="s">
        <v>39</v>
      </c>
      <c r="I56" s="3201"/>
      <c r="J56" s="3201"/>
      <c r="K56" s="3201"/>
      <c r="L56" s="3202"/>
      <c r="M56" s="3203" t="s">
        <v>38</v>
      </c>
      <c r="N56" s="3201"/>
      <c r="O56" s="3201"/>
      <c r="P56" s="3201"/>
      <c r="Q56" s="3202"/>
      <c r="R56" s="2614" t="s">
        <v>143</v>
      </c>
      <c r="S56" s="2622"/>
      <c r="T56" s="2622"/>
      <c r="U56" s="2622"/>
      <c r="V56" s="2622"/>
      <c r="W56" s="2622"/>
      <c r="X56" s="2622"/>
      <c r="Y56" s="2622"/>
      <c r="Z56" s="2622"/>
      <c r="AA56" s="2622"/>
      <c r="AB56" s="2622"/>
      <c r="AC56" s="2622"/>
      <c r="AD56" s="2623"/>
      <c r="AE56" s="1045"/>
      <c r="AF56" s="1045"/>
      <c r="AG56" s="1045"/>
      <c r="AH56" s="1045"/>
      <c r="AI56" s="1045"/>
      <c r="AJ56" s="1045"/>
      <c r="AK56" s="1045"/>
      <c r="AL56" s="1045"/>
      <c r="AM56" s="1045"/>
      <c r="AN56" s="1045"/>
      <c r="AO56" s="1045"/>
      <c r="AP56" s="1045"/>
      <c r="AQ56" s="1045"/>
      <c r="AR56" s="1045"/>
      <c r="AS56" s="1045"/>
      <c r="AT56" s="1045"/>
      <c r="AU56" s="1045"/>
      <c r="AV56" s="1045"/>
      <c r="AW56" s="1045"/>
      <c r="AX56" s="1045"/>
      <c r="AY56" s="1045"/>
      <c r="AZ56" s="240"/>
      <c r="BA56" s="241" t="s">
        <v>132</v>
      </c>
      <c r="BB56" s="115" t="s">
        <v>97</v>
      </c>
      <c r="BC56" s="3049" t="s">
        <v>116</v>
      </c>
      <c r="BD56" s="3050"/>
      <c r="BE56" s="3050"/>
      <c r="BF56" s="3050"/>
      <c r="BG56" s="3051"/>
      <c r="BH56" s="3052" t="s">
        <v>39</v>
      </c>
      <c r="BI56" s="3050"/>
      <c r="BJ56" s="3050"/>
      <c r="BK56" s="3050"/>
      <c r="BL56" s="3051"/>
      <c r="BM56" s="3052" t="s">
        <v>38</v>
      </c>
      <c r="BN56" s="3050"/>
      <c r="BO56" s="3050"/>
      <c r="BP56" s="3050"/>
      <c r="BQ56" s="3053"/>
      <c r="BR56" s="2504" t="s">
        <v>143</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767" customFormat="true" ht="24" x14ac:dyDescent="0.2">
      <c r="A57" s="205" t="s">
        <v>70</v>
      </c>
      <c r="B57" s="278"/>
      <c r="C57" s="407" t="s">
        <v>0</v>
      </c>
      <c r="D57" s="408" t="s">
        <v>1</v>
      </c>
      <c r="E57" s="408" t="s">
        <v>2</v>
      </c>
      <c r="F57" s="408" t="s">
        <v>3</v>
      </c>
      <c r="G57" s="409" t="s">
        <v>4</v>
      </c>
      <c r="H57" s="1739" t="s">
        <v>0</v>
      </c>
      <c r="I57" s="1692" t="s">
        <v>1</v>
      </c>
      <c r="J57" s="1692" t="s">
        <v>2</v>
      </c>
      <c r="K57" s="1692" t="s">
        <v>3</v>
      </c>
      <c r="L57" s="1693" t="s">
        <v>4</v>
      </c>
      <c r="M57" s="1727" t="s">
        <v>0</v>
      </c>
      <c r="N57" s="1692" t="s">
        <v>1</v>
      </c>
      <c r="O57" s="1692" t="s">
        <v>2</v>
      </c>
      <c r="P57" s="1692" t="s">
        <v>3</v>
      </c>
      <c r="Q57" s="1751" t="s">
        <v>4</v>
      </c>
      <c r="R57" s="1739" t="s">
        <v>245</v>
      </c>
      <c r="S57" s="1692" t="s">
        <v>246</v>
      </c>
      <c r="T57" s="1692" t="s">
        <v>247</v>
      </c>
      <c r="U57" s="1692" t="s">
        <v>248</v>
      </c>
      <c r="V57" s="1692" t="s">
        <v>249</v>
      </c>
      <c r="W57" s="1692" t="s">
        <v>250</v>
      </c>
      <c r="X57" s="1692" t="s">
        <v>251</v>
      </c>
      <c r="Y57" s="1692" t="s">
        <v>252</v>
      </c>
      <c r="Z57" s="1692" t="s">
        <v>253</v>
      </c>
      <c r="AA57" s="1692" t="s">
        <v>254</v>
      </c>
      <c r="AB57" s="1692" t="s">
        <v>255</v>
      </c>
      <c r="AC57" s="1692" t="s">
        <v>256</v>
      </c>
      <c r="AD57" s="1694" t="s">
        <v>257</v>
      </c>
      <c r="AE57" s="1045"/>
      <c r="AF57" s="1045"/>
      <c r="AG57" s="1045"/>
      <c r="AH57" s="1045"/>
      <c r="AI57" s="1045"/>
      <c r="AJ57" s="1045"/>
      <c r="AK57" s="1045"/>
      <c r="AL57" s="1045"/>
      <c r="AM57" s="1045"/>
      <c r="AN57" s="1045"/>
      <c r="AO57" s="1045"/>
      <c r="AP57" s="1045"/>
      <c r="AQ57" s="1045"/>
      <c r="AR57" s="1045"/>
      <c r="AS57" s="1045"/>
      <c r="AT57" s="1045"/>
      <c r="AU57" s="1045"/>
      <c r="AV57" s="1045"/>
      <c r="AW57" s="1045"/>
      <c r="AX57" s="1045"/>
      <c r="AY57" s="1045"/>
      <c r="AZ57" s="240"/>
      <c r="BA57" s="218" t="s">
        <v>121</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245</v>
      </c>
      <c r="BS57" s="184" t="s">
        <v>246</v>
      </c>
      <c r="BT57" s="184" t="s">
        <v>247</v>
      </c>
      <c r="BU57" s="184" t="s">
        <v>248</v>
      </c>
      <c r="BV57" s="184" t="s">
        <v>249</v>
      </c>
      <c r="BW57" s="184" t="s">
        <v>250</v>
      </c>
      <c r="BX57" s="184" t="s">
        <v>251</v>
      </c>
      <c r="BY57" s="185" t="s">
        <v>252</v>
      </c>
      <c r="BZ57" s="185" t="s">
        <v>253</v>
      </c>
      <c r="CA57" s="185" t="s">
        <v>254</v>
      </c>
      <c r="CB57" s="185" t="s">
        <v>255</v>
      </c>
      <c r="CC57" s="185" t="s">
        <v>256</v>
      </c>
      <c r="CD57" s="185" t="s">
        <v>257</v>
      </c>
      <c r="CE57" s="2585"/>
      <c r="CF57" s="2585"/>
      <c r="CG57" s="2585"/>
      <c r="CH57" s="2585"/>
      <c r="CI57" s="2585"/>
      <c r="CJ57" s="2585"/>
      <c r="CK57" s="2585"/>
      <c r="CL57" s="2585"/>
      <c r="CM57" s="2585"/>
      <c r="CN57" s="2585"/>
      <c r="CO57" s="2585"/>
      <c r="CP57" s="2585"/>
      <c r="CQ57" s="2585"/>
      <c r="CR57" s="2585"/>
      <c r="CS57" s="2585"/>
      <c r="CT57" s="2585"/>
      <c r="CU57" s="2585"/>
      <c r="CV57" s="2585"/>
      <c r="CW57" s="2585"/>
      <c r="CX57" s="2585"/>
      <c r="CY57" s="2585"/>
      <c r="CZ57" s="2585"/>
    </row>
    <row r="58" s="767" customFormat="true" ht="15" customHeight="true" x14ac:dyDescent="0.2">
      <c r="A58" s="3219" t="s">
        <v>258</v>
      </c>
      <c r="B58" s="1933" t="s">
        <v>259</v>
      </c>
      <c r="C58" s="1827">
        <v>0</v>
      </c>
      <c r="D58" s="1828">
        <v>0</v>
      </c>
      <c r="E58" s="1828">
        <v>0</v>
      </c>
      <c r="F58" s="1828">
        <v>0.43275766282061129</v>
      </c>
      <c r="G58" s="1829">
        <v>11.772847710320921</v>
      </c>
      <c r="H58" s="1830">
        <v>1.7733105994352163</v>
      </c>
      <c r="I58" s="1828">
        <v>7.1547059362528449</v>
      </c>
      <c r="J58" s="1828">
        <v>10.234819050029124</v>
      </c>
      <c r="K58" s="1828">
        <v>4.9618288180941637</v>
      </c>
      <c r="L58" s="1831">
        <v>25.293371685343622</v>
      </c>
      <c r="M58" s="1832">
        <v>0</v>
      </c>
      <c r="N58" s="1828">
        <v>0</v>
      </c>
      <c r="O58" s="1828">
        <v>0</v>
      </c>
      <c r="P58" s="1828">
        <v>0</v>
      </c>
      <c r="Q58" s="1829">
        <v>0.22255075279791783</v>
      </c>
      <c r="R58" s="1830">
        <v>0</v>
      </c>
      <c r="S58" s="1828">
        <v>1.2274896235617889</v>
      </c>
      <c r="T58" s="1828">
        <v>0.54201214346093585</v>
      </c>
      <c r="U58" s="1828">
        <v>0</v>
      </c>
      <c r="V58" s="1828">
        <v>0</v>
      </c>
      <c r="W58" s="1828">
        <v>3.6887092159708845</v>
      </c>
      <c r="X58" s="1828">
        <v>0.14897842010566073</v>
      </c>
      <c r="Y58" s="1828">
        <v>0</v>
      </c>
      <c r="Z58" s="1828">
        <v>20.864600714419353</v>
      </c>
      <c r="AA58" s="1828">
        <v>2.9332741955151249</v>
      </c>
      <c r="AB58" s="1828">
        <v>0</v>
      </c>
      <c r="AC58" s="1828">
        <v>0</v>
      </c>
      <c r="AD58" s="2636">
        <v>0</v>
      </c>
      <c r="AE58" s="1045"/>
      <c r="AF58" s="1045"/>
      <c r="AG58" s="1045"/>
      <c r="AH58" s="1045"/>
      <c r="AI58" s="1045"/>
      <c r="AJ58" s="1045"/>
      <c r="AK58" s="1045"/>
      <c r="AL58" s="1045"/>
      <c r="AM58" s="1045"/>
      <c r="AN58" s="1045"/>
      <c r="AO58" s="1045"/>
      <c r="AP58" s="1045"/>
      <c r="AQ58" s="1045"/>
      <c r="AR58" s="1045"/>
      <c r="AS58" s="1045"/>
      <c r="AT58" s="1045"/>
      <c r="AU58" s="1045"/>
      <c r="AV58" s="1045"/>
      <c r="AW58" s="1045"/>
      <c r="AX58" s="1045"/>
      <c r="AY58" s="1045"/>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440"/>
      <c r="CC58" s="440"/>
      <c r="CD58" s="440"/>
      <c r="CE58" s="2586"/>
      <c r="CF58" s="2586"/>
      <c r="CG58" s="2586"/>
      <c r="CH58" s="2586"/>
      <c r="CI58" s="2586"/>
      <c r="CJ58" s="2586"/>
      <c r="CK58" s="2586"/>
      <c r="CL58" s="2586"/>
      <c r="CM58" s="2586"/>
      <c r="CN58" s="2586"/>
      <c r="CO58" s="2586"/>
      <c r="CP58" s="2586"/>
      <c r="CQ58" s="2586"/>
      <c r="CR58" s="2586"/>
      <c r="CS58" s="2586"/>
      <c r="CT58" s="2586"/>
      <c r="CU58" s="2586"/>
      <c r="CV58" s="2586"/>
      <c r="CW58" s="2586"/>
      <c r="CX58" s="2586"/>
      <c r="CY58" s="2586"/>
      <c r="CZ58" s="2586"/>
    </row>
    <row r="59" s="767" customFormat="true" ht="15" customHeight="true" x14ac:dyDescent="0.2">
      <c r="A59" s="3220"/>
      <c r="B59" s="1934" t="s">
        <v>260</v>
      </c>
      <c r="C59" s="1833">
        <v>0</v>
      </c>
      <c r="D59" s="1834">
        <v>0</v>
      </c>
      <c r="E59" s="1834">
        <v>0</v>
      </c>
      <c r="F59" s="1834">
        <v>1.1962932166757039</v>
      </c>
      <c r="G59" s="1835">
        <v>14.998707210848778</v>
      </c>
      <c r="H59" s="1836">
        <v>0.84982403889503599</v>
      </c>
      <c r="I59" s="1834">
        <v>10.060159237466999</v>
      </c>
      <c r="J59" s="1834">
        <v>6.4669783039472311</v>
      </c>
      <c r="K59" s="1834">
        <v>11.137958011005059</v>
      </c>
      <c r="L59" s="1837">
        <v>37.118417710133151</v>
      </c>
      <c r="M59" s="1838">
        <v>0</v>
      </c>
      <c r="N59" s="1834">
        <v>0</v>
      </c>
      <c r="O59" s="1834">
        <v>0</v>
      </c>
      <c r="P59" s="1834">
        <v>0</v>
      </c>
      <c r="Q59" s="1835">
        <v>0.2909708099024455</v>
      </c>
      <c r="R59" s="1836">
        <v>0</v>
      </c>
      <c r="S59" s="1834">
        <v>4.0858673747746499</v>
      </c>
      <c r="T59" s="1834">
        <v>21.896155676185519</v>
      </c>
      <c r="U59" s="1834">
        <v>0</v>
      </c>
      <c r="V59" s="1834">
        <v>0</v>
      </c>
      <c r="W59" s="1834">
        <v>3.161980945874892</v>
      </c>
      <c r="X59" s="1834">
        <v>0</v>
      </c>
      <c r="Y59" s="1834">
        <v>0</v>
      </c>
      <c r="Z59" s="1834">
        <v>8.1226548856514444</v>
      </c>
      <c r="AA59" s="1834">
        <v>3.5878095194414246</v>
      </c>
      <c r="AB59" s="1834">
        <v>0</v>
      </c>
      <c r="AC59" s="1834">
        <v>0</v>
      </c>
      <c r="AD59" s="2637">
        <v>0</v>
      </c>
      <c r="AE59" s="1045"/>
      <c r="AF59" s="1045"/>
      <c r="AG59" s="1045"/>
      <c r="AH59" s="1045"/>
      <c r="AI59" s="1045"/>
      <c r="AJ59" s="1045"/>
      <c r="AK59" s="1045"/>
      <c r="AL59" s="1045"/>
      <c r="AM59" s="1045"/>
      <c r="AN59" s="1045"/>
      <c r="AO59" s="1045"/>
      <c r="AP59" s="1045"/>
      <c r="AQ59" s="1045"/>
      <c r="AR59" s="1045"/>
      <c r="AS59" s="1045"/>
      <c r="AT59" s="1045"/>
      <c r="AU59" s="1045"/>
      <c r="AV59" s="1045"/>
      <c r="AW59" s="1045"/>
      <c r="AX59" s="1045"/>
      <c r="AY59" s="1045"/>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442"/>
      <c r="CC59" s="442"/>
      <c r="CD59" s="442"/>
      <c r="CE59" s="2587"/>
      <c r="CF59" s="2587"/>
      <c r="CG59" s="2587"/>
      <c r="CH59" s="2587"/>
      <c r="CI59" s="2587"/>
      <c r="CJ59" s="2587"/>
      <c r="CK59" s="2587"/>
      <c r="CL59" s="2587"/>
      <c r="CM59" s="2587"/>
      <c r="CN59" s="2587"/>
      <c r="CO59" s="2587"/>
      <c r="CP59" s="2587"/>
      <c r="CQ59" s="2587"/>
      <c r="CR59" s="2587"/>
      <c r="CS59" s="2587"/>
      <c r="CT59" s="2587"/>
      <c r="CU59" s="2587"/>
      <c r="CV59" s="2587"/>
      <c r="CW59" s="2587"/>
      <c r="CX59" s="2587"/>
      <c r="CY59" s="2587"/>
      <c r="CZ59" s="2587"/>
    </row>
    <row r="60" s="767" customFormat="true" ht="15" customHeight="true" x14ac:dyDescent="0.2">
      <c r="A60" s="3220"/>
      <c r="B60" s="1934" t="s">
        <v>261</v>
      </c>
      <c r="C60" s="1833">
        <v>5.1981189511088983</v>
      </c>
      <c r="D60" s="1834">
        <v>6.020456833856815</v>
      </c>
      <c r="E60" s="1834">
        <v>12.46954352785542</v>
      </c>
      <c r="F60" s="1834">
        <v>26.860566465211615</v>
      </c>
      <c r="G60" s="1835">
        <v>57.078612247259905</v>
      </c>
      <c r="H60" s="1836">
        <v>71.745247426302214</v>
      </c>
      <c r="I60" s="1834">
        <v>68.402279843542559</v>
      </c>
      <c r="J60" s="1834">
        <v>72.712215427757471</v>
      </c>
      <c r="K60" s="1834">
        <v>76.447478978804156</v>
      </c>
      <c r="L60" s="1837">
        <v>31.546768485357912</v>
      </c>
      <c r="M60" s="1838">
        <v>5.1951498794420194</v>
      </c>
      <c r="N60" s="1834">
        <v>5.2655621419027261</v>
      </c>
      <c r="O60" s="1834">
        <v>5.9631614234439239</v>
      </c>
      <c r="P60" s="1834">
        <v>6.3705398957275605</v>
      </c>
      <c r="Q60" s="1835">
        <v>16.176540125814618</v>
      </c>
      <c r="R60" s="1836">
        <v>30.73783660799872</v>
      </c>
      <c r="S60" s="1834">
        <v>44.750189976907542</v>
      </c>
      <c r="T60" s="1834">
        <v>26.796221180175788</v>
      </c>
      <c r="U60" s="1834">
        <v>17.192643705943407</v>
      </c>
      <c r="V60" s="1834">
        <v>3.6363988266392715</v>
      </c>
      <c r="W60" s="1834">
        <v>30.644038267583699</v>
      </c>
      <c r="X60" s="1834">
        <v>10.194188620278071</v>
      </c>
      <c r="Y60" s="1834">
        <v>1.140076998528857</v>
      </c>
      <c r="Z60" s="1834">
        <v>39.491536174012317</v>
      </c>
      <c r="AA60" s="1834">
        <v>29.972745345932356</v>
      </c>
      <c r="AB60" s="1834">
        <v>2.1112448835269224</v>
      </c>
      <c r="AC60" s="1834">
        <v>5.8657018621339718</v>
      </c>
      <c r="AD60" s="2637">
        <v>15.294278354450958</v>
      </c>
      <c r="AE60" s="1045"/>
      <c r="AF60" s="1045"/>
      <c r="AG60" s="1045"/>
      <c r="AH60" s="1045"/>
      <c r="AI60" s="1045"/>
      <c r="AJ60" s="1045"/>
      <c r="AK60" s="1045"/>
      <c r="AL60" s="1045"/>
      <c r="AM60" s="1045"/>
      <c r="AN60" s="1045"/>
      <c r="AO60" s="1045"/>
      <c r="AP60" s="1045"/>
      <c r="AQ60" s="1045"/>
      <c r="AR60" s="1045"/>
      <c r="AS60" s="1045"/>
      <c r="AT60" s="1045"/>
      <c r="AU60" s="1045"/>
      <c r="AV60" s="1045"/>
      <c r="AW60" s="1045"/>
      <c r="AX60" s="1045"/>
      <c r="AY60" s="1045"/>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442"/>
      <c r="CC60" s="442"/>
      <c r="CD60" s="442"/>
      <c r="CE60" s="2587"/>
      <c r="CF60" s="2587"/>
      <c r="CG60" s="2587"/>
      <c r="CH60" s="2587"/>
      <c r="CI60" s="2587"/>
      <c r="CJ60" s="2587"/>
      <c r="CK60" s="2587"/>
      <c r="CL60" s="2587"/>
      <c r="CM60" s="2587"/>
      <c r="CN60" s="2587"/>
      <c r="CO60" s="2587"/>
      <c r="CP60" s="2587"/>
      <c r="CQ60" s="2587"/>
      <c r="CR60" s="2587"/>
      <c r="CS60" s="2587"/>
      <c r="CT60" s="2587"/>
      <c r="CU60" s="2587"/>
      <c r="CV60" s="2587"/>
      <c r="CW60" s="2587"/>
      <c r="CX60" s="2587"/>
      <c r="CY60" s="2587"/>
      <c r="CZ60" s="2587"/>
    </row>
    <row r="61" s="767" customFormat="true" ht="15" customHeight="true" x14ac:dyDescent="0.2">
      <c r="A61" s="3220"/>
      <c r="B61" s="1934" t="s">
        <v>262</v>
      </c>
      <c r="C61" s="1833">
        <v>53.021350975883166</v>
      </c>
      <c r="D61" s="1834">
        <v>53.828632747129731</v>
      </c>
      <c r="E61" s="1834">
        <v>51.110620451718447</v>
      </c>
      <c r="F61" s="1834">
        <v>43.049052580057129</v>
      </c>
      <c r="G61" s="1835">
        <v>8.2412977801320544</v>
      </c>
      <c r="H61" s="1836">
        <v>17.117548076697503</v>
      </c>
      <c r="I61" s="1834">
        <v>5.4505174035542652</v>
      </c>
      <c r="J61" s="1834">
        <v>4.1534938699785497</v>
      </c>
      <c r="K61" s="1834">
        <v>4.4495829866581653</v>
      </c>
      <c r="L61" s="1837">
        <v>0.89843329788076765</v>
      </c>
      <c r="M61" s="1838">
        <v>52.09486926415309</v>
      </c>
      <c r="N61" s="1834">
        <v>54.502294140848349</v>
      </c>
      <c r="O61" s="1834">
        <v>51.83098568126232</v>
      </c>
      <c r="P61" s="1834">
        <v>58.216652317842424</v>
      </c>
      <c r="Q61" s="1835">
        <v>49.648155353077257</v>
      </c>
      <c r="R61" s="1836">
        <v>20.242436557257601</v>
      </c>
      <c r="S61" s="1834">
        <v>25.066589052576006</v>
      </c>
      <c r="T61" s="1834">
        <v>23.398250616461397</v>
      </c>
      <c r="U61" s="1834">
        <v>53.64062450570065</v>
      </c>
      <c r="V61" s="1834">
        <v>80.05300177436375</v>
      </c>
      <c r="W61" s="1834">
        <v>32.904804895979758</v>
      </c>
      <c r="X61" s="1834">
        <v>58.358403543393656</v>
      </c>
      <c r="Y61" s="1834">
        <v>70.511969775139121</v>
      </c>
      <c r="Z61" s="1834">
        <v>11.903967136917995</v>
      </c>
      <c r="AA61" s="1834">
        <v>21.153142218624257</v>
      </c>
      <c r="AB61" s="1834">
        <v>86.980395610439103</v>
      </c>
      <c r="AC61" s="1834">
        <v>60.289398483389675</v>
      </c>
      <c r="AD61" s="2637">
        <v>32.97301588410344</v>
      </c>
      <c r="AE61" s="1045"/>
      <c r="AF61" s="1045"/>
      <c r="AG61" s="1045"/>
      <c r="AH61" s="1045"/>
      <c r="AI61" s="1045"/>
      <c r="AJ61" s="1045"/>
      <c r="AK61" s="1045"/>
      <c r="AL61" s="1045"/>
      <c r="AM61" s="1045"/>
      <c r="AN61" s="1045"/>
      <c r="AO61" s="1045"/>
      <c r="AP61" s="1045"/>
      <c r="AQ61" s="1045"/>
      <c r="AR61" s="1045"/>
      <c r="AS61" s="1045"/>
      <c r="AT61" s="1045"/>
      <c r="AU61" s="1045"/>
      <c r="AV61" s="1045"/>
      <c r="AW61" s="1045"/>
      <c r="AX61" s="1045"/>
      <c r="AY61" s="1045"/>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442"/>
      <c r="CC61" s="442"/>
      <c r="CD61" s="442"/>
      <c r="CE61" s="2587"/>
      <c r="CF61" s="2587"/>
      <c r="CG61" s="2587"/>
      <c r="CH61" s="2587"/>
      <c r="CI61" s="2587"/>
      <c r="CJ61" s="2587"/>
      <c r="CK61" s="2587"/>
      <c r="CL61" s="2587"/>
      <c r="CM61" s="2587"/>
      <c r="CN61" s="2587"/>
      <c r="CO61" s="2587"/>
      <c r="CP61" s="2587"/>
      <c r="CQ61" s="2587"/>
      <c r="CR61" s="2587"/>
      <c r="CS61" s="2587"/>
      <c r="CT61" s="2587"/>
      <c r="CU61" s="2587"/>
      <c r="CV61" s="2587"/>
      <c r="CW61" s="2587"/>
      <c r="CX61" s="2587"/>
      <c r="CY61" s="2587"/>
      <c r="CZ61" s="2587"/>
    </row>
    <row r="62" s="767" customFormat="true" ht="15" customHeight="true" x14ac:dyDescent="0.2">
      <c r="A62" s="3220"/>
      <c r="B62" s="1934" t="s">
        <v>263</v>
      </c>
      <c r="C62" s="1833">
        <v>8.4602686036794523</v>
      </c>
      <c r="D62" s="1834">
        <v>10.433484870267053</v>
      </c>
      <c r="E62" s="1834">
        <v>9.068220840977153</v>
      </c>
      <c r="F62" s="1834">
        <v>10.388564409819722</v>
      </c>
      <c r="G62" s="1835">
        <v>2.0606333016511642</v>
      </c>
      <c r="H62" s="1836">
        <v>1.3791853356453319</v>
      </c>
      <c r="I62" s="1834">
        <v>1.3118385913880763</v>
      </c>
      <c r="J62" s="1834">
        <v>0</v>
      </c>
      <c r="K62" s="1834">
        <v>3.9259512081960241E-2</v>
      </c>
      <c r="L62" s="1837">
        <v>0</v>
      </c>
      <c r="M62" s="1838">
        <v>8.2505320970314333</v>
      </c>
      <c r="N62" s="1834">
        <v>10.525268563523667</v>
      </c>
      <c r="O62" s="1834">
        <v>9.6248135824806251</v>
      </c>
      <c r="P62" s="1834">
        <v>10.518542751492907</v>
      </c>
      <c r="Q62" s="1835">
        <v>13.624701331478068</v>
      </c>
      <c r="R62" s="1836">
        <v>24.863473383669827</v>
      </c>
      <c r="S62" s="1834">
        <v>1.3595075960839289</v>
      </c>
      <c r="T62" s="1834">
        <v>6.6692952028994705</v>
      </c>
      <c r="U62" s="1834">
        <v>10.438950474303585</v>
      </c>
      <c r="V62" s="1834">
        <v>4.8708560546279855</v>
      </c>
      <c r="W62" s="1834">
        <v>15.866837805864565</v>
      </c>
      <c r="X62" s="1834">
        <v>15.116147882697458</v>
      </c>
      <c r="Y62" s="1834">
        <v>5.938802608823945</v>
      </c>
      <c r="Z62" s="1834">
        <v>2.6634628552616522</v>
      </c>
      <c r="AA62" s="1834">
        <v>3.7471544885360419</v>
      </c>
      <c r="AB62" s="1834">
        <v>1.4843346092088756</v>
      </c>
      <c r="AC62" s="1834">
        <v>2.8610423529970901</v>
      </c>
      <c r="AD62" s="2637">
        <v>10.606845028043372</v>
      </c>
      <c r="AE62" s="1045"/>
      <c r="AF62" s="1045"/>
      <c r="AG62" s="1045"/>
      <c r="AH62" s="1045"/>
      <c r="AI62" s="1045"/>
      <c r="AJ62" s="1045"/>
      <c r="AK62" s="1045"/>
      <c r="AL62" s="1045"/>
      <c r="AM62" s="1045"/>
      <c r="AN62" s="1045"/>
      <c r="AO62" s="1045"/>
      <c r="AP62" s="1045"/>
      <c r="AQ62" s="1045"/>
      <c r="AR62" s="1045"/>
      <c r="AS62" s="1045"/>
      <c r="AT62" s="1045"/>
      <c r="AU62" s="1045"/>
      <c r="AV62" s="1045"/>
      <c r="AW62" s="1045"/>
      <c r="AX62" s="1045"/>
      <c r="AY62" s="1045"/>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442"/>
      <c r="CC62" s="442"/>
      <c r="CD62" s="442"/>
      <c r="CE62" s="2587"/>
      <c r="CF62" s="2587"/>
      <c r="CG62" s="2587"/>
      <c r="CH62" s="2587"/>
      <c r="CI62" s="2587"/>
      <c r="CJ62" s="2587"/>
      <c r="CK62" s="2587"/>
      <c r="CL62" s="2587"/>
      <c r="CM62" s="2587"/>
      <c r="CN62" s="2587"/>
      <c r="CO62" s="2587"/>
      <c r="CP62" s="2587"/>
      <c r="CQ62" s="2587"/>
      <c r="CR62" s="2587"/>
      <c r="CS62" s="2587"/>
      <c r="CT62" s="2587"/>
      <c r="CU62" s="2587"/>
      <c r="CV62" s="2587"/>
      <c r="CW62" s="2587"/>
      <c r="CX62" s="2587"/>
      <c r="CY62" s="2587"/>
      <c r="CZ62" s="2587"/>
    </row>
    <row r="63" s="767" customFormat="true" ht="15" customHeight="true" x14ac:dyDescent="0.2">
      <c r="A63" s="3220"/>
      <c r="B63" s="1934" t="s">
        <v>264</v>
      </c>
      <c r="C63" s="1833">
        <v>26.062143460282865</v>
      </c>
      <c r="D63" s="1834">
        <v>22.680009032478317</v>
      </c>
      <c r="E63" s="1834">
        <v>24.877034267689812</v>
      </c>
      <c r="F63" s="1834">
        <v>15.933942344413691</v>
      </c>
      <c r="G63" s="1835">
        <v>2.0926217945401708</v>
      </c>
      <c r="H63" s="1836">
        <v>6.0305802586444015</v>
      </c>
      <c r="I63" s="1834">
        <v>4.5051261923062667</v>
      </c>
      <c r="J63" s="1834">
        <v>0.37459638869717587</v>
      </c>
      <c r="K63" s="1834">
        <v>0</v>
      </c>
      <c r="L63" s="1837">
        <v>0</v>
      </c>
      <c r="M63" s="1838">
        <v>26.890980797928922</v>
      </c>
      <c r="N63" s="1834">
        <v>22.997688673068559</v>
      </c>
      <c r="O63" s="1834">
        <v>26.423755282065297</v>
      </c>
      <c r="P63" s="1834">
        <v>23.112300572791199</v>
      </c>
      <c r="Q63" s="1835">
        <v>18.218963230336254</v>
      </c>
      <c r="R63" s="1836">
        <v>23.222343592305577</v>
      </c>
      <c r="S63" s="1834">
        <v>8.4142038579685821</v>
      </c>
      <c r="T63" s="1834">
        <v>13.184332657809383</v>
      </c>
      <c r="U63" s="1834">
        <v>16.940249854565494</v>
      </c>
      <c r="V63" s="1834">
        <v>10.793782126125889</v>
      </c>
      <c r="W63" s="1834">
        <v>13.320528988242952</v>
      </c>
      <c r="X63" s="1834">
        <v>15.568089825250391</v>
      </c>
      <c r="Y63" s="1834">
        <v>20.108088936123909</v>
      </c>
      <c r="Z63" s="1834">
        <v>14.428215192835738</v>
      </c>
      <c r="AA63" s="1834">
        <v>35.413039230648231</v>
      </c>
      <c r="AB63" s="1834">
        <v>8.7881172637215261</v>
      </c>
      <c r="AC63" s="1834">
        <v>29.114775218897275</v>
      </c>
      <c r="AD63" s="2637">
        <v>21.024080644840065</v>
      </c>
      <c r="AE63" s="1045"/>
      <c r="AF63" s="1045"/>
      <c r="AG63" s="1045"/>
      <c r="AH63" s="1045"/>
      <c r="AI63" s="1045"/>
      <c r="AJ63" s="1045"/>
      <c r="AK63" s="1045"/>
      <c r="AL63" s="1045"/>
      <c r="AM63" s="1045"/>
      <c r="AN63" s="1045"/>
      <c r="AO63" s="1045"/>
      <c r="AP63" s="1045"/>
      <c r="AQ63" s="1045"/>
      <c r="AR63" s="1045"/>
      <c r="AS63" s="1045"/>
      <c r="AT63" s="1045"/>
      <c r="AU63" s="1045"/>
      <c r="AV63" s="1045"/>
      <c r="AW63" s="1045"/>
      <c r="AX63" s="1045"/>
      <c r="AY63" s="1045"/>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442"/>
      <c r="CC63" s="442"/>
      <c r="CD63" s="442"/>
      <c r="CE63" s="2587"/>
      <c r="CF63" s="2587"/>
      <c r="CG63" s="2587"/>
      <c r="CH63" s="2587"/>
      <c r="CI63" s="2587"/>
      <c r="CJ63" s="2587"/>
      <c r="CK63" s="2587"/>
      <c r="CL63" s="2587"/>
      <c r="CM63" s="2587"/>
      <c r="CN63" s="2587"/>
      <c r="CO63" s="2587"/>
      <c r="CP63" s="2587"/>
      <c r="CQ63" s="2587"/>
      <c r="CR63" s="2587"/>
      <c r="CS63" s="2587"/>
      <c r="CT63" s="2587"/>
      <c r="CU63" s="2587"/>
      <c r="CV63" s="2587"/>
      <c r="CW63" s="2587"/>
      <c r="CX63" s="2587"/>
      <c r="CY63" s="2587"/>
      <c r="CZ63" s="2587"/>
    </row>
    <row r="64" s="767" customFormat="true" ht="15" customHeight="true" x14ac:dyDescent="0.2">
      <c r="A64" s="3220"/>
      <c r="B64" s="1934" t="s">
        <v>265</v>
      </c>
      <c r="C64" s="1833">
        <v>9.8187068793102614E-2</v>
      </c>
      <c r="D64" s="1834">
        <v>0.24978300082436644</v>
      </c>
      <c r="E64" s="1834">
        <v>0</v>
      </c>
      <c r="F64" s="1834">
        <v>0</v>
      </c>
      <c r="G64" s="1835">
        <v>0</v>
      </c>
      <c r="H64" s="1836">
        <v>0</v>
      </c>
      <c r="I64" s="1834">
        <v>0</v>
      </c>
      <c r="J64" s="1834">
        <v>0</v>
      </c>
      <c r="K64" s="1834">
        <v>0</v>
      </c>
      <c r="L64" s="1837">
        <v>0</v>
      </c>
      <c r="M64" s="1838">
        <v>0.12987936912110007</v>
      </c>
      <c r="N64" s="1834">
        <v>0.32982963468919585</v>
      </c>
      <c r="O64" s="1834">
        <v>0</v>
      </c>
      <c r="P64" s="1834">
        <v>0</v>
      </c>
      <c r="Q64" s="1835">
        <v>0</v>
      </c>
      <c r="R64" s="1836">
        <v>0.19197626677934063</v>
      </c>
      <c r="S64" s="1834">
        <v>0.14758927006416081</v>
      </c>
      <c r="T64" s="1834">
        <v>0</v>
      </c>
      <c r="U64" s="1834">
        <v>0</v>
      </c>
      <c r="V64" s="1834">
        <v>0</v>
      </c>
      <c r="W64" s="1834">
        <v>0</v>
      </c>
      <c r="X64" s="1834">
        <v>0</v>
      </c>
      <c r="Y64" s="1834">
        <v>0</v>
      </c>
      <c r="Z64" s="1834">
        <v>0.49761963212940657</v>
      </c>
      <c r="AA64" s="1834">
        <v>0</v>
      </c>
      <c r="AB64" s="1834">
        <v>0</v>
      </c>
      <c r="AC64" s="1834">
        <v>0</v>
      </c>
      <c r="AD64" s="2637">
        <v>0</v>
      </c>
      <c r="AE64" s="1045"/>
      <c r="AF64" s="1045"/>
      <c r="AG64" s="1045"/>
      <c r="AH64" s="1045"/>
      <c r="AI64" s="1045"/>
      <c r="AJ64" s="1045"/>
      <c r="AK64" s="1045"/>
      <c r="AL64" s="1045"/>
      <c r="AM64" s="1045"/>
      <c r="AN64" s="1045"/>
      <c r="AO64" s="1045"/>
      <c r="AP64" s="1045"/>
      <c r="AQ64" s="1045"/>
      <c r="AR64" s="1045"/>
      <c r="AS64" s="1045"/>
      <c r="AT64" s="1045"/>
      <c r="AU64" s="1045"/>
      <c r="AV64" s="1045"/>
      <c r="AW64" s="1045"/>
      <c r="AX64" s="1045"/>
      <c r="AY64" s="1045"/>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442"/>
      <c r="CC64" s="442"/>
      <c r="CD64" s="442"/>
      <c r="CE64" s="2587"/>
      <c r="CF64" s="2587"/>
      <c r="CG64" s="2587"/>
      <c r="CH64" s="2587"/>
      <c r="CI64" s="2587"/>
      <c r="CJ64" s="2587"/>
      <c r="CK64" s="2587"/>
      <c r="CL64" s="2587"/>
      <c r="CM64" s="2587"/>
      <c r="CN64" s="2587"/>
      <c r="CO64" s="2587"/>
      <c r="CP64" s="2587"/>
      <c r="CQ64" s="2587"/>
      <c r="CR64" s="2587"/>
      <c r="CS64" s="2587"/>
      <c r="CT64" s="2587"/>
      <c r="CU64" s="2587"/>
      <c r="CV64" s="2587"/>
      <c r="CW64" s="2587"/>
      <c r="CX64" s="2587"/>
      <c r="CY64" s="2587"/>
      <c r="CZ64" s="2587"/>
    </row>
    <row r="65" s="767" customFormat="true" ht="15" customHeight="true" x14ac:dyDescent="0.2">
      <c r="A65" s="3220"/>
      <c r="B65" s="1934" t="s">
        <v>266</v>
      </c>
      <c r="C65" s="1833">
        <v>0.54994591570720364</v>
      </c>
      <c r="D65" s="1834">
        <v>0.7110528125910428</v>
      </c>
      <c r="E65" s="1834">
        <v>1.0602669895060779</v>
      </c>
      <c r="F65" s="1834">
        <v>0.29846216523190794</v>
      </c>
      <c r="G65" s="1835">
        <v>0.24257596546694399</v>
      </c>
      <c r="H65" s="1836">
        <v>0</v>
      </c>
      <c r="I65" s="1834">
        <v>0</v>
      </c>
      <c r="J65" s="1834">
        <v>0</v>
      </c>
      <c r="K65" s="1834">
        <v>0</v>
      </c>
      <c r="L65" s="1837">
        <v>0</v>
      </c>
      <c r="M65" s="1838">
        <v>0.39832854495390019</v>
      </c>
      <c r="N65" s="1834">
        <v>0.63507932614684215</v>
      </c>
      <c r="O65" s="1834">
        <v>1.5114099228473787</v>
      </c>
      <c r="P65" s="1834">
        <v>0.52308969353876977</v>
      </c>
      <c r="Q65" s="1835">
        <v>0.71525519409863059</v>
      </c>
      <c r="R65" s="1836">
        <v>0.34537912371681717</v>
      </c>
      <c r="S65" s="1834">
        <v>2.612353247565971</v>
      </c>
      <c r="T65" s="1834">
        <v>0.31298580120189501</v>
      </c>
      <c r="U65" s="1834">
        <v>0.16265370281462907</v>
      </c>
      <c r="V65" s="1834">
        <v>0.64596121824314789</v>
      </c>
      <c r="W65" s="1834">
        <v>0</v>
      </c>
      <c r="X65" s="1834">
        <v>0.3489376287471026</v>
      </c>
      <c r="Y65" s="1834">
        <v>0.14293012257683535</v>
      </c>
      <c r="Z65" s="1834">
        <v>0.91230265890391204</v>
      </c>
      <c r="AA65" s="1834">
        <v>0.52137003056489928</v>
      </c>
      <c r="AB65" s="1834">
        <v>0</v>
      </c>
      <c r="AC65" s="1834">
        <v>0</v>
      </c>
      <c r="AD65" s="2637">
        <v>0.45416619017278848</v>
      </c>
      <c r="AE65" s="1045"/>
      <c r="AF65" s="1045"/>
      <c r="AG65" s="1045"/>
      <c r="AH65" s="1045"/>
      <c r="AI65" s="1045"/>
      <c r="AJ65" s="1045"/>
      <c r="AK65" s="1045"/>
      <c r="AL65" s="1045"/>
      <c r="AM65" s="1045"/>
      <c r="AN65" s="1045"/>
      <c r="AO65" s="1045"/>
      <c r="AP65" s="1045"/>
      <c r="AQ65" s="1045"/>
      <c r="AR65" s="1045"/>
      <c r="AS65" s="1045"/>
      <c r="AT65" s="1045"/>
      <c r="AU65" s="1045"/>
      <c r="AV65" s="1045"/>
      <c r="AW65" s="1045"/>
      <c r="AX65" s="1045"/>
      <c r="AY65" s="1045"/>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442"/>
      <c r="CC65" s="442"/>
      <c r="CD65" s="442"/>
      <c r="CE65" s="2587"/>
      <c r="CF65" s="2587"/>
      <c r="CG65" s="2587"/>
      <c r="CH65" s="2587"/>
      <c r="CI65" s="2587"/>
      <c r="CJ65" s="2587"/>
      <c r="CK65" s="2587"/>
      <c r="CL65" s="2587"/>
      <c r="CM65" s="2587"/>
      <c r="CN65" s="2587"/>
      <c r="CO65" s="2587"/>
      <c r="CP65" s="2587"/>
      <c r="CQ65" s="2587"/>
      <c r="CR65" s="2587"/>
      <c r="CS65" s="2587"/>
      <c r="CT65" s="2587"/>
      <c r="CU65" s="2587"/>
      <c r="CV65" s="2587"/>
      <c r="CW65" s="2587"/>
      <c r="CX65" s="2587"/>
      <c r="CY65" s="2587"/>
      <c r="CZ65" s="2587"/>
    </row>
    <row r="66" s="767" customFormat="true" ht="15" customHeight="true" x14ac:dyDescent="0.2">
      <c r="A66" s="3220"/>
      <c r="B66" s="1934" t="s">
        <v>267</v>
      </c>
      <c r="C66" s="1833">
        <v>0</v>
      </c>
      <c r="D66" s="1834">
        <v>0</v>
      </c>
      <c r="E66" s="1834">
        <v>0</v>
      </c>
      <c r="F66" s="1834">
        <v>0.98033142863598233</v>
      </c>
      <c r="G66" s="1835">
        <v>3.1779049207703851</v>
      </c>
      <c r="H66" s="1836">
        <v>1.1043042643803007</v>
      </c>
      <c r="I66" s="1834">
        <v>3.1153727954890695</v>
      </c>
      <c r="J66" s="1834">
        <v>6.0578969595904191</v>
      </c>
      <c r="K66" s="1834">
        <v>2.963891693356512</v>
      </c>
      <c r="L66" s="1837">
        <v>3.7683260966276548</v>
      </c>
      <c r="M66" s="1838">
        <v>0</v>
      </c>
      <c r="N66" s="1834">
        <v>0</v>
      </c>
      <c r="O66" s="1834">
        <v>0</v>
      </c>
      <c r="P66" s="1834">
        <v>0</v>
      </c>
      <c r="Q66" s="1835">
        <v>1.6776115292181072E-2</v>
      </c>
      <c r="R66" s="1836">
        <v>0</v>
      </c>
      <c r="S66" s="1834">
        <v>0</v>
      </c>
      <c r="T66" s="1834">
        <v>6.7660269454592594</v>
      </c>
      <c r="U66" s="1834">
        <v>0</v>
      </c>
      <c r="V66" s="1834">
        <v>0</v>
      </c>
      <c r="W66" s="1834">
        <v>0.41309988048321516</v>
      </c>
      <c r="X66" s="1834">
        <v>0</v>
      </c>
      <c r="Y66" s="1834">
        <v>0</v>
      </c>
      <c r="Z66" s="1834">
        <v>0</v>
      </c>
      <c r="AA66" s="1834">
        <v>2.6714649707376261</v>
      </c>
      <c r="AB66" s="1834">
        <v>0</v>
      </c>
      <c r="AC66" s="1834">
        <v>0</v>
      </c>
      <c r="AD66" s="2637">
        <v>0</v>
      </c>
      <c r="AE66" s="1045"/>
      <c r="AF66" s="1045"/>
      <c r="AG66" s="1045"/>
      <c r="AH66" s="1045"/>
      <c r="AI66" s="1045"/>
      <c r="AJ66" s="1045"/>
      <c r="AK66" s="1045"/>
      <c r="AL66" s="1045"/>
      <c r="AM66" s="1045"/>
      <c r="AN66" s="1045"/>
      <c r="AO66" s="1045"/>
      <c r="AP66" s="1045"/>
      <c r="AQ66" s="1045"/>
      <c r="AR66" s="1045"/>
      <c r="AS66" s="1045"/>
      <c r="AT66" s="1045"/>
      <c r="AU66" s="1045"/>
      <c r="AV66" s="1045"/>
      <c r="AW66" s="1045"/>
      <c r="AX66" s="1045"/>
      <c r="AY66" s="1045"/>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442"/>
      <c r="CC66" s="442"/>
      <c r="CD66" s="442"/>
      <c r="CE66" s="2587"/>
      <c r="CF66" s="2587"/>
      <c r="CG66" s="2587"/>
      <c r="CH66" s="2587"/>
      <c r="CI66" s="2587"/>
      <c r="CJ66" s="2587"/>
      <c r="CK66" s="2587"/>
      <c r="CL66" s="2587"/>
      <c r="CM66" s="2587"/>
      <c r="CN66" s="2587"/>
      <c r="CO66" s="2587"/>
      <c r="CP66" s="2587"/>
      <c r="CQ66" s="2587"/>
      <c r="CR66" s="2587"/>
      <c r="CS66" s="2587"/>
      <c r="CT66" s="2587"/>
      <c r="CU66" s="2587"/>
      <c r="CV66" s="2587"/>
      <c r="CW66" s="2587"/>
      <c r="CX66" s="2587"/>
      <c r="CY66" s="2587"/>
      <c r="CZ66" s="2587"/>
    </row>
    <row r="67" s="767" customFormat="true" ht="15" customHeight="true" x14ac:dyDescent="0.2">
      <c r="A67" s="3220"/>
      <c r="B67" s="1934" t="s">
        <v>268</v>
      </c>
      <c r="C67" s="1833">
        <v>6.5413521743667147</v>
      </c>
      <c r="D67" s="1834">
        <v>5.9967113068436202</v>
      </c>
      <c r="E67" s="1834">
        <v>1.4143139222530094</v>
      </c>
      <c r="F67" s="1834">
        <v>0.86002972713350945</v>
      </c>
      <c r="G67" s="1835">
        <v>0</v>
      </c>
      <c r="H67" s="1836">
        <v>0</v>
      </c>
      <c r="I67" s="1834">
        <v>0</v>
      </c>
      <c r="J67" s="1834">
        <v>0</v>
      </c>
      <c r="K67" s="1834">
        <v>0</v>
      </c>
      <c r="L67" s="1837">
        <v>0</v>
      </c>
      <c r="M67" s="1838">
        <v>6.9676314098779519</v>
      </c>
      <c r="N67" s="1834">
        <v>5.7261596000855732</v>
      </c>
      <c r="O67" s="1834">
        <v>4.5402930590291319</v>
      </c>
      <c r="P67" s="1834">
        <v>1.2588747686070954</v>
      </c>
      <c r="Q67" s="1835">
        <v>1.0860870872025834</v>
      </c>
      <c r="R67" s="1836">
        <v>0</v>
      </c>
      <c r="S67" s="1834">
        <v>12.336210000497234</v>
      </c>
      <c r="T67" s="1834">
        <v>0</v>
      </c>
      <c r="U67" s="1834">
        <v>1.6248777566720711</v>
      </c>
      <c r="V67" s="1834">
        <v>0</v>
      </c>
      <c r="W67" s="1834">
        <v>0</v>
      </c>
      <c r="X67" s="1834">
        <v>0.26525407952763602</v>
      </c>
      <c r="Y67" s="1834">
        <v>1.7973856892520754</v>
      </c>
      <c r="Z67" s="1834">
        <v>1.0505303344954138</v>
      </c>
      <c r="AA67" s="1834">
        <v>0</v>
      </c>
      <c r="AB67" s="1834">
        <v>0.63590763310365372</v>
      </c>
      <c r="AC67" s="1834">
        <v>1.8690820825819645</v>
      </c>
      <c r="AD67" s="2637">
        <v>19.647613898389295</v>
      </c>
      <c r="AE67" s="1045"/>
      <c r="AF67" s="1045"/>
      <c r="AG67" s="1045"/>
      <c r="AH67" s="1045"/>
      <c r="AI67" s="1045"/>
      <c r="AJ67" s="1045"/>
      <c r="AK67" s="1045"/>
      <c r="AL67" s="1045"/>
      <c r="AM67" s="1045"/>
      <c r="AN67" s="1045"/>
      <c r="AO67" s="1045"/>
      <c r="AP67" s="1045"/>
      <c r="AQ67" s="1045"/>
      <c r="AR67" s="1045"/>
      <c r="AS67" s="1045"/>
      <c r="AT67" s="1045"/>
      <c r="AU67" s="1045"/>
      <c r="AV67" s="1045"/>
      <c r="AW67" s="1045"/>
      <c r="AX67" s="1045"/>
      <c r="AY67" s="1045"/>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442"/>
      <c r="CC67" s="442"/>
      <c r="CD67" s="442"/>
      <c r="CE67" s="2587"/>
      <c r="CF67" s="2587"/>
      <c r="CG67" s="2587"/>
      <c r="CH67" s="2587"/>
      <c r="CI67" s="2587"/>
      <c r="CJ67" s="2587"/>
      <c r="CK67" s="2587"/>
      <c r="CL67" s="2587"/>
      <c r="CM67" s="2587"/>
      <c r="CN67" s="2587"/>
      <c r="CO67" s="2587"/>
      <c r="CP67" s="2587"/>
      <c r="CQ67" s="2587"/>
      <c r="CR67" s="2587"/>
      <c r="CS67" s="2587"/>
      <c r="CT67" s="2587"/>
      <c r="CU67" s="2587"/>
      <c r="CV67" s="2587"/>
      <c r="CW67" s="2587"/>
      <c r="CX67" s="2587"/>
      <c r="CY67" s="2587"/>
      <c r="CZ67" s="2587"/>
    </row>
    <row r="68" s="767" customFormat="true" ht="15" customHeight="true" x14ac:dyDescent="0.2">
      <c r="A68" s="3220"/>
      <c r="B68" s="1934" t="s">
        <v>269</v>
      </c>
      <c r="C68" s="1833">
        <v>0</v>
      </c>
      <c r="D68" s="1834">
        <v>0</v>
      </c>
      <c r="E68" s="1834">
        <v>0</v>
      </c>
      <c r="F68" s="1834">
        <v>0</v>
      </c>
      <c r="G68" s="1835">
        <v>0.33479906900975653</v>
      </c>
      <c r="H68" s="1836">
        <v>0</v>
      </c>
      <c r="I68" s="1834">
        <v>0</v>
      </c>
      <c r="J68" s="1834">
        <v>0</v>
      </c>
      <c r="K68" s="1834">
        <v>0</v>
      </c>
      <c r="L68" s="1837">
        <v>1.3746827246569024</v>
      </c>
      <c r="M68" s="1838">
        <v>0</v>
      </c>
      <c r="N68" s="1834">
        <v>0</v>
      </c>
      <c r="O68" s="1834">
        <v>0</v>
      </c>
      <c r="P68" s="1834">
        <v>0</v>
      </c>
      <c r="Q68" s="1835">
        <v>0</v>
      </c>
      <c r="R68" s="1836">
        <v>0.39655446827203894</v>
      </c>
      <c r="S68" s="1834">
        <v>0</v>
      </c>
      <c r="T68" s="1834">
        <v>0.43471977634622011</v>
      </c>
      <c r="U68" s="1834">
        <v>0</v>
      </c>
      <c r="V68" s="1834">
        <v>0</v>
      </c>
      <c r="W68" s="1834">
        <v>0</v>
      </c>
      <c r="X68" s="1834">
        <v>0</v>
      </c>
      <c r="Y68" s="1834">
        <v>0</v>
      </c>
      <c r="Z68" s="1834">
        <v>6.5110415372621605E-2</v>
      </c>
      <c r="AA68" s="1834">
        <v>0</v>
      </c>
      <c r="AB68" s="1834">
        <v>0</v>
      </c>
      <c r="AC68" s="1834">
        <v>0</v>
      </c>
      <c r="AD68" s="2637">
        <v>0</v>
      </c>
      <c r="AE68" s="1045"/>
      <c r="AF68" s="1045"/>
      <c r="AG68" s="1045"/>
      <c r="AH68" s="1045"/>
      <c r="AI68" s="1045"/>
      <c r="AJ68" s="1045"/>
      <c r="AK68" s="1045"/>
      <c r="AL68" s="1045"/>
      <c r="AM68" s="1045"/>
      <c r="AN68" s="1045"/>
      <c r="AO68" s="1045"/>
      <c r="AP68" s="1045"/>
      <c r="AQ68" s="1045"/>
      <c r="AR68" s="1045"/>
      <c r="AS68" s="1045"/>
      <c r="AT68" s="1045"/>
      <c r="AU68" s="1045"/>
      <c r="AV68" s="1045"/>
      <c r="AW68" s="1045"/>
      <c r="AX68" s="1045"/>
      <c r="AY68" s="1045"/>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442"/>
      <c r="CC68" s="442"/>
      <c r="CD68" s="442"/>
      <c r="CE68" s="2587"/>
      <c r="CF68" s="2587"/>
      <c r="CG68" s="2587"/>
      <c r="CH68" s="2587"/>
      <c r="CI68" s="2587"/>
      <c r="CJ68" s="2587"/>
      <c r="CK68" s="2587"/>
      <c r="CL68" s="2587"/>
      <c r="CM68" s="2587"/>
      <c r="CN68" s="2587"/>
      <c r="CO68" s="2587"/>
      <c r="CP68" s="2587"/>
      <c r="CQ68" s="2587"/>
      <c r="CR68" s="2587"/>
      <c r="CS68" s="2587"/>
      <c r="CT68" s="2587"/>
      <c r="CU68" s="2587"/>
      <c r="CV68" s="2587"/>
      <c r="CW68" s="2587"/>
      <c r="CX68" s="2587"/>
      <c r="CY68" s="2587"/>
      <c r="CZ68" s="2587"/>
    </row>
    <row r="69" s="767" customFormat="true" ht="15" customHeight="true" x14ac:dyDescent="0.2">
      <c r="A69" s="3220"/>
      <c r="B69" s="1934" t="s">
        <v>270</v>
      </c>
      <c r="C69" s="1833">
        <v>6.8632850178560287E-2</v>
      </c>
      <c r="D69" s="1834">
        <v>7.9869396008986709E-2</v>
      </c>
      <c r="E69" s="1834">
        <v>0</v>
      </c>
      <c r="F69" s="1834">
        <v>0</v>
      </c>
      <c r="G69" s="1835">
        <v>0</v>
      </c>
      <c r="H69" s="1836">
        <v>0</v>
      </c>
      <c r="I69" s="1834">
        <v>0</v>
      </c>
      <c r="J69" s="1834">
        <v>0</v>
      </c>
      <c r="K69" s="1834">
        <v>0</v>
      </c>
      <c r="L69" s="1837">
        <v>0</v>
      </c>
      <c r="M69" s="1838">
        <v>7.2628637491625167E-2</v>
      </c>
      <c r="N69" s="1834">
        <v>1.8117919735082491E-2</v>
      </c>
      <c r="O69" s="1834">
        <v>0.10558104887119485</v>
      </c>
      <c r="P69" s="1834">
        <v>0</v>
      </c>
      <c r="Q69" s="1835">
        <v>0</v>
      </c>
      <c r="R69" s="1836">
        <v>0</v>
      </c>
      <c r="S69" s="1834">
        <v>0</v>
      </c>
      <c r="T69" s="1834">
        <v>0</v>
      </c>
      <c r="U69" s="1834">
        <v>0</v>
      </c>
      <c r="V69" s="1834">
        <v>0</v>
      </c>
      <c r="W69" s="1834">
        <v>0</v>
      </c>
      <c r="X69" s="1834">
        <v>0</v>
      </c>
      <c r="Y69" s="1834">
        <v>0.360745869555257</v>
      </c>
      <c r="Z69" s="1834">
        <v>0</v>
      </c>
      <c r="AA69" s="1834">
        <v>0</v>
      </c>
      <c r="AB69" s="1834">
        <v>0</v>
      </c>
      <c r="AC69" s="1834">
        <v>0</v>
      </c>
      <c r="AD69" s="2637">
        <v>0</v>
      </c>
      <c r="AE69" s="1045"/>
      <c r="AF69" s="1045"/>
      <c r="AG69" s="1045"/>
      <c r="AH69" s="1045"/>
      <c r="AI69" s="1045"/>
      <c r="AJ69" s="1045"/>
      <c r="AK69" s="1045"/>
      <c r="AL69" s="1045"/>
      <c r="AM69" s="1045"/>
      <c r="AN69" s="1045"/>
      <c r="AO69" s="1045"/>
      <c r="AP69" s="1045"/>
      <c r="AQ69" s="1045"/>
      <c r="AR69" s="1045"/>
      <c r="AS69" s="1045"/>
      <c r="AT69" s="1045"/>
      <c r="AU69" s="1045"/>
      <c r="AV69" s="1045"/>
      <c r="AW69" s="1045"/>
      <c r="AX69" s="1045"/>
      <c r="AY69" s="1045"/>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442"/>
      <c r="CC69" s="442"/>
      <c r="CD69" s="442"/>
      <c r="CE69" s="2587"/>
      <c r="CF69" s="2587"/>
      <c r="CG69" s="2587"/>
      <c r="CH69" s="2587"/>
      <c r="CI69" s="2587"/>
      <c r="CJ69" s="2587"/>
      <c r="CK69" s="2587"/>
      <c r="CL69" s="2587"/>
      <c r="CM69" s="2587"/>
      <c r="CN69" s="2587"/>
      <c r="CO69" s="2587"/>
      <c r="CP69" s="2587"/>
      <c r="CQ69" s="2587"/>
      <c r="CR69" s="2587"/>
      <c r="CS69" s="2587"/>
      <c r="CT69" s="2587"/>
      <c r="CU69" s="2587"/>
      <c r="CV69" s="2587"/>
      <c r="CW69" s="2587"/>
      <c r="CX69" s="2587"/>
      <c r="CY69" s="2587"/>
      <c r="CZ69" s="2587"/>
    </row>
    <row r="70" s="767" customFormat="true" ht="15" customHeight="true" x14ac:dyDescent="0.2">
      <c r="A70" s="1761"/>
      <c r="B70" s="1935"/>
      <c r="C70" s="1833"/>
      <c r="D70" s="1834"/>
      <c r="E70" s="1834"/>
      <c r="F70" s="1834"/>
      <c r="G70" s="1835"/>
      <c r="H70" s="1836"/>
      <c r="I70" s="1834"/>
      <c r="J70" s="1834"/>
      <c r="K70" s="1834"/>
      <c r="L70" s="1837"/>
      <c r="M70" s="1838"/>
      <c r="N70" s="1834"/>
      <c r="O70" s="1834"/>
      <c r="P70" s="1834"/>
      <c r="Q70" s="1835"/>
      <c r="R70" s="1836"/>
      <c r="S70" s="1834"/>
      <c r="T70" s="1834"/>
      <c r="U70" s="1834"/>
      <c r="V70" s="1834"/>
      <c r="W70" s="1834"/>
      <c r="X70" s="1834"/>
      <c r="Y70" s="1834"/>
      <c r="Z70" s="1834"/>
      <c r="AA70" s="1834"/>
      <c r="AB70" s="1834"/>
      <c r="AC70" s="1834"/>
      <c r="AD70" s="2637"/>
      <c r="AE70" s="1045"/>
      <c r="AF70" s="1045"/>
      <c r="AG70" s="1045"/>
      <c r="AH70" s="1045"/>
      <c r="AI70" s="1045"/>
      <c r="AJ70" s="1045"/>
      <c r="AK70" s="1045"/>
      <c r="AL70" s="1045"/>
      <c r="AM70" s="1045"/>
      <c r="AN70" s="1045"/>
      <c r="AO70" s="1045"/>
      <c r="AP70" s="1045"/>
      <c r="AQ70" s="1045"/>
      <c r="AR70" s="1045"/>
      <c r="AS70" s="1045"/>
      <c r="AT70" s="1045"/>
      <c r="AU70" s="1045"/>
      <c r="AV70" s="1045"/>
      <c r="AW70" s="1045"/>
      <c r="AX70" s="1045"/>
      <c r="AY70" s="1045"/>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442"/>
      <c r="CC70" s="442"/>
      <c r="CD70" s="442"/>
      <c r="CE70" s="2587"/>
      <c r="CF70" s="2587"/>
      <c r="CG70" s="2587"/>
      <c r="CH70" s="2587"/>
      <c r="CI70" s="2587"/>
      <c r="CJ70" s="2587"/>
      <c r="CK70" s="2587"/>
      <c r="CL70" s="2587"/>
      <c r="CM70" s="2587"/>
      <c r="CN70" s="2587"/>
      <c r="CO70" s="2587"/>
      <c r="CP70" s="2587"/>
      <c r="CQ70" s="2587"/>
      <c r="CR70" s="2587"/>
      <c r="CS70" s="2587"/>
      <c r="CT70" s="2587"/>
      <c r="CU70" s="2587"/>
      <c r="CV70" s="2587"/>
      <c r="CW70" s="2587"/>
      <c r="CX70" s="2587"/>
      <c r="CY70" s="2587"/>
      <c r="CZ70" s="2587"/>
    </row>
    <row r="71" s="767" customFormat="true" ht="15" customHeight="true" x14ac:dyDescent="0.2">
      <c r="A71" s="1761"/>
      <c r="B71" s="1935"/>
      <c r="C71" s="1833"/>
      <c r="D71" s="1834"/>
      <c r="E71" s="1834"/>
      <c r="F71" s="1834"/>
      <c r="G71" s="1835"/>
      <c r="H71" s="1836"/>
      <c r="I71" s="1834"/>
      <c r="J71" s="1834"/>
      <c r="K71" s="1834"/>
      <c r="L71" s="1837"/>
      <c r="M71" s="1838"/>
      <c r="N71" s="1834"/>
      <c r="O71" s="1834"/>
      <c r="P71" s="1834"/>
      <c r="Q71" s="1835"/>
      <c r="R71" s="1836"/>
      <c r="S71" s="1834"/>
      <c r="T71" s="1834"/>
      <c r="U71" s="1834"/>
      <c r="V71" s="1834"/>
      <c r="W71" s="1834"/>
      <c r="X71" s="1834"/>
      <c r="Y71" s="1834"/>
      <c r="Z71" s="1834"/>
      <c r="AA71" s="1834"/>
      <c r="AB71" s="1834"/>
      <c r="AC71" s="1834"/>
      <c r="AD71" s="2637"/>
      <c r="AE71" s="1045"/>
      <c r="AF71" s="1045"/>
      <c r="AG71" s="1045"/>
      <c r="AH71" s="1045"/>
      <c r="AI71" s="1045"/>
      <c r="AJ71" s="1045"/>
      <c r="AK71" s="1045"/>
      <c r="AL71" s="1045"/>
      <c r="AM71" s="1045"/>
      <c r="AN71" s="1045"/>
      <c r="AO71" s="1045"/>
      <c r="AP71" s="1045"/>
      <c r="AQ71" s="1045"/>
      <c r="AR71" s="1045"/>
      <c r="AS71" s="1045"/>
      <c r="AT71" s="1045"/>
      <c r="AU71" s="1045"/>
      <c r="AV71" s="1045"/>
      <c r="AW71" s="1045"/>
      <c r="AX71" s="1045"/>
      <c r="AY71" s="1045"/>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442"/>
      <c r="CC71" s="442"/>
      <c r="CD71" s="442"/>
      <c r="CE71" s="2587"/>
      <c r="CF71" s="2587"/>
      <c r="CG71" s="2587"/>
      <c r="CH71" s="2587"/>
      <c r="CI71" s="2587"/>
      <c r="CJ71" s="2587"/>
      <c r="CK71" s="2587"/>
      <c r="CL71" s="2587"/>
      <c r="CM71" s="2587"/>
      <c r="CN71" s="2587"/>
      <c r="CO71" s="2587"/>
      <c r="CP71" s="2587"/>
      <c r="CQ71" s="2587"/>
      <c r="CR71" s="2587"/>
      <c r="CS71" s="2587"/>
      <c r="CT71" s="2587"/>
      <c r="CU71" s="2587"/>
      <c r="CV71" s="2587"/>
      <c r="CW71" s="2587"/>
      <c r="CX71" s="2587"/>
      <c r="CY71" s="2587"/>
      <c r="CZ71" s="2587"/>
    </row>
    <row r="72" s="767" customFormat="true" ht="15" customHeight="true" x14ac:dyDescent="0.2">
      <c r="A72" s="1761"/>
      <c r="B72" s="1935"/>
      <c r="C72" s="1833"/>
      <c r="D72" s="1834"/>
      <c r="E72" s="1834"/>
      <c r="F72" s="1834"/>
      <c r="G72" s="1835"/>
      <c r="H72" s="1836"/>
      <c r="I72" s="1834"/>
      <c r="J72" s="1834"/>
      <c r="K72" s="1834"/>
      <c r="L72" s="1837"/>
      <c r="M72" s="1838"/>
      <c r="N72" s="1834"/>
      <c r="O72" s="1834"/>
      <c r="P72" s="1834"/>
      <c r="Q72" s="1835"/>
      <c r="R72" s="1836"/>
      <c r="S72" s="1834"/>
      <c r="T72" s="1834"/>
      <c r="U72" s="1834"/>
      <c r="V72" s="1834"/>
      <c r="W72" s="1834"/>
      <c r="X72" s="1834"/>
      <c r="Y72" s="1834"/>
      <c r="Z72" s="1834"/>
      <c r="AA72" s="1834"/>
      <c r="AB72" s="1834"/>
      <c r="AC72" s="1834"/>
      <c r="AD72" s="2637"/>
      <c r="AE72" s="1045"/>
      <c r="AF72" s="1045"/>
      <c r="AG72" s="1045"/>
      <c r="AH72" s="1045"/>
      <c r="AI72" s="1045"/>
      <c r="AJ72" s="1045"/>
      <c r="AK72" s="1045"/>
      <c r="AL72" s="1045"/>
      <c r="AM72" s="1045"/>
      <c r="AN72" s="1045"/>
      <c r="AO72" s="1045"/>
      <c r="AP72" s="1045"/>
      <c r="AQ72" s="1045"/>
      <c r="AR72" s="1045"/>
      <c r="AS72" s="1045"/>
      <c r="AT72" s="1045"/>
      <c r="AU72" s="1045"/>
      <c r="AV72" s="1045"/>
      <c r="AW72" s="1045"/>
      <c r="AX72" s="1045"/>
      <c r="AY72" s="1045"/>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442"/>
      <c r="CC72" s="442"/>
      <c r="CD72" s="442"/>
      <c r="CE72" s="2587"/>
      <c r="CF72" s="2587"/>
      <c r="CG72" s="2587"/>
      <c r="CH72" s="2587"/>
      <c r="CI72" s="2587"/>
      <c r="CJ72" s="2587"/>
      <c r="CK72" s="2587"/>
      <c r="CL72" s="2587"/>
      <c r="CM72" s="2587"/>
      <c r="CN72" s="2587"/>
      <c r="CO72" s="2587"/>
      <c r="CP72" s="2587"/>
      <c r="CQ72" s="2587"/>
      <c r="CR72" s="2587"/>
      <c r="CS72" s="2587"/>
      <c r="CT72" s="2587"/>
      <c r="CU72" s="2587"/>
      <c r="CV72" s="2587"/>
      <c r="CW72" s="2587"/>
      <c r="CX72" s="2587"/>
      <c r="CY72" s="2587"/>
      <c r="CZ72" s="2587"/>
    </row>
    <row r="73" s="767" customFormat="true" ht="15" customHeight="true" x14ac:dyDescent="0.2">
      <c r="A73" s="1761"/>
      <c r="B73" s="1935"/>
      <c r="C73" s="1833"/>
      <c r="D73" s="1834"/>
      <c r="E73" s="1834"/>
      <c r="F73" s="1834"/>
      <c r="G73" s="1835"/>
      <c r="H73" s="1836"/>
      <c r="I73" s="1834"/>
      <c r="J73" s="1834"/>
      <c r="K73" s="1834"/>
      <c r="L73" s="1837"/>
      <c r="M73" s="1838"/>
      <c r="N73" s="1834"/>
      <c r="O73" s="1834"/>
      <c r="P73" s="1834"/>
      <c r="Q73" s="1835"/>
      <c r="R73" s="1836"/>
      <c r="S73" s="1834"/>
      <c r="T73" s="1834"/>
      <c r="U73" s="1834"/>
      <c r="V73" s="1834"/>
      <c r="W73" s="1834"/>
      <c r="X73" s="1834"/>
      <c r="Y73" s="1834"/>
      <c r="Z73" s="1834"/>
      <c r="AA73" s="1834"/>
      <c r="AB73" s="1834"/>
      <c r="AC73" s="1834"/>
      <c r="AD73" s="2637"/>
      <c r="AE73" s="1045"/>
      <c r="AF73" s="1045"/>
      <c r="AG73" s="1045"/>
      <c r="AH73" s="1045"/>
      <c r="AI73" s="1045"/>
      <c r="AJ73" s="1045"/>
      <c r="AK73" s="1045"/>
      <c r="AL73" s="1045"/>
      <c r="AM73" s="1045"/>
      <c r="AN73" s="1045"/>
      <c r="AO73" s="1045"/>
      <c r="AP73" s="1045"/>
      <c r="AQ73" s="1045"/>
      <c r="AR73" s="1045"/>
      <c r="AS73" s="1045"/>
      <c r="AT73" s="1045"/>
      <c r="AU73" s="1045"/>
      <c r="AV73" s="1045"/>
      <c r="AW73" s="1045"/>
      <c r="AX73" s="1045"/>
      <c r="AY73" s="1045"/>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442"/>
      <c r="CC73" s="442"/>
      <c r="CD73" s="442"/>
      <c r="CE73" s="2587"/>
      <c r="CF73" s="2587"/>
      <c r="CG73" s="2587"/>
      <c r="CH73" s="2587"/>
      <c r="CI73" s="2587"/>
      <c r="CJ73" s="2587"/>
      <c r="CK73" s="2587"/>
      <c r="CL73" s="2587"/>
      <c r="CM73" s="2587"/>
      <c r="CN73" s="2587"/>
      <c r="CO73" s="2587"/>
      <c r="CP73" s="2587"/>
      <c r="CQ73" s="2587"/>
      <c r="CR73" s="2587"/>
      <c r="CS73" s="2587"/>
      <c r="CT73" s="2587"/>
      <c r="CU73" s="2587"/>
      <c r="CV73" s="2587"/>
      <c r="CW73" s="2587"/>
      <c r="CX73" s="2587"/>
      <c r="CY73" s="2587"/>
      <c r="CZ73" s="2587"/>
    </row>
    <row r="74" s="767" customFormat="true" ht="15" customHeight="true" x14ac:dyDescent="0.2">
      <c r="A74" s="1761"/>
      <c r="B74" s="1935"/>
      <c r="C74" s="1833"/>
      <c r="D74" s="1834"/>
      <c r="E74" s="1834"/>
      <c r="F74" s="1834"/>
      <c r="G74" s="1835"/>
      <c r="H74" s="1836"/>
      <c r="I74" s="1834"/>
      <c r="J74" s="1834"/>
      <c r="K74" s="1834"/>
      <c r="L74" s="1837"/>
      <c r="M74" s="1838"/>
      <c r="N74" s="1834"/>
      <c r="O74" s="1834"/>
      <c r="P74" s="1834"/>
      <c r="Q74" s="1835"/>
      <c r="R74" s="1836"/>
      <c r="S74" s="1834"/>
      <c r="T74" s="1834"/>
      <c r="U74" s="1834"/>
      <c r="V74" s="1834"/>
      <c r="W74" s="1834"/>
      <c r="X74" s="1834"/>
      <c r="Y74" s="1834"/>
      <c r="Z74" s="1834"/>
      <c r="AA74" s="1834"/>
      <c r="AB74" s="1834"/>
      <c r="AC74" s="1834"/>
      <c r="AD74" s="2637"/>
      <c r="AE74" s="1045"/>
      <c r="AF74" s="1045"/>
      <c r="AG74" s="1045"/>
      <c r="AH74" s="1045"/>
      <c r="AI74" s="1045"/>
      <c r="AJ74" s="1045"/>
      <c r="AK74" s="1045"/>
      <c r="AL74" s="1045"/>
      <c r="AM74" s="1045"/>
      <c r="AN74" s="1045"/>
      <c r="AO74" s="1045"/>
      <c r="AP74" s="1045"/>
      <c r="AQ74" s="1045"/>
      <c r="AR74" s="1045"/>
      <c r="AS74" s="1045"/>
      <c r="AT74" s="1045"/>
      <c r="AU74" s="1045"/>
      <c r="AV74" s="1045"/>
      <c r="AW74" s="1045"/>
      <c r="AX74" s="1045"/>
      <c r="AY74" s="1045"/>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442"/>
      <c r="CC74" s="442"/>
      <c r="CD74" s="442"/>
      <c r="CE74" s="2587"/>
      <c r="CF74" s="2587"/>
      <c r="CG74" s="2587"/>
      <c r="CH74" s="2587"/>
      <c r="CI74" s="2587"/>
      <c r="CJ74" s="2587"/>
      <c r="CK74" s="2587"/>
      <c r="CL74" s="2587"/>
      <c r="CM74" s="2587"/>
      <c r="CN74" s="2587"/>
      <c r="CO74" s="2587"/>
      <c r="CP74" s="2587"/>
      <c r="CQ74" s="2587"/>
      <c r="CR74" s="2587"/>
      <c r="CS74" s="2587"/>
      <c r="CT74" s="2587"/>
      <c r="CU74" s="2587"/>
      <c r="CV74" s="2587"/>
      <c r="CW74" s="2587"/>
      <c r="CX74" s="2587"/>
      <c r="CY74" s="2587"/>
      <c r="CZ74" s="2587"/>
    </row>
    <row r="75" s="767" customFormat="true" ht="15" customHeight="true" x14ac:dyDescent="0.2">
      <c r="A75" s="1761"/>
      <c r="B75" s="1935"/>
      <c r="C75" s="1833"/>
      <c r="D75" s="1834"/>
      <c r="E75" s="1834"/>
      <c r="F75" s="1834"/>
      <c r="G75" s="1835"/>
      <c r="H75" s="1836"/>
      <c r="I75" s="1834"/>
      <c r="J75" s="1834"/>
      <c r="K75" s="1834"/>
      <c r="L75" s="1837"/>
      <c r="M75" s="1838"/>
      <c r="N75" s="1834"/>
      <c r="O75" s="1834"/>
      <c r="P75" s="1834"/>
      <c r="Q75" s="1835"/>
      <c r="R75" s="1836"/>
      <c r="S75" s="1834"/>
      <c r="T75" s="1834"/>
      <c r="U75" s="1834"/>
      <c r="V75" s="1834"/>
      <c r="W75" s="1834"/>
      <c r="X75" s="1834"/>
      <c r="Y75" s="1834"/>
      <c r="Z75" s="1834"/>
      <c r="AA75" s="1834"/>
      <c r="AB75" s="1834"/>
      <c r="AC75" s="1834"/>
      <c r="AD75" s="2637"/>
      <c r="AE75" s="1045"/>
      <c r="AF75" s="1045"/>
      <c r="AG75" s="1045"/>
      <c r="AH75" s="1045"/>
      <c r="AI75" s="1045"/>
      <c r="AJ75" s="1045"/>
      <c r="AK75" s="1045"/>
      <c r="AL75" s="1045"/>
      <c r="AM75" s="1045"/>
      <c r="AN75" s="1045"/>
      <c r="AO75" s="1045"/>
      <c r="AP75" s="1045"/>
      <c r="AQ75" s="1045"/>
      <c r="AR75" s="1045"/>
      <c r="AS75" s="1045"/>
      <c r="AT75" s="1045"/>
      <c r="AU75" s="1045"/>
      <c r="AV75" s="1045"/>
      <c r="AW75" s="1045"/>
      <c r="AX75" s="1045"/>
      <c r="AY75" s="1045"/>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442"/>
      <c r="CC75" s="442"/>
      <c r="CD75" s="442"/>
      <c r="CE75" s="2587"/>
      <c r="CF75" s="2587"/>
      <c r="CG75" s="2587"/>
      <c r="CH75" s="2587"/>
      <c r="CI75" s="2587"/>
      <c r="CJ75" s="2587"/>
      <c r="CK75" s="2587"/>
      <c r="CL75" s="2587"/>
      <c r="CM75" s="2587"/>
      <c r="CN75" s="2587"/>
      <c r="CO75" s="2587"/>
      <c r="CP75" s="2587"/>
      <c r="CQ75" s="2587"/>
      <c r="CR75" s="2587"/>
      <c r="CS75" s="2587"/>
      <c r="CT75" s="2587"/>
      <c r="CU75" s="2587"/>
      <c r="CV75" s="2587"/>
      <c r="CW75" s="2587"/>
      <c r="CX75" s="2587"/>
      <c r="CY75" s="2587"/>
      <c r="CZ75" s="2587"/>
    </row>
    <row r="76" s="767" customFormat="true" ht="15" customHeight="true" x14ac:dyDescent="0.2">
      <c r="A76" s="1761"/>
      <c r="B76" s="1935"/>
      <c r="C76" s="1833"/>
      <c r="D76" s="1834"/>
      <c r="E76" s="1834"/>
      <c r="F76" s="1834"/>
      <c r="G76" s="1835"/>
      <c r="H76" s="1836"/>
      <c r="I76" s="1834"/>
      <c r="J76" s="1834"/>
      <c r="K76" s="1834"/>
      <c r="L76" s="1837"/>
      <c r="M76" s="1838"/>
      <c r="N76" s="1834"/>
      <c r="O76" s="1834"/>
      <c r="P76" s="1834"/>
      <c r="Q76" s="1835"/>
      <c r="R76" s="1836"/>
      <c r="S76" s="1834"/>
      <c r="T76" s="1834"/>
      <c r="U76" s="1834"/>
      <c r="V76" s="1834"/>
      <c r="W76" s="1834"/>
      <c r="X76" s="1834"/>
      <c r="Y76" s="1834"/>
      <c r="Z76" s="1834"/>
      <c r="AA76" s="1834"/>
      <c r="AB76" s="1834"/>
      <c r="AC76" s="1834"/>
      <c r="AD76" s="2637"/>
      <c r="AE76" s="1045"/>
      <c r="AF76" s="1045"/>
      <c r="AG76" s="1045"/>
      <c r="AH76" s="1045"/>
      <c r="AI76" s="1045"/>
      <c r="AJ76" s="1045"/>
      <c r="AK76" s="1045"/>
      <c r="AL76" s="1045"/>
      <c r="AM76" s="1045"/>
      <c r="AN76" s="1045"/>
      <c r="AO76" s="1045"/>
      <c r="AP76" s="1045"/>
      <c r="AQ76" s="1045"/>
      <c r="AR76" s="1045"/>
      <c r="AS76" s="1045"/>
      <c r="AT76" s="1045"/>
      <c r="AU76" s="1045"/>
      <c r="AV76" s="1045"/>
      <c r="AW76" s="1045"/>
      <c r="AX76" s="1045"/>
      <c r="AY76" s="1045"/>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442"/>
      <c r="CC76" s="442"/>
      <c r="CD76" s="442"/>
      <c r="CE76" s="2587"/>
      <c r="CF76" s="2587"/>
      <c r="CG76" s="2587"/>
      <c r="CH76" s="2587"/>
      <c r="CI76" s="2587"/>
      <c r="CJ76" s="2587"/>
      <c r="CK76" s="2587"/>
      <c r="CL76" s="2587"/>
      <c r="CM76" s="2587"/>
      <c r="CN76" s="2587"/>
      <c r="CO76" s="2587"/>
      <c r="CP76" s="2587"/>
      <c r="CQ76" s="2587"/>
      <c r="CR76" s="2587"/>
      <c r="CS76" s="2587"/>
      <c r="CT76" s="2587"/>
      <c r="CU76" s="2587"/>
      <c r="CV76" s="2587"/>
      <c r="CW76" s="2587"/>
      <c r="CX76" s="2587"/>
      <c r="CY76" s="2587"/>
      <c r="CZ76" s="2587"/>
    </row>
    <row r="77" s="767" customFormat="true" ht="15" customHeight="true" x14ac:dyDescent="0.2">
      <c r="A77" s="1761"/>
      <c r="B77" s="1935"/>
      <c r="C77" s="1833"/>
      <c r="D77" s="1834"/>
      <c r="E77" s="1834"/>
      <c r="F77" s="1834"/>
      <c r="G77" s="1835"/>
      <c r="H77" s="1836"/>
      <c r="I77" s="1834"/>
      <c r="J77" s="1834"/>
      <c r="K77" s="1834"/>
      <c r="L77" s="1837"/>
      <c r="M77" s="1838"/>
      <c r="N77" s="1834"/>
      <c r="O77" s="1834"/>
      <c r="P77" s="1834"/>
      <c r="Q77" s="1835"/>
      <c r="R77" s="1836"/>
      <c r="S77" s="1834"/>
      <c r="T77" s="1834"/>
      <c r="U77" s="1834"/>
      <c r="V77" s="1834"/>
      <c r="W77" s="1834"/>
      <c r="X77" s="1834"/>
      <c r="Y77" s="1834"/>
      <c r="Z77" s="1834"/>
      <c r="AA77" s="1834"/>
      <c r="AB77" s="1834"/>
      <c r="AC77" s="1834"/>
      <c r="AD77" s="2637"/>
      <c r="AE77" s="1045"/>
      <c r="AF77" s="1045"/>
      <c r="AG77" s="1045"/>
      <c r="AH77" s="1045"/>
      <c r="AI77" s="1045"/>
      <c r="AJ77" s="1045"/>
      <c r="AK77" s="1045"/>
      <c r="AL77" s="1045"/>
      <c r="AM77" s="1045"/>
      <c r="AN77" s="1045"/>
      <c r="AO77" s="1045"/>
      <c r="AP77" s="1045"/>
      <c r="AQ77" s="1045"/>
      <c r="AR77" s="1045"/>
      <c r="AS77" s="1045"/>
      <c r="AT77" s="1045"/>
      <c r="AU77" s="1045"/>
      <c r="AV77" s="1045"/>
      <c r="AW77" s="1045"/>
      <c r="AX77" s="1045"/>
      <c r="AY77" s="1045"/>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442"/>
      <c r="CC77" s="442"/>
      <c r="CD77" s="442"/>
      <c r="CE77" s="2587"/>
      <c r="CF77" s="2587"/>
      <c r="CG77" s="2587"/>
      <c r="CH77" s="2587"/>
      <c r="CI77" s="2587"/>
      <c r="CJ77" s="2587"/>
      <c r="CK77" s="2587"/>
      <c r="CL77" s="2587"/>
      <c r="CM77" s="2587"/>
      <c r="CN77" s="2587"/>
      <c r="CO77" s="2587"/>
      <c r="CP77" s="2587"/>
      <c r="CQ77" s="2587"/>
      <c r="CR77" s="2587"/>
      <c r="CS77" s="2587"/>
      <c r="CT77" s="2587"/>
      <c r="CU77" s="2587"/>
      <c r="CV77" s="2587"/>
      <c r="CW77" s="2587"/>
      <c r="CX77" s="2587"/>
      <c r="CY77" s="2587"/>
      <c r="CZ77" s="2587"/>
    </row>
    <row r="78" s="767" customFormat="true" ht="15" customHeight="true" x14ac:dyDescent="0.2">
      <c r="A78" s="1761"/>
      <c r="B78" s="1935"/>
      <c r="C78" s="1833"/>
      <c r="D78" s="1834"/>
      <c r="E78" s="1834"/>
      <c r="F78" s="1834"/>
      <c r="G78" s="1835"/>
      <c r="H78" s="1836"/>
      <c r="I78" s="1834"/>
      <c r="J78" s="1834"/>
      <c r="K78" s="1834"/>
      <c r="L78" s="1837"/>
      <c r="M78" s="1838"/>
      <c r="N78" s="1834"/>
      <c r="O78" s="1834"/>
      <c r="P78" s="1834"/>
      <c r="Q78" s="1835"/>
      <c r="R78" s="1836"/>
      <c r="S78" s="1834"/>
      <c r="T78" s="1834"/>
      <c r="U78" s="1834"/>
      <c r="V78" s="1834"/>
      <c r="W78" s="1834"/>
      <c r="X78" s="1834"/>
      <c r="Y78" s="1834"/>
      <c r="Z78" s="1834"/>
      <c r="AA78" s="1834"/>
      <c r="AB78" s="1834"/>
      <c r="AC78" s="1834"/>
      <c r="AD78" s="2637"/>
      <c r="AE78" s="1045"/>
      <c r="AF78" s="1045"/>
      <c r="AG78" s="1045"/>
      <c r="AH78" s="1045"/>
      <c r="AI78" s="1045"/>
      <c r="AJ78" s="1045"/>
      <c r="AK78" s="1045"/>
      <c r="AL78" s="1045"/>
      <c r="AM78" s="1045"/>
      <c r="AN78" s="1045"/>
      <c r="AO78" s="1045"/>
      <c r="AP78" s="1045"/>
      <c r="AQ78" s="1045"/>
      <c r="AR78" s="1045"/>
      <c r="AS78" s="1045"/>
      <c r="AT78" s="1045"/>
      <c r="AU78" s="1045"/>
      <c r="AV78" s="1045"/>
      <c r="AW78" s="1045"/>
      <c r="AX78" s="1045"/>
      <c r="AY78" s="1045"/>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442"/>
      <c r="CC78" s="442"/>
      <c r="CD78" s="442"/>
      <c r="CE78" s="2587"/>
      <c r="CF78" s="2587"/>
      <c r="CG78" s="2587"/>
      <c r="CH78" s="2587"/>
      <c r="CI78" s="2587"/>
      <c r="CJ78" s="2587"/>
      <c r="CK78" s="2587"/>
      <c r="CL78" s="2587"/>
      <c r="CM78" s="2587"/>
      <c r="CN78" s="2587"/>
      <c r="CO78" s="2587"/>
      <c r="CP78" s="2587"/>
      <c r="CQ78" s="2587"/>
      <c r="CR78" s="2587"/>
      <c r="CS78" s="2587"/>
      <c r="CT78" s="2587"/>
      <c r="CU78" s="2587"/>
      <c r="CV78" s="2587"/>
      <c r="CW78" s="2587"/>
      <c r="CX78" s="2587"/>
      <c r="CY78" s="2587"/>
      <c r="CZ78" s="2587"/>
    </row>
    <row r="79" s="767" customFormat="true" ht="15" customHeight="true" x14ac:dyDescent="0.2">
      <c r="A79" s="1761"/>
      <c r="B79" s="1935"/>
      <c r="C79" s="1833"/>
      <c r="D79" s="1834"/>
      <c r="E79" s="1834"/>
      <c r="F79" s="1834"/>
      <c r="G79" s="1835"/>
      <c r="H79" s="1836"/>
      <c r="I79" s="1834"/>
      <c r="J79" s="1834"/>
      <c r="K79" s="1834"/>
      <c r="L79" s="1837"/>
      <c r="M79" s="1838"/>
      <c r="N79" s="1834"/>
      <c r="O79" s="1834"/>
      <c r="P79" s="1834"/>
      <c r="Q79" s="1835"/>
      <c r="R79" s="1836"/>
      <c r="S79" s="1834"/>
      <c r="T79" s="1834"/>
      <c r="U79" s="1834"/>
      <c r="V79" s="1834"/>
      <c r="W79" s="1834"/>
      <c r="X79" s="1834"/>
      <c r="Y79" s="1834"/>
      <c r="Z79" s="1834"/>
      <c r="AA79" s="1834"/>
      <c r="AB79" s="1834"/>
      <c r="AC79" s="1834"/>
      <c r="AD79" s="2637"/>
      <c r="AE79" s="1045"/>
      <c r="AF79" s="1045"/>
      <c r="AG79" s="1045"/>
      <c r="AH79" s="1045"/>
      <c r="AI79" s="1045"/>
      <c r="AJ79" s="1045"/>
      <c r="AK79" s="1045"/>
      <c r="AL79" s="1045"/>
      <c r="AM79" s="1045"/>
      <c r="AN79" s="1045"/>
      <c r="AO79" s="1045"/>
      <c r="AP79" s="1045"/>
      <c r="AQ79" s="1045"/>
      <c r="AR79" s="1045"/>
      <c r="AS79" s="1045"/>
      <c r="AT79" s="1045"/>
      <c r="AU79" s="1045"/>
      <c r="AV79" s="1045"/>
      <c r="AW79" s="1045"/>
      <c r="AX79" s="1045"/>
      <c r="AY79" s="1045"/>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442"/>
      <c r="CC79" s="442"/>
      <c r="CD79" s="442"/>
      <c r="CE79" s="2587"/>
      <c r="CF79" s="2587"/>
      <c r="CG79" s="2587"/>
      <c r="CH79" s="2587"/>
      <c r="CI79" s="2587"/>
      <c r="CJ79" s="2587"/>
      <c r="CK79" s="2587"/>
      <c r="CL79" s="2587"/>
      <c r="CM79" s="2587"/>
      <c r="CN79" s="2587"/>
      <c r="CO79" s="2587"/>
      <c r="CP79" s="2587"/>
      <c r="CQ79" s="2587"/>
      <c r="CR79" s="2587"/>
      <c r="CS79" s="2587"/>
      <c r="CT79" s="2587"/>
      <c r="CU79" s="2587"/>
      <c r="CV79" s="2587"/>
      <c r="CW79" s="2587"/>
      <c r="CX79" s="2587"/>
      <c r="CY79" s="2587"/>
      <c r="CZ79" s="2587"/>
    </row>
    <row r="80" s="767" customFormat="true" ht="15" customHeight="true" x14ac:dyDescent="0.2">
      <c r="A80" s="1761"/>
      <c r="B80" s="1935"/>
      <c r="C80" s="1833"/>
      <c r="D80" s="1834"/>
      <c r="E80" s="1834"/>
      <c r="F80" s="1834"/>
      <c r="G80" s="1835"/>
      <c r="H80" s="1836"/>
      <c r="I80" s="1834"/>
      <c r="J80" s="1834"/>
      <c r="K80" s="1834"/>
      <c r="L80" s="1837"/>
      <c r="M80" s="1838"/>
      <c r="N80" s="1834"/>
      <c r="O80" s="1834"/>
      <c r="P80" s="1834"/>
      <c r="Q80" s="1835"/>
      <c r="R80" s="1836"/>
      <c r="S80" s="1834"/>
      <c r="T80" s="1834"/>
      <c r="U80" s="1834"/>
      <c r="V80" s="1834"/>
      <c r="W80" s="1834"/>
      <c r="X80" s="1834"/>
      <c r="Y80" s="1834"/>
      <c r="Z80" s="1834"/>
      <c r="AA80" s="1834"/>
      <c r="AB80" s="1834"/>
      <c r="AC80" s="1834"/>
      <c r="AD80" s="2637"/>
      <c r="AE80" s="1045"/>
      <c r="AF80" s="1045"/>
      <c r="AG80" s="1045"/>
      <c r="AH80" s="1045"/>
      <c r="AI80" s="1045"/>
      <c r="AJ80" s="1045"/>
      <c r="AK80" s="1045"/>
      <c r="AL80" s="1045"/>
      <c r="AM80" s="1045"/>
      <c r="AN80" s="1045"/>
      <c r="AO80" s="1045"/>
      <c r="AP80" s="1045"/>
      <c r="AQ80" s="1045"/>
      <c r="AR80" s="1045"/>
      <c r="AS80" s="1045"/>
      <c r="AT80" s="1045"/>
      <c r="AU80" s="1045"/>
      <c r="AV80" s="1045"/>
      <c r="AW80" s="1045"/>
      <c r="AX80" s="1045"/>
      <c r="AY80" s="1045"/>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442"/>
      <c r="CC80" s="442"/>
      <c r="CD80" s="442"/>
      <c r="CE80" s="2587"/>
      <c r="CF80" s="2587"/>
      <c r="CG80" s="2587"/>
      <c r="CH80" s="2587"/>
      <c r="CI80" s="2587"/>
      <c r="CJ80" s="2587"/>
      <c r="CK80" s="2587"/>
      <c r="CL80" s="2587"/>
      <c r="CM80" s="2587"/>
      <c r="CN80" s="2587"/>
      <c r="CO80" s="2587"/>
      <c r="CP80" s="2587"/>
      <c r="CQ80" s="2587"/>
      <c r="CR80" s="2587"/>
      <c r="CS80" s="2587"/>
      <c r="CT80" s="2587"/>
      <c r="CU80" s="2587"/>
      <c r="CV80" s="2587"/>
      <c r="CW80" s="2587"/>
      <c r="CX80" s="2587"/>
      <c r="CY80" s="2587"/>
      <c r="CZ80" s="2587"/>
    </row>
    <row r="81" s="767" customFormat="true" ht="15" customHeight="true" x14ac:dyDescent="0.2">
      <c r="A81" s="1761"/>
      <c r="B81" s="1935"/>
      <c r="C81" s="1833"/>
      <c r="D81" s="1834"/>
      <c r="E81" s="1834"/>
      <c r="F81" s="1834"/>
      <c r="G81" s="1835"/>
      <c r="H81" s="1836"/>
      <c r="I81" s="1834"/>
      <c r="J81" s="1834"/>
      <c r="K81" s="1834"/>
      <c r="L81" s="1837"/>
      <c r="M81" s="1838"/>
      <c r="N81" s="1834"/>
      <c r="O81" s="1834"/>
      <c r="P81" s="1834"/>
      <c r="Q81" s="1835"/>
      <c r="R81" s="1836"/>
      <c r="S81" s="1834"/>
      <c r="T81" s="1834"/>
      <c r="U81" s="1834"/>
      <c r="V81" s="1834"/>
      <c r="W81" s="1834"/>
      <c r="X81" s="1834"/>
      <c r="Y81" s="1834"/>
      <c r="Z81" s="1834"/>
      <c r="AA81" s="1834"/>
      <c r="AB81" s="1834"/>
      <c r="AC81" s="1834"/>
      <c r="AD81" s="2637"/>
      <c r="AE81" s="1045"/>
      <c r="AF81" s="1045"/>
      <c r="AG81" s="1045"/>
      <c r="AH81" s="1045"/>
      <c r="AI81" s="1045"/>
      <c r="AJ81" s="1045"/>
      <c r="AK81" s="1045"/>
      <c r="AL81" s="1045"/>
      <c r="AM81" s="1045"/>
      <c r="AN81" s="1045"/>
      <c r="AO81" s="1045"/>
      <c r="AP81" s="1045"/>
      <c r="AQ81" s="1045"/>
      <c r="AR81" s="1045"/>
      <c r="AS81" s="1045"/>
      <c r="AT81" s="1045"/>
      <c r="AU81" s="1045"/>
      <c r="AV81" s="1045"/>
      <c r="AW81" s="1045"/>
      <c r="AX81" s="1045"/>
      <c r="AY81" s="1045"/>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442"/>
      <c r="CC81" s="442"/>
      <c r="CD81" s="442"/>
      <c r="CE81" s="2587"/>
      <c r="CF81" s="2587"/>
      <c r="CG81" s="2587"/>
      <c r="CH81" s="2587"/>
      <c r="CI81" s="2587"/>
      <c r="CJ81" s="2587"/>
      <c r="CK81" s="2587"/>
      <c r="CL81" s="2587"/>
      <c r="CM81" s="2587"/>
      <c r="CN81" s="2587"/>
      <c r="CO81" s="2587"/>
      <c r="CP81" s="2587"/>
      <c r="CQ81" s="2587"/>
      <c r="CR81" s="2587"/>
      <c r="CS81" s="2587"/>
      <c r="CT81" s="2587"/>
      <c r="CU81" s="2587"/>
      <c r="CV81" s="2587"/>
      <c r="CW81" s="2587"/>
      <c r="CX81" s="2587"/>
      <c r="CY81" s="2587"/>
      <c r="CZ81" s="2587"/>
    </row>
    <row r="82" s="767" customFormat="true" ht="15" customHeight="true" x14ac:dyDescent="0.2">
      <c r="A82" s="1761"/>
      <c r="B82" s="1935"/>
      <c r="C82" s="1833"/>
      <c r="D82" s="1834"/>
      <c r="E82" s="1834"/>
      <c r="F82" s="1834"/>
      <c r="G82" s="1835"/>
      <c r="H82" s="1836"/>
      <c r="I82" s="1834"/>
      <c r="J82" s="1834"/>
      <c r="K82" s="1834"/>
      <c r="L82" s="1837"/>
      <c r="M82" s="1838"/>
      <c r="N82" s="1834"/>
      <c r="O82" s="1834"/>
      <c r="P82" s="1834"/>
      <c r="Q82" s="1835"/>
      <c r="R82" s="1836"/>
      <c r="S82" s="1834"/>
      <c r="T82" s="1834"/>
      <c r="U82" s="1834"/>
      <c r="V82" s="1834"/>
      <c r="W82" s="1834"/>
      <c r="X82" s="1834"/>
      <c r="Y82" s="1834"/>
      <c r="Z82" s="1834"/>
      <c r="AA82" s="1834"/>
      <c r="AB82" s="1834"/>
      <c r="AC82" s="1834"/>
      <c r="AD82" s="2637"/>
      <c r="AE82" s="1045"/>
      <c r="AF82" s="1045"/>
      <c r="AG82" s="1045"/>
      <c r="AH82" s="1045"/>
      <c r="AI82" s="1045"/>
      <c r="AJ82" s="1045"/>
      <c r="AK82" s="1045"/>
      <c r="AL82" s="1045"/>
      <c r="AM82" s="1045"/>
      <c r="AN82" s="1045"/>
      <c r="AO82" s="1045"/>
      <c r="AP82" s="1045"/>
      <c r="AQ82" s="1045"/>
      <c r="AR82" s="1045"/>
      <c r="AS82" s="1045"/>
      <c r="AT82" s="1045"/>
      <c r="AU82" s="1045"/>
      <c r="AV82" s="1045"/>
      <c r="AW82" s="1045"/>
      <c r="AX82" s="1045"/>
      <c r="AY82" s="1045"/>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442"/>
      <c r="CC82" s="442"/>
      <c r="CD82" s="442"/>
      <c r="CE82" s="2587"/>
      <c r="CF82" s="2587"/>
      <c r="CG82" s="2587"/>
      <c r="CH82" s="2587"/>
      <c r="CI82" s="2587"/>
      <c r="CJ82" s="2587"/>
      <c r="CK82" s="2587"/>
      <c r="CL82" s="2587"/>
      <c r="CM82" s="2587"/>
      <c r="CN82" s="2587"/>
      <c r="CO82" s="2587"/>
      <c r="CP82" s="2587"/>
      <c r="CQ82" s="2587"/>
      <c r="CR82" s="2587"/>
      <c r="CS82" s="2587"/>
      <c r="CT82" s="2587"/>
      <c r="CU82" s="2587"/>
      <c r="CV82" s="2587"/>
      <c r="CW82" s="2587"/>
      <c r="CX82" s="2587"/>
      <c r="CY82" s="2587"/>
      <c r="CZ82" s="2587"/>
    </row>
    <row r="83" s="767" customFormat="true" ht="15" customHeight="true" x14ac:dyDescent="0.2">
      <c r="A83" s="1761"/>
      <c r="B83" s="1935"/>
      <c r="C83" s="1833"/>
      <c r="D83" s="1834"/>
      <c r="E83" s="1834"/>
      <c r="F83" s="1834"/>
      <c r="G83" s="1835"/>
      <c r="H83" s="1836"/>
      <c r="I83" s="1834"/>
      <c r="J83" s="1834"/>
      <c r="K83" s="1834"/>
      <c r="L83" s="1837"/>
      <c r="M83" s="1838"/>
      <c r="N83" s="1834"/>
      <c r="O83" s="1834"/>
      <c r="P83" s="1834"/>
      <c r="Q83" s="1835"/>
      <c r="R83" s="1836"/>
      <c r="S83" s="1834"/>
      <c r="T83" s="1834"/>
      <c r="U83" s="1834"/>
      <c r="V83" s="1834"/>
      <c r="W83" s="1834"/>
      <c r="X83" s="1834"/>
      <c r="Y83" s="1834"/>
      <c r="Z83" s="1834"/>
      <c r="AA83" s="1834"/>
      <c r="AB83" s="1834"/>
      <c r="AC83" s="1834"/>
      <c r="AD83" s="2637"/>
      <c r="AE83" s="1045"/>
      <c r="AF83" s="1045"/>
      <c r="AG83" s="1045"/>
      <c r="AH83" s="1045"/>
      <c r="AI83" s="1045"/>
      <c r="AJ83" s="1045"/>
      <c r="AK83" s="1045"/>
      <c r="AL83" s="1045"/>
      <c r="AM83" s="1045"/>
      <c r="AN83" s="1045"/>
      <c r="AO83" s="1045"/>
      <c r="AP83" s="1045"/>
      <c r="AQ83" s="1045"/>
      <c r="AR83" s="1045"/>
      <c r="AS83" s="1045"/>
      <c r="AT83" s="1045"/>
      <c r="AU83" s="1045"/>
      <c r="AV83" s="1045"/>
      <c r="AW83" s="1045"/>
      <c r="AX83" s="1045"/>
      <c r="AY83" s="1045"/>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442"/>
      <c r="CC83" s="442"/>
      <c r="CD83" s="442"/>
      <c r="CE83" s="2587"/>
      <c r="CF83" s="2587"/>
      <c r="CG83" s="2587"/>
      <c r="CH83" s="2587"/>
      <c r="CI83" s="2587"/>
      <c r="CJ83" s="2587"/>
      <c r="CK83" s="2587"/>
      <c r="CL83" s="2587"/>
      <c r="CM83" s="2587"/>
      <c r="CN83" s="2587"/>
      <c r="CO83" s="2587"/>
      <c r="CP83" s="2587"/>
      <c r="CQ83" s="2587"/>
      <c r="CR83" s="2587"/>
      <c r="CS83" s="2587"/>
      <c r="CT83" s="2587"/>
      <c r="CU83" s="2587"/>
      <c r="CV83" s="2587"/>
      <c r="CW83" s="2587"/>
      <c r="CX83" s="2587"/>
      <c r="CY83" s="2587"/>
      <c r="CZ83" s="2587"/>
    </row>
    <row r="84" s="767" customFormat="true" ht="15" customHeight="true" x14ac:dyDescent="0.2">
      <c r="A84" s="1762"/>
      <c r="B84" s="1936"/>
      <c r="C84" s="1839"/>
      <c r="D84" s="1840"/>
      <c r="E84" s="1840"/>
      <c r="F84" s="1840"/>
      <c r="G84" s="1841"/>
      <c r="H84" s="1842"/>
      <c r="I84" s="1840"/>
      <c r="J84" s="1840"/>
      <c r="K84" s="1840"/>
      <c r="L84" s="1843"/>
      <c r="M84" s="1844"/>
      <c r="N84" s="1840"/>
      <c r="O84" s="1840"/>
      <c r="P84" s="1840"/>
      <c r="Q84" s="1841"/>
      <c r="R84" s="1842"/>
      <c r="S84" s="1840"/>
      <c r="T84" s="1840"/>
      <c r="U84" s="1840"/>
      <c r="V84" s="1840"/>
      <c r="W84" s="1840"/>
      <c r="X84" s="1840"/>
      <c r="Y84" s="1840"/>
      <c r="Z84" s="1840"/>
      <c r="AA84" s="1840"/>
      <c r="AB84" s="1840"/>
      <c r="AC84" s="1840"/>
      <c r="AD84" s="2638"/>
      <c r="AE84" s="1045"/>
      <c r="AF84" s="1045"/>
      <c r="AG84" s="1045"/>
      <c r="AH84" s="1045"/>
      <c r="AI84" s="1045"/>
      <c r="AJ84" s="1045"/>
      <c r="AK84" s="1045"/>
      <c r="AL84" s="1045"/>
      <c r="AM84" s="1045"/>
      <c r="AN84" s="1045"/>
      <c r="AO84" s="1045"/>
      <c r="AP84" s="1045"/>
      <c r="AQ84" s="1045"/>
      <c r="AR84" s="1045"/>
      <c r="AS84" s="1045"/>
      <c r="AT84" s="1045"/>
      <c r="AU84" s="1045"/>
      <c r="AV84" s="1045"/>
      <c r="AW84" s="1045"/>
      <c r="AX84" s="1045"/>
      <c r="AY84" s="1045"/>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442"/>
      <c r="CC84" s="442"/>
      <c r="CD84" s="442"/>
      <c r="CE84" s="2587"/>
      <c r="CF84" s="2587"/>
      <c r="CG84" s="2587"/>
      <c r="CH84" s="2587"/>
      <c r="CI84" s="2587"/>
      <c r="CJ84" s="2587"/>
      <c r="CK84" s="2587"/>
      <c r="CL84" s="2587"/>
      <c r="CM84" s="2587"/>
      <c r="CN84" s="2587"/>
      <c r="CO84" s="2587"/>
      <c r="CP84" s="2587"/>
      <c r="CQ84" s="2587"/>
      <c r="CR84" s="2587"/>
      <c r="CS84" s="2587"/>
      <c r="CT84" s="2587"/>
      <c r="CU84" s="2587"/>
      <c r="CV84" s="2587"/>
      <c r="CW84" s="2587"/>
      <c r="CX84" s="2587"/>
      <c r="CY84" s="2587"/>
      <c r="CZ84" s="2587"/>
    </row>
    <row r="85" s="767" customFormat="true" ht="15" customHeight="true" x14ac:dyDescent="0.2">
      <c r="A85" s="1237"/>
      <c r="B85" s="1259"/>
      <c r="C85" s="1327"/>
      <c r="D85" s="1328"/>
      <c r="E85" s="1328"/>
      <c r="F85" s="1328"/>
      <c r="G85" s="1329"/>
      <c r="H85" s="1330"/>
      <c r="I85" s="1328"/>
      <c r="J85" s="1328"/>
      <c r="K85" s="1328"/>
      <c r="L85" s="1331"/>
      <c r="M85" s="1332"/>
      <c r="N85" s="1328"/>
      <c r="O85" s="1328"/>
      <c r="P85" s="1328"/>
      <c r="Q85" s="1329"/>
      <c r="R85" s="1330"/>
      <c r="S85" s="1328"/>
      <c r="T85" s="1328"/>
      <c r="U85" s="1328"/>
      <c r="V85" s="1328"/>
      <c r="W85" s="1328"/>
      <c r="X85" s="1328"/>
      <c r="Y85" s="1328"/>
      <c r="Z85" s="1328"/>
      <c r="AA85" s="1328"/>
      <c r="AB85" s="1333"/>
      <c r="AC85" s="1301"/>
      <c r="AD85" s="1343"/>
      <c r="AE85" s="1045"/>
      <c r="AF85" s="1045"/>
      <c r="AG85" s="1045"/>
      <c r="AH85" s="1045"/>
      <c r="AI85" s="1045"/>
      <c r="AJ85" s="1045"/>
      <c r="AK85" s="1045"/>
      <c r="AL85" s="1045"/>
      <c r="AM85" s="1045"/>
      <c r="AN85" s="1045"/>
      <c r="AO85" s="1045"/>
      <c r="AP85" s="1045"/>
      <c r="AQ85" s="1045"/>
      <c r="AR85" s="1045"/>
      <c r="AS85" s="1045"/>
      <c r="AT85" s="1045"/>
      <c r="AU85" s="1045"/>
      <c r="AV85" s="1045"/>
      <c r="AW85" s="1045"/>
      <c r="AX85" s="1045"/>
      <c r="AY85" s="1045"/>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442"/>
      <c r="CC85" s="442"/>
      <c r="CD85" s="442"/>
      <c r="CE85" s="2587"/>
      <c r="CF85" s="2587"/>
      <c r="CG85" s="2587"/>
      <c r="CH85" s="2587"/>
      <c r="CI85" s="2587"/>
      <c r="CJ85" s="2587"/>
      <c r="CK85" s="2587"/>
      <c r="CL85" s="2587"/>
      <c r="CM85" s="2587"/>
      <c r="CN85" s="2587"/>
      <c r="CO85" s="2587"/>
      <c r="CP85" s="2587"/>
      <c r="CQ85" s="2587"/>
      <c r="CR85" s="2587"/>
      <c r="CS85" s="2587"/>
      <c r="CT85" s="2587"/>
      <c r="CU85" s="2587"/>
      <c r="CV85" s="2587"/>
      <c r="CW85" s="2587"/>
      <c r="CX85" s="2587"/>
      <c r="CY85" s="2587"/>
      <c r="CZ85" s="2587"/>
    </row>
    <row r="86" s="767" customFormat="true" ht="15" customHeight="true" x14ac:dyDescent="0.2">
      <c r="A86" s="1237"/>
      <c r="B86" s="1259"/>
      <c r="C86" s="1327"/>
      <c r="D86" s="1328"/>
      <c r="E86" s="1328"/>
      <c r="F86" s="1328"/>
      <c r="G86" s="1329"/>
      <c r="H86" s="1330"/>
      <c r="I86" s="1328"/>
      <c r="J86" s="1328"/>
      <c r="K86" s="1328"/>
      <c r="L86" s="1331"/>
      <c r="M86" s="1332"/>
      <c r="N86" s="1328"/>
      <c r="O86" s="1328"/>
      <c r="P86" s="1328"/>
      <c r="Q86" s="1329"/>
      <c r="R86" s="1330"/>
      <c r="S86" s="1328"/>
      <c r="T86" s="1328"/>
      <c r="U86" s="1328"/>
      <c r="V86" s="1328"/>
      <c r="W86" s="1328"/>
      <c r="X86" s="1328"/>
      <c r="Y86" s="1328"/>
      <c r="Z86" s="1328"/>
      <c r="AA86" s="1328"/>
      <c r="AB86" s="1333"/>
      <c r="AC86" s="1301"/>
      <c r="AD86" s="1343"/>
      <c r="AE86" s="1045"/>
      <c r="AF86" s="1045"/>
      <c r="AG86" s="1045"/>
      <c r="AH86" s="1045"/>
      <c r="AI86" s="1045"/>
      <c r="AJ86" s="1045"/>
      <c r="AK86" s="1045"/>
      <c r="AL86" s="1045"/>
      <c r="AM86" s="1045"/>
      <c r="AN86" s="1045"/>
      <c r="AO86" s="1045"/>
      <c r="AP86" s="1045"/>
      <c r="AQ86" s="1045"/>
      <c r="AR86" s="1045"/>
      <c r="AS86" s="1045"/>
      <c r="AT86" s="1045"/>
      <c r="AU86" s="1045"/>
      <c r="AV86" s="1045"/>
      <c r="AW86" s="1045"/>
      <c r="AX86" s="1045"/>
      <c r="AY86" s="1045"/>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442"/>
      <c r="CC86" s="442"/>
      <c r="CD86" s="442"/>
      <c r="CE86" s="2587"/>
      <c r="CF86" s="2587"/>
      <c r="CG86" s="2587"/>
      <c r="CH86" s="2587"/>
      <c r="CI86" s="2587"/>
      <c r="CJ86" s="2587"/>
      <c r="CK86" s="2587"/>
      <c r="CL86" s="2587"/>
      <c r="CM86" s="2587"/>
      <c r="CN86" s="2587"/>
      <c r="CO86" s="2587"/>
      <c r="CP86" s="2587"/>
      <c r="CQ86" s="2587"/>
      <c r="CR86" s="2587"/>
      <c r="CS86" s="2587"/>
      <c r="CT86" s="2587"/>
      <c r="CU86" s="2587"/>
      <c r="CV86" s="2587"/>
      <c r="CW86" s="2587"/>
      <c r="CX86" s="2587"/>
      <c r="CY86" s="2587"/>
      <c r="CZ86" s="2587"/>
    </row>
    <row r="87" s="767" customFormat="true" ht="15" customHeight="true" x14ac:dyDescent="0.2">
      <c r="A87" s="1237"/>
      <c r="B87" s="1259"/>
      <c r="C87" s="1327"/>
      <c r="D87" s="1328"/>
      <c r="E87" s="1328"/>
      <c r="F87" s="1328"/>
      <c r="G87" s="1329"/>
      <c r="H87" s="1330"/>
      <c r="I87" s="1328"/>
      <c r="J87" s="1328"/>
      <c r="K87" s="1328"/>
      <c r="L87" s="1331"/>
      <c r="M87" s="1332"/>
      <c r="N87" s="1328"/>
      <c r="O87" s="1328"/>
      <c r="P87" s="1328"/>
      <c r="Q87" s="1329"/>
      <c r="R87" s="1330"/>
      <c r="S87" s="1328"/>
      <c r="T87" s="1328"/>
      <c r="U87" s="1328"/>
      <c r="V87" s="1328"/>
      <c r="W87" s="1328"/>
      <c r="X87" s="1328"/>
      <c r="Y87" s="1328"/>
      <c r="Z87" s="1328"/>
      <c r="AA87" s="1328"/>
      <c r="AB87" s="1333"/>
      <c r="AC87" s="1301"/>
      <c r="AD87" s="1343"/>
      <c r="AE87" s="1045"/>
      <c r="AF87" s="1045"/>
      <c r="AG87" s="1045"/>
      <c r="AH87" s="1045"/>
      <c r="AI87" s="1045"/>
      <c r="AJ87" s="1045"/>
      <c r="AK87" s="1045"/>
      <c r="AL87" s="1045"/>
      <c r="AM87" s="1045"/>
      <c r="AN87" s="1045"/>
      <c r="AO87" s="1045"/>
      <c r="AP87" s="1045"/>
      <c r="AQ87" s="1045"/>
      <c r="AR87" s="1045"/>
      <c r="AS87" s="1045"/>
      <c r="AT87" s="1045"/>
      <c r="AU87" s="1045"/>
      <c r="AV87" s="1045"/>
      <c r="AW87" s="1045"/>
      <c r="AX87" s="1045"/>
      <c r="AY87" s="1045"/>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442"/>
      <c r="CC87" s="442"/>
      <c r="CD87" s="442"/>
      <c r="CE87" s="2587"/>
      <c r="CF87" s="2587"/>
      <c r="CG87" s="2587"/>
      <c r="CH87" s="2587"/>
      <c r="CI87" s="2587"/>
      <c r="CJ87" s="2587"/>
      <c r="CK87" s="2587"/>
      <c r="CL87" s="2587"/>
      <c r="CM87" s="2587"/>
      <c r="CN87" s="2587"/>
      <c r="CO87" s="2587"/>
      <c r="CP87" s="2587"/>
      <c r="CQ87" s="2587"/>
      <c r="CR87" s="2587"/>
      <c r="CS87" s="2587"/>
      <c r="CT87" s="2587"/>
      <c r="CU87" s="2587"/>
      <c r="CV87" s="2587"/>
      <c r="CW87" s="2587"/>
      <c r="CX87" s="2587"/>
      <c r="CY87" s="2587"/>
      <c r="CZ87" s="2587"/>
    </row>
    <row r="88" s="767" customFormat="true" ht="15" customHeight="true" x14ac:dyDescent="0.2">
      <c r="A88" s="1237"/>
      <c r="B88" s="1259"/>
      <c r="C88" s="1327"/>
      <c r="D88" s="1328"/>
      <c r="E88" s="1328"/>
      <c r="F88" s="1328"/>
      <c r="G88" s="1329"/>
      <c r="H88" s="1330"/>
      <c r="I88" s="1328"/>
      <c r="J88" s="1328"/>
      <c r="K88" s="1328"/>
      <c r="L88" s="1331"/>
      <c r="M88" s="1332"/>
      <c r="N88" s="1328"/>
      <c r="O88" s="1328"/>
      <c r="P88" s="1328"/>
      <c r="Q88" s="1329"/>
      <c r="R88" s="1330"/>
      <c r="S88" s="1328"/>
      <c r="T88" s="1328"/>
      <c r="U88" s="1328"/>
      <c r="V88" s="1328"/>
      <c r="W88" s="1328"/>
      <c r="X88" s="1328"/>
      <c r="Y88" s="1328"/>
      <c r="Z88" s="1328"/>
      <c r="AA88" s="1328"/>
      <c r="AB88" s="1333"/>
      <c r="AC88" s="1301"/>
      <c r="AD88" s="1343"/>
      <c r="AE88" s="1045"/>
      <c r="AF88" s="1045"/>
      <c r="AG88" s="1045"/>
      <c r="AH88" s="1045"/>
      <c r="AI88" s="1045"/>
      <c r="AJ88" s="1045"/>
      <c r="AK88" s="1045"/>
      <c r="AL88" s="1045"/>
      <c r="AM88" s="1045"/>
      <c r="AN88" s="1045"/>
      <c r="AO88" s="1045"/>
      <c r="AP88" s="1045"/>
      <c r="AQ88" s="1045"/>
      <c r="AR88" s="1045"/>
      <c r="AS88" s="1045"/>
      <c r="AT88" s="1045"/>
      <c r="AU88" s="1045"/>
      <c r="AV88" s="1045"/>
      <c r="AW88" s="1045"/>
      <c r="AX88" s="1045"/>
      <c r="AY88" s="1045"/>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442"/>
      <c r="CC88" s="442"/>
      <c r="CD88" s="442"/>
      <c r="CE88" s="2587"/>
      <c r="CF88" s="2587"/>
      <c r="CG88" s="2587"/>
      <c r="CH88" s="2587"/>
      <c r="CI88" s="2587"/>
      <c r="CJ88" s="2587"/>
      <c r="CK88" s="2587"/>
      <c r="CL88" s="2587"/>
      <c r="CM88" s="2587"/>
      <c r="CN88" s="2587"/>
      <c r="CO88" s="2587"/>
      <c r="CP88" s="2587"/>
      <c r="CQ88" s="2587"/>
      <c r="CR88" s="2587"/>
      <c r="CS88" s="2587"/>
      <c r="CT88" s="2587"/>
      <c r="CU88" s="2587"/>
      <c r="CV88" s="2587"/>
      <c r="CW88" s="2587"/>
      <c r="CX88" s="2587"/>
      <c r="CY88" s="2587"/>
      <c r="CZ88" s="2587"/>
    </row>
    <row r="89" s="767" customFormat="true" ht="15" customHeight="true" x14ac:dyDescent="0.2">
      <c r="A89" s="1237"/>
      <c r="B89" s="1259"/>
      <c r="C89" s="1327"/>
      <c r="D89" s="1328"/>
      <c r="E89" s="1328"/>
      <c r="F89" s="1328"/>
      <c r="G89" s="1329"/>
      <c r="H89" s="1330"/>
      <c r="I89" s="1328"/>
      <c r="J89" s="1328"/>
      <c r="K89" s="1328"/>
      <c r="L89" s="1331"/>
      <c r="M89" s="1332"/>
      <c r="N89" s="1328"/>
      <c r="O89" s="1328"/>
      <c r="P89" s="1328"/>
      <c r="Q89" s="1329"/>
      <c r="R89" s="1330"/>
      <c r="S89" s="1328"/>
      <c r="T89" s="1328"/>
      <c r="U89" s="1328"/>
      <c r="V89" s="1328"/>
      <c r="W89" s="1328"/>
      <c r="X89" s="1328"/>
      <c r="Y89" s="1328"/>
      <c r="Z89" s="1328"/>
      <c r="AA89" s="1328"/>
      <c r="AB89" s="1333"/>
      <c r="AC89" s="1301"/>
      <c r="AD89" s="1343"/>
      <c r="AE89" s="1045"/>
      <c r="AF89" s="1045"/>
      <c r="AG89" s="1045"/>
      <c r="AH89" s="1045"/>
      <c r="AI89" s="1045"/>
      <c r="AJ89" s="1045"/>
      <c r="AK89" s="1045"/>
      <c r="AL89" s="1045"/>
      <c r="AM89" s="1045"/>
      <c r="AN89" s="1045"/>
      <c r="AO89" s="1045"/>
      <c r="AP89" s="1045"/>
      <c r="AQ89" s="1045"/>
      <c r="AR89" s="1045"/>
      <c r="AS89" s="1045"/>
      <c r="AT89" s="1045"/>
      <c r="AU89" s="1045"/>
      <c r="AV89" s="1045"/>
      <c r="AW89" s="1045"/>
      <c r="AX89" s="1045"/>
      <c r="AY89" s="1045"/>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442"/>
      <c r="CC89" s="442"/>
      <c r="CD89" s="442"/>
      <c r="CE89" s="2587"/>
      <c r="CF89" s="2587"/>
      <c r="CG89" s="2587"/>
      <c r="CH89" s="2587"/>
      <c r="CI89" s="2587"/>
      <c r="CJ89" s="2587"/>
      <c r="CK89" s="2587"/>
      <c r="CL89" s="2587"/>
      <c r="CM89" s="2587"/>
      <c r="CN89" s="2587"/>
      <c r="CO89" s="2587"/>
      <c r="CP89" s="2587"/>
      <c r="CQ89" s="2587"/>
      <c r="CR89" s="2587"/>
      <c r="CS89" s="2587"/>
      <c r="CT89" s="2587"/>
      <c r="CU89" s="2587"/>
      <c r="CV89" s="2587"/>
      <c r="CW89" s="2587"/>
      <c r="CX89" s="2587"/>
      <c r="CY89" s="2587"/>
      <c r="CZ89" s="2587"/>
    </row>
    <row r="90" s="767" customFormat="true" ht="15" customHeight="true" x14ac:dyDescent="0.2">
      <c r="A90" s="1238"/>
      <c r="B90" s="1260"/>
      <c r="C90" s="1334"/>
      <c r="D90" s="1335"/>
      <c r="E90" s="1335"/>
      <c r="F90" s="1335"/>
      <c r="G90" s="1336"/>
      <c r="H90" s="1337"/>
      <c r="I90" s="1335"/>
      <c r="J90" s="1335"/>
      <c r="K90" s="1335"/>
      <c r="L90" s="1338"/>
      <c r="M90" s="1339"/>
      <c r="N90" s="1335"/>
      <c r="O90" s="1335"/>
      <c r="P90" s="1335"/>
      <c r="Q90" s="1336"/>
      <c r="R90" s="1337"/>
      <c r="S90" s="1335"/>
      <c r="T90" s="1335"/>
      <c r="U90" s="1335"/>
      <c r="V90" s="1335"/>
      <c r="W90" s="1335"/>
      <c r="X90" s="1335"/>
      <c r="Y90" s="1335"/>
      <c r="Z90" s="1335"/>
      <c r="AA90" s="1335"/>
      <c r="AB90" s="1340"/>
      <c r="AC90" s="1301"/>
      <c r="AD90" s="1343"/>
      <c r="AE90" s="1045"/>
      <c r="AF90" s="1045"/>
      <c r="AG90" s="1045"/>
      <c r="AH90" s="1045"/>
      <c r="AI90" s="1045"/>
      <c r="AJ90" s="1045"/>
      <c r="AK90" s="1045"/>
      <c r="AL90" s="1045"/>
      <c r="AM90" s="1045"/>
      <c r="AN90" s="1045"/>
      <c r="AO90" s="1045"/>
      <c r="AP90" s="1045"/>
      <c r="AQ90" s="1045"/>
      <c r="AR90" s="1045"/>
      <c r="AS90" s="1045"/>
      <c r="AT90" s="1045"/>
      <c r="AU90" s="1045"/>
      <c r="AV90" s="1045"/>
      <c r="AW90" s="1045"/>
      <c r="AX90" s="1045"/>
      <c r="AY90" s="1045"/>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442"/>
      <c r="CC90" s="442"/>
      <c r="CD90" s="442"/>
      <c r="CE90" s="2587"/>
      <c r="CF90" s="2587"/>
      <c r="CG90" s="2587"/>
      <c r="CH90" s="2587"/>
      <c r="CI90" s="2587"/>
      <c r="CJ90" s="2587"/>
      <c r="CK90" s="2587"/>
      <c r="CL90" s="2587"/>
      <c r="CM90" s="2587"/>
      <c r="CN90" s="2587"/>
      <c r="CO90" s="2587"/>
      <c r="CP90" s="2587"/>
      <c r="CQ90" s="2587"/>
      <c r="CR90" s="2587"/>
      <c r="CS90" s="2587"/>
      <c r="CT90" s="2587"/>
      <c r="CU90" s="2587"/>
      <c r="CV90" s="2587"/>
      <c r="CW90" s="2587"/>
      <c r="CX90" s="2587"/>
      <c r="CY90" s="2587"/>
      <c r="CZ90" s="2587"/>
    </row>
    <row r="91" s="767" customFormat="true" ht="15" customHeight="true" x14ac:dyDescent="0.2">
      <c r="A91" s="1152"/>
      <c r="B91" s="1261"/>
      <c r="C91" s="1341"/>
      <c r="D91" s="1301"/>
      <c r="E91" s="1301"/>
      <c r="F91" s="1301"/>
      <c r="G91" s="1302"/>
      <c r="H91" s="1342"/>
      <c r="I91" s="1301"/>
      <c r="J91" s="1301"/>
      <c r="K91" s="1301"/>
      <c r="L91" s="1343"/>
      <c r="M91" s="1341"/>
      <c r="N91" s="1301"/>
      <c r="O91" s="1301"/>
      <c r="P91" s="1301"/>
      <c r="Q91" s="1302"/>
      <c r="R91" s="1342"/>
      <c r="S91" s="1301"/>
      <c r="T91" s="1301"/>
      <c r="U91" s="1301"/>
      <c r="V91" s="1301"/>
      <c r="W91" s="1301"/>
      <c r="X91" s="1301"/>
      <c r="Y91" s="1301"/>
      <c r="Z91" s="1301"/>
      <c r="AA91" s="1301"/>
      <c r="AB91" s="1301"/>
      <c r="AC91" s="1301"/>
      <c r="AD91" s="1343"/>
      <c r="AE91" s="1045"/>
      <c r="AF91" s="1045"/>
      <c r="AG91" s="1045"/>
      <c r="AH91" s="1045"/>
      <c r="AI91" s="1045"/>
      <c r="AJ91" s="1045"/>
      <c r="AK91" s="1045"/>
      <c r="AL91" s="1045"/>
      <c r="AM91" s="1045"/>
      <c r="AN91" s="1045"/>
      <c r="AO91" s="1045"/>
      <c r="AP91" s="1045"/>
      <c r="AQ91" s="1045"/>
      <c r="AR91" s="1045"/>
      <c r="AS91" s="1045"/>
      <c r="AT91" s="1045"/>
      <c r="AU91" s="1045"/>
      <c r="AV91" s="1045"/>
      <c r="AW91" s="1045"/>
      <c r="AX91" s="1045"/>
      <c r="AY91" s="1045"/>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442"/>
      <c r="CC91" s="442"/>
      <c r="CD91" s="442"/>
      <c r="CE91" s="2587"/>
      <c r="CF91" s="2587"/>
      <c r="CG91" s="2587"/>
      <c r="CH91" s="2587"/>
      <c r="CI91" s="2587"/>
      <c r="CJ91" s="2587"/>
      <c r="CK91" s="2587"/>
      <c r="CL91" s="2587"/>
      <c r="CM91" s="2587"/>
      <c r="CN91" s="2587"/>
      <c r="CO91" s="2587"/>
      <c r="CP91" s="2587"/>
      <c r="CQ91" s="2587"/>
      <c r="CR91" s="2587"/>
      <c r="CS91" s="2587"/>
      <c r="CT91" s="2587"/>
      <c r="CU91" s="2587"/>
      <c r="CV91" s="2587"/>
      <c r="CW91" s="2587"/>
      <c r="CX91" s="2587"/>
      <c r="CY91" s="2587"/>
      <c r="CZ91" s="2587"/>
    </row>
    <row r="92" s="767" customFormat="true" ht="15" customHeight="true" x14ac:dyDescent="0.2">
      <c r="A92" s="1152"/>
      <c r="B92" s="1261"/>
      <c r="C92" s="1341"/>
      <c r="D92" s="1301"/>
      <c r="E92" s="1301"/>
      <c r="F92" s="1301"/>
      <c r="G92" s="1302"/>
      <c r="H92" s="1342"/>
      <c r="I92" s="1301"/>
      <c r="J92" s="1301"/>
      <c r="K92" s="1301"/>
      <c r="L92" s="1343"/>
      <c r="M92" s="1341"/>
      <c r="N92" s="1301"/>
      <c r="O92" s="1301"/>
      <c r="P92" s="1301"/>
      <c r="Q92" s="1302"/>
      <c r="R92" s="1342"/>
      <c r="S92" s="1301"/>
      <c r="T92" s="1301"/>
      <c r="U92" s="1301"/>
      <c r="V92" s="1301"/>
      <c r="W92" s="1301"/>
      <c r="X92" s="1301"/>
      <c r="Y92" s="1301"/>
      <c r="Z92" s="1301"/>
      <c r="AA92" s="1301"/>
      <c r="AB92" s="1301"/>
      <c r="AC92" s="1301"/>
      <c r="AD92" s="1343"/>
      <c r="AE92" s="1045"/>
      <c r="AF92" s="1045"/>
      <c r="AG92" s="1045"/>
      <c r="AH92" s="1045"/>
      <c r="AI92" s="1045"/>
      <c r="AJ92" s="1045"/>
      <c r="AK92" s="1045"/>
      <c r="AL92" s="1045"/>
      <c r="AM92" s="1045"/>
      <c r="AN92" s="1045"/>
      <c r="AO92" s="1045"/>
      <c r="AP92" s="1045"/>
      <c r="AQ92" s="1045"/>
      <c r="AR92" s="1045"/>
      <c r="AS92" s="1045"/>
      <c r="AT92" s="1045"/>
      <c r="AU92" s="1045"/>
      <c r="AV92" s="1045"/>
      <c r="AW92" s="1045"/>
      <c r="AX92" s="1045"/>
      <c r="AY92" s="1045"/>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442"/>
      <c r="CC92" s="442"/>
      <c r="CD92" s="442"/>
      <c r="CE92" s="2587"/>
      <c r="CF92" s="2587"/>
      <c r="CG92" s="2587"/>
      <c r="CH92" s="2587"/>
      <c r="CI92" s="2587"/>
      <c r="CJ92" s="2587"/>
      <c r="CK92" s="2587"/>
      <c r="CL92" s="2587"/>
      <c r="CM92" s="2587"/>
      <c r="CN92" s="2587"/>
      <c r="CO92" s="2587"/>
      <c r="CP92" s="2587"/>
      <c r="CQ92" s="2587"/>
      <c r="CR92" s="2587"/>
      <c r="CS92" s="2587"/>
      <c r="CT92" s="2587"/>
      <c r="CU92" s="2587"/>
      <c r="CV92" s="2587"/>
      <c r="CW92" s="2587"/>
      <c r="CX92" s="2587"/>
      <c r="CY92" s="2587"/>
      <c r="CZ92" s="2587"/>
    </row>
    <row r="93" s="767" customFormat="true" ht="15" customHeight="true" x14ac:dyDescent="0.2">
      <c r="A93" s="1239"/>
      <c r="B93" s="1262"/>
      <c r="C93" s="1157"/>
      <c r="D93" s="1158"/>
      <c r="E93" s="1158"/>
      <c r="F93" s="1158"/>
      <c r="G93" s="1219"/>
      <c r="H93" s="1207"/>
      <c r="I93" s="1158"/>
      <c r="J93" s="1158"/>
      <c r="K93" s="1158"/>
      <c r="L93" s="1180"/>
      <c r="M93" s="1157"/>
      <c r="N93" s="1158"/>
      <c r="O93" s="1158"/>
      <c r="P93" s="1158"/>
      <c r="Q93" s="1219"/>
      <c r="R93" s="1207"/>
      <c r="S93" s="1158"/>
      <c r="T93" s="1158"/>
      <c r="U93" s="1158"/>
      <c r="V93" s="1158"/>
      <c r="W93" s="1158"/>
      <c r="X93" s="1158"/>
      <c r="Y93" s="1158"/>
      <c r="Z93" s="1158"/>
      <c r="AA93" s="1158"/>
      <c r="AB93" s="1158"/>
      <c r="AC93" s="1301"/>
      <c r="AD93" s="1343"/>
      <c r="AE93" s="1045"/>
      <c r="AF93" s="1045"/>
      <c r="AG93" s="1045"/>
      <c r="AH93" s="1045"/>
      <c r="AI93" s="1045"/>
      <c r="AJ93" s="1045"/>
      <c r="AK93" s="1045"/>
      <c r="AL93" s="1045"/>
      <c r="AM93" s="1045"/>
      <c r="AN93" s="1045"/>
      <c r="AO93" s="1045"/>
      <c r="AP93" s="1045"/>
      <c r="AQ93" s="1045"/>
      <c r="AR93" s="1045"/>
      <c r="AS93" s="1045"/>
      <c r="AT93" s="1045"/>
      <c r="AU93" s="1045"/>
      <c r="AV93" s="1045"/>
      <c r="AW93" s="1045"/>
      <c r="AX93" s="1045"/>
      <c r="AY93" s="1045"/>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442"/>
      <c r="CC93" s="442"/>
      <c r="CD93" s="442"/>
      <c r="CE93" s="2587"/>
      <c r="CF93" s="2587"/>
      <c r="CG93" s="2587"/>
      <c r="CH93" s="2587"/>
      <c r="CI93" s="2587"/>
      <c r="CJ93" s="2587"/>
      <c r="CK93" s="2587"/>
      <c r="CL93" s="2587"/>
      <c r="CM93" s="2587"/>
      <c r="CN93" s="2587"/>
      <c r="CO93" s="2587"/>
      <c r="CP93" s="2587"/>
      <c r="CQ93" s="2587"/>
      <c r="CR93" s="2587"/>
      <c r="CS93" s="2587"/>
      <c r="CT93" s="2587"/>
      <c r="CU93" s="2587"/>
      <c r="CV93" s="2587"/>
      <c r="CW93" s="2587"/>
      <c r="CX93" s="2587"/>
      <c r="CY93" s="2587"/>
      <c r="CZ93" s="2587"/>
    </row>
    <row r="94" s="767" customFormat="true" ht="15" customHeight="true" x14ac:dyDescent="0.2">
      <c r="A94" s="1489"/>
      <c r="B94" s="1262"/>
      <c r="C94" s="1157"/>
      <c r="D94" s="1159"/>
      <c r="E94" s="1159"/>
      <c r="F94" s="1159"/>
      <c r="G94" s="1220"/>
      <c r="H94" s="1207"/>
      <c r="I94" s="1159"/>
      <c r="J94" s="1159"/>
      <c r="K94" s="1159"/>
      <c r="L94" s="1181"/>
      <c r="M94" s="1157"/>
      <c r="N94" s="1159"/>
      <c r="O94" s="1159"/>
      <c r="P94" s="1159"/>
      <c r="Q94" s="1220"/>
      <c r="R94" s="1207"/>
      <c r="S94" s="1159"/>
      <c r="T94" s="1159"/>
      <c r="U94" s="1159"/>
      <c r="V94" s="1159"/>
      <c r="W94" s="1159"/>
      <c r="X94" s="1159"/>
      <c r="Y94" s="1159"/>
      <c r="Z94" s="1159"/>
      <c r="AA94" s="1159"/>
      <c r="AB94" s="1159"/>
      <c r="AC94" s="1301"/>
      <c r="AD94" s="1343"/>
      <c r="AE94" s="1045"/>
      <c r="AF94" s="1045"/>
      <c r="AG94" s="1045"/>
      <c r="AH94" s="1045"/>
      <c r="AI94" s="1045"/>
      <c r="AJ94" s="1045"/>
      <c r="AK94" s="1045"/>
      <c r="AL94" s="1045"/>
      <c r="AM94" s="1045"/>
      <c r="AN94" s="1045"/>
      <c r="AO94" s="1045"/>
      <c r="AP94" s="1045"/>
      <c r="AQ94" s="1045"/>
      <c r="AR94" s="1045"/>
      <c r="AS94" s="1045"/>
      <c r="AT94" s="1045"/>
      <c r="AU94" s="1045"/>
      <c r="AV94" s="1045"/>
      <c r="AW94" s="1045"/>
      <c r="AX94" s="1045"/>
      <c r="AY94" s="1045"/>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442"/>
      <c r="CC94" s="442"/>
      <c r="CD94" s="442"/>
      <c r="CE94" s="2587"/>
      <c r="CF94" s="2587"/>
      <c r="CG94" s="2587"/>
      <c r="CH94" s="2587"/>
      <c r="CI94" s="2587"/>
      <c r="CJ94" s="2587"/>
      <c r="CK94" s="2587"/>
      <c r="CL94" s="2587"/>
      <c r="CM94" s="2587"/>
      <c r="CN94" s="2587"/>
      <c r="CO94" s="2587"/>
      <c r="CP94" s="2587"/>
      <c r="CQ94" s="2587"/>
      <c r="CR94" s="2587"/>
      <c r="CS94" s="2587"/>
      <c r="CT94" s="2587"/>
      <c r="CU94" s="2587"/>
      <c r="CV94" s="2587"/>
      <c r="CW94" s="2587"/>
      <c r="CX94" s="2587"/>
      <c r="CY94" s="2587"/>
      <c r="CZ94" s="2587"/>
    </row>
    <row r="95" s="767" customFormat="true" ht="15" customHeight="true" x14ac:dyDescent="0.2">
      <c r="A95" s="1239"/>
      <c r="B95" s="1263"/>
      <c r="C95" s="1344"/>
      <c r="D95" s="1345"/>
      <c r="E95" s="1345"/>
      <c r="F95" s="1345"/>
      <c r="G95" s="1346"/>
      <c r="H95" s="1347"/>
      <c r="I95" s="1345"/>
      <c r="J95" s="1345"/>
      <c r="K95" s="1345"/>
      <c r="L95" s="1348"/>
      <c r="M95" s="1344"/>
      <c r="N95" s="1345"/>
      <c r="O95" s="1345"/>
      <c r="P95" s="1345"/>
      <c r="Q95" s="1346"/>
      <c r="R95" s="1347"/>
      <c r="S95" s="1345"/>
      <c r="T95" s="1345"/>
      <c r="U95" s="1345"/>
      <c r="V95" s="1345"/>
      <c r="W95" s="1345"/>
      <c r="X95" s="1345"/>
      <c r="Y95" s="1345"/>
      <c r="Z95" s="1345"/>
      <c r="AA95" s="1345"/>
      <c r="AB95" s="1345"/>
      <c r="AC95" s="1301"/>
      <c r="AD95" s="1343"/>
      <c r="AE95" s="1045"/>
      <c r="AF95" s="1045"/>
      <c r="AG95" s="1045"/>
      <c r="AH95" s="1045"/>
      <c r="AI95" s="1045"/>
      <c r="AJ95" s="1045"/>
      <c r="AK95" s="1045"/>
      <c r="AL95" s="1045"/>
      <c r="AM95" s="1045"/>
      <c r="AN95" s="1045"/>
      <c r="AO95" s="1045"/>
      <c r="AP95" s="1045"/>
      <c r="AQ95" s="1045"/>
      <c r="AR95" s="1045"/>
      <c r="AS95" s="1045"/>
      <c r="AT95" s="1045"/>
      <c r="AU95" s="1045"/>
      <c r="AV95" s="1045"/>
      <c r="AW95" s="1045"/>
      <c r="AX95" s="1045"/>
      <c r="AY95" s="1045"/>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442"/>
      <c r="CC95" s="442"/>
      <c r="CD95" s="442"/>
      <c r="CE95" s="2587"/>
      <c r="CF95" s="2587"/>
      <c r="CG95" s="2587"/>
      <c r="CH95" s="2587"/>
      <c r="CI95" s="2587"/>
      <c r="CJ95" s="2587"/>
      <c r="CK95" s="2587"/>
      <c r="CL95" s="2587"/>
      <c r="CM95" s="2587"/>
      <c r="CN95" s="2587"/>
      <c r="CO95" s="2587"/>
      <c r="CP95" s="2587"/>
      <c r="CQ95" s="2587"/>
      <c r="CR95" s="2587"/>
      <c r="CS95" s="2587"/>
      <c r="CT95" s="2587"/>
      <c r="CU95" s="2587"/>
      <c r="CV95" s="2587"/>
      <c r="CW95" s="2587"/>
      <c r="CX95" s="2587"/>
      <c r="CY95" s="2587"/>
      <c r="CZ95" s="2587"/>
    </row>
    <row r="96" s="131" customFormat="true" ht="15" customHeight="true" x14ac:dyDescent="0.2">
      <c r="A96" s="1489"/>
      <c r="B96" s="1263"/>
      <c r="C96" s="1344"/>
      <c r="D96" s="1345"/>
      <c r="E96" s="1345"/>
      <c r="F96" s="1345"/>
      <c r="G96" s="1346"/>
      <c r="H96" s="1347"/>
      <c r="I96" s="1345"/>
      <c r="J96" s="1345"/>
      <c r="K96" s="1345"/>
      <c r="L96" s="1348"/>
      <c r="M96" s="1344"/>
      <c r="N96" s="1345"/>
      <c r="O96" s="1345"/>
      <c r="P96" s="1345"/>
      <c r="Q96" s="1346"/>
      <c r="R96" s="1347"/>
      <c r="S96" s="1345"/>
      <c r="T96" s="1345"/>
      <c r="U96" s="1345"/>
      <c r="V96" s="1345"/>
      <c r="W96" s="1345"/>
      <c r="X96" s="1345"/>
      <c r="Y96" s="1345"/>
      <c r="Z96" s="1345"/>
      <c r="AA96" s="1345"/>
      <c r="AB96" s="1345"/>
      <c r="AC96" s="1301"/>
      <c r="AD96" s="1343"/>
      <c r="AE96" s="1045"/>
      <c r="AF96" s="1045"/>
      <c r="AG96" s="1045"/>
      <c r="AH96" s="1045"/>
      <c r="AI96" s="1045"/>
      <c r="AJ96" s="1045"/>
      <c r="AK96" s="1045"/>
      <c r="AL96" s="1045"/>
      <c r="AM96" s="1045"/>
      <c r="AN96" s="1045"/>
      <c r="AO96" s="1045"/>
      <c r="AP96" s="1045"/>
      <c r="AQ96" s="1045"/>
      <c r="AR96" s="1045"/>
      <c r="AS96" s="1045"/>
      <c r="AT96" s="1045"/>
      <c r="AU96" s="1045"/>
      <c r="AV96" s="1045"/>
      <c r="AW96" s="1045"/>
      <c r="AX96" s="1045"/>
      <c r="AY96" s="1045"/>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442"/>
      <c r="CC96" s="442"/>
      <c r="CD96" s="442"/>
      <c r="CE96" s="2587"/>
      <c r="CF96" s="2587"/>
      <c r="CG96" s="2587"/>
      <c r="CH96" s="2587"/>
      <c r="CI96" s="2587"/>
      <c r="CJ96" s="2587"/>
      <c r="CK96" s="2587"/>
      <c r="CL96" s="2587"/>
      <c r="CM96" s="2587"/>
      <c r="CN96" s="2587"/>
      <c r="CO96" s="2587"/>
      <c r="CP96" s="2587"/>
      <c r="CQ96" s="2587"/>
      <c r="CR96" s="2587"/>
      <c r="CS96" s="2587"/>
      <c r="CT96" s="2587"/>
      <c r="CU96" s="2587"/>
      <c r="CV96" s="2587"/>
      <c r="CW96" s="2587"/>
      <c r="CX96" s="2587"/>
      <c r="CY96" s="2587"/>
      <c r="CZ96" s="2587"/>
    </row>
    <row r="97" s="131" customFormat="true" ht="15" customHeight="true" x14ac:dyDescent="0.2">
      <c r="A97" s="1239"/>
      <c r="B97" s="1263"/>
      <c r="C97" s="1344"/>
      <c r="D97" s="1345"/>
      <c r="E97" s="1345"/>
      <c r="F97" s="1345"/>
      <c r="G97" s="1346"/>
      <c r="H97" s="1347"/>
      <c r="I97" s="1345"/>
      <c r="J97" s="1345"/>
      <c r="K97" s="1345"/>
      <c r="L97" s="1348"/>
      <c r="M97" s="1344"/>
      <c r="N97" s="1345"/>
      <c r="O97" s="1345"/>
      <c r="P97" s="1345"/>
      <c r="Q97" s="1346"/>
      <c r="R97" s="1347"/>
      <c r="S97" s="1345"/>
      <c r="T97" s="1345"/>
      <c r="U97" s="1345"/>
      <c r="V97" s="1345"/>
      <c r="W97" s="1345"/>
      <c r="X97" s="1345"/>
      <c r="Y97" s="1345"/>
      <c r="Z97" s="1345"/>
      <c r="AA97" s="1345"/>
      <c r="AB97" s="1345"/>
      <c r="AC97" s="1301"/>
      <c r="AD97" s="1343"/>
      <c r="AE97" s="1045"/>
      <c r="AF97" s="1045"/>
      <c r="AG97" s="1045"/>
      <c r="AH97" s="1045"/>
      <c r="AI97" s="1045"/>
      <c r="AJ97" s="1045"/>
      <c r="AK97" s="1045"/>
      <c r="AL97" s="1045"/>
      <c r="AM97" s="1045"/>
      <c r="AN97" s="1045"/>
      <c r="AO97" s="1045"/>
      <c r="AP97" s="1045"/>
      <c r="AQ97" s="1045"/>
      <c r="AR97" s="1045"/>
      <c r="AS97" s="1045"/>
      <c r="AT97" s="1045"/>
      <c r="AU97" s="1045"/>
      <c r="AV97" s="1045"/>
      <c r="AW97" s="1045"/>
      <c r="AX97" s="1045"/>
      <c r="AY97" s="1045"/>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442"/>
      <c r="CC97" s="442"/>
      <c r="CD97" s="442"/>
      <c r="CE97" s="2587"/>
      <c r="CF97" s="2587"/>
      <c r="CG97" s="2587"/>
      <c r="CH97" s="2587"/>
      <c r="CI97" s="2587"/>
      <c r="CJ97" s="2587"/>
      <c r="CK97" s="2587"/>
      <c r="CL97" s="2587"/>
      <c r="CM97" s="2587"/>
      <c r="CN97" s="2587"/>
      <c r="CO97" s="2587"/>
      <c r="CP97" s="2587"/>
      <c r="CQ97" s="2587"/>
      <c r="CR97" s="2587"/>
      <c r="CS97" s="2587"/>
      <c r="CT97" s="2587"/>
      <c r="CU97" s="2587"/>
      <c r="CV97" s="2587"/>
      <c r="CW97" s="2587"/>
      <c r="CX97" s="2587"/>
      <c r="CY97" s="2587"/>
      <c r="CZ97" s="2587"/>
    </row>
    <row r="98" s="131" customFormat="true" ht="15" customHeight="true" x14ac:dyDescent="0.2">
      <c r="A98" s="1489"/>
      <c r="B98" s="1263"/>
      <c r="C98" s="1344"/>
      <c r="D98" s="1345"/>
      <c r="E98" s="1345"/>
      <c r="F98" s="1345"/>
      <c r="G98" s="1346"/>
      <c r="H98" s="1347"/>
      <c r="I98" s="1345"/>
      <c r="J98" s="1345"/>
      <c r="K98" s="1345"/>
      <c r="L98" s="1348"/>
      <c r="M98" s="1344"/>
      <c r="N98" s="1345"/>
      <c r="O98" s="1345"/>
      <c r="P98" s="1345"/>
      <c r="Q98" s="1346"/>
      <c r="R98" s="1347"/>
      <c r="S98" s="1345"/>
      <c r="T98" s="1345"/>
      <c r="U98" s="1345"/>
      <c r="V98" s="1345"/>
      <c r="W98" s="1345"/>
      <c r="X98" s="1345"/>
      <c r="Y98" s="1345"/>
      <c r="Z98" s="1345"/>
      <c r="AA98" s="1345"/>
      <c r="AB98" s="1345"/>
      <c r="AC98" s="1301"/>
      <c r="AD98" s="1343"/>
      <c r="AE98" s="1045"/>
      <c r="AF98" s="1045"/>
      <c r="AG98" s="1045"/>
      <c r="AH98" s="1045"/>
      <c r="AI98" s="1045"/>
      <c r="AJ98" s="1045"/>
      <c r="AK98" s="1045"/>
      <c r="AL98" s="1045"/>
      <c r="AM98" s="1045"/>
      <c r="AN98" s="1045"/>
      <c r="AO98" s="1045"/>
      <c r="AP98" s="1045"/>
      <c r="AQ98" s="1045"/>
      <c r="AR98" s="1045"/>
      <c r="AS98" s="1045"/>
      <c r="AT98" s="1045"/>
      <c r="AU98" s="1045"/>
      <c r="AV98" s="1045"/>
      <c r="AW98" s="1045"/>
      <c r="AX98" s="1045"/>
      <c r="AY98" s="1045"/>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442"/>
      <c r="CC98" s="442"/>
      <c r="CD98" s="442"/>
      <c r="CE98" s="2587"/>
      <c r="CF98" s="2587"/>
      <c r="CG98" s="2587"/>
      <c r="CH98" s="2587"/>
      <c r="CI98" s="2587"/>
      <c r="CJ98" s="2587"/>
      <c r="CK98" s="2587"/>
      <c r="CL98" s="2587"/>
      <c r="CM98" s="2587"/>
      <c r="CN98" s="2587"/>
      <c r="CO98" s="2587"/>
      <c r="CP98" s="2587"/>
      <c r="CQ98" s="2587"/>
      <c r="CR98" s="2587"/>
      <c r="CS98" s="2587"/>
      <c r="CT98" s="2587"/>
      <c r="CU98" s="2587"/>
      <c r="CV98" s="2587"/>
      <c r="CW98" s="2587"/>
      <c r="CX98" s="2587"/>
      <c r="CY98" s="2587"/>
      <c r="CZ98" s="2587"/>
    </row>
    <row r="99" s="131" customFormat="true" ht="15" customHeight="true" x14ac:dyDescent="0.2">
      <c r="A99" s="1489"/>
      <c r="B99" s="1263"/>
      <c r="C99" s="1344"/>
      <c r="D99" s="1345"/>
      <c r="E99" s="1345"/>
      <c r="F99" s="1345"/>
      <c r="G99" s="1346"/>
      <c r="H99" s="1347"/>
      <c r="I99" s="1345"/>
      <c r="J99" s="1345"/>
      <c r="K99" s="1345"/>
      <c r="L99" s="1348"/>
      <c r="M99" s="1344"/>
      <c r="N99" s="1345"/>
      <c r="O99" s="1345"/>
      <c r="P99" s="1345"/>
      <c r="Q99" s="1346"/>
      <c r="R99" s="1347"/>
      <c r="S99" s="1345"/>
      <c r="T99" s="1345"/>
      <c r="U99" s="1345"/>
      <c r="V99" s="1345"/>
      <c r="W99" s="1345"/>
      <c r="X99" s="1345"/>
      <c r="Y99" s="1345"/>
      <c r="Z99" s="1345"/>
      <c r="AA99" s="1345"/>
      <c r="AB99" s="1345"/>
      <c r="AC99" s="1301"/>
      <c r="AD99" s="1343"/>
      <c r="AE99" s="1045"/>
      <c r="AF99" s="1045"/>
      <c r="AG99" s="1045"/>
      <c r="AH99" s="1045"/>
      <c r="AI99" s="1045"/>
      <c r="AJ99" s="1045"/>
      <c r="AK99" s="1045"/>
      <c r="AL99" s="1045"/>
      <c r="AM99" s="1045"/>
      <c r="AN99" s="1045"/>
      <c r="AO99" s="1045"/>
      <c r="AP99" s="1045"/>
      <c r="AQ99" s="1045"/>
      <c r="AR99" s="1045"/>
      <c r="AS99" s="1045"/>
      <c r="AT99" s="1045"/>
      <c r="AU99" s="1045"/>
      <c r="AV99" s="1045"/>
      <c r="AW99" s="1045"/>
      <c r="AX99" s="1045"/>
      <c r="AY99" s="1045"/>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442"/>
      <c r="CC99" s="442"/>
      <c r="CD99" s="442"/>
      <c r="CE99" s="2587"/>
      <c r="CF99" s="2587"/>
      <c r="CG99" s="2587"/>
      <c r="CH99" s="2587"/>
      <c r="CI99" s="2587"/>
      <c r="CJ99" s="2587"/>
      <c r="CK99" s="2587"/>
      <c r="CL99" s="2587"/>
      <c r="CM99" s="2587"/>
      <c r="CN99" s="2587"/>
      <c r="CO99" s="2587"/>
      <c r="CP99" s="2587"/>
      <c r="CQ99" s="2587"/>
      <c r="CR99" s="2587"/>
      <c r="CS99" s="2587"/>
      <c r="CT99" s="2587"/>
      <c r="CU99" s="2587"/>
      <c r="CV99" s="2587"/>
      <c r="CW99" s="2587"/>
      <c r="CX99" s="2587"/>
      <c r="CY99" s="2587"/>
      <c r="CZ99" s="2587"/>
    </row>
    <row r="100" s="131" customFormat="true" ht="15" customHeight="true" x14ac:dyDescent="0.2">
      <c r="A100" s="1489"/>
      <c r="B100" s="1263"/>
      <c r="C100" s="1344"/>
      <c r="D100" s="1345"/>
      <c r="E100" s="1345"/>
      <c r="F100" s="1345"/>
      <c r="G100" s="1346"/>
      <c r="H100" s="1347"/>
      <c r="I100" s="1345"/>
      <c r="J100" s="1345"/>
      <c r="K100" s="1345"/>
      <c r="L100" s="1348"/>
      <c r="M100" s="1344"/>
      <c r="N100" s="1345"/>
      <c r="O100" s="1345"/>
      <c r="P100" s="1345"/>
      <c r="Q100" s="1346"/>
      <c r="R100" s="1347"/>
      <c r="S100" s="1345"/>
      <c r="T100" s="1345"/>
      <c r="U100" s="1345"/>
      <c r="V100" s="1345"/>
      <c r="W100" s="1345"/>
      <c r="X100" s="1345"/>
      <c r="Y100" s="1345"/>
      <c r="Z100" s="1345"/>
      <c r="AA100" s="1345"/>
      <c r="AB100" s="1345"/>
      <c r="AC100" s="1301"/>
      <c r="AD100" s="1343"/>
      <c r="AE100" s="1045"/>
      <c r="AF100" s="1045"/>
      <c r="AG100" s="1045"/>
      <c r="AH100" s="1045"/>
      <c r="AI100" s="1045"/>
      <c r="AJ100" s="1045"/>
      <c r="AK100" s="1045"/>
      <c r="AL100" s="1045"/>
      <c r="AM100" s="1045"/>
      <c r="AN100" s="1045"/>
      <c r="AO100" s="1045"/>
      <c r="AP100" s="1045"/>
      <c r="AQ100" s="1045"/>
      <c r="AR100" s="1045"/>
      <c r="AS100" s="1045"/>
      <c r="AT100" s="1045"/>
      <c r="AU100" s="1045"/>
      <c r="AV100" s="1045"/>
      <c r="AW100" s="1045"/>
      <c r="AX100" s="1045"/>
      <c r="AY100" s="1045"/>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442"/>
      <c r="CC100" s="442"/>
      <c r="CD100" s="442"/>
      <c r="CE100" s="2587"/>
      <c r="CF100" s="2587"/>
      <c r="CG100" s="2587"/>
      <c r="CH100" s="2587"/>
      <c r="CI100" s="2587"/>
      <c r="CJ100" s="2587"/>
      <c r="CK100" s="2587"/>
      <c r="CL100" s="2587"/>
      <c r="CM100" s="2587"/>
      <c r="CN100" s="2587"/>
      <c r="CO100" s="2587"/>
      <c r="CP100" s="2587"/>
      <c r="CQ100" s="2587"/>
      <c r="CR100" s="2587"/>
      <c r="CS100" s="2587"/>
      <c r="CT100" s="2587"/>
      <c r="CU100" s="2587"/>
      <c r="CV100" s="2587"/>
      <c r="CW100" s="2587"/>
      <c r="CX100" s="2587"/>
      <c r="CY100" s="2587"/>
      <c r="CZ100" s="2587"/>
    </row>
    <row r="101" s="131" customFormat="true" ht="15" customHeight="true" x14ac:dyDescent="0.2">
      <c r="A101" s="1239"/>
      <c r="B101" s="1263"/>
      <c r="C101" s="1344"/>
      <c r="D101" s="1345"/>
      <c r="E101" s="1345"/>
      <c r="F101" s="1345"/>
      <c r="G101" s="1346"/>
      <c r="H101" s="1347"/>
      <c r="I101" s="1345"/>
      <c r="J101" s="1345"/>
      <c r="K101" s="1345"/>
      <c r="L101" s="1348"/>
      <c r="M101" s="1344"/>
      <c r="N101" s="1345"/>
      <c r="O101" s="1345"/>
      <c r="P101" s="1345"/>
      <c r="Q101" s="1346"/>
      <c r="R101" s="1347"/>
      <c r="S101" s="1345"/>
      <c r="T101" s="1345"/>
      <c r="U101" s="1345"/>
      <c r="V101" s="1345"/>
      <c r="W101" s="1345"/>
      <c r="X101" s="1345"/>
      <c r="Y101" s="1345"/>
      <c r="Z101" s="1345"/>
      <c r="AA101" s="1345"/>
      <c r="AB101" s="1345"/>
      <c r="AC101" s="1301"/>
      <c r="AD101" s="1343"/>
      <c r="AE101" s="1045"/>
      <c r="AF101" s="1045"/>
      <c r="AG101" s="1045"/>
      <c r="AH101" s="1045"/>
      <c r="AI101" s="1045"/>
      <c r="AJ101" s="1045"/>
      <c r="AK101" s="1045"/>
      <c r="AL101" s="1045"/>
      <c r="AM101" s="1045"/>
      <c r="AN101" s="1045"/>
      <c r="AO101" s="1045"/>
      <c r="AP101" s="1045"/>
      <c r="AQ101" s="1045"/>
      <c r="AR101" s="1045"/>
      <c r="AS101" s="1045"/>
      <c r="AT101" s="1045"/>
      <c r="AU101" s="1045"/>
      <c r="AV101" s="1045"/>
      <c r="AW101" s="1045"/>
      <c r="AX101" s="1045"/>
      <c r="AY101" s="1045"/>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442"/>
      <c r="CC101" s="442"/>
      <c r="CD101" s="442"/>
      <c r="CE101" s="2587"/>
      <c r="CF101" s="2587"/>
      <c r="CG101" s="2587"/>
      <c r="CH101" s="2587"/>
      <c r="CI101" s="2587"/>
      <c r="CJ101" s="2587"/>
      <c r="CK101" s="2587"/>
      <c r="CL101" s="2587"/>
      <c r="CM101" s="2587"/>
      <c r="CN101" s="2587"/>
      <c r="CO101" s="2587"/>
      <c r="CP101" s="2587"/>
      <c r="CQ101" s="2587"/>
      <c r="CR101" s="2587"/>
      <c r="CS101" s="2587"/>
      <c r="CT101" s="2587"/>
      <c r="CU101" s="2587"/>
      <c r="CV101" s="2587"/>
      <c r="CW101" s="2587"/>
      <c r="CX101" s="2587"/>
      <c r="CY101" s="2587"/>
      <c r="CZ101" s="2587"/>
    </row>
    <row r="102" s="131" customFormat="true" ht="15" customHeight="true" x14ac:dyDescent="0.2">
      <c r="A102" s="1489"/>
      <c r="B102" s="1263"/>
      <c r="C102" s="1344"/>
      <c r="D102" s="1345"/>
      <c r="E102" s="1345"/>
      <c r="F102" s="1345"/>
      <c r="G102" s="1346"/>
      <c r="H102" s="1347"/>
      <c r="I102" s="1345"/>
      <c r="J102" s="1345"/>
      <c r="K102" s="1345"/>
      <c r="L102" s="1348"/>
      <c r="M102" s="1344"/>
      <c r="N102" s="1345"/>
      <c r="O102" s="1345"/>
      <c r="P102" s="1345"/>
      <c r="Q102" s="1346"/>
      <c r="R102" s="1347"/>
      <c r="S102" s="1345"/>
      <c r="T102" s="1345"/>
      <c r="U102" s="1345"/>
      <c r="V102" s="1345"/>
      <c r="W102" s="1345"/>
      <c r="X102" s="1345"/>
      <c r="Y102" s="1345"/>
      <c r="Z102" s="1345"/>
      <c r="AA102" s="1345"/>
      <c r="AB102" s="1345"/>
      <c r="AC102" s="1301"/>
      <c r="AD102" s="1343"/>
      <c r="AE102" s="1045"/>
      <c r="AF102" s="1045"/>
      <c r="AG102" s="1045"/>
      <c r="AH102" s="1045"/>
      <c r="AI102" s="1045"/>
      <c r="AJ102" s="1045"/>
      <c r="AK102" s="1045"/>
      <c r="AL102" s="1045"/>
      <c r="AM102" s="1045"/>
      <c r="AN102" s="1045"/>
      <c r="AO102" s="1045"/>
      <c r="AP102" s="1045"/>
      <c r="AQ102" s="1045"/>
      <c r="AR102" s="1045"/>
      <c r="AS102" s="1045"/>
      <c r="AT102" s="1045"/>
      <c r="AU102" s="1045"/>
      <c r="AV102" s="1045"/>
      <c r="AW102" s="1045"/>
      <c r="AX102" s="1045"/>
      <c r="AY102" s="1045"/>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442"/>
      <c r="CC102" s="442"/>
      <c r="CD102" s="442"/>
      <c r="CE102" s="2587"/>
      <c r="CF102" s="2587"/>
      <c r="CG102" s="2587"/>
      <c r="CH102" s="2587"/>
      <c r="CI102" s="2587"/>
      <c r="CJ102" s="2587"/>
      <c r="CK102" s="2587"/>
      <c r="CL102" s="2587"/>
      <c r="CM102" s="2587"/>
      <c r="CN102" s="2587"/>
      <c r="CO102" s="2587"/>
      <c r="CP102" s="2587"/>
      <c r="CQ102" s="2587"/>
      <c r="CR102" s="2587"/>
      <c r="CS102" s="2587"/>
      <c r="CT102" s="2587"/>
      <c r="CU102" s="2587"/>
      <c r="CV102" s="2587"/>
      <c r="CW102" s="2587"/>
      <c r="CX102" s="2587"/>
      <c r="CY102" s="2587"/>
      <c r="CZ102" s="2587"/>
    </row>
    <row r="103" s="131" customFormat="true" ht="15" customHeight="true" x14ac:dyDescent="0.2">
      <c r="A103" s="1489"/>
      <c r="B103" s="1263"/>
      <c r="C103" s="1344"/>
      <c r="D103" s="1345"/>
      <c r="E103" s="1345"/>
      <c r="F103" s="1345"/>
      <c r="G103" s="1346"/>
      <c r="H103" s="1347"/>
      <c r="I103" s="1345"/>
      <c r="J103" s="1345"/>
      <c r="K103" s="1345"/>
      <c r="L103" s="1348"/>
      <c r="M103" s="1344"/>
      <c r="N103" s="1345"/>
      <c r="O103" s="1345"/>
      <c r="P103" s="1345"/>
      <c r="Q103" s="1346"/>
      <c r="R103" s="1347"/>
      <c r="S103" s="1345"/>
      <c r="T103" s="1345"/>
      <c r="U103" s="1345"/>
      <c r="V103" s="1345"/>
      <c r="W103" s="1345"/>
      <c r="X103" s="1345"/>
      <c r="Y103" s="1345"/>
      <c r="Z103" s="1345"/>
      <c r="AA103" s="1345"/>
      <c r="AB103" s="1345"/>
      <c r="AC103" s="1301"/>
      <c r="AD103" s="1343"/>
      <c r="AE103" s="1045"/>
      <c r="AF103" s="1045"/>
      <c r="AG103" s="1045"/>
      <c r="AH103" s="1045"/>
      <c r="AI103" s="1045"/>
      <c r="AJ103" s="1045"/>
      <c r="AK103" s="1045"/>
      <c r="AL103" s="1045"/>
      <c r="AM103" s="1045"/>
      <c r="AN103" s="1045"/>
      <c r="AO103" s="1045"/>
      <c r="AP103" s="1045"/>
      <c r="AQ103" s="1045"/>
      <c r="AR103" s="1045"/>
      <c r="AS103" s="1045"/>
      <c r="AT103" s="1045"/>
      <c r="AU103" s="1045"/>
      <c r="AV103" s="1045"/>
      <c r="AW103" s="1045"/>
      <c r="AX103" s="1045"/>
      <c r="AY103" s="1045"/>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442"/>
      <c r="CC103" s="442"/>
      <c r="CD103" s="442"/>
      <c r="CE103" s="2587"/>
      <c r="CF103" s="2587"/>
      <c r="CG103" s="2587"/>
      <c r="CH103" s="2587"/>
      <c r="CI103" s="2587"/>
      <c r="CJ103" s="2587"/>
      <c r="CK103" s="2587"/>
      <c r="CL103" s="2587"/>
      <c r="CM103" s="2587"/>
      <c r="CN103" s="2587"/>
      <c r="CO103" s="2587"/>
      <c r="CP103" s="2587"/>
      <c r="CQ103" s="2587"/>
      <c r="CR103" s="2587"/>
      <c r="CS103" s="2587"/>
      <c r="CT103" s="2587"/>
      <c r="CU103" s="2587"/>
      <c r="CV103" s="2587"/>
      <c r="CW103" s="2587"/>
      <c r="CX103" s="2587"/>
      <c r="CY103" s="2587"/>
      <c r="CZ103" s="2587"/>
    </row>
    <row r="104" s="131" customFormat="true" ht="15" customHeight="true" x14ac:dyDescent="0.2">
      <c r="A104" s="1489"/>
      <c r="B104" s="1263"/>
      <c r="C104" s="1344"/>
      <c r="D104" s="1345"/>
      <c r="E104" s="1345"/>
      <c r="F104" s="1345"/>
      <c r="G104" s="1346"/>
      <c r="H104" s="1347"/>
      <c r="I104" s="1345"/>
      <c r="J104" s="1345"/>
      <c r="K104" s="1345"/>
      <c r="L104" s="1348"/>
      <c r="M104" s="1344"/>
      <c r="N104" s="1345"/>
      <c r="O104" s="1345"/>
      <c r="P104" s="1345"/>
      <c r="Q104" s="1346"/>
      <c r="R104" s="1347"/>
      <c r="S104" s="1345"/>
      <c r="T104" s="1345"/>
      <c r="U104" s="1345"/>
      <c r="V104" s="1345"/>
      <c r="W104" s="1345"/>
      <c r="X104" s="1345"/>
      <c r="Y104" s="1345"/>
      <c r="Z104" s="1345"/>
      <c r="AA104" s="1345"/>
      <c r="AB104" s="1345"/>
      <c r="AC104" s="1301"/>
      <c r="AD104" s="1343"/>
      <c r="AE104" s="1045"/>
      <c r="AF104" s="1045"/>
      <c r="AG104" s="1045"/>
      <c r="AH104" s="1045"/>
      <c r="AI104" s="1045"/>
      <c r="AJ104" s="1045"/>
      <c r="AK104" s="1045"/>
      <c r="AL104" s="1045"/>
      <c r="AM104" s="1045"/>
      <c r="AN104" s="1045"/>
      <c r="AO104" s="1045"/>
      <c r="AP104" s="1045"/>
      <c r="AQ104" s="1045"/>
      <c r="AR104" s="1045"/>
      <c r="AS104" s="1045"/>
      <c r="AT104" s="1045"/>
      <c r="AU104" s="1045"/>
      <c r="AV104" s="1045"/>
      <c r="AW104" s="1045"/>
      <c r="AX104" s="1045"/>
      <c r="AY104" s="1045"/>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442"/>
      <c r="CC104" s="442"/>
      <c r="CD104" s="442"/>
      <c r="CE104" s="2587"/>
      <c r="CF104" s="2587"/>
      <c r="CG104" s="2587"/>
      <c r="CH104" s="2587"/>
      <c r="CI104" s="2587"/>
      <c r="CJ104" s="2587"/>
      <c r="CK104" s="2587"/>
      <c r="CL104" s="2587"/>
      <c r="CM104" s="2587"/>
      <c r="CN104" s="2587"/>
      <c r="CO104" s="2587"/>
      <c r="CP104" s="2587"/>
      <c r="CQ104" s="2587"/>
      <c r="CR104" s="2587"/>
      <c r="CS104" s="2587"/>
      <c r="CT104" s="2587"/>
      <c r="CU104" s="2587"/>
      <c r="CV104" s="2587"/>
      <c r="CW104" s="2587"/>
      <c r="CX104" s="2587"/>
      <c r="CY104" s="2587"/>
      <c r="CZ104" s="2587"/>
    </row>
    <row r="105" s="131" customFormat="true" ht="15" customHeight="true" x14ac:dyDescent="0.2">
      <c r="A105" s="1258"/>
      <c r="B105" s="1264"/>
      <c r="C105" s="1349"/>
      <c r="D105" s="1350"/>
      <c r="E105" s="1350"/>
      <c r="F105" s="1350"/>
      <c r="G105" s="1351"/>
      <c r="H105" s="1352"/>
      <c r="I105" s="1350"/>
      <c r="J105" s="1350"/>
      <c r="K105" s="1350"/>
      <c r="L105" s="1353"/>
      <c r="M105" s="1349"/>
      <c r="N105" s="1350"/>
      <c r="O105" s="1350"/>
      <c r="P105" s="1350"/>
      <c r="Q105" s="1351"/>
      <c r="R105" s="1352"/>
      <c r="S105" s="1350"/>
      <c r="T105" s="1350"/>
      <c r="U105" s="1350"/>
      <c r="V105" s="1350"/>
      <c r="W105" s="1350"/>
      <c r="X105" s="1350"/>
      <c r="Y105" s="1350"/>
      <c r="Z105" s="1350"/>
      <c r="AA105" s="1350"/>
      <c r="AB105" s="1350"/>
      <c r="AC105" s="1354"/>
      <c r="AD105" s="1431"/>
      <c r="AE105" s="1045"/>
      <c r="AF105" s="1045"/>
      <c r="AG105" s="1045"/>
      <c r="AH105" s="1045"/>
      <c r="AI105" s="1045"/>
      <c r="AJ105" s="1045"/>
      <c r="AK105" s="1045"/>
      <c r="AL105" s="1045"/>
      <c r="AM105" s="1045"/>
      <c r="AN105" s="1045"/>
      <c r="AO105" s="1045"/>
      <c r="AP105" s="1045"/>
      <c r="AQ105" s="1045"/>
      <c r="AR105" s="1045"/>
      <c r="AS105" s="1045"/>
      <c r="AT105" s="1045"/>
      <c r="AU105" s="1045"/>
      <c r="AV105" s="1045"/>
      <c r="AW105" s="1045"/>
      <c r="AX105" s="1045"/>
      <c r="AY105" s="1045"/>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503"/>
      <c r="CC105" s="503"/>
      <c r="CD105" s="503"/>
      <c r="CE105" s="2587"/>
      <c r="CF105" s="2587"/>
      <c r="CG105" s="2587"/>
      <c r="CH105" s="2587"/>
      <c r="CI105" s="2587"/>
      <c r="CJ105" s="2587"/>
      <c r="CK105" s="2587"/>
      <c r="CL105" s="2587"/>
      <c r="CM105" s="2587"/>
      <c r="CN105" s="2587"/>
      <c r="CO105" s="2587"/>
      <c r="CP105" s="2587"/>
      <c r="CQ105" s="2587"/>
      <c r="CR105" s="2587"/>
      <c r="CS105" s="2587"/>
      <c r="CT105" s="2587"/>
      <c r="CU105" s="2587"/>
      <c r="CV105" s="2587"/>
      <c r="CW105" s="2587"/>
      <c r="CX105" s="2587"/>
      <c r="CY105" s="2587"/>
      <c r="CZ105" s="2587"/>
    </row>
    <row r="106" s="131" customFormat="true" ht="250.15" customHeight="true" x14ac:dyDescent="0.2">
      <c r="A106" s="768"/>
      <c r="B106" s="1087"/>
      <c r="C106" s="1088"/>
      <c r="D106" s="1088"/>
      <c r="E106" s="1088"/>
      <c r="F106" s="1088"/>
      <c r="G106" s="1088"/>
      <c r="H106" s="1088"/>
      <c r="I106" s="1088"/>
      <c r="J106" s="1088"/>
      <c r="K106" s="1088"/>
      <c r="L106" s="1088"/>
      <c r="M106" s="1088"/>
      <c r="N106" s="1088"/>
      <c r="O106" s="1088"/>
      <c r="P106" s="1088"/>
      <c r="Q106" s="1088"/>
      <c r="R106" s="1088"/>
      <c r="S106" s="1088"/>
      <c r="T106" s="1088"/>
      <c r="U106" s="1088"/>
      <c r="V106" s="1088"/>
      <c r="W106" s="1088"/>
      <c r="X106" s="1088"/>
      <c r="Y106" s="1088"/>
      <c r="Z106" s="1088"/>
      <c r="AA106" s="1088"/>
      <c r="AB106" s="1088"/>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436"/>
      <c r="CC106" s="436"/>
      <c r="CD106" s="436"/>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8"/>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410"/>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104" t="str">
        <f>A1026</f>
        <v>Burkina Faso</v>
      </c>
      <c r="B108" s="3105"/>
      <c r="C108" s="113"/>
      <c r="D108" s="113"/>
      <c r="E108" s="113"/>
      <c r="F108" s="113"/>
      <c r="G108" s="113"/>
      <c r="H108" s="113"/>
      <c r="I108" s="113"/>
      <c r="J108" s="113"/>
      <c r="K108" s="113"/>
      <c r="L108" s="113"/>
      <c r="M108" s="113"/>
      <c r="N108" s="113"/>
      <c r="O108" s="113"/>
      <c r="P108" s="113"/>
      <c r="Q108" s="113"/>
      <c r="R108" s="113"/>
      <c r="S108" s="113"/>
      <c r="T108" s="113"/>
      <c r="U108" s="113"/>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100</v>
      </c>
      <c r="B110" s="141"/>
      <c r="C110" s="113"/>
      <c r="D110" s="113"/>
      <c r="E110" s="113"/>
      <c r="F110" s="113"/>
      <c r="G110" s="113"/>
      <c r="H110" s="113"/>
      <c r="I110" s="113"/>
      <c r="J110" s="113"/>
      <c r="K110" s="113"/>
      <c r="L110" s="113"/>
      <c r="M110" s="113"/>
      <c r="N110" s="113"/>
      <c r="O110" s="113"/>
      <c r="P110" s="113"/>
      <c r="Q110" s="113"/>
      <c r="R110" s="113"/>
      <c r="S110" s="113"/>
      <c r="T110" s="113"/>
      <c r="U110" s="113"/>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98</v>
      </c>
      <c r="B111" s="139"/>
      <c r="C111" s="113"/>
      <c r="D111" s="113"/>
      <c r="E111" s="113"/>
      <c r="F111" s="113"/>
      <c r="G111" s="113"/>
      <c r="H111" s="113"/>
      <c r="I111" s="113"/>
      <c r="J111" s="113"/>
      <c r="K111" s="113"/>
      <c r="L111" s="113"/>
      <c r="M111" s="113"/>
      <c r="N111" s="113"/>
      <c r="O111" s="113"/>
      <c r="P111" s="113"/>
      <c r="Q111" s="113"/>
      <c r="R111" s="113"/>
      <c r="S111" s="113"/>
      <c r="T111" s="113"/>
      <c r="U111" s="113"/>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763" t="s">
        <v>99</v>
      </c>
      <c r="B112" s="248"/>
      <c r="C112" s="113"/>
      <c r="D112" s="113"/>
      <c r="E112" s="113"/>
      <c r="F112" s="113"/>
      <c r="G112" s="113"/>
      <c r="H112" s="113"/>
      <c r="I112" s="113"/>
      <c r="J112" s="113"/>
      <c r="K112" s="113"/>
      <c r="L112" s="113"/>
      <c r="M112" s="113"/>
      <c r="N112" s="113"/>
      <c r="O112" s="113"/>
      <c r="P112" s="113"/>
      <c r="Q112" s="113"/>
      <c r="R112" s="113"/>
      <c r="S112" s="113"/>
      <c r="T112" s="113"/>
      <c r="U112" s="113"/>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137</v>
      </c>
      <c r="B115" s="247" t="str">
        <f>A1025</f>
        <v>MICS06</v>
      </c>
      <c r="C115" s="113"/>
      <c r="D115" s="113"/>
      <c r="E115" s="113"/>
      <c r="F115" s="113"/>
      <c r="G115" s="113"/>
      <c r="H115" s="113"/>
      <c r="I115" s="113"/>
      <c r="J115" s="113"/>
      <c r="K115" s="113"/>
      <c r="L115" s="113"/>
      <c r="M115" s="113"/>
      <c r="N115" s="113"/>
      <c r="O115" s="113"/>
      <c r="P115" s="113"/>
      <c r="Q115" s="113"/>
      <c r="R115" s="113"/>
      <c r="S115" s="113"/>
      <c r="T115" s="113"/>
      <c r="U115" s="113"/>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81" t="s">
        <v>271</v>
      </c>
      <c r="B116" s="1082" t="s">
        <v>272</v>
      </c>
      <c r="C116" s="113"/>
      <c r="D116" s="113"/>
      <c r="E116" s="113"/>
      <c r="F116" s="113"/>
      <c r="G116" s="113"/>
      <c r="H116" s="113"/>
      <c r="I116" s="113"/>
      <c r="J116" s="113"/>
      <c r="K116" s="113"/>
      <c r="L116" s="113"/>
      <c r="M116" s="113"/>
      <c r="N116" s="113"/>
      <c r="O116" s="113"/>
      <c r="P116" s="113"/>
      <c r="Q116" s="113"/>
      <c r="R116" s="113"/>
      <c r="S116" s="113"/>
      <c r="T116" s="113"/>
      <c r="U116" s="113"/>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81" t="s">
        <v>273</v>
      </c>
      <c r="B117" s="1086" t="s">
        <v>272</v>
      </c>
      <c r="C117" s="113"/>
      <c r="D117" s="113"/>
      <c r="E117" s="113"/>
      <c r="F117" s="113"/>
      <c r="G117" s="113"/>
      <c r="H117" s="113"/>
      <c r="I117" s="113"/>
      <c r="J117" s="113"/>
      <c r="K117" s="113"/>
      <c r="L117" s="113"/>
      <c r="M117" s="113"/>
      <c r="N117" s="113"/>
      <c r="O117" s="113"/>
      <c r="P117" s="113"/>
      <c r="Q117" s="113"/>
      <c r="R117" s="113"/>
      <c r="S117" s="113"/>
      <c r="T117" s="113"/>
      <c r="U117" s="113"/>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83"/>
      <c r="B118" s="1082"/>
      <c r="C118" s="113"/>
      <c r="D118" s="113"/>
      <c r="E118" s="113"/>
      <c r="F118" s="113"/>
      <c r="G118" s="113"/>
      <c r="H118" s="113"/>
      <c r="I118" s="113"/>
      <c r="J118" s="113"/>
      <c r="K118" s="113"/>
      <c r="L118" s="113"/>
      <c r="M118" s="113"/>
      <c r="N118" s="113"/>
      <c r="O118" s="113"/>
      <c r="P118" s="113"/>
      <c r="Q118" s="113"/>
      <c r="R118" s="113"/>
      <c r="S118" s="113"/>
      <c r="T118" s="113"/>
      <c r="U118" s="113"/>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84"/>
      <c r="B119" s="1085"/>
      <c r="C119" s="113"/>
      <c r="D119" s="113"/>
      <c r="E119" s="113"/>
      <c r="F119" s="113"/>
      <c r="G119" s="113"/>
      <c r="H119" s="113"/>
      <c r="I119" s="113"/>
      <c r="J119" s="113"/>
      <c r="K119" s="113"/>
      <c r="L119" s="113"/>
      <c r="M119" s="113"/>
      <c r="N119" s="113"/>
      <c r="O119" s="113"/>
      <c r="P119" s="113"/>
      <c r="Q119" s="113"/>
      <c r="R119" s="113"/>
      <c r="S119" s="113"/>
      <c r="T119" s="113"/>
      <c r="U119" s="113"/>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767" customFormat="true" ht="15" customHeight="true" x14ac:dyDescent="0.2">
      <c r="A120" s="116" t="s">
        <v>100</v>
      </c>
      <c r="B120" s="231"/>
      <c r="C120" s="3112" t="s">
        <v>116</v>
      </c>
      <c r="D120" s="3113"/>
      <c r="E120" s="3113"/>
      <c r="F120" s="3113"/>
      <c r="G120" s="3114"/>
      <c r="H120" s="3216" t="s">
        <v>39</v>
      </c>
      <c r="I120" s="3217"/>
      <c r="J120" s="3217"/>
      <c r="K120" s="3217"/>
      <c r="L120" s="3218"/>
      <c r="M120" s="3210" t="s">
        <v>38</v>
      </c>
      <c r="N120" s="3211"/>
      <c r="O120" s="3211"/>
      <c r="P120" s="3211"/>
      <c r="Q120" s="3212"/>
      <c r="R120" s="2615" t="s">
        <v>143</v>
      </c>
      <c r="S120" s="2624"/>
      <c r="T120" s="2624"/>
      <c r="U120" s="2624"/>
      <c r="V120" s="2624"/>
      <c r="W120" s="2624"/>
      <c r="X120" s="2624"/>
      <c r="Y120" s="2624"/>
      <c r="Z120" s="2624"/>
      <c r="AA120" s="2624"/>
      <c r="AB120" s="2624"/>
      <c r="AC120" s="2624"/>
      <c r="AD120" s="2625"/>
      <c r="AE120" s="1045"/>
      <c r="AF120" s="1045"/>
      <c r="AG120" s="1045"/>
      <c r="AH120" s="1045"/>
      <c r="AI120" s="1045"/>
      <c r="AJ120" s="1045"/>
      <c r="AK120" s="1045"/>
      <c r="AL120" s="1045"/>
      <c r="AM120" s="1045"/>
      <c r="AN120" s="1045"/>
      <c r="AO120" s="1045"/>
      <c r="AP120" s="1045"/>
      <c r="AQ120" s="1045"/>
      <c r="AR120" s="1045"/>
      <c r="AS120" s="1045"/>
      <c r="AT120" s="1045"/>
      <c r="AU120" s="1045"/>
      <c r="AV120" s="1045"/>
      <c r="AW120" s="1045"/>
      <c r="AX120" s="1045"/>
      <c r="AY120" s="1045"/>
      <c r="AZ120" s="240"/>
      <c r="BA120" s="241" t="s">
        <v>132</v>
      </c>
      <c r="BB120" s="116" t="s">
        <v>100</v>
      </c>
      <c r="BC120" s="3059" t="s">
        <v>116</v>
      </c>
      <c r="BD120" s="3020"/>
      <c r="BE120" s="3020"/>
      <c r="BF120" s="3020"/>
      <c r="BG120" s="3060"/>
      <c r="BH120" s="3019" t="s">
        <v>39</v>
      </c>
      <c r="BI120" s="3020"/>
      <c r="BJ120" s="3020"/>
      <c r="BK120" s="3020"/>
      <c r="BL120" s="3060"/>
      <c r="BM120" s="3019" t="s">
        <v>38</v>
      </c>
      <c r="BN120" s="3020"/>
      <c r="BO120" s="3020"/>
      <c r="BP120" s="3020"/>
      <c r="BQ120" s="3021"/>
      <c r="BR120" s="2518" t="s">
        <v>143</v>
      </c>
      <c r="BS120" s="2519"/>
      <c r="BT120" s="2519"/>
      <c r="BU120" s="2519"/>
      <c r="BV120" s="2519"/>
      <c r="BW120" s="2519"/>
      <c r="BX120" s="2519"/>
      <c r="BY120" s="2520"/>
      <c r="BZ120" s="461"/>
      <c r="CA120" s="461"/>
      <c r="CB120" s="461"/>
      <c r="CC120" s="461"/>
      <c r="CD120" s="461"/>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767" customFormat="true" ht="24" x14ac:dyDescent="0.2">
      <c r="A121" s="206" t="s">
        <v>88</v>
      </c>
      <c r="B121" s="279"/>
      <c r="C121" s="411" t="s">
        <v>0</v>
      </c>
      <c r="D121" s="412" t="s">
        <v>1</v>
      </c>
      <c r="E121" s="412" t="s">
        <v>2</v>
      </c>
      <c r="F121" s="412" t="s">
        <v>3</v>
      </c>
      <c r="G121" s="413" t="s">
        <v>4</v>
      </c>
      <c r="H121" s="1740" t="s">
        <v>0</v>
      </c>
      <c r="I121" s="1695" t="s">
        <v>1</v>
      </c>
      <c r="J121" s="1695" t="s">
        <v>2</v>
      </c>
      <c r="K121" s="1695" t="s">
        <v>3</v>
      </c>
      <c r="L121" s="1696" t="s">
        <v>4</v>
      </c>
      <c r="M121" s="1728" t="s">
        <v>0</v>
      </c>
      <c r="N121" s="1695" t="s">
        <v>1</v>
      </c>
      <c r="O121" s="1695" t="s">
        <v>2</v>
      </c>
      <c r="P121" s="1695" t="s">
        <v>3</v>
      </c>
      <c r="Q121" s="1754" t="s">
        <v>4</v>
      </c>
      <c r="R121" s="1740" t="s">
        <v>245</v>
      </c>
      <c r="S121" s="1695" t="s">
        <v>246</v>
      </c>
      <c r="T121" s="1695" t="s">
        <v>247</v>
      </c>
      <c r="U121" s="1695" t="s">
        <v>248</v>
      </c>
      <c r="V121" s="1695" t="s">
        <v>249</v>
      </c>
      <c r="W121" s="1695" t="s">
        <v>250</v>
      </c>
      <c r="X121" s="1695" t="s">
        <v>251</v>
      </c>
      <c r="Y121" s="1695" t="s">
        <v>252</v>
      </c>
      <c r="Z121" s="1695" t="s">
        <v>253</v>
      </c>
      <c r="AA121" s="1695" t="s">
        <v>254</v>
      </c>
      <c r="AB121" s="1695" t="s">
        <v>255</v>
      </c>
      <c r="AC121" s="1695" t="s">
        <v>256</v>
      </c>
      <c r="AD121" s="1697" t="s">
        <v>257</v>
      </c>
      <c r="AE121" s="1045"/>
      <c r="AF121" s="1045"/>
      <c r="AG121" s="1045"/>
      <c r="AH121" s="1045"/>
      <c r="AI121" s="1045"/>
      <c r="AJ121" s="1045"/>
      <c r="AK121" s="1045"/>
      <c r="AL121" s="1045"/>
      <c r="AM121" s="1045"/>
      <c r="AN121" s="1045"/>
      <c r="AO121" s="1045"/>
      <c r="AP121" s="1045"/>
      <c r="AQ121" s="1045"/>
      <c r="AR121" s="1045"/>
      <c r="AS121" s="1045"/>
      <c r="AT121" s="1045"/>
      <c r="AU121" s="1045"/>
      <c r="AV121" s="1045"/>
      <c r="AW121" s="1045"/>
      <c r="AX121" s="1045"/>
      <c r="AY121" s="1045"/>
      <c r="AZ121" s="240"/>
      <c r="BA121" s="220" t="s">
        <v>118</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245</v>
      </c>
      <c r="BS121" s="186" t="s">
        <v>246</v>
      </c>
      <c r="BT121" s="186" t="s">
        <v>247</v>
      </c>
      <c r="BU121" s="186" t="s">
        <v>248</v>
      </c>
      <c r="BV121" s="186" t="s">
        <v>249</v>
      </c>
      <c r="BW121" s="186" t="s">
        <v>250</v>
      </c>
      <c r="BX121" s="186" t="s">
        <v>251</v>
      </c>
      <c r="BY121" s="187" t="s">
        <v>252</v>
      </c>
      <c r="BZ121" s="187" t="s">
        <v>253</v>
      </c>
      <c r="CA121" s="187" t="s">
        <v>254</v>
      </c>
      <c r="CB121" s="187" t="s">
        <v>255</v>
      </c>
      <c r="CC121" s="187" t="s">
        <v>256</v>
      </c>
      <c r="CD121" s="187" t="s">
        <v>257</v>
      </c>
      <c r="CE121" s="2588"/>
      <c r="CF121" s="2588"/>
      <c r="CG121" s="2588"/>
      <c r="CH121" s="2588"/>
      <c r="CI121" s="2588"/>
      <c r="CJ121" s="2588"/>
      <c r="CK121" s="2588"/>
      <c r="CL121" s="2588"/>
      <c r="CM121" s="2588"/>
      <c r="CN121" s="2588"/>
      <c r="CO121" s="2588"/>
      <c r="CP121" s="2588"/>
      <c r="CQ121" s="2588"/>
      <c r="CR121" s="2588"/>
      <c r="CS121" s="2588"/>
      <c r="CT121" s="2588"/>
      <c r="CU121" s="2588"/>
      <c r="CV121" s="2588"/>
      <c r="CW121" s="2588"/>
      <c r="CX121" s="2588"/>
      <c r="CY121" s="2588"/>
      <c r="CZ121" s="2588"/>
    </row>
    <row r="122" s="767" customFormat="true" ht="15" customHeight="true" x14ac:dyDescent="0.2">
      <c r="A122" s="3213" t="s">
        <v>18</v>
      </c>
      <c r="B122" s="1937" t="s">
        <v>14</v>
      </c>
      <c r="C122" s="1845">
        <v>3.6583780236806036</v>
      </c>
      <c r="D122" s="1846">
        <v>7.9620761476599196</v>
      </c>
      <c r="E122" s="1846">
        <v>19.2744140789532</v>
      </c>
      <c r="F122" s="1846">
        <v>34.975348128092776</v>
      </c>
      <c r="G122" s="1847">
        <v>85.365791994987703</v>
      </c>
      <c r="H122" s="1848">
        <v>72.996086837019448</v>
      </c>
      <c r="I122" s="1846">
        <v>83.380004055025879</v>
      </c>
      <c r="J122" s="1846">
        <v>91.512328752297236</v>
      </c>
      <c r="K122" s="1846">
        <v>92.336667477063841</v>
      </c>
      <c r="L122" s="1849">
        <v>97.794600086517136</v>
      </c>
      <c r="M122" s="1845">
        <v>3.3722377763570619</v>
      </c>
      <c r="N122" s="1846">
        <v>5.5804086474932575</v>
      </c>
      <c r="O122" s="1846">
        <v>9.5548989900980299</v>
      </c>
      <c r="P122" s="1846">
        <v>15.034117474808859</v>
      </c>
      <c r="Q122" s="1847">
        <v>29.387334378612</v>
      </c>
      <c r="R122" s="1848">
        <v>40.667570632682924</v>
      </c>
      <c r="S122" s="1846">
        <v>39.543469732291136</v>
      </c>
      <c r="T122" s="1846">
        <v>61.119775617046997</v>
      </c>
      <c r="U122" s="1846">
        <v>21.312720750013487</v>
      </c>
      <c r="V122" s="1846">
        <v>22.536700916879077</v>
      </c>
      <c r="W122" s="1846">
        <v>35.798376377407173</v>
      </c>
      <c r="X122" s="1846">
        <v>9.798407784440359</v>
      </c>
      <c r="Y122" s="1846">
        <v>3.1613128756760265</v>
      </c>
      <c r="Z122" s="1846">
        <v>50.445086247811815</v>
      </c>
      <c r="AA122" s="1846">
        <v>46.370089157101468</v>
      </c>
      <c r="AB122" s="1846">
        <v>12.973638376737703</v>
      </c>
      <c r="AC122" s="1846">
        <v>10.849805109831085</v>
      </c>
      <c r="AD122" s="1849">
        <v>11.168982631118665</v>
      </c>
      <c r="AE122" s="1045"/>
      <c r="AF122" s="1045"/>
      <c r="AG122" s="1045"/>
      <c r="AH122" s="1045"/>
      <c r="AI122" s="1045"/>
      <c r="AJ122" s="1045"/>
      <c r="AK122" s="1045"/>
      <c r="AL122" s="1045"/>
      <c r="AM122" s="1045"/>
      <c r="AN122" s="1045"/>
      <c r="AO122" s="1045"/>
      <c r="AP122" s="1045"/>
      <c r="AQ122" s="1045"/>
      <c r="AR122" s="1045"/>
      <c r="AS122" s="1045"/>
      <c r="AT122" s="1045"/>
      <c r="AU122" s="1045"/>
      <c r="AV122" s="1045"/>
      <c r="AW122" s="1045"/>
      <c r="AX122" s="1045"/>
      <c r="AY122" s="1045"/>
      <c r="AZ122" s="240"/>
      <c r="BA122" s="3022" t="s">
        <v>18</v>
      </c>
      <c r="BB122" s="169" t="s">
        <v>14</v>
      </c>
      <c r="BC122" s="657">
        <v>19.06026871490262</v>
      </c>
      <c r="BD122" s="673">
        <v>15.347498901173202</v>
      </c>
      <c r="BE122" s="673">
        <v>38.23092624254577</v>
      </c>
      <c r="BF122" s="673">
        <v>61.773064053953732</v>
      </c>
      <c r="BG122" s="690">
        <v>410.34443875058639</v>
      </c>
      <c r="BH122" s="707">
        <v>24.233209087821798</v>
      </c>
      <c r="BI122" s="673">
        <v>6.1749190304803214</v>
      </c>
      <c r="BJ122" s="673">
        <v>46.217392063207235</v>
      </c>
      <c r="BK122" s="673">
        <v>13.031203313264987</v>
      </c>
      <c r="BL122" s="690">
        <v>295.54912788400389</v>
      </c>
      <c r="BM122" s="707">
        <v>19.06026871490262</v>
      </c>
      <c r="BN122" s="673">
        <v>12.239949558345572</v>
      </c>
      <c r="BO122" s="673">
        <v>11.274913333671849</v>
      </c>
      <c r="BP122" s="673">
        <v>30.063562251701555</v>
      </c>
      <c r="BQ122" s="690">
        <v>86.911651425761974</v>
      </c>
      <c r="BR122" s="707">
        <v>0</v>
      </c>
      <c r="BS122" s="673">
        <v>41.21953148371675</v>
      </c>
      <c r="BT122" s="673">
        <v>179.20145220465955</v>
      </c>
      <c r="BU122" s="673">
        <v>20.405153654124454</v>
      </c>
      <c r="BV122" s="673">
        <v>73.085797028443039</v>
      </c>
      <c r="BW122" s="673">
        <v>8.5682192272869226</v>
      </c>
      <c r="BX122" s="673">
        <v>9.8792422082486056</v>
      </c>
      <c r="BY122" s="724">
        <v>28.982825434633668</v>
      </c>
      <c r="BZ122" s="724">
        <v>136.7850226526669</v>
      </c>
      <c r="CA122" s="724">
        <v>19.478943472076537</v>
      </c>
      <c r="CB122" s="724">
        <v>4.2264239346477659</v>
      </c>
      <c r="CC122" s="724">
        <v>21.903735650869326</v>
      </c>
      <c r="CD122" s="724">
        <v>1.0198497117881995</v>
      </c>
      <c r="CE122" s="2649"/>
      <c r="CF122" s="2649"/>
      <c r="CG122" s="2649"/>
      <c r="CH122" s="2649"/>
      <c r="CI122" s="2649"/>
      <c r="CJ122" s="2649"/>
      <c r="CK122" s="2649"/>
      <c r="CL122" s="2649"/>
      <c r="CM122" s="2649"/>
      <c r="CN122" s="2649"/>
      <c r="CO122" s="2649"/>
      <c r="CP122" s="2649"/>
      <c r="CQ122" s="2649"/>
      <c r="CR122" s="2649"/>
      <c r="CS122" s="2649"/>
      <c r="CT122" s="2649"/>
      <c r="CU122" s="2649"/>
      <c r="CV122" s="2649"/>
      <c r="CW122" s="2649"/>
      <c r="CX122" s="2649"/>
      <c r="CY122" s="2649"/>
      <c r="CZ122" s="2589"/>
    </row>
    <row r="123" s="767" customFormat="true" ht="15" customHeight="true" x14ac:dyDescent="0.2">
      <c r="A123" s="3214"/>
      <c r="B123" s="1938" t="s">
        <v>52</v>
      </c>
      <c r="C123" s="1850">
        <f>100-C122</f>
        <v>96.341621976319402</v>
      </c>
      <c r="D123" s="1851">
        <f t="shared" ref="D123:AD123" si="4">100-D122</f>
        <v>92.037923852340086</v>
      </c>
      <c r="E123" s="1851">
        <f t="shared" si="4"/>
        <v>80.7255859210468</v>
      </c>
      <c r="F123" s="1851">
        <f t="shared" si="4"/>
        <v>65.024651871907224</v>
      </c>
      <c r="G123" s="1852">
        <f t="shared" si="4"/>
        <v>14.634208005012297</v>
      </c>
      <c r="H123" s="1853">
        <f t="shared" si="4"/>
        <v>27.003913162980552</v>
      </c>
      <c r="I123" s="1851">
        <f t="shared" si="4"/>
        <v>16.619995944974121</v>
      </c>
      <c r="J123" s="1851">
        <f t="shared" si="4"/>
        <v>8.4876712477027638</v>
      </c>
      <c r="K123" s="1851">
        <f t="shared" si="4"/>
        <v>7.6633325229361589</v>
      </c>
      <c r="L123" s="1854">
        <f t="shared" si="4"/>
        <v>2.2053999134828643</v>
      </c>
      <c r="M123" s="1850">
        <f t="shared" si="4"/>
        <v>96.627762223642932</v>
      </c>
      <c r="N123" s="1851">
        <f t="shared" si="4"/>
        <v>94.419591352506743</v>
      </c>
      <c r="O123" s="1851">
        <f t="shared" si="4"/>
        <v>90.445101009901975</v>
      </c>
      <c r="P123" s="1851">
        <f t="shared" si="4"/>
        <v>84.965882525191148</v>
      </c>
      <c r="Q123" s="1852">
        <f t="shared" si="4"/>
        <v>70.612665621388004</v>
      </c>
      <c r="R123" s="1853">
        <f t="shared" si="4"/>
        <v>59.332429367317076</v>
      </c>
      <c r="S123" s="1851">
        <f t="shared" si="4"/>
        <v>60.456530267708864</v>
      </c>
      <c r="T123" s="1851">
        <f t="shared" si="4"/>
        <v>38.880224382953003</v>
      </c>
      <c r="U123" s="1851">
        <f t="shared" si="4"/>
        <v>78.687279249986517</v>
      </c>
      <c r="V123" s="1851">
        <f t="shared" si="4"/>
        <v>77.463299083120916</v>
      </c>
      <c r="W123" s="1851">
        <f t="shared" si="4"/>
        <v>64.20162362259282</v>
      </c>
      <c r="X123" s="1851">
        <f t="shared" si="4"/>
        <v>90.201592215559643</v>
      </c>
      <c r="Y123" s="1851">
        <f t="shared" si="4"/>
        <v>96.838687124323968</v>
      </c>
      <c r="Z123" s="1851">
        <f t="shared" si="4"/>
        <v>49.554913752188185</v>
      </c>
      <c r="AA123" s="1851">
        <f t="shared" si="4"/>
        <v>53.629910842898532</v>
      </c>
      <c r="AB123" s="1851">
        <f t="shared" si="4"/>
        <v>87.026361623262289</v>
      </c>
      <c r="AC123" s="1851">
        <f t="shared" si="4"/>
        <v>89.150194890168919</v>
      </c>
      <c r="AD123" s="1854">
        <f t="shared" si="4"/>
        <v>88.831017368881334</v>
      </c>
      <c r="AE123" s="1045"/>
      <c r="AF123" s="1045"/>
      <c r="AG123" s="1045"/>
      <c r="AH123" s="1045"/>
      <c r="AI123" s="1045"/>
      <c r="AJ123" s="1045"/>
      <c r="AK123" s="1045"/>
      <c r="AL123" s="1045"/>
      <c r="AM123" s="1045"/>
      <c r="AN123" s="1045"/>
      <c r="AO123" s="1045"/>
      <c r="AP123" s="1045"/>
      <c r="AQ123" s="1045"/>
      <c r="AR123" s="1045"/>
      <c r="AS123" s="1045"/>
      <c r="AT123" s="1045"/>
      <c r="AU123" s="1045"/>
      <c r="AV123" s="1045"/>
      <c r="AW123" s="1045"/>
      <c r="AX123" s="1045"/>
      <c r="AY123" s="1045"/>
      <c r="AZ123" s="240"/>
      <c r="BA123" s="3023"/>
      <c r="BB123" s="170" t="s">
        <v>52</v>
      </c>
      <c r="BC123" s="658">
        <v>7394.8125634216321</v>
      </c>
      <c r="BD123" s="674">
        <v>7401.6071979939043</v>
      </c>
      <c r="BE123" s="674">
        <v>7374.6243454007636</v>
      </c>
      <c r="BF123" s="674">
        <v>7353.7105863683237</v>
      </c>
      <c r="BG123" s="691">
        <v>7005.9927014009418</v>
      </c>
      <c r="BH123" s="708">
        <v>1785.4370056299338</v>
      </c>
      <c r="BI123" s="674">
        <v>1788.2988339683634</v>
      </c>
      <c r="BJ123" s="674">
        <v>1769.7587904205827</v>
      </c>
      <c r="BK123" s="674">
        <v>1791.2271686243148</v>
      </c>
      <c r="BL123" s="691">
        <v>1510.6733010804105</v>
      </c>
      <c r="BM123" s="708">
        <v>5585.7285958934881</v>
      </c>
      <c r="BN123" s="674">
        <v>5604.6877195232883</v>
      </c>
      <c r="BO123" s="674">
        <v>5599.4639285367011</v>
      </c>
      <c r="BP123" s="674">
        <v>5572.8243707116999</v>
      </c>
      <c r="BQ123" s="691">
        <v>5522.6476801967656</v>
      </c>
      <c r="BR123" s="708">
        <v>2935.1501327499009</v>
      </c>
      <c r="BS123" s="674">
        <v>3670.9810382335795</v>
      </c>
      <c r="BT123" s="674">
        <v>2412.8090215243451</v>
      </c>
      <c r="BU123" s="674">
        <v>2693.0354703547014</v>
      </c>
      <c r="BV123" s="674">
        <v>2320.1758880258958</v>
      </c>
      <c r="BW123" s="674">
        <v>2422.8927924177824</v>
      </c>
      <c r="BX123" s="674">
        <v>3255.5603812799332</v>
      </c>
      <c r="BY123" s="725">
        <v>3023.6450994688098</v>
      </c>
      <c r="BZ123" s="725">
        <v>2815.7019990822705</v>
      </c>
      <c r="CA123" s="725">
        <v>4583.237972541463</v>
      </c>
      <c r="CB123" s="725">
        <v>2185.0902615602677</v>
      </c>
      <c r="CC123" s="725">
        <v>1914.695543773365</v>
      </c>
      <c r="CD123" s="725">
        <v>2297.7717935732462</v>
      </c>
      <c r="CE123" s="2650"/>
      <c r="CF123" s="2650"/>
      <c r="CG123" s="2650"/>
      <c r="CH123" s="2650"/>
      <c r="CI123" s="2650"/>
      <c r="CJ123" s="2650"/>
      <c r="CK123" s="2650"/>
      <c r="CL123" s="2650"/>
      <c r="CM123" s="2650"/>
      <c r="CN123" s="2650"/>
      <c r="CO123" s="2650"/>
      <c r="CP123" s="2650"/>
      <c r="CQ123" s="2650"/>
      <c r="CR123" s="2650"/>
      <c r="CS123" s="2650"/>
      <c r="CT123" s="2650"/>
      <c r="CU123" s="2650"/>
      <c r="CV123" s="2650"/>
      <c r="CW123" s="2650"/>
      <c r="CX123" s="2650"/>
      <c r="CY123" s="2650"/>
      <c r="CZ123" s="2590"/>
    </row>
    <row r="124" s="767" customFormat="true" ht="15" customHeight="true" x14ac:dyDescent="0.2">
      <c r="A124" s="3214" t="s">
        <v>51</v>
      </c>
      <c r="B124" s="1938" t="s">
        <v>15</v>
      </c>
      <c r="C124" s="1855">
        <f>C122*C129/100</f>
        <v>1.6187466763317773</v>
      </c>
      <c r="D124" s="1856">
        <f t="shared" ref="D124:AD124" si="5">D122*D129/100</f>
        <v>3.8518182215549381</v>
      </c>
      <c r="E124" s="1856">
        <f t="shared" si="5"/>
        <v>9.2609435971569365</v>
      </c>
      <c r="F124" s="1856">
        <f t="shared" si="5"/>
        <v>17.474880389513256</v>
      </c>
      <c r="G124" s="1857">
        <f t="shared" si="5"/>
        <v>51.172254520170206</v>
      </c>
      <c r="H124" s="1858">
        <f t="shared" si="5"/>
        <v>40.56741262694392</v>
      </c>
      <c r="I124" s="1856">
        <f t="shared" si="5"/>
        <v>48.658579366495495</v>
      </c>
      <c r="J124" s="1856">
        <f t="shared" si="5"/>
        <v>48.005207957866084</v>
      </c>
      <c r="K124" s="1856">
        <f t="shared" si="5"/>
        <v>55.721516513851114</v>
      </c>
      <c r="L124" s="1859">
        <f t="shared" si="5"/>
        <v>69.776280735549221</v>
      </c>
      <c r="M124" s="1855">
        <f t="shared" si="5"/>
        <v>1.2395477156318078</v>
      </c>
      <c r="N124" s="1856">
        <f t="shared" si="5"/>
        <v>3.0053247111518009</v>
      </c>
      <c r="O124" s="1856">
        <f t="shared" si="5"/>
        <v>4.4376799659719577</v>
      </c>
      <c r="P124" s="1856">
        <f t="shared" si="5"/>
        <v>6.3728426825847206</v>
      </c>
      <c r="Q124" s="1857">
        <f t="shared" si="5"/>
        <v>14.33750180975558</v>
      </c>
      <c r="R124" s="1858">
        <f t="shared" si="5"/>
        <v>19.624178347827897</v>
      </c>
      <c r="S124" s="1856">
        <f t="shared" si="5"/>
        <v>16.050158238247132</v>
      </c>
      <c r="T124" s="1856">
        <f t="shared" si="5"/>
        <v>43.663049384894073</v>
      </c>
      <c r="U124" s="1856">
        <f t="shared" si="5"/>
        <v>10.363457394868353</v>
      </c>
      <c r="V124" s="1856">
        <f t="shared" si="5"/>
        <v>9.1795714092982976</v>
      </c>
      <c r="W124" s="1856">
        <f t="shared" si="5"/>
        <v>17.369414418408297</v>
      </c>
      <c r="X124" s="1856">
        <f t="shared" si="5"/>
        <v>5.2036293672485128</v>
      </c>
      <c r="Y124" s="1856">
        <f t="shared" si="5"/>
        <v>1.7491081074692363</v>
      </c>
      <c r="Z124" s="1856">
        <f t="shared" si="5"/>
        <v>23.252896479063597</v>
      </c>
      <c r="AA124" s="1856">
        <f t="shared" si="5"/>
        <v>16.233996115795325</v>
      </c>
      <c r="AB124" s="1856">
        <f t="shared" si="5"/>
        <v>7.5976164480162502</v>
      </c>
      <c r="AC124" s="1856">
        <f t="shared" si="5"/>
        <v>5.7219739106398126</v>
      </c>
      <c r="AD124" s="1859">
        <f t="shared" si="5"/>
        <v>4.8876768768634351</v>
      </c>
      <c r="AE124" s="1045"/>
      <c r="AF124" s="1045"/>
      <c r="AG124" s="1045"/>
      <c r="AH124" s="1045"/>
      <c r="AI124" s="1045"/>
      <c r="AJ124" s="1045"/>
      <c r="AK124" s="1045"/>
      <c r="AL124" s="1045"/>
      <c r="AM124" s="1045"/>
      <c r="AN124" s="1045"/>
      <c r="AO124" s="1045"/>
      <c r="AP124" s="1045"/>
      <c r="AQ124" s="1045"/>
      <c r="AR124" s="1045"/>
      <c r="AS124" s="1045"/>
      <c r="AT124" s="1045"/>
      <c r="AU124" s="1045"/>
      <c r="AV124" s="1045"/>
      <c r="AW124" s="1045"/>
      <c r="AX124" s="1045"/>
      <c r="AY124" s="1045"/>
      <c r="AZ124" s="240"/>
      <c r="BA124" s="3023" t="s">
        <v>51</v>
      </c>
      <c r="BB124" s="170" t="s">
        <v>15</v>
      </c>
      <c r="BC124" s="658">
        <v>5.3164498750204849</v>
      </c>
      <c r="BD124" s="674">
        <v>3.568503937633027</v>
      </c>
      <c r="BE124" s="674">
        <v>30.063562251701555</v>
      </c>
      <c r="BF124" s="674">
        <v>25.776887771356272</v>
      </c>
      <c r="BG124" s="691">
        <v>362.22434112468017</v>
      </c>
      <c r="BH124" s="708">
        <v>10.855008096235242</v>
      </c>
      <c r="BI124" s="674">
        <v>4.0360392563418381</v>
      </c>
      <c r="BJ124" s="674">
        <v>46.217392063207235</v>
      </c>
      <c r="BK124" s="674">
        <v>11.675859853902132</v>
      </c>
      <c r="BL124" s="691">
        <v>279.14007431427092</v>
      </c>
      <c r="BM124" s="708">
        <v>5.3164498750204849</v>
      </c>
      <c r="BN124" s="674">
        <v>3.568503937633027</v>
      </c>
      <c r="BO124" s="674">
        <v>0</v>
      </c>
      <c r="BP124" s="674">
        <v>30.063562251701555</v>
      </c>
      <c r="BQ124" s="691">
        <v>36.076855312079118</v>
      </c>
      <c r="BR124" s="708">
        <v>0</v>
      </c>
      <c r="BS124" s="674">
        <v>41.21953148371675</v>
      </c>
      <c r="BT124" s="674">
        <v>159.29817540142514</v>
      </c>
      <c r="BU124" s="674">
        <v>20.405153654124454</v>
      </c>
      <c r="BV124" s="674">
        <v>16.264510565736565</v>
      </c>
      <c r="BW124" s="674">
        <v>8.5682192272869226</v>
      </c>
      <c r="BX124" s="674">
        <v>6.7716928654209765</v>
      </c>
      <c r="BY124" s="725">
        <v>14.645513294142612</v>
      </c>
      <c r="BZ124" s="725">
        <v>136.7850226526669</v>
      </c>
      <c r="CA124" s="725">
        <v>0</v>
      </c>
      <c r="CB124" s="725">
        <v>4.2264239346477659</v>
      </c>
      <c r="CC124" s="725">
        <v>17.745652169435093</v>
      </c>
      <c r="CD124" s="725">
        <v>1.0198497117881995</v>
      </c>
      <c r="CE124" s="2650"/>
      <c r="CF124" s="2650"/>
      <c r="CG124" s="2650"/>
      <c r="CH124" s="2650"/>
      <c r="CI124" s="2650"/>
      <c r="CJ124" s="2650"/>
      <c r="CK124" s="2650"/>
      <c r="CL124" s="2650"/>
      <c r="CM124" s="2650"/>
      <c r="CN124" s="2650"/>
      <c r="CO124" s="2650"/>
      <c r="CP124" s="2650"/>
      <c r="CQ124" s="2650"/>
      <c r="CR124" s="2650"/>
      <c r="CS124" s="2650"/>
      <c r="CT124" s="2650"/>
      <c r="CU124" s="2650"/>
      <c r="CV124" s="2650"/>
      <c r="CW124" s="2650"/>
      <c r="CX124" s="2650"/>
      <c r="CY124" s="2650"/>
      <c r="CZ124" s="2590"/>
    </row>
    <row r="125" s="767" customFormat="true" ht="15" customHeight="true" x14ac:dyDescent="0.2">
      <c r="A125" s="3214"/>
      <c r="B125" s="1938" t="s">
        <v>16</v>
      </c>
      <c r="C125" s="1855">
        <f>C122*C128/100</f>
        <v>2.0396313473488266</v>
      </c>
      <c r="D125" s="1856">
        <f t="shared" ref="D125:AD125" si="6">D122*D128/100</f>
        <v>4.110257926104981</v>
      </c>
      <c r="E125" s="1856">
        <f t="shared" si="6"/>
        <v>10.01347048179629</v>
      </c>
      <c r="F125" s="1856">
        <f t="shared" si="6"/>
        <v>17.500467738579509</v>
      </c>
      <c r="G125" s="1857">
        <f t="shared" si="6"/>
        <v>34.193537474817724</v>
      </c>
      <c r="H125" s="1858">
        <f t="shared" si="6"/>
        <v>32.428674210075521</v>
      </c>
      <c r="I125" s="1856">
        <f t="shared" si="6"/>
        <v>34.721424688530441</v>
      </c>
      <c r="J125" s="1856">
        <f t="shared" si="6"/>
        <v>43.507120794431067</v>
      </c>
      <c r="K125" s="1856">
        <f t="shared" si="6"/>
        <v>36.615150963212642</v>
      </c>
      <c r="L125" s="1859">
        <f t="shared" si="6"/>
        <v>28.018319350967928</v>
      </c>
      <c r="M125" s="1855">
        <f t="shared" si="6"/>
        <v>2.1326900607252544</v>
      </c>
      <c r="N125" s="1856">
        <f t="shared" si="6"/>
        <v>2.5750839363414606</v>
      </c>
      <c r="O125" s="1856">
        <f t="shared" si="6"/>
        <v>5.1172190241260633</v>
      </c>
      <c r="P125" s="1856">
        <f t="shared" si="6"/>
        <v>8.6612747922241322</v>
      </c>
      <c r="Q125" s="1857">
        <f t="shared" si="6"/>
        <v>15.049832568856409</v>
      </c>
      <c r="R125" s="1858">
        <f t="shared" si="6"/>
        <v>21.043392284855059</v>
      </c>
      <c r="S125" s="1856">
        <f t="shared" si="6"/>
        <v>23.493311494043983</v>
      </c>
      <c r="T125" s="1856">
        <f t="shared" si="6"/>
        <v>17.45672623215296</v>
      </c>
      <c r="U125" s="1856">
        <f t="shared" si="6"/>
        <v>10.949263355145106</v>
      </c>
      <c r="V125" s="1856">
        <f t="shared" si="6"/>
        <v>13.357129507580728</v>
      </c>
      <c r="W125" s="1856">
        <f t="shared" si="6"/>
        <v>18.428961958998869</v>
      </c>
      <c r="X125" s="1856">
        <f t="shared" si="6"/>
        <v>4.5947784171918498</v>
      </c>
      <c r="Y125" s="1856">
        <f t="shared" si="6"/>
        <v>1.4122047682067915</v>
      </c>
      <c r="Z125" s="1856">
        <f t="shared" si="6"/>
        <v>27.192189768748168</v>
      </c>
      <c r="AA125" s="1856">
        <f t="shared" si="6"/>
        <v>30.136093041306182</v>
      </c>
      <c r="AB125" s="1856">
        <f t="shared" si="6"/>
        <v>5.3760219287214612</v>
      </c>
      <c r="AC125" s="1856">
        <f t="shared" si="6"/>
        <v>5.1278311991912586</v>
      </c>
      <c r="AD125" s="1859">
        <f t="shared" si="6"/>
        <v>6.2813057542552269</v>
      </c>
      <c r="AE125" s="1045"/>
      <c r="AF125" s="1045"/>
      <c r="AG125" s="1045"/>
      <c r="AH125" s="1045"/>
      <c r="AI125" s="1045"/>
      <c r="AJ125" s="1045"/>
      <c r="AK125" s="1045"/>
      <c r="AL125" s="1045"/>
      <c r="AM125" s="1045"/>
      <c r="AN125" s="1045"/>
      <c r="AO125" s="1045"/>
      <c r="AP125" s="1045"/>
      <c r="AQ125" s="1045"/>
      <c r="AR125" s="1045"/>
      <c r="AS125" s="1045"/>
      <c r="AT125" s="1045"/>
      <c r="AU125" s="1045"/>
      <c r="AV125" s="1045"/>
      <c r="AW125" s="1045"/>
      <c r="AX125" s="1045"/>
      <c r="AY125" s="1045"/>
      <c r="AZ125" s="240"/>
      <c r="BA125" s="3023"/>
      <c r="BB125" s="170" t="s">
        <v>16</v>
      </c>
      <c r="BC125" s="658">
        <v>13.743818839882135</v>
      </c>
      <c r="BD125" s="674">
        <v>11.778994963540176</v>
      </c>
      <c r="BE125" s="674">
        <v>8.167363990844219</v>
      </c>
      <c r="BF125" s="674">
        <v>35.996176282597453</v>
      </c>
      <c r="BG125" s="691">
        <v>41.843167531462356</v>
      </c>
      <c r="BH125" s="708">
        <v>13.378200991586558</v>
      </c>
      <c r="BI125" s="674">
        <v>2.1388797741384828</v>
      </c>
      <c r="BJ125" s="674">
        <v>0</v>
      </c>
      <c r="BK125" s="674">
        <v>1.3553434593628557</v>
      </c>
      <c r="BL125" s="691">
        <v>16.409053569732972</v>
      </c>
      <c r="BM125" s="708">
        <v>13.743818839882135</v>
      </c>
      <c r="BN125" s="674">
        <v>8.6714456207125465</v>
      </c>
      <c r="BO125" s="674">
        <v>11.274913333671849</v>
      </c>
      <c r="BP125" s="674">
        <v>0</v>
      </c>
      <c r="BQ125" s="691">
        <v>44.557866019238929</v>
      </c>
      <c r="BR125" s="708">
        <v>0</v>
      </c>
      <c r="BS125" s="674">
        <v>0</v>
      </c>
      <c r="BT125" s="674">
        <v>19.903276803234313</v>
      </c>
      <c r="BU125" s="674">
        <v>0</v>
      </c>
      <c r="BV125" s="674">
        <v>50.544356368262562</v>
      </c>
      <c r="BW125" s="674">
        <v>0</v>
      </c>
      <c r="BX125" s="674">
        <v>3.10754934282763</v>
      </c>
      <c r="BY125" s="725">
        <v>14.33731214049106</v>
      </c>
      <c r="BZ125" s="725">
        <v>0</v>
      </c>
      <c r="CA125" s="725">
        <v>19.478943472076537</v>
      </c>
      <c r="CB125" s="725">
        <v>0</v>
      </c>
      <c r="CC125" s="725">
        <v>4.1580834814342333</v>
      </c>
      <c r="CD125" s="725">
        <v>0</v>
      </c>
      <c r="CE125" s="2650"/>
      <c r="CF125" s="2650"/>
      <c r="CG125" s="2650"/>
      <c r="CH125" s="2650"/>
      <c r="CI125" s="2650"/>
      <c r="CJ125" s="2650"/>
      <c r="CK125" s="2650"/>
      <c r="CL125" s="2650"/>
      <c r="CM125" s="2650"/>
      <c r="CN125" s="2650"/>
      <c r="CO125" s="2650"/>
      <c r="CP125" s="2650"/>
      <c r="CQ125" s="2650"/>
      <c r="CR125" s="2650"/>
      <c r="CS125" s="2650"/>
      <c r="CT125" s="2650"/>
      <c r="CU125" s="2650"/>
      <c r="CV125" s="2650"/>
      <c r="CW125" s="2650"/>
      <c r="CX125" s="2650"/>
      <c r="CY125" s="2650"/>
      <c r="CZ125" s="2590"/>
    </row>
    <row r="126" s="767" customFormat="true" ht="15" customHeight="true" x14ac:dyDescent="0.2">
      <c r="A126" s="3214"/>
      <c r="B126" s="1938" t="s">
        <v>22</v>
      </c>
      <c r="C126" s="1855">
        <f>100-C124-C125-C127</f>
        <v>3.4871084105097196</v>
      </c>
      <c r="D126" s="1856">
        <f t="shared" ref="D126:AD126" si="7">100-D124-D125-D127</f>
        <v>4.9301269927101288</v>
      </c>
      <c r="E126" s="1856">
        <f t="shared" si="7"/>
        <v>9.8721986107170068</v>
      </c>
      <c r="F126" s="1856">
        <f t="shared" si="7"/>
        <v>10.115371862483038</v>
      </c>
      <c r="G126" s="1857">
        <f t="shared" si="7"/>
        <v>7.1684083994191239</v>
      </c>
      <c r="H126" s="1858">
        <f t="shared" si="7"/>
        <v>15.985042652302514</v>
      </c>
      <c r="I126" s="1856">
        <f t="shared" si="7"/>
        <v>8.6136482390625613</v>
      </c>
      <c r="J126" s="1856">
        <f t="shared" si="7"/>
        <v>4.78786721019888</v>
      </c>
      <c r="K126" s="1856">
        <f t="shared" si="7"/>
        <v>2.4400832281621332</v>
      </c>
      <c r="L126" s="1859">
        <f t="shared" si="7"/>
        <v>1.1149875431436782</v>
      </c>
      <c r="M126" s="1855">
        <f t="shared" si="7"/>
        <v>3.3889998939896202</v>
      </c>
      <c r="N126" s="1856">
        <f t="shared" si="7"/>
        <v>4.1837492109803236</v>
      </c>
      <c r="O126" s="1856">
        <f t="shared" si="7"/>
        <v>5.8029451612240734</v>
      </c>
      <c r="P126" s="1856">
        <f t="shared" si="7"/>
        <v>7.686571235068044</v>
      </c>
      <c r="Q126" s="1857">
        <f t="shared" si="7"/>
        <v>11.336067420762284</v>
      </c>
      <c r="R126" s="1858">
        <f t="shared" si="7"/>
        <v>17.998989723746149</v>
      </c>
      <c r="S126" s="1856">
        <f t="shared" si="7"/>
        <v>7.7151544374424716</v>
      </c>
      <c r="T126" s="1856">
        <f t="shared" si="7"/>
        <v>2.2884268618694037</v>
      </c>
      <c r="U126" s="1856">
        <f t="shared" si="7"/>
        <v>1.6026946486171454</v>
      </c>
      <c r="V126" s="1856">
        <f t="shared" si="7"/>
        <v>2.3310771582368801</v>
      </c>
      <c r="W126" s="1856">
        <f t="shared" si="7"/>
        <v>4.8740309376872162</v>
      </c>
      <c r="X126" s="1856">
        <f t="shared" si="7"/>
        <v>1.3075763665387541</v>
      </c>
      <c r="Y126" s="1856">
        <f t="shared" si="7"/>
        <v>0.79971033339187159</v>
      </c>
      <c r="Z126" s="1856">
        <f t="shared" si="7"/>
        <v>30.343822761483707</v>
      </c>
      <c r="AA126" s="1856">
        <f t="shared" si="7"/>
        <v>7.1415102715917413</v>
      </c>
      <c r="AB126" s="1856">
        <f t="shared" si="7"/>
        <v>3.5964123758504059</v>
      </c>
      <c r="AC126" s="1856">
        <f t="shared" si="7"/>
        <v>8.4903322099784475</v>
      </c>
      <c r="AD126" s="1859">
        <f t="shared" si="7"/>
        <v>8.7560524872450571</v>
      </c>
      <c r="AE126" s="1045"/>
      <c r="AF126" s="1045"/>
      <c r="AG126" s="1045"/>
      <c r="AH126" s="1045"/>
      <c r="AI126" s="1045"/>
      <c r="AJ126" s="1045"/>
      <c r="AK126" s="1045"/>
      <c r="AL126" s="1045"/>
      <c r="AM126" s="1045"/>
      <c r="AN126" s="1045"/>
      <c r="AO126" s="1045"/>
      <c r="AP126" s="1045"/>
      <c r="AQ126" s="1045"/>
      <c r="AR126" s="1045"/>
      <c r="AS126" s="1045"/>
      <c r="AT126" s="1045"/>
      <c r="AU126" s="1045"/>
      <c r="AV126" s="1045"/>
      <c r="AW126" s="1045"/>
      <c r="AX126" s="1045"/>
      <c r="AY126" s="1045"/>
      <c r="AZ126" s="240"/>
      <c r="BA126" s="3023"/>
      <c r="BB126" s="170" t="s">
        <v>22</v>
      </c>
      <c r="BC126" s="658">
        <v>510.69700875353203</v>
      </c>
      <c r="BD126" s="674">
        <v>940.86136745175361</v>
      </c>
      <c r="BE126" s="674">
        <v>2122.3652890291287</v>
      </c>
      <c r="BF126" s="674">
        <v>3281.9219047048764</v>
      </c>
      <c r="BG126" s="691">
        <v>6452.3038324420686</v>
      </c>
      <c r="BH126" s="708">
        <v>1586.0317879998745</v>
      </c>
      <c r="BI126" s="674">
        <v>1644.6270258119566</v>
      </c>
      <c r="BJ126" s="674">
        <v>1702.5712303009373</v>
      </c>
      <c r="BK126" s="674">
        <v>1696.986255936182</v>
      </c>
      <c r="BL126" s="691">
        <v>1490.9780282791419</v>
      </c>
      <c r="BM126" s="708">
        <v>359.89282734239833</v>
      </c>
      <c r="BN126" s="674">
        <v>536.20573484706233</v>
      </c>
      <c r="BO126" s="674">
        <v>850.4136137384686</v>
      </c>
      <c r="BP126" s="674">
        <v>1242.951163760164</v>
      </c>
      <c r="BQ126" s="691">
        <v>2197.4917343651746</v>
      </c>
      <c r="BR126" s="708">
        <v>1721.9516241815247</v>
      </c>
      <c r="BS126" s="674">
        <v>1713.1153841856826</v>
      </c>
      <c r="BT126" s="674">
        <v>1464.3457972521471</v>
      </c>
      <c r="BU126" s="674">
        <v>601.39103693268976</v>
      </c>
      <c r="BV126" s="674">
        <v>522.0652075676503</v>
      </c>
      <c r="BW126" s="674">
        <v>980.36550713670874</v>
      </c>
      <c r="BX126" s="674">
        <v>352.77996483613953</v>
      </c>
      <c r="BY126" s="725">
        <v>91.932475157280322</v>
      </c>
      <c r="BZ126" s="725">
        <v>2248.4970308480256</v>
      </c>
      <c r="CA126" s="725">
        <v>2443.5084954617905</v>
      </c>
      <c r="CB126" s="725">
        <v>358.54446198674106</v>
      </c>
      <c r="CC126" s="725">
        <v>352.63722432421878</v>
      </c>
      <c r="CD126" s="725">
        <v>457.01519251076343</v>
      </c>
      <c r="CE126" s="2650"/>
      <c r="CF126" s="2650"/>
      <c r="CG126" s="2650"/>
      <c r="CH126" s="2650"/>
      <c r="CI126" s="2650"/>
      <c r="CJ126" s="2650"/>
      <c r="CK126" s="2650"/>
      <c r="CL126" s="2650"/>
      <c r="CM126" s="2650"/>
      <c r="CN126" s="2650"/>
      <c r="CO126" s="2650"/>
      <c r="CP126" s="2650"/>
      <c r="CQ126" s="2650"/>
      <c r="CR126" s="2650"/>
      <c r="CS126" s="2650"/>
      <c r="CT126" s="2650"/>
      <c r="CU126" s="2650"/>
      <c r="CV126" s="2650"/>
      <c r="CW126" s="2650"/>
      <c r="CX126" s="2650"/>
      <c r="CY126" s="2650"/>
      <c r="CZ126" s="2590"/>
    </row>
    <row r="127" s="767" customFormat="true" ht="15" customHeight="true" x14ac:dyDescent="0.2">
      <c r="A127" s="3214"/>
      <c r="B127" s="1938" t="s">
        <v>19</v>
      </c>
      <c r="C127" s="1850">
        <f>C158</f>
        <v>92.854513565809668</v>
      </c>
      <c r="D127" s="1851">
        <f t="shared" ref="D127:AD127" si="8">D158</f>
        <v>87.107796859629957</v>
      </c>
      <c r="E127" s="1851">
        <f t="shared" si="8"/>
        <v>70.853387310329765</v>
      </c>
      <c r="F127" s="1851">
        <f t="shared" si="8"/>
        <v>54.909280009424187</v>
      </c>
      <c r="G127" s="1852">
        <f t="shared" si="8"/>
        <v>7.4657996055929461</v>
      </c>
      <c r="H127" s="1853">
        <f t="shared" si="8"/>
        <v>11.018870510678045</v>
      </c>
      <c r="I127" s="1851">
        <f t="shared" si="8"/>
        <v>8.0063477059115034</v>
      </c>
      <c r="J127" s="1851">
        <f t="shared" si="8"/>
        <v>3.6998040375039691</v>
      </c>
      <c r="K127" s="1851">
        <f t="shared" si="8"/>
        <v>5.2232492947741109</v>
      </c>
      <c r="L127" s="1854">
        <f t="shared" si="8"/>
        <v>1.0904123703391719</v>
      </c>
      <c r="M127" s="1850">
        <f t="shared" si="8"/>
        <v>93.238762329653326</v>
      </c>
      <c r="N127" s="1851">
        <f t="shared" si="8"/>
        <v>90.235842141526419</v>
      </c>
      <c r="O127" s="1851">
        <f t="shared" si="8"/>
        <v>84.642155848677916</v>
      </c>
      <c r="P127" s="1851">
        <f t="shared" si="8"/>
        <v>77.279311290123104</v>
      </c>
      <c r="Q127" s="1852">
        <f t="shared" si="8"/>
        <v>59.27659820062572</v>
      </c>
      <c r="R127" s="1853">
        <f t="shared" si="8"/>
        <v>41.333439643570898</v>
      </c>
      <c r="S127" s="1851">
        <f t="shared" si="8"/>
        <v>52.741375830266414</v>
      </c>
      <c r="T127" s="1851">
        <f t="shared" si="8"/>
        <v>36.591797521083564</v>
      </c>
      <c r="U127" s="1851">
        <f t="shared" si="8"/>
        <v>77.0845846013694</v>
      </c>
      <c r="V127" s="1851">
        <f t="shared" si="8"/>
        <v>75.132221924884107</v>
      </c>
      <c r="W127" s="1851">
        <f t="shared" si="8"/>
        <v>59.327592684905618</v>
      </c>
      <c r="X127" s="1851">
        <f t="shared" si="8"/>
        <v>88.894015849020889</v>
      </c>
      <c r="Y127" s="1851">
        <f t="shared" si="8"/>
        <v>96.038976790932097</v>
      </c>
      <c r="Z127" s="1851">
        <f t="shared" si="8"/>
        <v>19.211090990704534</v>
      </c>
      <c r="AA127" s="1851">
        <f t="shared" si="8"/>
        <v>46.488400571306755</v>
      </c>
      <c r="AB127" s="1851">
        <f t="shared" si="8"/>
        <v>83.429949247411884</v>
      </c>
      <c r="AC127" s="1851">
        <f t="shared" si="8"/>
        <v>80.659862680190471</v>
      </c>
      <c r="AD127" s="1854">
        <f t="shared" si="8"/>
        <v>80.074964881636276</v>
      </c>
      <c r="AE127" s="1045"/>
      <c r="AF127" s="1045"/>
      <c r="AG127" s="1045"/>
      <c r="AH127" s="1045"/>
      <c r="AI127" s="1045"/>
      <c r="AJ127" s="1045"/>
      <c r="AK127" s="1045"/>
      <c r="AL127" s="1045"/>
      <c r="AM127" s="1045"/>
      <c r="AN127" s="1045"/>
      <c r="AO127" s="1045"/>
      <c r="AP127" s="1045"/>
      <c r="AQ127" s="1045"/>
      <c r="AR127" s="1045"/>
      <c r="AS127" s="1045"/>
      <c r="AT127" s="1045"/>
      <c r="AU127" s="1045"/>
      <c r="AV127" s="1045"/>
      <c r="AW127" s="1045"/>
      <c r="AX127" s="1045"/>
      <c r="AY127" s="1045"/>
      <c r="AZ127" s="240"/>
      <c r="BA127" s="3023"/>
      <c r="BB127" s="170" t="s">
        <v>19</v>
      </c>
      <c r="BC127" s="658">
        <v>6884.1155546680966</v>
      </c>
      <c r="BD127" s="674">
        <v>6460.7458305421478</v>
      </c>
      <c r="BE127" s="674">
        <v>5252.2590563716303</v>
      </c>
      <c r="BF127" s="674">
        <v>4071.7886816634386</v>
      </c>
      <c r="BG127" s="691">
        <v>553.68886895887556</v>
      </c>
      <c r="BH127" s="708">
        <v>199.40521763005881</v>
      </c>
      <c r="BI127" s="674">
        <v>143.67180815640694</v>
      </c>
      <c r="BJ127" s="674">
        <v>67.18756011964571</v>
      </c>
      <c r="BK127" s="674">
        <v>94.240912688132497</v>
      </c>
      <c r="BL127" s="691">
        <v>19.695272801268644</v>
      </c>
      <c r="BM127" s="708">
        <v>5225.8357685510919</v>
      </c>
      <c r="BN127" s="674">
        <v>5068.4819846762239</v>
      </c>
      <c r="BO127" s="674">
        <v>4749.0503147982272</v>
      </c>
      <c r="BP127" s="674">
        <v>4329.8732069515318</v>
      </c>
      <c r="BQ127" s="691">
        <v>3325.1559458315919</v>
      </c>
      <c r="BR127" s="708">
        <v>1213.1985085683714</v>
      </c>
      <c r="BS127" s="674">
        <v>1957.8656540478898</v>
      </c>
      <c r="BT127" s="674">
        <v>948.4632242721965</v>
      </c>
      <c r="BU127" s="674">
        <v>2091.6444334220091</v>
      </c>
      <c r="BV127" s="674">
        <v>1798.1106804582471</v>
      </c>
      <c r="BW127" s="674">
        <v>1442.5272852810724</v>
      </c>
      <c r="BX127" s="674">
        <v>2902.7804164437925</v>
      </c>
      <c r="BY127" s="725">
        <v>2931.7126243115295</v>
      </c>
      <c r="BZ127" s="725">
        <v>567.20496823424116</v>
      </c>
      <c r="CA127" s="725">
        <v>2139.7294770796711</v>
      </c>
      <c r="CB127" s="725">
        <v>1826.545799573528</v>
      </c>
      <c r="CC127" s="725">
        <v>1562.0583194491455</v>
      </c>
      <c r="CD127" s="725">
        <v>1840.7566010624812</v>
      </c>
      <c r="CE127" s="2650"/>
      <c r="CF127" s="2650"/>
      <c r="CG127" s="2650"/>
      <c r="CH127" s="2650"/>
      <c r="CI127" s="2650"/>
      <c r="CJ127" s="2650"/>
      <c r="CK127" s="2650"/>
      <c r="CL127" s="2650"/>
      <c r="CM127" s="2650"/>
      <c r="CN127" s="2650"/>
      <c r="CO127" s="2650"/>
      <c r="CP127" s="2650"/>
      <c r="CQ127" s="2650"/>
      <c r="CR127" s="2650"/>
      <c r="CS127" s="2650"/>
      <c r="CT127" s="2650"/>
      <c r="CU127" s="2650"/>
      <c r="CV127" s="2650"/>
      <c r="CW127" s="2650"/>
      <c r="CX127" s="2650"/>
      <c r="CY127" s="2650"/>
      <c r="CZ127" s="2590"/>
    </row>
    <row r="128" s="767" customFormat="true" ht="15" customHeight="true" x14ac:dyDescent="0.2">
      <c r="A128" s="3214" t="s">
        <v>191</v>
      </c>
      <c r="B128" s="1938" t="s">
        <v>50</v>
      </c>
      <c r="C128" s="1860">
        <v>55.752339811422878</v>
      </c>
      <c r="D128" s="1861">
        <v>51.622941678509314</v>
      </c>
      <c r="E128" s="1861">
        <v>51.952139456890436</v>
      </c>
      <c r="F128" s="1861">
        <v>50.03657911991688</v>
      </c>
      <c r="G128" s="1862">
        <v>40.055315689949218</v>
      </c>
      <c r="H128" s="1863">
        <v>44.425222796504144</v>
      </c>
      <c r="I128" s="1861">
        <v>41.642387862701888</v>
      </c>
      <c r="J128" s="1861">
        <v>47.542360015987363</v>
      </c>
      <c r="K128" s="1861">
        <v>39.653966255938073</v>
      </c>
      <c r="L128" s="1864">
        <v>28.650170179315239</v>
      </c>
      <c r="M128" s="1860">
        <v>63.242576655704937</v>
      </c>
      <c r="N128" s="1861">
        <v>46.14507823720399</v>
      </c>
      <c r="O128" s="1861">
        <v>53.555971961913571</v>
      </c>
      <c r="P128" s="1861">
        <v>57.61079628875423</v>
      </c>
      <c r="Q128" s="1862">
        <v>51.211968989639381</v>
      </c>
      <c r="R128" s="1863">
        <v>51.744896381745789</v>
      </c>
      <c r="S128" s="1861">
        <v>59.411355789194644</v>
      </c>
      <c r="T128" s="1861">
        <v>28.561502485758606</v>
      </c>
      <c r="U128" s="1861">
        <v>51.374310598698095</v>
      </c>
      <c r="V128" s="1861">
        <v>59.268344363467939</v>
      </c>
      <c r="W128" s="1861">
        <v>51.479882117306389</v>
      </c>
      <c r="X128" s="1861">
        <v>46.89311282276136</v>
      </c>
      <c r="Y128" s="1861">
        <v>44.671464791500611</v>
      </c>
      <c r="Z128" s="1861">
        <v>53.904536182506178</v>
      </c>
      <c r="AA128" s="1861">
        <v>64.990371140338667</v>
      </c>
      <c r="AB128" s="1861">
        <v>41.438043612814909</v>
      </c>
      <c r="AC128" s="1861">
        <v>47.261965973424672</v>
      </c>
      <c r="AD128" s="1864">
        <v>56.238835368536186</v>
      </c>
      <c r="AE128" s="1045"/>
      <c r="AF128" s="1045"/>
      <c r="AG128" s="1045"/>
      <c r="AH128" s="1045"/>
      <c r="AI128" s="1045"/>
      <c r="AJ128" s="1045"/>
      <c r="AK128" s="1045"/>
      <c r="AL128" s="1045"/>
      <c r="AM128" s="1045"/>
      <c r="AN128" s="1045"/>
      <c r="AO128" s="1045"/>
      <c r="AP128" s="1045"/>
      <c r="AQ128" s="1045"/>
      <c r="AR128" s="1045"/>
      <c r="AS128" s="1045"/>
      <c r="AT128" s="1045"/>
      <c r="AU128" s="1045"/>
      <c r="AV128" s="1045"/>
      <c r="AW128" s="1045"/>
      <c r="AX128" s="1045"/>
      <c r="AY128" s="1045"/>
      <c r="AZ128" s="240"/>
      <c r="BA128" s="3023" t="s">
        <v>110</v>
      </c>
      <c r="BB128" s="170" t="s">
        <v>50</v>
      </c>
      <c r="BC128" s="1595" t="s">
        <v>36</v>
      </c>
      <c r="BD128" s="1614" t="s">
        <v>36</v>
      </c>
      <c r="BE128" s="1614" t="s">
        <v>36</v>
      </c>
      <c r="BF128" s="1614" t="s">
        <v>36</v>
      </c>
      <c r="BG128" s="1634" t="s">
        <v>36</v>
      </c>
      <c r="BH128" s="1654" t="s">
        <v>36</v>
      </c>
      <c r="BI128" s="1614" t="s">
        <v>36</v>
      </c>
      <c r="BJ128" s="1614" t="s">
        <v>36</v>
      </c>
      <c r="BK128" s="1614" t="s">
        <v>36</v>
      </c>
      <c r="BL128" s="1634" t="s">
        <v>36</v>
      </c>
      <c r="BM128" s="1654" t="s">
        <v>36</v>
      </c>
      <c r="BN128" s="1614" t="s">
        <v>36</v>
      </c>
      <c r="BO128" s="1614" t="s">
        <v>36</v>
      </c>
      <c r="BP128" s="1614" t="s">
        <v>36</v>
      </c>
      <c r="BQ128" s="1634" t="s">
        <v>36</v>
      </c>
      <c r="BR128" s="1654" t="s">
        <v>36</v>
      </c>
      <c r="BS128" s="1614" t="s">
        <v>36</v>
      </c>
      <c r="BT128" s="1614" t="s">
        <v>36</v>
      </c>
      <c r="BU128" s="1614" t="s">
        <v>36</v>
      </c>
      <c r="BV128" s="1614" t="s">
        <v>36</v>
      </c>
      <c r="BW128" s="1614" t="s">
        <v>36</v>
      </c>
      <c r="BX128" s="1614" t="s">
        <v>36</v>
      </c>
      <c r="BY128" s="1672" t="s">
        <v>36</v>
      </c>
      <c r="BZ128" s="1672" t="s">
        <v>36</v>
      </c>
      <c r="CA128" s="1672" t="s">
        <v>36</v>
      </c>
      <c r="CB128" s="1672" t="s">
        <v>36</v>
      </c>
      <c r="CC128" s="1672" t="s">
        <v>36</v>
      </c>
      <c r="CD128" s="1672" t="s">
        <v>36</v>
      </c>
      <c r="CE128" s="2590"/>
      <c r="CF128" s="2590"/>
      <c r="CG128" s="2590"/>
      <c r="CH128" s="2590"/>
      <c r="CI128" s="2590"/>
      <c r="CJ128" s="2590"/>
      <c r="CK128" s="2590"/>
      <c r="CL128" s="2590"/>
      <c r="CM128" s="2590"/>
      <c r="CN128" s="2590"/>
      <c r="CO128" s="2590"/>
      <c r="CP128" s="2590"/>
      <c r="CQ128" s="2590"/>
      <c r="CR128" s="2590"/>
      <c r="CS128" s="2590"/>
      <c r="CT128" s="2590"/>
      <c r="CU128" s="2590"/>
      <c r="CV128" s="2590"/>
      <c r="CW128" s="2590"/>
      <c r="CX128" s="2590"/>
      <c r="CY128" s="2590"/>
      <c r="CZ128" s="2590"/>
    </row>
    <row r="129" s="767" customFormat="true" ht="15" customHeight="true" x14ac:dyDescent="0.2">
      <c r="A129" s="3215"/>
      <c r="B129" s="1939" t="s">
        <v>49</v>
      </c>
      <c r="C129" s="1865">
        <v>44.247660188577129</v>
      </c>
      <c r="D129" s="1866">
        <v>48.377058321490686</v>
      </c>
      <c r="E129" s="1866">
        <v>48.047860543109707</v>
      </c>
      <c r="F129" s="1866">
        <v>49.963420880083085</v>
      </c>
      <c r="G129" s="1867">
        <v>59.944684310051045</v>
      </c>
      <c r="H129" s="1868">
        <v>55.574777203495849</v>
      </c>
      <c r="I129" s="1866">
        <v>58.357612137298176</v>
      </c>
      <c r="J129" s="1866">
        <v>52.457639984012552</v>
      </c>
      <c r="K129" s="1866">
        <v>60.346033744061835</v>
      </c>
      <c r="L129" s="1869">
        <v>71.349829820684775</v>
      </c>
      <c r="M129" s="1865">
        <v>36.757423344295077</v>
      </c>
      <c r="N129" s="1866">
        <v>53.854921762796081</v>
      </c>
      <c r="O129" s="1866">
        <v>46.444028038086337</v>
      </c>
      <c r="P129" s="1866">
        <v>42.389203711245734</v>
      </c>
      <c r="Q129" s="1867">
        <v>48.788031010360584</v>
      </c>
      <c r="R129" s="1868">
        <v>48.255103618254289</v>
      </c>
      <c r="S129" s="1866">
        <v>40.588644210805299</v>
      </c>
      <c r="T129" s="1866">
        <v>71.438497514241462</v>
      </c>
      <c r="U129" s="1866">
        <v>48.625689401301777</v>
      </c>
      <c r="V129" s="1866">
        <v>40.731655636531833</v>
      </c>
      <c r="W129" s="1866">
        <v>48.520117882693597</v>
      </c>
      <c r="X129" s="1866">
        <v>53.106887177238661</v>
      </c>
      <c r="Y129" s="1866">
        <v>55.328535208499439</v>
      </c>
      <c r="Z129" s="1866">
        <v>46.095463817493723</v>
      </c>
      <c r="AA129" s="1866">
        <v>35.009628859661419</v>
      </c>
      <c r="AB129" s="1866">
        <v>58.561956387185155</v>
      </c>
      <c r="AC129" s="1866">
        <v>52.738034026575207</v>
      </c>
      <c r="AD129" s="1869">
        <v>43.761164631463792</v>
      </c>
      <c r="AE129" s="1045"/>
      <c r="AF129" s="1045"/>
      <c r="AG129" s="1045"/>
      <c r="AH129" s="1045"/>
      <c r="AI129" s="1045"/>
      <c r="AJ129" s="1045"/>
      <c r="AK129" s="1045"/>
      <c r="AL129" s="1045"/>
      <c r="AM129" s="1045"/>
      <c r="AN129" s="1045"/>
      <c r="AO129" s="1045"/>
      <c r="AP129" s="1045"/>
      <c r="AQ129" s="1045"/>
      <c r="AR129" s="1045"/>
      <c r="AS129" s="1045"/>
      <c r="AT129" s="1045"/>
      <c r="AU129" s="1045"/>
      <c r="AV129" s="1045"/>
      <c r="AW129" s="1045"/>
      <c r="AX129" s="1045"/>
      <c r="AY129" s="1045"/>
      <c r="AZ129" s="240"/>
      <c r="BA129" s="3024"/>
      <c r="BB129" s="171" t="s">
        <v>49</v>
      </c>
      <c r="BC129" s="1596" t="s">
        <v>36</v>
      </c>
      <c r="BD129" s="1615" t="s">
        <v>36</v>
      </c>
      <c r="BE129" s="1615" t="s">
        <v>36</v>
      </c>
      <c r="BF129" s="1615" t="s">
        <v>36</v>
      </c>
      <c r="BG129" s="1635" t="s">
        <v>36</v>
      </c>
      <c r="BH129" s="1655" t="s">
        <v>36</v>
      </c>
      <c r="BI129" s="1615" t="s">
        <v>36</v>
      </c>
      <c r="BJ129" s="1615" t="s">
        <v>36</v>
      </c>
      <c r="BK129" s="1615" t="s">
        <v>36</v>
      </c>
      <c r="BL129" s="1635" t="s">
        <v>36</v>
      </c>
      <c r="BM129" s="1655" t="s">
        <v>36</v>
      </c>
      <c r="BN129" s="1615" t="s">
        <v>36</v>
      </c>
      <c r="BO129" s="1615" t="s">
        <v>36</v>
      </c>
      <c r="BP129" s="1615" t="s">
        <v>36</v>
      </c>
      <c r="BQ129" s="1635" t="s">
        <v>36</v>
      </c>
      <c r="BR129" s="1655" t="s">
        <v>36</v>
      </c>
      <c r="BS129" s="1615" t="s">
        <v>36</v>
      </c>
      <c r="BT129" s="1615" t="s">
        <v>36</v>
      </c>
      <c r="BU129" s="1615" t="s">
        <v>36</v>
      </c>
      <c r="BV129" s="1615" t="s">
        <v>36</v>
      </c>
      <c r="BW129" s="1615" t="s">
        <v>36</v>
      </c>
      <c r="BX129" s="1615" t="s">
        <v>36</v>
      </c>
      <c r="BY129" s="1673" t="s">
        <v>36</v>
      </c>
      <c r="BZ129" s="1673" t="s">
        <v>36</v>
      </c>
      <c r="CA129" s="1673" t="s">
        <v>36</v>
      </c>
      <c r="CB129" s="1673" t="s">
        <v>36</v>
      </c>
      <c r="CC129" s="1673" t="s">
        <v>36</v>
      </c>
      <c r="CD129" s="1673" t="s">
        <v>36</v>
      </c>
      <c r="CE129" s="2591"/>
      <c r="CF129" s="2591"/>
      <c r="CG129" s="2591"/>
      <c r="CH129" s="2591"/>
      <c r="CI129" s="2591"/>
      <c r="CJ129" s="2591"/>
      <c r="CK129" s="2591"/>
      <c r="CL129" s="2591"/>
      <c r="CM129" s="2591"/>
      <c r="CN129" s="2591"/>
      <c r="CO129" s="2591"/>
      <c r="CP129" s="2591"/>
      <c r="CQ129" s="2591"/>
      <c r="CR129" s="2591"/>
      <c r="CS129" s="2591"/>
      <c r="CT129" s="2591"/>
      <c r="CU129" s="2591"/>
      <c r="CV129" s="2591"/>
      <c r="CW129" s="2591"/>
      <c r="CX129" s="2591"/>
      <c r="CY129" s="2591"/>
      <c r="CZ129" s="2591"/>
    </row>
    <row r="130" s="131" customFormat="true" ht="15" hidden="true" customHeight="true" x14ac:dyDescent="0.2">
      <c r="A130" s="3084" t="s">
        <v>48</v>
      </c>
      <c r="B130" s="282" t="s">
        <v>43</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6"/>
      <c r="AB130" s="339"/>
      <c r="AC130" s="339"/>
      <c r="AD130" s="339"/>
      <c r="AE130" s="1045"/>
      <c r="AF130" s="1045"/>
      <c r="AG130" s="1045"/>
      <c r="AH130" s="1045"/>
      <c r="AI130" s="1045"/>
      <c r="AJ130" s="1045"/>
      <c r="AK130" s="1045"/>
      <c r="AL130" s="1045"/>
      <c r="AM130" s="1045"/>
      <c r="AN130" s="1045"/>
      <c r="AO130" s="1045"/>
      <c r="AP130" s="1045"/>
      <c r="AQ130" s="1045"/>
      <c r="AR130" s="1045"/>
      <c r="AS130" s="1045"/>
      <c r="AT130" s="1045"/>
      <c r="AU130" s="1045"/>
      <c r="AV130" s="1045"/>
      <c r="AW130" s="1045"/>
      <c r="AX130" s="1045"/>
      <c r="AY130" s="1045"/>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85"/>
      <c r="B131" s="273" t="s">
        <v>47</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1"/>
      <c r="AB131" s="344"/>
      <c r="AC131" s="344"/>
      <c r="AD131" s="344"/>
      <c r="AE131" s="1045"/>
      <c r="AF131" s="1045"/>
      <c r="AG131" s="1045"/>
      <c r="AH131" s="1045"/>
      <c r="AI131" s="1045"/>
      <c r="AJ131" s="1045"/>
      <c r="AK131" s="1045"/>
      <c r="AL131" s="1045"/>
      <c r="AM131" s="1045"/>
      <c r="AN131" s="1045"/>
      <c r="AO131" s="1045"/>
      <c r="AP131" s="1045"/>
      <c r="AQ131" s="1045"/>
      <c r="AR131" s="1045"/>
      <c r="AS131" s="1045"/>
      <c r="AT131" s="1045"/>
      <c r="AU131" s="1045"/>
      <c r="AV131" s="1045"/>
      <c r="AW131" s="1045"/>
      <c r="AX131" s="1045"/>
      <c r="AY131" s="1045"/>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86"/>
      <c r="B132" s="274" t="s">
        <v>47</v>
      </c>
      <c r="C132" s="345"/>
      <c r="D132" s="346"/>
      <c r="E132" s="346"/>
      <c r="F132" s="346"/>
      <c r="G132" s="347"/>
      <c r="H132" s="348"/>
      <c r="I132" s="346"/>
      <c r="J132" s="346"/>
      <c r="K132" s="346"/>
      <c r="L132" s="349"/>
      <c r="M132" s="345"/>
      <c r="N132" s="346"/>
      <c r="O132" s="346"/>
      <c r="P132" s="346"/>
      <c r="Q132" s="347"/>
      <c r="R132" s="2505"/>
      <c r="S132" s="2506"/>
      <c r="T132" s="2506"/>
      <c r="U132" s="2506"/>
      <c r="V132" s="2506"/>
      <c r="W132" s="2506"/>
      <c r="X132" s="2506"/>
      <c r="Y132" s="2506"/>
      <c r="Z132" s="2506"/>
      <c r="AA132" s="2506"/>
      <c r="AB132" s="2507"/>
      <c r="AC132" s="2507"/>
      <c r="AD132" s="2507"/>
      <c r="AE132" s="1045"/>
      <c r="AF132" s="1045"/>
      <c r="AG132" s="1045"/>
      <c r="AH132" s="1045"/>
      <c r="AI132" s="1045"/>
      <c r="AJ132" s="1045"/>
      <c r="AK132" s="1045"/>
      <c r="AL132" s="1045"/>
      <c r="AM132" s="1045"/>
      <c r="AN132" s="1045"/>
      <c r="AO132" s="1045"/>
      <c r="AP132" s="1045"/>
      <c r="AQ132" s="1045"/>
      <c r="AR132" s="1045"/>
      <c r="AS132" s="1045"/>
      <c r="AT132" s="1045"/>
      <c r="AU132" s="1045"/>
      <c r="AV132" s="1045"/>
      <c r="AW132" s="1045"/>
      <c r="AX132" s="1045"/>
      <c r="AY132" s="1045"/>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767" customFormat="true" ht="15" customHeight="true" x14ac:dyDescent="0.2">
      <c r="A133" s="130"/>
      <c r="B133" s="207"/>
      <c r="C133" s="3109" t="s">
        <v>116</v>
      </c>
      <c r="D133" s="3110"/>
      <c r="E133" s="3110"/>
      <c r="F133" s="3110"/>
      <c r="G133" s="3111"/>
      <c r="H133" s="3223" t="s">
        <v>39</v>
      </c>
      <c r="I133" s="3224"/>
      <c r="J133" s="3224"/>
      <c r="K133" s="3224"/>
      <c r="L133" s="3225"/>
      <c r="M133" s="3226" t="s">
        <v>38</v>
      </c>
      <c r="N133" s="3224"/>
      <c r="O133" s="3224"/>
      <c r="P133" s="3224"/>
      <c r="Q133" s="3225"/>
      <c r="R133" s="2616" t="s">
        <v>143</v>
      </c>
      <c r="S133" s="2626"/>
      <c r="T133" s="2626"/>
      <c r="U133" s="2626"/>
      <c r="V133" s="2626"/>
      <c r="W133" s="2626"/>
      <c r="X133" s="2626"/>
      <c r="Y133" s="2626"/>
      <c r="Z133" s="2626"/>
      <c r="AA133" s="2626"/>
      <c r="AB133" s="2626"/>
      <c r="AC133" s="2626"/>
      <c r="AD133" s="2627"/>
      <c r="AE133" s="1045"/>
      <c r="AF133" s="1045"/>
      <c r="AG133" s="1045"/>
      <c r="AH133" s="1045"/>
      <c r="AI133" s="1045"/>
      <c r="AJ133" s="1045"/>
      <c r="AK133" s="1045"/>
      <c r="AL133" s="1045"/>
      <c r="AM133" s="1045"/>
      <c r="AN133" s="1045"/>
      <c r="AO133" s="1045"/>
      <c r="AP133" s="1045"/>
      <c r="AQ133" s="1045"/>
      <c r="AR133" s="1045"/>
      <c r="AS133" s="1045"/>
      <c r="AT133" s="1045"/>
      <c r="AU133" s="1045"/>
      <c r="AV133" s="1045"/>
      <c r="AW133" s="1045"/>
      <c r="AX133" s="1045"/>
      <c r="AY133" s="1045"/>
      <c r="AZ133" s="240"/>
      <c r="BA133" s="241" t="s">
        <v>132</v>
      </c>
      <c r="BB133" s="116" t="s">
        <v>100</v>
      </c>
      <c r="BC133" s="3025" t="s">
        <v>116</v>
      </c>
      <c r="BD133" s="3026"/>
      <c r="BE133" s="3026"/>
      <c r="BF133" s="3026"/>
      <c r="BG133" s="3027"/>
      <c r="BH133" s="3028" t="s">
        <v>39</v>
      </c>
      <c r="BI133" s="3026"/>
      <c r="BJ133" s="3026"/>
      <c r="BK133" s="3026"/>
      <c r="BL133" s="3027"/>
      <c r="BM133" s="3028" t="s">
        <v>38</v>
      </c>
      <c r="BN133" s="3026"/>
      <c r="BO133" s="3026"/>
      <c r="BP133" s="3026"/>
      <c r="BQ133" s="3029"/>
      <c r="BR133" s="2521" t="s">
        <v>143</v>
      </c>
      <c r="BS133" s="2522"/>
      <c r="BT133" s="2522"/>
      <c r="BU133" s="2522"/>
      <c r="BV133" s="2522"/>
      <c r="BW133" s="2522"/>
      <c r="BX133" s="2522"/>
      <c r="BY133" s="2523"/>
      <c r="BZ133" s="461"/>
      <c r="CA133" s="461"/>
      <c r="CB133" s="461"/>
      <c r="CC133" s="461"/>
      <c r="CD133" s="461"/>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767" customFormat="true" ht="24" x14ac:dyDescent="0.2">
      <c r="A134" s="208" t="s">
        <v>70</v>
      </c>
      <c r="B134" s="280"/>
      <c r="C134" s="414" t="s">
        <v>0</v>
      </c>
      <c r="D134" s="415" t="s">
        <v>1</v>
      </c>
      <c r="E134" s="415" t="s">
        <v>2</v>
      </c>
      <c r="F134" s="415" t="s">
        <v>3</v>
      </c>
      <c r="G134" s="416" t="s">
        <v>4</v>
      </c>
      <c r="H134" s="1741" t="s">
        <v>0</v>
      </c>
      <c r="I134" s="1698" t="s">
        <v>1</v>
      </c>
      <c r="J134" s="1698" t="s">
        <v>2</v>
      </c>
      <c r="K134" s="1698" t="s">
        <v>3</v>
      </c>
      <c r="L134" s="1699" t="s">
        <v>4</v>
      </c>
      <c r="M134" s="1729" t="s">
        <v>0</v>
      </c>
      <c r="N134" s="1698" t="s">
        <v>1</v>
      </c>
      <c r="O134" s="1698" t="s">
        <v>2</v>
      </c>
      <c r="P134" s="1698" t="s">
        <v>3</v>
      </c>
      <c r="Q134" s="1755" t="s">
        <v>4</v>
      </c>
      <c r="R134" s="1741" t="s">
        <v>245</v>
      </c>
      <c r="S134" s="1698" t="s">
        <v>246</v>
      </c>
      <c r="T134" s="1698" t="s">
        <v>247</v>
      </c>
      <c r="U134" s="1698" t="s">
        <v>248</v>
      </c>
      <c r="V134" s="1698" t="s">
        <v>249</v>
      </c>
      <c r="W134" s="1698" t="s">
        <v>250</v>
      </c>
      <c r="X134" s="1698" t="s">
        <v>251</v>
      </c>
      <c r="Y134" s="1698" t="s">
        <v>252</v>
      </c>
      <c r="Z134" s="1698" t="s">
        <v>253</v>
      </c>
      <c r="AA134" s="1698" t="s">
        <v>254</v>
      </c>
      <c r="AB134" s="1698" t="s">
        <v>255</v>
      </c>
      <c r="AC134" s="1698" t="s">
        <v>256</v>
      </c>
      <c r="AD134" s="1700" t="s">
        <v>257</v>
      </c>
      <c r="AE134" s="1045"/>
      <c r="AF134" s="1045"/>
      <c r="AG134" s="1045"/>
      <c r="AH134" s="1045"/>
      <c r="AI134" s="1045"/>
      <c r="AJ134" s="1045"/>
      <c r="AK134" s="1045"/>
      <c r="AL134" s="1045"/>
      <c r="AM134" s="1045"/>
      <c r="AN134" s="1045"/>
      <c r="AO134" s="1045"/>
      <c r="AP134" s="1045"/>
      <c r="AQ134" s="1045"/>
      <c r="AR134" s="1045"/>
      <c r="AS134" s="1045"/>
      <c r="AT134" s="1045"/>
      <c r="AU134" s="1045"/>
      <c r="AV134" s="1045"/>
      <c r="AW134" s="1045"/>
      <c r="AX134" s="1045"/>
      <c r="AY134" s="1045"/>
      <c r="AZ134" s="240"/>
      <c r="BA134" s="222" t="s">
        <v>118</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245</v>
      </c>
      <c r="BS134" s="188" t="s">
        <v>246</v>
      </c>
      <c r="BT134" s="188" t="s">
        <v>247</v>
      </c>
      <c r="BU134" s="188" t="s">
        <v>248</v>
      </c>
      <c r="BV134" s="188" t="s">
        <v>249</v>
      </c>
      <c r="BW134" s="188" t="s">
        <v>250</v>
      </c>
      <c r="BX134" s="188" t="s">
        <v>251</v>
      </c>
      <c r="BY134" s="189" t="s">
        <v>252</v>
      </c>
      <c r="BZ134" s="189" t="s">
        <v>253</v>
      </c>
      <c r="CA134" s="189" t="s">
        <v>254</v>
      </c>
      <c r="CB134" s="189" t="s">
        <v>255</v>
      </c>
      <c r="CC134" s="189" t="s">
        <v>256</v>
      </c>
      <c r="CD134" s="189" t="s">
        <v>257</v>
      </c>
      <c r="CE134" s="2592"/>
      <c r="CF134" s="2592"/>
      <c r="CG134" s="2592"/>
      <c r="CH134" s="2592"/>
      <c r="CI134" s="2592"/>
      <c r="CJ134" s="2592"/>
      <c r="CK134" s="2592"/>
      <c r="CL134" s="2592"/>
      <c r="CM134" s="2592"/>
      <c r="CN134" s="2592"/>
      <c r="CO134" s="2592"/>
      <c r="CP134" s="2592"/>
      <c r="CQ134" s="2592"/>
      <c r="CR134" s="2592"/>
      <c r="CS134" s="2592"/>
      <c r="CT134" s="2592"/>
      <c r="CU134" s="2592"/>
      <c r="CV134" s="2592"/>
      <c r="CW134" s="2592"/>
      <c r="CX134" s="2592"/>
      <c r="CY134" s="2592"/>
      <c r="CZ134" s="2592"/>
    </row>
    <row r="135" s="767" customFormat="true" ht="15" customHeight="true" x14ac:dyDescent="0.2">
      <c r="A135" s="3227" t="s">
        <v>46</v>
      </c>
      <c r="B135" s="1940" t="s">
        <v>45</v>
      </c>
      <c r="C135" s="1870">
        <v>0</v>
      </c>
      <c r="D135" s="1871">
        <v>0</v>
      </c>
      <c r="E135" s="1871">
        <v>0</v>
      </c>
      <c r="F135" s="1871">
        <v>0</v>
      </c>
      <c r="G135" s="1872">
        <v>0</v>
      </c>
      <c r="H135" s="1873">
        <v>0</v>
      </c>
      <c r="I135" s="1871">
        <v>0</v>
      </c>
      <c r="J135" s="1871">
        <v>0</v>
      </c>
      <c r="K135" s="1871">
        <v>0</v>
      </c>
      <c r="L135" s="1874">
        <v>0</v>
      </c>
      <c r="M135" s="1875">
        <v>0</v>
      </c>
      <c r="N135" s="1871">
        <v>0</v>
      </c>
      <c r="O135" s="1871">
        <v>0</v>
      </c>
      <c r="P135" s="1871">
        <v>0</v>
      </c>
      <c r="Q135" s="1872">
        <v>0</v>
      </c>
      <c r="R135" s="1873">
        <v>0</v>
      </c>
      <c r="S135" s="1871">
        <v>0</v>
      </c>
      <c r="T135" s="1871">
        <v>0</v>
      </c>
      <c r="U135" s="1871">
        <v>0</v>
      </c>
      <c r="V135" s="1871">
        <v>0</v>
      </c>
      <c r="W135" s="1871">
        <v>0</v>
      </c>
      <c r="X135" s="1871">
        <v>0</v>
      </c>
      <c r="Y135" s="1871">
        <v>0</v>
      </c>
      <c r="Z135" s="1871">
        <v>0</v>
      </c>
      <c r="AA135" s="1871">
        <v>0</v>
      </c>
      <c r="AB135" s="1871">
        <v>0</v>
      </c>
      <c r="AC135" s="1871">
        <v>0</v>
      </c>
      <c r="AD135" s="2639">
        <v>0</v>
      </c>
      <c r="AE135" s="1045"/>
      <c r="AF135" s="1045"/>
      <c r="AG135" s="1045"/>
      <c r="AH135" s="1045"/>
      <c r="AI135" s="1045"/>
      <c r="AJ135" s="1045"/>
      <c r="AK135" s="1045"/>
      <c r="AL135" s="1045"/>
      <c r="AM135" s="1045"/>
      <c r="AN135" s="1045"/>
      <c r="AO135" s="1045"/>
      <c r="AP135" s="1045"/>
      <c r="AQ135" s="1045"/>
      <c r="AR135" s="1045"/>
      <c r="AS135" s="1045"/>
      <c r="AT135" s="1045"/>
      <c r="AU135" s="1045"/>
      <c r="AV135" s="1045"/>
      <c r="AW135" s="1045"/>
      <c r="AX135" s="1045"/>
      <c r="AY135" s="1045"/>
      <c r="AZ135" s="240"/>
      <c r="BA135" s="3030" t="s">
        <v>46</v>
      </c>
      <c r="BB135" s="172" t="s">
        <v>45</v>
      </c>
      <c r="BC135" s="1597" t="s">
        <v>36</v>
      </c>
      <c r="BD135" s="1616" t="s">
        <v>36</v>
      </c>
      <c r="BE135" s="1616" t="s">
        <v>36</v>
      </c>
      <c r="BF135" s="1616" t="s">
        <v>36</v>
      </c>
      <c r="BG135" s="1636" t="s">
        <v>36</v>
      </c>
      <c r="BH135" s="1656" t="s">
        <v>36</v>
      </c>
      <c r="BI135" s="1616" t="s">
        <v>36</v>
      </c>
      <c r="BJ135" s="1616" t="s">
        <v>36</v>
      </c>
      <c r="BK135" s="1616" t="s">
        <v>36</v>
      </c>
      <c r="BL135" s="1636" t="s">
        <v>36</v>
      </c>
      <c r="BM135" s="1656" t="s">
        <v>36</v>
      </c>
      <c r="BN135" s="1616" t="s">
        <v>36</v>
      </c>
      <c r="BO135" s="1616" t="s">
        <v>36</v>
      </c>
      <c r="BP135" s="1616" t="s">
        <v>36</v>
      </c>
      <c r="BQ135" s="1636" t="s">
        <v>36</v>
      </c>
      <c r="BR135" s="1656" t="s">
        <v>36</v>
      </c>
      <c r="BS135" s="1616" t="s">
        <v>36</v>
      </c>
      <c r="BT135" s="1616" t="s">
        <v>36</v>
      </c>
      <c r="BU135" s="1616" t="s">
        <v>36</v>
      </c>
      <c r="BV135" s="1616" t="s">
        <v>36</v>
      </c>
      <c r="BW135" s="1616" t="s">
        <v>36</v>
      </c>
      <c r="BX135" s="1616" t="s">
        <v>36</v>
      </c>
      <c r="BY135" s="1674" t="s">
        <v>36</v>
      </c>
      <c r="BZ135" s="1674" t="s">
        <v>36</v>
      </c>
      <c r="CA135" s="1674" t="s">
        <v>36</v>
      </c>
      <c r="CB135" s="1674" t="s">
        <v>36</v>
      </c>
      <c r="CC135" s="1674" t="s">
        <v>36</v>
      </c>
      <c r="CD135" s="1674" t="s">
        <v>36</v>
      </c>
      <c r="CE135" s="2593"/>
      <c r="CF135" s="2593"/>
      <c r="CG135" s="2593"/>
      <c r="CH135" s="2593"/>
      <c r="CI135" s="2593"/>
      <c r="CJ135" s="2593"/>
      <c r="CK135" s="2593"/>
      <c r="CL135" s="2593"/>
      <c r="CM135" s="2593"/>
      <c r="CN135" s="2593"/>
      <c r="CO135" s="2593"/>
      <c r="CP135" s="2593"/>
      <c r="CQ135" s="2593"/>
      <c r="CR135" s="2593"/>
      <c r="CS135" s="2593"/>
      <c r="CT135" s="2593"/>
      <c r="CU135" s="2593"/>
      <c r="CV135" s="2593"/>
      <c r="CW135" s="2593"/>
      <c r="CX135" s="2593"/>
      <c r="CY135" s="2593"/>
      <c r="CZ135" s="2593"/>
    </row>
    <row r="136" s="767" customFormat="true" ht="15" customHeight="true" x14ac:dyDescent="0.2">
      <c r="A136" s="3221"/>
      <c r="B136" s="1941" t="s">
        <v>44</v>
      </c>
      <c r="C136" s="1876">
        <v>0</v>
      </c>
      <c r="D136" s="1877">
        <v>0</v>
      </c>
      <c r="E136" s="1877">
        <v>0</v>
      </c>
      <c r="F136" s="1877">
        <v>0</v>
      </c>
      <c r="G136" s="1878">
        <v>2.1544706162777887</v>
      </c>
      <c r="H136" s="1879">
        <v>0</v>
      </c>
      <c r="I136" s="1877">
        <v>0</v>
      </c>
      <c r="J136" s="1877">
        <v>1.798374499378282</v>
      </c>
      <c r="K136" s="1877">
        <v>0</v>
      </c>
      <c r="L136" s="1880">
        <v>7.0381559806549099</v>
      </c>
      <c r="M136" s="1881">
        <v>0</v>
      </c>
      <c r="N136" s="1877">
        <v>0</v>
      </c>
      <c r="O136" s="1877">
        <v>0</v>
      </c>
      <c r="P136" s="1877">
        <v>0</v>
      </c>
      <c r="Q136" s="1878">
        <v>0</v>
      </c>
      <c r="R136" s="1879">
        <v>0</v>
      </c>
      <c r="S136" s="1877">
        <v>0</v>
      </c>
      <c r="T136" s="1877">
        <v>2.2631624400310821</v>
      </c>
      <c r="U136" s="1877">
        <v>0</v>
      </c>
      <c r="V136" s="1877">
        <v>0</v>
      </c>
      <c r="W136" s="1877">
        <v>0</v>
      </c>
      <c r="X136" s="1877">
        <v>0</v>
      </c>
      <c r="Y136" s="1877">
        <v>0</v>
      </c>
      <c r="Z136" s="1877">
        <v>3.4249565285517711</v>
      </c>
      <c r="AA136" s="1877">
        <v>0</v>
      </c>
      <c r="AB136" s="1877">
        <v>0</v>
      </c>
      <c r="AC136" s="1877">
        <v>0</v>
      </c>
      <c r="AD136" s="2640">
        <v>0</v>
      </c>
      <c r="AE136" s="1045"/>
      <c r="AF136" s="1045"/>
      <c r="AG136" s="1045"/>
      <c r="AH136" s="1045"/>
      <c r="AI136" s="1045"/>
      <c r="AJ136" s="1045"/>
      <c r="AK136" s="1045"/>
      <c r="AL136" s="1045"/>
      <c r="AM136" s="1045"/>
      <c r="AN136" s="1045"/>
      <c r="AO136" s="1045"/>
      <c r="AP136" s="1045"/>
      <c r="AQ136" s="1045"/>
      <c r="AR136" s="1045"/>
      <c r="AS136" s="1045"/>
      <c r="AT136" s="1045"/>
      <c r="AU136" s="1045"/>
      <c r="AV136" s="1045"/>
      <c r="AW136" s="1045"/>
      <c r="AX136" s="1045"/>
      <c r="AY136" s="1045"/>
      <c r="AZ136" s="240"/>
      <c r="BA136" s="3031"/>
      <c r="BB136" s="173" t="s">
        <v>44</v>
      </c>
      <c r="BC136" s="1598" t="s">
        <v>36</v>
      </c>
      <c r="BD136" s="1617" t="s">
        <v>36</v>
      </c>
      <c r="BE136" s="1617" t="s">
        <v>36</v>
      </c>
      <c r="BF136" s="1617" t="s">
        <v>36</v>
      </c>
      <c r="BG136" s="1637" t="s">
        <v>36</v>
      </c>
      <c r="BH136" s="1657" t="s">
        <v>36</v>
      </c>
      <c r="BI136" s="1617" t="s">
        <v>36</v>
      </c>
      <c r="BJ136" s="1617" t="s">
        <v>36</v>
      </c>
      <c r="BK136" s="1617" t="s">
        <v>36</v>
      </c>
      <c r="BL136" s="1637" t="s">
        <v>36</v>
      </c>
      <c r="BM136" s="1657" t="s">
        <v>36</v>
      </c>
      <c r="BN136" s="1617" t="s">
        <v>36</v>
      </c>
      <c r="BO136" s="1617" t="s">
        <v>36</v>
      </c>
      <c r="BP136" s="1617" t="s">
        <v>36</v>
      </c>
      <c r="BQ136" s="1637" t="s">
        <v>36</v>
      </c>
      <c r="BR136" s="1657" t="s">
        <v>36</v>
      </c>
      <c r="BS136" s="1617" t="s">
        <v>36</v>
      </c>
      <c r="BT136" s="1617" t="s">
        <v>36</v>
      </c>
      <c r="BU136" s="1617" t="s">
        <v>36</v>
      </c>
      <c r="BV136" s="1617" t="s">
        <v>36</v>
      </c>
      <c r="BW136" s="1617" t="s">
        <v>36</v>
      </c>
      <c r="BX136" s="1617" t="s">
        <v>36</v>
      </c>
      <c r="BY136" s="1675" t="s">
        <v>36</v>
      </c>
      <c r="BZ136" s="1675" t="s">
        <v>36</v>
      </c>
      <c r="CA136" s="1675" t="s">
        <v>36</v>
      </c>
      <c r="CB136" s="1675" t="s">
        <v>36</v>
      </c>
      <c r="CC136" s="1675" t="s">
        <v>36</v>
      </c>
      <c r="CD136" s="1675" t="s">
        <v>36</v>
      </c>
      <c r="CE136" s="2594"/>
      <c r="CF136" s="2594"/>
      <c r="CG136" s="2594"/>
      <c r="CH136" s="2594"/>
      <c r="CI136" s="2594"/>
      <c r="CJ136" s="2594"/>
      <c r="CK136" s="2594"/>
      <c r="CL136" s="2594"/>
      <c r="CM136" s="2594"/>
      <c r="CN136" s="2594"/>
      <c r="CO136" s="2594"/>
      <c r="CP136" s="2594"/>
      <c r="CQ136" s="2594"/>
      <c r="CR136" s="2594"/>
      <c r="CS136" s="2594"/>
      <c r="CT136" s="2594"/>
      <c r="CU136" s="2594"/>
      <c r="CV136" s="2594"/>
      <c r="CW136" s="2594"/>
      <c r="CX136" s="2594"/>
      <c r="CY136" s="2594"/>
      <c r="CZ136" s="2594"/>
    </row>
    <row r="137" s="767" customFormat="true" ht="15" customHeight="true" x14ac:dyDescent="0.2">
      <c r="A137" s="3221"/>
      <c r="B137" s="1941" t="s">
        <v>43</v>
      </c>
      <c r="C137" s="1876">
        <v>0.25708923185575894</v>
      </c>
      <c r="D137" s="1877">
        <v>0.20692453342876757</v>
      </c>
      <c r="E137" s="1877">
        <v>0.51573819859659298</v>
      </c>
      <c r="F137" s="1877">
        <v>0.83302812016092898</v>
      </c>
      <c r="G137" s="1878">
        <v>3.3785092226377147</v>
      </c>
      <c r="H137" s="1879">
        <v>1.3390953164138431</v>
      </c>
      <c r="I137" s="1877">
        <v>0.34410751453795724</v>
      </c>
      <c r="J137" s="1877">
        <v>0.74666945598867018</v>
      </c>
      <c r="K137" s="1877">
        <v>0.72224707480619155</v>
      </c>
      <c r="L137" s="1880">
        <v>9.3246752600940379</v>
      </c>
      <c r="M137" s="1881">
        <v>0.34007112801802875</v>
      </c>
      <c r="N137" s="1877">
        <v>0.21791182438969875</v>
      </c>
      <c r="O137" s="1877">
        <v>0.20095238169940002</v>
      </c>
      <c r="P137" s="1877">
        <v>0.53657261418399904</v>
      </c>
      <c r="Q137" s="1878">
        <v>1.5493490003005876</v>
      </c>
      <c r="R137" s="1879">
        <v>0</v>
      </c>
      <c r="S137" s="1877">
        <v>1.110379967611929</v>
      </c>
      <c r="T137" s="1877">
        <v>4.6504458968538644</v>
      </c>
      <c r="U137" s="1877">
        <v>0.75200295424109787</v>
      </c>
      <c r="V137" s="1877">
        <v>3.0538155306983743</v>
      </c>
      <c r="W137" s="1877">
        <v>0.35238974370762649</v>
      </c>
      <c r="X137" s="1877">
        <v>0.30253942339609019</v>
      </c>
      <c r="Y137" s="1877">
        <v>0.94943852141922658</v>
      </c>
      <c r="Z137" s="1877">
        <v>1.2079181173218425</v>
      </c>
      <c r="AA137" s="1877">
        <v>0.4232053334478682</v>
      </c>
      <c r="AB137" s="1877">
        <v>0.19304762817775462</v>
      </c>
      <c r="AC137" s="1877">
        <v>1.1310411959556999</v>
      </c>
      <c r="AD137" s="2640">
        <v>4.436459975688823E-2</v>
      </c>
      <c r="AE137" s="1045"/>
      <c r="AF137" s="1045"/>
      <c r="AG137" s="1045"/>
      <c r="AH137" s="1045"/>
      <c r="AI137" s="1045"/>
      <c r="AJ137" s="1045"/>
      <c r="AK137" s="1045"/>
      <c r="AL137" s="1045"/>
      <c r="AM137" s="1045"/>
      <c r="AN137" s="1045"/>
      <c r="AO137" s="1045"/>
      <c r="AP137" s="1045"/>
      <c r="AQ137" s="1045"/>
      <c r="AR137" s="1045"/>
      <c r="AS137" s="1045"/>
      <c r="AT137" s="1045"/>
      <c r="AU137" s="1045"/>
      <c r="AV137" s="1045"/>
      <c r="AW137" s="1045"/>
      <c r="AX137" s="1045"/>
      <c r="AY137" s="1045"/>
      <c r="AZ137" s="240"/>
      <c r="BA137" s="3031"/>
      <c r="BB137" s="173" t="s">
        <v>43</v>
      </c>
      <c r="BC137" s="1598" t="s">
        <v>36</v>
      </c>
      <c r="BD137" s="1617" t="s">
        <v>36</v>
      </c>
      <c r="BE137" s="1617" t="s">
        <v>36</v>
      </c>
      <c r="BF137" s="1617" t="s">
        <v>36</v>
      </c>
      <c r="BG137" s="1637" t="s">
        <v>36</v>
      </c>
      <c r="BH137" s="1657" t="s">
        <v>36</v>
      </c>
      <c r="BI137" s="1617" t="s">
        <v>36</v>
      </c>
      <c r="BJ137" s="1617" t="s">
        <v>36</v>
      </c>
      <c r="BK137" s="1617" t="s">
        <v>36</v>
      </c>
      <c r="BL137" s="1637" t="s">
        <v>36</v>
      </c>
      <c r="BM137" s="1657" t="s">
        <v>36</v>
      </c>
      <c r="BN137" s="1617" t="s">
        <v>36</v>
      </c>
      <c r="BO137" s="1617" t="s">
        <v>36</v>
      </c>
      <c r="BP137" s="1617" t="s">
        <v>36</v>
      </c>
      <c r="BQ137" s="1637" t="s">
        <v>36</v>
      </c>
      <c r="BR137" s="1657" t="s">
        <v>36</v>
      </c>
      <c r="BS137" s="1617" t="s">
        <v>36</v>
      </c>
      <c r="BT137" s="1617" t="s">
        <v>36</v>
      </c>
      <c r="BU137" s="1617" t="s">
        <v>36</v>
      </c>
      <c r="BV137" s="1617" t="s">
        <v>36</v>
      </c>
      <c r="BW137" s="1617" t="s">
        <v>36</v>
      </c>
      <c r="BX137" s="1617" t="s">
        <v>36</v>
      </c>
      <c r="BY137" s="1675" t="s">
        <v>36</v>
      </c>
      <c r="BZ137" s="1675" t="s">
        <v>36</v>
      </c>
      <c r="CA137" s="1675" t="s">
        <v>36</v>
      </c>
      <c r="CB137" s="1675" t="s">
        <v>36</v>
      </c>
      <c r="CC137" s="1675" t="s">
        <v>36</v>
      </c>
      <c r="CD137" s="1675" t="s">
        <v>36</v>
      </c>
      <c r="CE137" s="2594"/>
      <c r="CF137" s="2594"/>
      <c r="CG137" s="2594"/>
      <c r="CH137" s="2594"/>
      <c r="CI137" s="2594"/>
      <c r="CJ137" s="2594"/>
      <c r="CK137" s="2594"/>
      <c r="CL137" s="2594"/>
      <c r="CM137" s="2594"/>
      <c r="CN137" s="2594"/>
      <c r="CO137" s="2594"/>
      <c r="CP137" s="2594"/>
      <c r="CQ137" s="2594"/>
      <c r="CR137" s="2594"/>
      <c r="CS137" s="2594"/>
      <c r="CT137" s="2594"/>
      <c r="CU137" s="2594"/>
      <c r="CV137" s="2594"/>
      <c r="CW137" s="2594"/>
      <c r="CX137" s="2594"/>
      <c r="CY137" s="2594"/>
      <c r="CZ137" s="2594"/>
    </row>
    <row r="138" s="767" customFormat="true" ht="15" customHeight="true" x14ac:dyDescent="0.2">
      <c r="A138" s="3221"/>
      <c r="B138" s="1941" t="s">
        <v>42</v>
      </c>
      <c r="C138" s="1876">
        <v>6.8883972023345192</v>
      </c>
      <c r="D138" s="1877">
        <v>12.685278606941225</v>
      </c>
      <c r="E138" s="1877">
        <v>28.630874491073605</v>
      </c>
      <c r="F138" s="1877">
        <v>44.257691870414774</v>
      </c>
      <c r="G138" s="1878">
        <v>87.001220555491656</v>
      </c>
      <c r="H138" s="1879">
        <v>87.642034172908097</v>
      </c>
      <c r="I138" s="1877">
        <v>91.649544779550567</v>
      </c>
      <c r="J138" s="1877">
        <v>93.755152007129084</v>
      </c>
      <c r="K138" s="1877">
        <v>94.054503630419674</v>
      </c>
      <c r="L138" s="1880">
        <v>82.546756388911831</v>
      </c>
      <c r="M138" s="1881">
        <v>6.4211665423286961</v>
      </c>
      <c r="N138" s="1877">
        <v>9.5462460340838202</v>
      </c>
      <c r="O138" s="1877">
        <v>15.156891769622593</v>
      </c>
      <c r="P138" s="1877">
        <v>22.184116095692808</v>
      </c>
      <c r="Q138" s="1878">
        <v>39.174052799073692</v>
      </c>
      <c r="R138" s="1879">
        <v>58.666560356428946</v>
      </c>
      <c r="S138" s="1877">
        <v>46.148244202121482</v>
      </c>
      <c r="T138" s="1877">
        <v>56.49459414203141</v>
      </c>
      <c r="U138" s="1877">
        <v>22.163412444389408</v>
      </c>
      <c r="V138" s="1877">
        <v>21.813962544417564</v>
      </c>
      <c r="W138" s="1877">
        <v>40.320017571386693</v>
      </c>
      <c r="X138" s="1877">
        <v>10.803444727582981</v>
      </c>
      <c r="Y138" s="1877">
        <v>3.0115846876486994</v>
      </c>
      <c r="Z138" s="1877">
        <v>76.156034363421725</v>
      </c>
      <c r="AA138" s="1877">
        <v>53.088394095245341</v>
      </c>
      <c r="AB138" s="1877">
        <v>16.377003124410425</v>
      </c>
      <c r="AC138" s="1877">
        <v>18.209096123853797</v>
      </c>
      <c r="AD138" s="2640">
        <v>19.880670518606745</v>
      </c>
      <c r="AE138" s="1045"/>
      <c r="AF138" s="1045"/>
      <c r="AG138" s="1045"/>
      <c r="AH138" s="1045"/>
      <c r="AI138" s="1045"/>
      <c r="AJ138" s="1045"/>
      <c r="AK138" s="1045"/>
      <c r="AL138" s="1045"/>
      <c r="AM138" s="1045"/>
      <c r="AN138" s="1045"/>
      <c r="AO138" s="1045"/>
      <c r="AP138" s="1045"/>
      <c r="AQ138" s="1045"/>
      <c r="AR138" s="1045"/>
      <c r="AS138" s="1045"/>
      <c r="AT138" s="1045"/>
      <c r="AU138" s="1045"/>
      <c r="AV138" s="1045"/>
      <c r="AW138" s="1045"/>
      <c r="AX138" s="1045"/>
      <c r="AY138" s="1045"/>
      <c r="AZ138" s="240"/>
      <c r="BA138" s="3031"/>
      <c r="BB138" s="173" t="s">
        <v>42</v>
      </c>
      <c r="BC138" s="1598" t="s">
        <v>36</v>
      </c>
      <c r="BD138" s="1617" t="s">
        <v>36</v>
      </c>
      <c r="BE138" s="1617" t="s">
        <v>36</v>
      </c>
      <c r="BF138" s="1617" t="s">
        <v>36</v>
      </c>
      <c r="BG138" s="1637" t="s">
        <v>36</v>
      </c>
      <c r="BH138" s="1657" t="s">
        <v>36</v>
      </c>
      <c r="BI138" s="1617" t="s">
        <v>36</v>
      </c>
      <c r="BJ138" s="1617" t="s">
        <v>36</v>
      </c>
      <c r="BK138" s="1617" t="s">
        <v>36</v>
      </c>
      <c r="BL138" s="1637" t="s">
        <v>36</v>
      </c>
      <c r="BM138" s="1657" t="s">
        <v>36</v>
      </c>
      <c r="BN138" s="1617" t="s">
        <v>36</v>
      </c>
      <c r="BO138" s="1617" t="s">
        <v>36</v>
      </c>
      <c r="BP138" s="1617" t="s">
        <v>36</v>
      </c>
      <c r="BQ138" s="1637" t="s">
        <v>36</v>
      </c>
      <c r="BR138" s="1657" t="s">
        <v>36</v>
      </c>
      <c r="BS138" s="1617" t="s">
        <v>36</v>
      </c>
      <c r="BT138" s="1617" t="s">
        <v>36</v>
      </c>
      <c r="BU138" s="1617" t="s">
        <v>36</v>
      </c>
      <c r="BV138" s="1617" t="s">
        <v>36</v>
      </c>
      <c r="BW138" s="1617" t="s">
        <v>36</v>
      </c>
      <c r="BX138" s="1617" t="s">
        <v>36</v>
      </c>
      <c r="BY138" s="1675" t="s">
        <v>36</v>
      </c>
      <c r="BZ138" s="1675" t="s">
        <v>36</v>
      </c>
      <c r="CA138" s="1675" t="s">
        <v>36</v>
      </c>
      <c r="CB138" s="1675" t="s">
        <v>36</v>
      </c>
      <c r="CC138" s="1675" t="s">
        <v>36</v>
      </c>
      <c r="CD138" s="1675" t="s">
        <v>36</v>
      </c>
      <c r="CE138" s="2594"/>
      <c r="CF138" s="2594"/>
      <c r="CG138" s="2594"/>
      <c r="CH138" s="2594"/>
      <c r="CI138" s="2594"/>
      <c r="CJ138" s="2594"/>
      <c r="CK138" s="2594"/>
      <c r="CL138" s="2594"/>
      <c r="CM138" s="2594"/>
      <c r="CN138" s="2594"/>
      <c r="CO138" s="2594"/>
      <c r="CP138" s="2594"/>
      <c r="CQ138" s="2594"/>
      <c r="CR138" s="2594"/>
      <c r="CS138" s="2594"/>
      <c r="CT138" s="2594"/>
      <c r="CU138" s="2594"/>
      <c r="CV138" s="2594"/>
      <c r="CW138" s="2594"/>
      <c r="CX138" s="2594"/>
      <c r="CY138" s="2594"/>
      <c r="CZ138" s="2594"/>
    </row>
    <row r="139" s="767" customFormat="true" ht="15" customHeight="true" x14ac:dyDescent="0.2">
      <c r="A139" s="3221"/>
      <c r="B139" s="1941" t="s">
        <v>19</v>
      </c>
      <c r="C139" s="1876">
        <v>92.854513565809668</v>
      </c>
      <c r="D139" s="1877">
        <v>87.107796859629957</v>
      </c>
      <c r="E139" s="1877">
        <v>70.853387310329765</v>
      </c>
      <c r="F139" s="1877">
        <v>54.909280009424187</v>
      </c>
      <c r="G139" s="1878">
        <v>7.4657996055929461</v>
      </c>
      <c r="H139" s="1879">
        <v>11.018870510678045</v>
      </c>
      <c r="I139" s="1877">
        <v>8.0063477059115034</v>
      </c>
      <c r="J139" s="1877">
        <v>3.6998040375039691</v>
      </c>
      <c r="K139" s="1877">
        <v>5.2232492947741109</v>
      </c>
      <c r="L139" s="1880">
        <v>1.0904123703391719</v>
      </c>
      <c r="M139" s="1881">
        <v>93.238762329653326</v>
      </c>
      <c r="N139" s="1877">
        <v>90.235842141526419</v>
      </c>
      <c r="O139" s="1877">
        <v>84.642155848677916</v>
      </c>
      <c r="P139" s="1877">
        <v>77.279311290123104</v>
      </c>
      <c r="Q139" s="1878">
        <v>59.27659820062572</v>
      </c>
      <c r="R139" s="1879">
        <v>41.333439643570898</v>
      </c>
      <c r="S139" s="1877">
        <v>52.741375830266414</v>
      </c>
      <c r="T139" s="1877">
        <v>36.591797521083564</v>
      </c>
      <c r="U139" s="1877">
        <v>77.0845846013694</v>
      </c>
      <c r="V139" s="1877">
        <v>75.132221924884107</v>
      </c>
      <c r="W139" s="1877">
        <v>59.327592684905618</v>
      </c>
      <c r="X139" s="1877">
        <v>88.894015849020889</v>
      </c>
      <c r="Y139" s="1877">
        <v>96.038976790932097</v>
      </c>
      <c r="Z139" s="1877">
        <v>19.211090990704534</v>
      </c>
      <c r="AA139" s="1877">
        <v>46.488400571306755</v>
      </c>
      <c r="AB139" s="1877">
        <v>83.429949247411884</v>
      </c>
      <c r="AC139" s="1877">
        <v>80.659862680190471</v>
      </c>
      <c r="AD139" s="2640">
        <v>80.074964881636276</v>
      </c>
      <c r="AE139" s="1045"/>
      <c r="AF139" s="1045"/>
      <c r="AG139" s="1045"/>
      <c r="AH139" s="1045"/>
      <c r="AI139" s="1045"/>
      <c r="AJ139" s="1045"/>
      <c r="AK139" s="1045"/>
      <c r="AL139" s="1045"/>
      <c r="AM139" s="1045"/>
      <c r="AN139" s="1045"/>
      <c r="AO139" s="1045"/>
      <c r="AP139" s="1045"/>
      <c r="AQ139" s="1045"/>
      <c r="AR139" s="1045"/>
      <c r="AS139" s="1045"/>
      <c r="AT139" s="1045"/>
      <c r="AU139" s="1045"/>
      <c r="AV139" s="1045"/>
      <c r="AW139" s="1045"/>
      <c r="AX139" s="1045"/>
      <c r="AY139" s="1045"/>
      <c r="AZ139" s="240"/>
      <c r="BA139" s="3031"/>
      <c r="BB139" s="173" t="s">
        <v>19</v>
      </c>
      <c r="BC139" s="1598" t="s">
        <v>36</v>
      </c>
      <c r="BD139" s="1617" t="s">
        <v>36</v>
      </c>
      <c r="BE139" s="1617" t="s">
        <v>36</v>
      </c>
      <c r="BF139" s="1617" t="s">
        <v>36</v>
      </c>
      <c r="BG139" s="1637" t="s">
        <v>36</v>
      </c>
      <c r="BH139" s="1657" t="s">
        <v>36</v>
      </c>
      <c r="BI139" s="1617" t="s">
        <v>36</v>
      </c>
      <c r="BJ139" s="1617" t="s">
        <v>36</v>
      </c>
      <c r="BK139" s="1617" t="s">
        <v>36</v>
      </c>
      <c r="BL139" s="1637" t="s">
        <v>36</v>
      </c>
      <c r="BM139" s="1657" t="s">
        <v>36</v>
      </c>
      <c r="BN139" s="1617" t="s">
        <v>36</v>
      </c>
      <c r="BO139" s="1617" t="s">
        <v>36</v>
      </c>
      <c r="BP139" s="1617" t="s">
        <v>36</v>
      </c>
      <c r="BQ139" s="1637" t="s">
        <v>36</v>
      </c>
      <c r="BR139" s="1657" t="s">
        <v>36</v>
      </c>
      <c r="BS139" s="1617" t="s">
        <v>36</v>
      </c>
      <c r="BT139" s="1617" t="s">
        <v>36</v>
      </c>
      <c r="BU139" s="1617" t="s">
        <v>36</v>
      </c>
      <c r="BV139" s="1617" t="s">
        <v>36</v>
      </c>
      <c r="BW139" s="1617" t="s">
        <v>36</v>
      </c>
      <c r="BX139" s="1617" t="s">
        <v>36</v>
      </c>
      <c r="BY139" s="1675" t="s">
        <v>36</v>
      </c>
      <c r="BZ139" s="1675" t="s">
        <v>36</v>
      </c>
      <c r="CA139" s="1675" t="s">
        <v>36</v>
      </c>
      <c r="CB139" s="1675" t="s">
        <v>36</v>
      </c>
      <c r="CC139" s="1675" t="s">
        <v>36</v>
      </c>
      <c r="CD139" s="1675" t="s">
        <v>36</v>
      </c>
      <c r="CE139" s="2594"/>
      <c r="CF139" s="2594"/>
      <c r="CG139" s="2594"/>
      <c r="CH139" s="2594"/>
      <c r="CI139" s="2594"/>
      <c r="CJ139" s="2594"/>
      <c r="CK139" s="2594"/>
      <c r="CL139" s="2594"/>
      <c r="CM139" s="2594"/>
      <c r="CN139" s="2594"/>
      <c r="CO139" s="2594"/>
      <c r="CP139" s="2594"/>
      <c r="CQ139" s="2594"/>
      <c r="CR139" s="2594"/>
      <c r="CS139" s="2594"/>
      <c r="CT139" s="2594"/>
      <c r="CU139" s="2594"/>
      <c r="CV139" s="2594"/>
      <c r="CW139" s="2594"/>
      <c r="CX139" s="2594"/>
      <c r="CY139" s="2594"/>
      <c r="CZ139" s="2594"/>
    </row>
    <row r="140" s="130" customFormat="true" ht="15" customHeight="true" x14ac:dyDescent="0.2">
      <c r="A140" s="3054" t="s">
        <v>108</v>
      </c>
      <c r="B140" s="300" t="s">
        <v>65</v>
      </c>
      <c r="C140" s="1534" t="s">
        <v>36</v>
      </c>
      <c r="D140" s="1545" t="s">
        <v>36</v>
      </c>
      <c r="E140" s="1545" t="s">
        <v>36</v>
      </c>
      <c r="F140" s="1545" t="s">
        <v>36</v>
      </c>
      <c r="G140" s="1556" t="s">
        <v>36</v>
      </c>
      <c r="H140" s="1567" t="s">
        <v>36</v>
      </c>
      <c r="I140" s="1545" t="s">
        <v>36</v>
      </c>
      <c r="J140" s="1545" t="s">
        <v>36</v>
      </c>
      <c r="K140" s="1545" t="s">
        <v>36</v>
      </c>
      <c r="L140" s="1578" t="s">
        <v>36</v>
      </c>
      <c r="M140" s="1582" t="s">
        <v>36</v>
      </c>
      <c r="N140" s="1545" t="s">
        <v>36</v>
      </c>
      <c r="O140" s="1545" t="s">
        <v>36</v>
      </c>
      <c r="P140" s="1545" t="s">
        <v>36</v>
      </c>
      <c r="Q140" s="1556" t="s">
        <v>36</v>
      </c>
      <c r="R140" s="1567" t="s">
        <v>36</v>
      </c>
      <c r="S140" s="1545" t="s">
        <v>36</v>
      </c>
      <c r="T140" s="1545" t="s">
        <v>36</v>
      </c>
      <c r="U140" s="1545" t="s">
        <v>36</v>
      </c>
      <c r="V140" s="1545" t="s">
        <v>36</v>
      </c>
      <c r="W140" s="1545" t="s">
        <v>36</v>
      </c>
      <c r="X140" s="1545" t="s">
        <v>36</v>
      </c>
      <c r="Y140" s="1586" t="s">
        <v>36</v>
      </c>
      <c r="Z140" s="1586" t="s">
        <v>36</v>
      </c>
      <c r="AA140" s="1586" t="s">
        <v>36</v>
      </c>
      <c r="AB140" s="1586" t="s">
        <v>36</v>
      </c>
      <c r="AC140" s="1586" t="s">
        <v>36</v>
      </c>
      <c r="AD140" s="2555" t="s">
        <v>36</v>
      </c>
      <c r="AE140" s="2574"/>
      <c r="AF140" s="2574"/>
      <c r="AG140" s="2574"/>
      <c r="AH140" s="2574"/>
      <c r="AI140" s="2574"/>
      <c r="AJ140" s="2574"/>
      <c r="AK140" s="2574"/>
      <c r="AL140" s="2574"/>
      <c r="AM140" s="2574"/>
      <c r="AN140" s="2574"/>
      <c r="AO140" s="2574"/>
      <c r="AP140" s="2574"/>
      <c r="AQ140" s="2574"/>
      <c r="AR140" s="2574"/>
      <c r="AS140" s="2574"/>
      <c r="AT140" s="2574"/>
      <c r="AU140" s="2574"/>
      <c r="AV140" s="2574"/>
      <c r="AW140" s="2574"/>
      <c r="AX140" s="2574"/>
      <c r="AY140" s="2574"/>
      <c r="AZ140" s="239"/>
      <c r="BA140" s="3031" t="s">
        <v>108</v>
      </c>
      <c r="BB140" s="173" t="s">
        <v>65</v>
      </c>
      <c r="BC140" s="1598" t="s">
        <v>36</v>
      </c>
      <c r="BD140" s="1617" t="s">
        <v>36</v>
      </c>
      <c r="BE140" s="1617" t="s">
        <v>36</v>
      </c>
      <c r="BF140" s="1617" t="s">
        <v>36</v>
      </c>
      <c r="BG140" s="1637" t="s">
        <v>36</v>
      </c>
      <c r="BH140" s="1657" t="s">
        <v>36</v>
      </c>
      <c r="BI140" s="1617" t="s">
        <v>36</v>
      </c>
      <c r="BJ140" s="1617" t="s">
        <v>36</v>
      </c>
      <c r="BK140" s="1617" t="s">
        <v>36</v>
      </c>
      <c r="BL140" s="1637" t="s">
        <v>36</v>
      </c>
      <c r="BM140" s="1657" t="s">
        <v>36</v>
      </c>
      <c r="BN140" s="1617" t="s">
        <v>36</v>
      </c>
      <c r="BO140" s="1617" t="s">
        <v>36</v>
      </c>
      <c r="BP140" s="1617" t="s">
        <v>36</v>
      </c>
      <c r="BQ140" s="1637" t="s">
        <v>36</v>
      </c>
      <c r="BR140" s="1657" t="s">
        <v>36</v>
      </c>
      <c r="BS140" s="1617" t="s">
        <v>36</v>
      </c>
      <c r="BT140" s="1617" t="s">
        <v>36</v>
      </c>
      <c r="BU140" s="1617" t="s">
        <v>36</v>
      </c>
      <c r="BV140" s="1617" t="s">
        <v>36</v>
      </c>
      <c r="BW140" s="1617" t="s">
        <v>36</v>
      </c>
      <c r="BX140" s="1617" t="s">
        <v>36</v>
      </c>
      <c r="BY140" s="1675" t="s">
        <v>36</v>
      </c>
      <c r="BZ140" s="1675" t="s">
        <v>36</v>
      </c>
      <c r="CA140" s="1675" t="s">
        <v>36</v>
      </c>
      <c r="CB140" s="1675" t="s">
        <v>36</v>
      </c>
      <c r="CC140" s="1675" t="s">
        <v>36</v>
      </c>
      <c r="CD140" s="1675" t="s">
        <v>36</v>
      </c>
      <c r="CE140" s="2594"/>
      <c r="CF140" s="2594"/>
      <c r="CG140" s="2594"/>
      <c r="CH140" s="2594"/>
      <c r="CI140" s="2594"/>
      <c r="CJ140" s="2594"/>
      <c r="CK140" s="2594"/>
      <c r="CL140" s="2594"/>
      <c r="CM140" s="2594"/>
      <c r="CN140" s="2594"/>
      <c r="CO140" s="2594"/>
      <c r="CP140" s="2594"/>
      <c r="CQ140" s="2594"/>
      <c r="CR140" s="2594"/>
      <c r="CS140" s="2594"/>
      <c r="CT140" s="2594"/>
      <c r="CU140" s="2594"/>
      <c r="CV140" s="2594"/>
      <c r="CW140" s="2594"/>
      <c r="CX140" s="2594"/>
      <c r="CY140" s="2594"/>
      <c r="CZ140" s="2594"/>
    </row>
    <row r="141" s="130" customFormat="true" ht="15" customHeight="true" x14ac:dyDescent="0.2">
      <c r="A141" s="3054"/>
      <c r="B141" s="300" t="s">
        <v>66</v>
      </c>
      <c r="C141" s="1534" t="s">
        <v>36</v>
      </c>
      <c r="D141" s="1545" t="s">
        <v>36</v>
      </c>
      <c r="E141" s="1545" t="s">
        <v>36</v>
      </c>
      <c r="F141" s="1545" t="s">
        <v>36</v>
      </c>
      <c r="G141" s="1556" t="s">
        <v>36</v>
      </c>
      <c r="H141" s="1567" t="s">
        <v>36</v>
      </c>
      <c r="I141" s="1545" t="s">
        <v>36</v>
      </c>
      <c r="J141" s="1545" t="s">
        <v>36</v>
      </c>
      <c r="K141" s="1545" t="s">
        <v>36</v>
      </c>
      <c r="L141" s="1578" t="s">
        <v>36</v>
      </c>
      <c r="M141" s="1582" t="s">
        <v>36</v>
      </c>
      <c r="N141" s="1545" t="s">
        <v>36</v>
      </c>
      <c r="O141" s="1545" t="s">
        <v>36</v>
      </c>
      <c r="P141" s="1545" t="s">
        <v>36</v>
      </c>
      <c r="Q141" s="1556" t="s">
        <v>36</v>
      </c>
      <c r="R141" s="1567" t="s">
        <v>36</v>
      </c>
      <c r="S141" s="1545" t="s">
        <v>36</v>
      </c>
      <c r="T141" s="1545" t="s">
        <v>36</v>
      </c>
      <c r="U141" s="1545" t="s">
        <v>36</v>
      </c>
      <c r="V141" s="1545" t="s">
        <v>36</v>
      </c>
      <c r="W141" s="1545" t="s">
        <v>36</v>
      </c>
      <c r="X141" s="1545" t="s">
        <v>36</v>
      </c>
      <c r="Y141" s="1586" t="s">
        <v>36</v>
      </c>
      <c r="Z141" s="1586" t="s">
        <v>36</v>
      </c>
      <c r="AA141" s="1586" t="s">
        <v>36</v>
      </c>
      <c r="AB141" s="1586" t="s">
        <v>36</v>
      </c>
      <c r="AC141" s="1586" t="s">
        <v>36</v>
      </c>
      <c r="AD141" s="2555" t="s">
        <v>36</v>
      </c>
      <c r="AE141" s="2574"/>
      <c r="AF141" s="2574"/>
      <c r="AG141" s="2574"/>
      <c r="AH141" s="2574"/>
      <c r="AI141" s="2574"/>
      <c r="AJ141" s="2574"/>
      <c r="AK141" s="2574"/>
      <c r="AL141" s="2574"/>
      <c r="AM141" s="2574"/>
      <c r="AN141" s="2574"/>
      <c r="AO141" s="2574"/>
      <c r="AP141" s="2574"/>
      <c r="AQ141" s="2574"/>
      <c r="AR141" s="2574"/>
      <c r="AS141" s="2574"/>
      <c r="AT141" s="2574"/>
      <c r="AU141" s="2574"/>
      <c r="AV141" s="2574"/>
      <c r="AW141" s="2574"/>
      <c r="AX141" s="2574"/>
      <c r="AY141" s="2574"/>
      <c r="AZ141" s="239"/>
      <c r="BA141" s="3031"/>
      <c r="BB141" s="173" t="s">
        <v>66</v>
      </c>
      <c r="BC141" s="1598" t="s">
        <v>36</v>
      </c>
      <c r="BD141" s="1617" t="s">
        <v>36</v>
      </c>
      <c r="BE141" s="1617" t="s">
        <v>36</v>
      </c>
      <c r="BF141" s="1617" t="s">
        <v>36</v>
      </c>
      <c r="BG141" s="1637" t="s">
        <v>36</v>
      </c>
      <c r="BH141" s="1657" t="s">
        <v>36</v>
      </c>
      <c r="BI141" s="1617" t="s">
        <v>36</v>
      </c>
      <c r="BJ141" s="1617" t="s">
        <v>36</v>
      </c>
      <c r="BK141" s="1617" t="s">
        <v>36</v>
      </c>
      <c r="BL141" s="1637" t="s">
        <v>36</v>
      </c>
      <c r="BM141" s="1657" t="s">
        <v>36</v>
      </c>
      <c r="BN141" s="1617" t="s">
        <v>36</v>
      </c>
      <c r="BO141" s="1617" t="s">
        <v>36</v>
      </c>
      <c r="BP141" s="1617" t="s">
        <v>36</v>
      </c>
      <c r="BQ141" s="1637" t="s">
        <v>36</v>
      </c>
      <c r="BR141" s="1657" t="s">
        <v>36</v>
      </c>
      <c r="BS141" s="1617" t="s">
        <v>36</v>
      </c>
      <c r="BT141" s="1617" t="s">
        <v>36</v>
      </c>
      <c r="BU141" s="1617" t="s">
        <v>36</v>
      </c>
      <c r="BV141" s="1617" t="s">
        <v>36</v>
      </c>
      <c r="BW141" s="1617" t="s">
        <v>36</v>
      </c>
      <c r="BX141" s="1617" t="s">
        <v>36</v>
      </c>
      <c r="BY141" s="1675" t="s">
        <v>36</v>
      </c>
      <c r="BZ141" s="1675" t="s">
        <v>36</v>
      </c>
      <c r="CA141" s="1675" t="s">
        <v>36</v>
      </c>
      <c r="CB141" s="1675" t="s">
        <v>36</v>
      </c>
      <c r="CC141" s="1675" t="s">
        <v>36</v>
      </c>
      <c r="CD141" s="1675" t="s">
        <v>36</v>
      </c>
      <c r="CE141" s="2594"/>
      <c r="CF141" s="2594"/>
      <c r="CG141" s="2594"/>
      <c r="CH141" s="2594"/>
      <c r="CI141" s="2594"/>
      <c r="CJ141" s="2594"/>
      <c r="CK141" s="2594"/>
      <c r="CL141" s="2594"/>
      <c r="CM141" s="2594"/>
      <c r="CN141" s="2594"/>
      <c r="CO141" s="2594"/>
      <c r="CP141" s="2594"/>
      <c r="CQ141" s="2594"/>
      <c r="CR141" s="2594"/>
      <c r="CS141" s="2594"/>
      <c r="CT141" s="2594"/>
      <c r="CU141" s="2594"/>
      <c r="CV141" s="2594"/>
      <c r="CW141" s="2594"/>
      <c r="CX141" s="2594"/>
      <c r="CY141" s="2594"/>
      <c r="CZ141" s="2594"/>
    </row>
    <row r="142" s="130" customFormat="true" ht="15" customHeight="true" x14ac:dyDescent="0.2">
      <c r="A142" s="3054"/>
      <c r="B142" s="300" t="s">
        <v>67</v>
      </c>
      <c r="C142" s="1534" t="s">
        <v>36</v>
      </c>
      <c r="D142" s="1545" t="s">
        <v>36</v>
      </c>
      <c r="E142" s="1545" t="s">
        <v>36</v>
      </c>
      <c r="F142" s="1545" t="s">
        <v>36</v>
      </c>
      <c r="G142" s="1556" t="s">
        <v>36</v>
      </c>
      <c r="H142" s="1567" t="s">
        <v>36</v>
      </c>
      <c r="I142" s="1545" t="s">
        <v>36</v>
      </c>
      <c r="J142" s="1545" t="s">
        <v>36</v>
      </c>
      <c r="K142" s="1545" t="s">
        <v>36</v>
      </c>
      <c r="L142" s="1578" t="s">
        <v>36</v>
      </c>
      <c r="M142" s="1582" t="s">
        <v>36</v>
      </c>
      <c r="N142" s="1545" t="s">
        <v>36</v>
      </c>
      <c r="O142" s="1545" t="s">
        <v>36</v>
      </c>
      <c r="P142" s="1545" t="s">
        <v>36</v>
      </c>
      <c r="Q142" s="1556" t="s">
        <v>36</v>
      </c>
      <c r="R142" s="1567" t="s">
        <v>36</v>
      </c>
      <c r="S142" s="1545" t="s">
        <v>36</v>
      </c>
      <c r="T142" s="1545" t="s">
        <v>36</v>
      </c>
      <c r="U142" s="1545" t="s">
        <v>36</v>
      </c>
      <c r="V142" s="1545" t="s">
        <v>36</v>
      </c>
      <c r="W142" s="1545" t="s">
        <v>36</v>
      </c>
      <c r="X142" s="1545" t="s">
        <v>36</v>
      </c>
      <c r="Y142" s="1586" t="s">
        <v>36</v>
      </c>
      <c r="Z142" s="1586" t="s">
        <v>36</v>
      </c>
      <c r="AA142" s="1586" t="s">
        <v>36</v>
      </c>
      <c r="AB142" s="1586" t="s">
        <v>36</v>
      </c>
      <c r="AC142" s="1586" t="s">
        <v>36</v>
      </c>
      <c r="AD142" s="2555" t="s">
        <v>36</v>
      </c>
      <c r="AE142" s="2574"/>
      <c r="AF142" s="2574"/>
      <c r="AG142" s="2574"/>
      <c r="AH142" s="2574"/>
      <c r="AI142" s="2574"/>
      <c r="AJ142" s="2574"/>
      <c r="AK142" s="2574"/>
      <c r="AL142" s="2574"/>
      <c r="AM142" s="2574"/>
      <c r="AN142" s="2574"/>
      <c r="AO142" s="2574"/>
      <c r="AP142" s="2574"/>
      <c r="AQ142" s="2574"/>
      <c r="AR142" s="2574"/>
      <c r="AS142" s="2574"/>
      <c r="AT142" s="2574"/>
      <c r="AU142" s="2574"/>
      <c r="AV142" s="2574"/>
      <c r="AW142" s="2574"/>
      <c r="AX142" s="2574"/>
      <c r="AY142" s="2574"/>
      <c r="AZ142" s="239"/>
      <c r="BA142" s="3031"/>
      <c r="BB142" s="173" t="s">
        <v>67</v>
      </c>
      <c r="BC142" s="1598" t="s">
        <v>36</v>
      </c>
      <c r="BD142" s="1617" t="s">
        <v>36</v>
      </c>
      <c r="BE142" s="1617" t="s">
        <v>36</v>
      </c>
      <c r="BF142" s="1617" t="s">
        <v>36</v>
      </c>
      <c r="BG142" s="1637" t="s">
        <v>36</v>
      </c>
      <c r="BH142" s="1657" t="s">
        <v>36</v>
      </c>
      <c r="BI142" s="1617" t="s">
        <v>36</v>
      </c>
      <c r="BJ142" s="1617" t="s">
        <v>36</v>
      </c>
      <c r="BK142" s="1617" t="s">
        <v>36</v>
      </c>
      <c r="BL142" s="1637" t="s">
        <v>36</v>
      </c>
      <c r="BM142" s="1657" t="s">
        <v>36</v>
      </c>
      <c r="BN142" s="1617" t="s">
        <v>36</v>
      </c>
      <c r="BO142" s="1617" t="s">
        <v>36</v>
      </c>
      <c r="BP142" s="1617" t="s">
        <v>36</v>
      </c>
      <c r="BQ142" s="1637" t="s">
        <v>36</v>
      </c>
      <c r="BR142" s="1657" t="s">
        <v>36</v>
      </c>
      <c r="BS142" s="1617" t="s">
        <v>36</v>
      </c>
      <c r="BT142" s="1617" t="s">
        <v>36</v>
      </c>
      <c r="BU142" s="1617" t="s">
        <v>36</v>
      </c>
      <c r="BV142" s="1617" t="s">
        <v>36</v>
      </c>
      <c r="BW142" s="1617" t="s">
        <v>36</v>
      </c>
      <c r="BX142" s="1617" t="s">
        <v>36</v>
      </c>
      <c r="BY142" s="1675" t="s">
        <v>36</v>
      </c>
      <c r="BZ142" s="1675" t="s">
        <v>36</v>
      </c>
      <c r="CA142" s="1675" t="s">
        <v>36</v>
      </c>
      <c r="CB142" s="1675" t="s">
        <v>36</v>
      </c>
      <c r="CC142" s="1675" t="s">
        <v>36</v>
      </c>
      <c r="CD142" s="1675" t="s">
        <v>36</v>
      </c>
      <c r="CE142" s="2594"/>
      <c r="CF142" s="2594"/>
      <c r="CG142" s="2594"/>
      <c r="CH142" s="2594"/>
      <c r="CI142" s="2594"/>
      <c r="CJ142" s="2594"/>
      <c r="CK142" s="2594"/>
      <c r="CL142" s="2594"/>
      <c r="CM142" s="2594"/>
      <c r="CN142" s="2594"/>
      <c r="CO142" s="2594"/>
      <c r="CP142" s="2594"/>
      <c r="CQ142" s="2594"/>
      <c r="CR142" s="2594"/>
      <c r="CS142" s="2594"/>
      <c r="CT142" s="2594"/>
      <c r="CU142" s="2594"/>
      <c r="CV142" s="2594"/>
      <c r="CW142" s="2594"/>
      <c r="CX142" s="2594"/>
      <c r="CY142" s="2594"/>
      <c r="CZ142" s="2594"/>
    </row>
    <row r="143" s="130" customFormat="true" ht="15" customHeight="true" x14ac:dyDescent="0.2">
      <c r="A143" s="3054"/>
      <c r="B143" s="300" t="s">
        <v>68</v>
      </c>
      <c r="C143" s="1534" t="s">
        <v>36</v>
      </c>
      <c r="D143" s="1545" t="s">
        <v>36</v>
      </c>
      <c r="E143" s="1545" t="s">
        <v>36</v>
      </c>
      <c r="F143" s="1545" t="s">
        <v>36</v>
      </c>
      <c r="G143" s="1556" t="s">
        <v>36</v>
      </c>
      <c r="H143" s="1567" t="s">
        <v>36</v>
      </c>
      <c r="I143" s="1545" t="s">
        <v>36</v>
      </c>
      <c r="J143" s="1545" t="s">
        <v>36</v>
      </c>
      <c r="K143" s="1545" t="s">
        <v>36</v>
      </c>
      <c r="L143" s="1578" t="s">
        <v>36</v>
      </c>
      <c r="M143" s="1582" t="s">
        <v>36</v>
      </c>
      <c r="N143" s="1545" t="s">
        <v>36</v>
      </c>
      <c r="O143" s="1545" t="s">
        <v>36</v>
      </c>
      <c r="P143" s="1545" t="s">
        <v>36</v>
      </c>
      <c r="Q143" s="1556" t="s">
        <v>36</v>
      </c>
      <c r="R143" s="1567" t="s">
        <v>36</v>
      </c>
      <c r="S143" s="1545" t="s">
        <v>36</v>
      </c>
      <c r="T143" s="1545" t="s">
        <v>36</v>
      </c>
      <c r="U143" s="1545" t="s">
        <v>36</v>
      </c>
      <c r="V143" s="1545" t="s">
        <v>36</v>
      </c>
      <c r="W143" s="1545" t="s">
        <v>36</v>
      </c>
      <c r="X143" s="1545" t="s">
        <v>36</v>
      </c>
      <c r="Y143" s="1586" t="s">
        <v>36</v>
      </c>
      <c r="Z143" s="1586" t="s">
        <v>36</v>
      </c>
      <c r="AA143" s="1586" t="s">
        <v>36</v>
      </c>
      <c r="AB143" s="1586" t="s">
        <v>36</v>
      </c>
      <c r="AC143" s="1586" t="s">
        <v>36</v>
      </c>
      <c r="AD143" s="2555" t="s">
        <v>36</v>
      </c>
      <c r="AE143" s="2574"/>
      <c r="AF143" s="2574"/>
      <c r="AG143" s="2574"/>
      <c r="AH143" s="2574"/>
      <c r="AI143" s="2574"/>
      <c r="AJ143" s="2574"/>
      <c r="AK143" s="2574"/>
      <c r="AL143" s="2574"/>
      <c r="AM143" s="2574"/>
      <c r="AN143" s="2574"/>
      <c r="AO143" s="2574"/>
      <c r="AP143" s="2574"/>
      <c r="AQ143" s="2574"/>
      <c r="AR143" s="2574"/>
      <c r="AS143" s="2574"/>
      <c r="AT143" s="2574"/>
      <c r="AU143" s="2574"/>
      <c r="AV143" s="2574"/>
      <c r="AW143" s="2574"/>
      <c r="AX143" s="2574"/>
      <c r="AY143" s="2574"/>
      <c r="AZ143" s="239"/>
      <c r="BA143" s="3031"/>
      <c r="BB143" s="173" t="s">
        <v>68</v>
      </c>
      <c r="BC143" s="1598" t="s">
        <v>36</v>
      </c>
      <c r="BD143" s="1617" t="s">
        <v>36</v>
      </c>
      <c r="BE143" s="1617" t="s">
        <v>36</v>
      </c>
      <c r="BF143" s="1617" t="s">
        <v>36</v>
      </c>
      <c r="BG143" s="1637" t="s">
        <v>36</v>
      </c>
      <c r="BH143" s="1657" t="s">
        <v>36</v>
      </c>
      <c r="BI143" s="1617" t="s">
        <v>36</v>
      </c>
      <c r="BJ143" s="1617" t="s">
        <v>36</v>
      </c>
      <c r="BK143" s="1617" t="s">
        <v>36</v>
      </c>
      <c r="BL143" s="1637" t="s">
        <v>36</v>
      </c>
      <c r="BM143" s="1657" t="s">
        <v>36</v>
      </c>
      <c r="BN143" s="1617" t="s">
        <v>36</v>
      </c>
      <c r="BO143" s="1617" t="s">
        <v>36</v>
      </c>
      <c r="BP143" s="1617" t="s">
        <v>36</v>
      </c>
      <c r="BQ143" s="1637" t="s">
        <v>36</v>
      </c>
      <c r="BR143" s="1657" t="s">
        <v>36</v>
      </c>
      <c r="BS143" s="1617" t="s">
        <v>36</v>
      </c>
      <c r="BT143" s="1617" t="s">
        <v>36</v>
      </c>
      <c r="BU143" s="1617" t="s">
        <v>36</v>
      </c>
      <c r="BV143" s="1617" t="s">
        <v>36</v>
      </c>
      <c r="BW143" s="1617" t="s">
        <v>36</v>
      </c>
      <c r="BX143" s="1617" t="s">
        <v>36</v>
      </c>
      <c r="BY143" s="1675" t="s">
        <v>36</v>
      </c>
      <c r="BZ143" s="1675" t="s">
        <v>36</v>
      </c>
      <c r="CA143" s="1675" t="s">
        <v>36</v>
      </c>
      <c r="CB143" s="1675" t="s">
        <v>36</v>
      </c>
      <c r="CC143" s="1675" t="s">
        <v>36</v>
      </c>
      <c r="CD143" s="1675" t="s">
        <v>36</v>
      </c>
      <c r="CE143" s="2594"/>
      <c r="CF143" s="2594"/>
      <c r="CG143" s="2594"/>
      <c r="CH143" s="2594"/>
      <c r="CI143" s="2594"/>
      <c r="CJ143" s="2594"/>
      <c r="CK143" s="2594"/>
      <c r="CL143" s="2594"/>
      <c r="CM143" s="2594"/>
      <c r="CN143" s="2594"/>
      <c r="CO143" s="2594"/>
      <c r="CP143" s="2594"/>
      <c r="CQ143" s="2594"/>
      <c r="CR143" s="2594"/>
      <c r="CS143" s="2594"/>
      <c r="CT143" s="2594"/>
      <c r="CU143" s="2594"/>
      <c r="CV143" s="2594"/>
      <c r="CW143" s="2594"/>
      <c r="CX143" s="2594"/>
      <c r="CY143" s="2594"/>
      <c r="CZ143" s="2594"/>
    </row>
    <row r="144" s="130" customFormat="true" ht="15" customHeight="true" x14ac:dyDescent="0.2">
      <c r="A144" s="3054" t="s">
        <v>109</v>
      </c>
      <c r="B144" s="300" t="s">
        <v>65</v>
      </c>
      <c r="C144" s="1534" t="s">
        <v>36</v>
      </c>
      <c r="D144" s="1545" t="s">
        <v>36</v>
      </c>
      <c r="E144" s="1545" t="s">
        <v>36</v>
      </c>
      <c r="F144" s="1545" t="s">
        <v>36</v>
      </c>
      <c r="G144" s="1556" t="s">
        <v>36</v>
      </c>
      <c r="H144" s="1567" t="s">
        <v>36</v>
      </c>
      <c r="I144" s="1545" t="s">
        <v>36</v>
      </c>
      <c r="J144" s="1545" t="s">
        <v>36</v>
      </c>
      <c r="K144" s="1545" t="s">
        <v>36</v>
      </c>
      <c r="L144" s="1578" t="s">
        <v>36</v>
      </c>
      <c r="M144" s="1582" t="s">
        <v>36</v>
      </c>
      <c r="N144" s="1545" t="s">
        <v>36</v>
      </c>
      <c r="O144" s="1545" t="s">
        <v>36</v>
      </c>
      <c r="P144" s="1545" t="s">
        <v>36</v>
      </c>
      <c r="Q144" s="1556" t="s">
        <v>36</v>
      </c>
      <c r="R144" s="1567" t="s">
        <v>36</v>
      </c>
      <c r="S144" s="1545" t="s">
        <v>36</v>
      </c>
      <c r="T144" s="1545" t="s">
        <v>36</v>
      </c>
      <c r="U144" s="1545" t="s">
        <v>36</v>
      </c>
      <c r="V144" s="1545" t="s">
        <v>36</v>
      </c>
      <c r="W144" s="1545" t="s">
        <v>36</v>
      </c>
      <c r="X144" s="1545" t="s">
        <v>36</v>
      </c>
      <c r="Y144" s="1586" t="s">
        <v>36</v>
      </c>
      <c r="Z144" s="1586" t="s">
        <v>36</v>
      </c>
      <c r="AA144" s="1586" t="s">
        <v>36</v>
      </c>
      <c r="AB144" s="1586" t="s">
        <v>36</v>
      </c>
      <c r="AC144" s="1586" t="s">
        <v>36</v>
      </c>
      <c r="AD144" s="2555" t="s">
        <v>36</v>
      </c>
      <c r="AE144" s="2574"/>
      <c r="AF144" s="2574"/>
      <c r="AG144" s="2574"/>
      <c r="AH144" s="2574"/>
      <c r="AI144" s="2574"/>
      <c r="AJ144" s="2574"/>
      <c r="AK144" s="2574"/>
      <c r="AL144" s="2574"/>
      <c r="AM144" s="2574"/>
      <c r="AN144" s="2574"/>
      <c r="AO144" s="2574"/>
      <c r="AP144" s="2574"/>
      <c r="AQ144" s="2574"/>
      <c r="AR144" s="2574"/>
      <c r="AS144" s="2574"/>
      <c r="AT144" s="2574"/>
      <c r="AU144" s="2574"/>
      <c r="AV144" s="2574"/>
      <c r="AW144" s="2574"/>
      <c r="AX144" s="2574"/>
      <c r="AY144" s="2574"/>
      <c r="AZ144" s="239"/>
      <c r="BA144" s="3031" t="s">
        <v>109</v>
      </c>
      <c r="BB144" s="173" t="s">
        <v>65</v>
      </c>
      <c r="BC144" s="1598" t="s">
        <v>36</v>
      </c>
      <c r="BD144" s="1617" t="s">
        <v>36</v>
      </c>
      <c r="BE144" s="1617" t="s">
        <v>36</v>
      </c>
      <c r="BF144" s="1617" t="s">
        <v>36</v>
      </c>
      <c r="BG144" s="1637" t="s">
        <v>36</v>
      </c>
      <c r="BH144" s="1657" t="s">
        <v>36</v>
      </c>
      <c r="BI144" s="1617" t="s">
        <v>36</v>
      </c>
      <c r="BJ144" s="1617" t="s">
        <v>36</v>
      </c>
      <c r="BK144" s="1617" t="s">
        <v>36</v>
      </c>
      <c r="BL144" s="1637" t="s">
        <v>36</v>
      </c>
      <c r="BM144" s="1657" t="s">
        <v>36</v>
      </c>
      <c r="BN144" s="1617" t="s">
        <v>36</v>
      </c>
      <c r="BO144" s="1617" t="s">
        <v>36</v>
      </c>
      <c r="BP144" s="1617" t="s">
        <v>36</v>
      </c>
      <c r="BQ144" s="1637" t="s">
        <v>36</v>
      </c>
      <c r="BR144" s="1657" t="s">
        <v>36</v>
      </c>
      <c r="BS144" s="1617" t="s">
        <v>36</v>
      </c>
      <c r="BT144" s="1617" t="s">
        <v>36</v>
      </c>
      <c r="BU144" s="1617" t="s">
        <v>36</v>
      </c>
      <c r="BV144" s="1617" t="s">
        <v>36</v>
      </c>
      <c r="BW144" s="1617" t="s">
        <v>36</v>
      </c>
      <c r="BX144" s="1617" t="s">
        <v>36</v>
      </c>
      <c r="BY144" s="1675" t="s">
        <v>36</v>
      </c>
      <c r="BZ144" s="1675" t="s">
        <v>36</v>
      </c>
      <c r="CA144" s="1675" t="s">
        <v>36</v>
      </c>
      <c r="CB144" s="1675" t="s">
        <v>36</v>
      </c>
      <c r="CC144" s="1675" t="s">
        <v>36</v>
      </c>
      <c r="CD144" s="1675" t="s">
        <v>36</v>
      </c>
      <c r="CE144" s="2594"/>
      <c r="CF144" s="2594"/>
      <c r="CG144" s="2594"/>
      <c r="CH144" s="2594"/>
      <c r="CI144" s="2594"/>
      <c r="CJ144" s="2594"/>
      <c r="CK144" s="2594"/>
      <c r="CL144" s="2594"/>
      <c r="CM144" s="2594"/>
      <c r="CN144" s="2594"/>
      <c r="CO144" s="2594"/>
      <c r="CP144" s="2594"/>
      <c r="CQ144" s="2594"/>
      <c r="CR144" s="2594"/>
      <c r="CS144" s="2594"/>
      <c r="CT144" s="2594"/>
      <c r="CU144" s="2594"/>
      <c r="CV144" s="2594"/>
      <c r="CW144" s="2594"/>
      <c r="CX144" s="2594"/>
      <c r="CY144" s="2594"/>
      <c r="CZ144" s="2594"/>
    </row>
    <row r="145" s="130" customFormat="true" ht="15" customHeight="true" x14ac:dyDescent="0.2">
      <c r="A145" s="3054"/>
      <c r="B145" s="300" t="s">
        <v>66</v>
      </c>
      <c r="C145" s="1534" t="s">
        <v>36</v>
      </c>
      <c r="D145" s="1545" t="s">
        <v>36</v>
      </c>
      <c r="E145" s="1545" t="s">
        <v>36</v>
      </c>
      <c r="F145" s="1545" t="s">
        <v>36</v>
      </c>
      <c r="G145" s="1556" t="s">
        <v>36</v>
      </c>
      <c r="H145" s="1567" t="s">
        <v>36</v>
      </c>
      <c r="I145" s="1545" t="s">
        <v>36</v>
      </c>
      <c r="J145" s="1545" t="s">
        <v>36</v>
      </c>
      <c r="K145" s="1545" t="s">
        <v>36</v>
      </c>
      <c r="L145" s="1578" t="s">
        <v>36</v>
      </c>
      <c r="M145" s="1582" t="s">
        <v>36</v>
      </c>
      <c r="N145" s="1545" t="s">
        <v>36</v>
      </c>
      <c r="O145" s="1545" t="s">
        <v>36</v>
      </c>
      <c r="P145" s="1545" t="s">
        <v>36</v>
      </c>
      <c r="Q145" s="1556" t="s">
        <v>36</v>
      </c>
      <c r="R145" s="1567" t="s">
        <v>36</v>
      </c>
      <c r="S145" s="1545" t="s">
        <v>36</v>
      </c>
      <c r="T145" s="1545" t="s">
        <v>36</v>
      </c>
      <c r="U145" s="1545" t="s">
        <v>36</v>
      </c>
      <c r="V145" s="1545" t="s">
        <v>36</v>
      </c>
      <c r="W145" s="1545" t="s">
        <v>36</v>
      </c>
      <c r="X145" s="1545" t="s">
        <v>36</v>
      </c>
      <c r="Y145" s="1586" t="s">
        <v>36</v>
      </c>
      <c r="Z145" s="1586" t="s">
        <v>36</v>
      </c>
      <c r="AA145" s="1586" t="s">
        <v>36</v>
      </c>
      <c r="AB145" s="1586" t="s">
        <v>36</v>
      </c>
      <c r="AC145" s="1586" t="s">
        <v>36</v>
      </c>
      <c r="AD145" s="2555" t="s">
        <v>36</v>
      </c>
      <c r="AE145" s="2574"/>
      <c r="AF145" s="2574"/>
      <c r="AG145" s="2574"/>
      <c r="AH145" s="2574"/>
      <c r="AI145" s="2574"/>
      <c r="AJ145" s="2574"/>
      <c r="AK145" s="2574"/>
      <c r="AL145" s="2574"/>
      <c r="AM145" s="2574"/>
      <c r="AN145" s="2574"/>
      <c r="AO145" s="2574"/>
      <c r="AP145" s="2574"/>
      <c r="AQ145" s="2574"/>
      <c r="AR145" s="2574"/>
      <c r="AS145" s="2574"/>
      <c r="AT145" s="2574"/>
      <c r="AU145" s="2574"/>
      <c r="AV145" s="2574"/>
      <c r="AW145" s="2574"/>
      <c r="AX145" s="2574"/>
      <c r="AY145" s="2574"/>
      <c r="AZ145" s="239"/>
      <c r="BA145" s="3031"/>
      <c r="BB145" s="173" t="s">
        <v>66</v>
      </c>
      <c r="BC145" s="1598" t="s">
        <v>36</v>
      </c>
      <c r="BD145" s="1617" t="s">
        <v>36</v>
      </c>
      <c r="BE145" s="1617" t="s">
        <v>36</v>
      </c>
      <c r="BF145" s="1617" t="s">
        <v>36</v>
      </c>
      <c r="BG145" s="1637" t="s">
        <v>36</v>
      </c>
      <c r="BH145" s="1657" t="s">
        <v>36</v>
      </c>
      <c r="BI145" s="1617" t="s">
        <v>36</v>
      </c>
      <c r="BJ145" s="1617" t="s">
        <v>36</v>
      </c>
      <c r="BK145" s="1617" t="s">
        <v>36</v>
      </c>
      <c r="BL145" s="1637" t="s">
        <v>36</v>
      </c>
      <c r="BM145" s="1657" t="s">
        <v>36</v>
      </c>
      <c r="BN145" s="1617" t="s">
        <v>36</v>
      </c>
      <c r="BO145" s="1617" t="s">
        <v>36</v>
      </c>
      <c r="BP145" s="1617" t="s">
        <v>36</v>
      </c>
      <c r="BQ145" s="1637" t="s">
        <v>36</v>
      </c>
      <c r="BR145" s="1657" t="s">
        <v>36</v>
      </c>
      <c r="BS145" s="1617" t="s">
        <v>36</v>
      </c>
      <c r="BT145" s="1617" t="s">
        <v>36</v>
      </c>
      <c r="BU145" s="1617" t="s">
        <v>36</v>
      </c>
      <c r="BV145" s="1617" t="s">
        <v>36</v>
      </c>
      <c r="BW145" s="1617" t="s">
        <v>36</v>
      </c>
      <c r="BX145" s="1617" t="s">
        <v>36</v>
      </c>
      <c r="BY145" s="1675" t="s">
        <v>36</v>
      </c>
      <c r="BZ145" s="1675" t="s">
        <v>36</v>
      </c>
      <c r="CA145" s="1675" t="s">
        <v>36</v>
      </c>
      <c r="CB145" s="1675" t="s">
        <v>36</v>
      </c>
      <c r="CC145" s="1675" t="s">
        <v>36</v>
      </c>
      <c r="CD145" s="1675" t="s">
        <v>36</v>
      </c>
      <c r="CE145" s="2594"/>
      <c r="CF145" s="2594"/>
      <c r="CG145" s="2594"/>
      <c r="CH145" s="2594"/>
      <c r="CI145" s="2594"/>
      <c r="CJ145" s="2594"/>
      <c r="CK145" s="2594"/>
      <c r="CL145" s="2594"/>
      <c r="CM145" s="2594"/>
      <c r="CN145" s="2594"/>
      <c r="CO145" s="2594"/>
      <c r="CP145" s="2594"/>
      <c r="CQ145" s="2594"/>
      <c r="CR145" s="2594"/>
      <c r="CS145" s="2594"/>
      <c r="CT145" s="2594"/>
      <c r="CU145" s="2594"/>
      <c r="CV145" s="2594"/>
      <c r="CW145" s="2594"/>
      <c r="CX145" s="2594"/>
      <c r="CY145" s="2594"/>
      <c r="CZ145" s="2594"/>
    </row>
    <row r="146" s="130" customFormat="true" ht="15" customHeight="true" x14ac:dyDescent="0.2">
      <c r="A146" s="3054"/>
      <c r="B146" s="300" t="s">
        <v>67</v>
      </c>
      <c r="C146" s="1534" t="s">
        <v>36</v>
      </c>
      <c r="D146" s="1545" t="s">
        <v>36</v>
      </c>
      <c r="E146" s="1545" t="s">
        <v>36</v>
      </c>
      <c r="F146" s="1545" t="s">
        <v>36</v>
      </c>
      <c r="G146" s="1556" t="s">
        <v>36</v>
      </c>
      <c r="H146" s="1567" t="s">
        <v>36</v>
      </c>
      <c r="I146" s="1545" t="s">
        <v>36</v>
      </c>
      <c r="J146" s="1545" t="s">
        <v>36</v>
      </c>
      <c r="K146" s="1545" t="s">
        <v>36</v>
      </c>
      <c r="L146" s="1578" t="s">
        <v>36</v>
      </c>
      <c r="M146" s="1582" t="s">
        <v>36</v>
      </c>
      <c r="N146" s="1545" t="s">
        <v>36</v>
      </c>
      <c r="O146" s="1545" t="s">
        <v>36</v>
      </c>
      <c r="P146" s="1545" t="s">
        <v>36</v>
      </c>
      <c r="Q146" s="1556" t="s">
        <v>36</v>
      </c>
      <c r="R146" s="1567" t="s">
        <v>36</v>
      </c>
      <c r="S146" s="1545" t="s">
        <v>36</v>
      </c>
      <c r="T146" s="1545" t="s">
        <v>36</v>
      </c>
      <c r="U146" s="1545" t="s">
        <v>36</v>
      </c>
      <c r="V146" s="1545" t="s">
        <v>36</v>
      </c>
      <c r="W146" s="1545" t="s">
        <v>36</v>
      </c>
      <c r="X146" s="1545" t="s">
        <v>36</v>
      </c>
      <c r="Y146" s="1586" t="s">
        <v>36</v>
      </c>
      <c r="Z146" s="1586" t="s">
        <v>36</v>
      </c>
      <c r="AA146" s="1586" t="s">
        <v>36</v>
      </c>
      <c r="AB146" s="1586" t="s">
        <v>36</v>
      </c>
      <c r="AC146" s="1586" t="s">
        <v>36</v>
      </c>
      <c r="AD146" s="2555" t="s">
        <v>36</v>
      </c>
      <c r="AE146" s="2574"/>
      <c r="AF146" s="2574"/>
      <c r="AG146" s="2574"/>
      <c r="AH146" s="2574"/>
      <c r="AI146" s="2574"/>
      <c r="AJ146" s="2574"/>
      <c r="AK146" s="2574"/>
      <c r="AL146" s="2574"/>
      <c r="AM146" s="2574"/>
      <c r="AN146" s="2574"/>
      <c r="AO146" s="2574"/>
      <c r="AP146" s="2574"/>
      <c r="AQ146" s="2574"/>
      <c r="AR146" s="2574"/>
      <c r="AS146" s="2574"/>
      <c r="AT146" s="2574"/>
      <c r="AU146" s="2574"/>
      <c r="AV146" s="2574"/>
      <c r="AW146" s="2574"/>
      <c r="AX146" s="2574"/>
      <c r="AY146" s="2574"/>
      <c r="AZ146" s="239"/>
      <c r="BA146" s="3031"/>
      <c r="BB146" s="173" t="s">
        <v>67</v>
      </c>
      <c r="BC146" s="1598" t="s">
        <v>36</v>
      </c>
      <c r="BD146" s="1617" t="s">
        <v>36</v>
      </c>
      <c r="BE146" s="1617" t="s">
        <v>36</v>
      </c>
      <c r="BF146" s="1617" t="s">
        <v>36</v>
      </c>
      <c r="BG146" s="1637" t="s">
        <v>36</v>
      </c>
      <c r="BH146" s="1657" t="s">
        <v>36</v>
      </c>
      <c r="BI146" s="1617" t="s">
        <v>36</v>
      </c>
      <c r="BJ146" s="1617" t="s">
        <v>36</v>
      </c>
      <c r="BK146" s="1617" t="s">
        <v>36</v>
      </c>
      <c r="BL146" s="1637" t="s">
        <v>36</v>
      </c>
      <c r="BM146" s="1657" t="s">
        <v>36</v>
      </c>
      <c r="BN146" s="1617" t="s">
        <v>36</v>
      </c>
      <c r="BO146" s="1617" t="s">
        <v>36</v>
      </c>
      <c r="BP146" s="1617" t="s">
        <v>36</v>
      </c>
      <c r="BQ146" s="1637" t="s">
        <v>36</v>
      </c>
      <c r="BR146" s="1657" t="s">
        <v>36</v>
      </c>
      <c r="BS146" s="1617" t="s">
        <v>36</v>
      </c>
      <c r="BT146" s="1617" t="s">
        <v>36</v>
      </c>
      <c r="BU146" s="1617" t="s">
        <v>36</v>
      </c>
      <c r="BV146" s="1617" t="s">
        <v>36</v>
      </c>
      <c r="BW146" s="1617" t="s">
        <v>36</v>
      </c>
      <c r="BX146" s="1617" t="s">
        <v>36</v>
      </c>
      <c r="BY146" s="1675" t="s">
        <v>36</v>
      </c>
      <c r="BZ146" s="1675" t="s">
        <v>36</v>
      </c>
      <c r="CA146" s="1675" t="s">
        <v>36</v>
      </c>
      <c r="CB146" s="1675" t="s">
        <v>36</v>
      </c>
      <c r="CC146" s="1675" t="s">
        <v>36</v>
      </c>
      <c r="CD146" s="1675" t="s">
        <v>36</v>
      </c>
      <c r="CE146" s="2594"/>
      <c r="CF146" s="2594"/>
      <c r="CG146" s="2594"/>
      <c r="CH146" s="2594"/>
      <c r="CI146" s="2594"/>
      <c r="CJ146" s="2594"/>
      <c r="CK146" s="2594"/>
      <c r="CL146" s="2594"/>
      <c r="CM146" s="2594"/>
      <c r="CN146" s="2594"/>
      <c r="CO146" s="2594"/>
      <c r="CP146" s="2594"/>
      <c r="CQ146" s="2594"/>
      <c r="CR146" s="2594"/>
      <c r="CS146" s="2594"/>
      <c r="CT146" s="2594"/>
      <c r="CU146" s="2594"/>
      <c r="CV146" s="2594"/>
      <c r="CW146" s="2594"/>
      <c r="CX146" s="2594"/>
      <c r="CY146" s="2594"/>
      <c r="CZ146" s="2594"/>
    </row>
    <row r="147" s="130" customFormat="true" ht="15" customHeight="true" x14ac:dyDescent="0.2">
      <c r="A147" s="3054"/>
      <c r="B147" s="300" t="s">
        <v>68</v>
      </c>
      <c r="C147" s="1534" t="s">
        <v>36</v>
      </c>
      <c r="D147" s="1545" t="s">
        <v>36</v>
      </c>
      <c r="E147" s="1545" t="s">
        <v>36</v>
      </c>
      <c r="F147" s="1545" t="s">
        <v>36</v>
      </c>
      <c r="G147" s="1556" t="s">
        <v>36</v>
      </c>
      <c r="H147" s="1567" t="s">
        <v>36</v>
      </c>
      <c r="I147" s="1545" t="s">
        <v>36</v>
      </c>
      <c r="J147" s="1545" t="s">
        <v>36</v>
      </c>
      <c r="K147" s="1545" t="s">
        <v>36</v>
      </c>
      <c r="L147" s="1578" t="s">
        <v>36</v>
      </c>
      <c r="M147" s="1582" t="s">
        <v>36</v>
      </c>
      <c r="N147" s="1545" t="s">
        <v>36</v>
      </c>
      <c r="O147" s="1545" t="s">
        <v>36</v>
      </c>
      <c r="P147" s="1545" t="s">
        <v>36</v>
      </c>
      <c r="Q147" s="1556" t="s">
        <v>36</v>
      </c>
      <c r="R147" s="1567" t="s">
        <v>36</v>
      </c>
      <c r="S147" s="1545" t="s">
        <v>36</v>
      </c>
      <c r="T147" s="1545" t="s">
        <v>36</v>
      </c>
      <c r="U147" s="1545" t="s">
        <v>36</v>
      </c>
      <c r="V147" s="1545" t="s">
        <v>36</v>
      </c>
      <c r="W147" s="1545" t="s">
        <v>36</v>
      </c>
      <c r="X147" s="1545" t="s">
        <v>36</v>
      </c>
      <c r="Y147" s="1586" t="s">
        <v>36</v>
      </c>
      <c r="Z147" s="1586" t="s">
        <v>36</v>
      </c>
      <c r="AA147" s="1586" t="s">
        <v>36</v>
      </c>
      <c r="AB147" s="1586" t="s">
        <v>36</v>
      </c>
      <c r="AC147" s="1586" t="s">
        <v>36</v>
      </c>
      <c r="AD147" s="2555" t="s">
        <v>36</v>
      </c>
      <c r="AE147" s="2574"/>
      <c r="AF147" s="2574"/>
      <c r="AG147" s="2574"/>
      <c r="AH147" s="2574"/>
      <c r="AI147" s="2574"/>
      <c r="AJ147" s="2574"/>
      <c r="AK147" s="2574"/>
      <c r="AL147" s="2574"/>
      <c r="AM147" s="2574"/>
      <c r="AN147" s="2574"/>
      <c r="AO147" s="2574"/>
      <c r="AP147" s="2574"/>
      <c r="AQ147" s="2574"/>
      <c r="AR147" s="2574"/>
      <c r="AS147" s="2574"/>
      <c r="AT147" s="2574"/>
      <c r="AU147" s="2574"/>
      <c r="AV147" s="2574"/>
      <c r="AW147" s="2574"/>
      <c r="AX147" s="2574"/>
      <c r="AY147" s="2574"/>
      <c r="AZ147" s="239"/>
      <c r="BA147" s="3031"/>
      <c r="BB147" s="173" t="s">
        <v>68</v>
      </c>
      <c r="BC147" s="1598" t="s">
        <v>36</v>
      </c>
      <c r="BD147" s="1617" t="s">
        <v>36</v>
      </c>
      <c r="BE147" s="1617" t="s">
        <v>36</v>
      </c>
      <c r="BF147" s="1617" t="s">
        <v>36</v>
      </c>
      <c r="BG147" s="1637" t="s">
        <v>36</v>
      </c>
      <c r="BH147" s="1657" t="s">
        <v>36</v>
      </c>
      <c r="BI147" s="1617" t="s">
        <v>36</v>
      </c>
      <c r="BJ147" s="1617" t="s">
        <v>36</v>
      </c>
      <c r="BK147" s="1617" t="s">
        <v>36</v>
      </c>
      <c r="BL147" s="1637" t="s">
        <v>36</v>
      </c>
      <c r="BM147" s="1657" t="s">
        <v>36</v>
      </c>
      <c r="BN147" s="1617" t="s">
        <v>36</v>
      </c>
      <c r="BO147" s="1617" t="s">
        <v>36</v>
      </c>
      <c r="BP147" s="1617" t="s">
        <v>36</v>
      </c>
      <c r="BQ147" s="1637" t="s">
        <v>36</v>
      </c>
      <c r="BR147" s="1657" t="s">
        <v>36</v>
      </c>
      <c r="BS147" s="1617" t="s">
        <v>36</v>
      </c>
      <c r="BT147" s="1617" t="s">
        <v>36</v>
      </c>
      <c r="BU147" s="1617" t="s">
        <v>36</v>
      </c>
      <c r="BV147" s="1617" t="s">
        <v>36</v>
      </c>
      <c r="BW147" s="1617" t="s">
        <v>36</v>
      </c>
      <c r="BX147" s="1617" t="s">
        <v>36</v>
      </c>
      <c r="BY147" s="1675" t="s">
        <v>36</v>
      </c>
      <c r="BZ147" s="1675" t="s">
        <v>36</v>
      </c>
      <c r="CA147" s="1675" t="s">
        <v>36</v>
      </c>
      <c r="CB147" s="1675" t="s">
        <v>36</v>
      </c>
      <c r="CC147" s="1675" t="s">
        <v>36</v>
      </c>
      <c r="CD147" s="1675" t="s">
        <v>36</v>
      </c>
      <c r="CE147" s="2594"/>
      <c r="CF147" s="2594"/>
      <c r="CG147" s="2594"/>
      <c r="CH147" s="2594"/>
      <c r="CI147" s="2594"/>
      <c r="CJ147" s="2594"/>
      <c r="CK147" s="2594"/>
      <c r="CL147" s="2594"/>
      <c r="CM147" s="2594"/>
      <c r="CN147" s="2594"/>
      <c r="CO147" s="2594"/>
      <c r="CP147" s="2594"/>
      <c r="CQ147" s="2594"/>
      <c r="CR147" s="2594"/>
      <c r="CS147" s="2594"/>
      <c r="CT147" s="2594"/>
      <c r="CU147" s="2594"/>
      <c r="CV147" s="2594"/>
      <c r="CW147" s="2594"/>
      <c r="CX147" s="2594"/>
      <c r="CY147" s="2594"/>
      <c r="CZ147" s="2594"/>
    </row>
    <row r="148" s="130" customFormat="true" ht="15" customHeight="true" x14ac:dyDescent="0.2">
      <c r="A148" s="3054" t="s">
        <v>110</v>
      </c>
      <c r="B148" s="300" t="s">
        <v>50</v>
      </c>
      <c r="C148" s="1160">
        <v>0.18537974889867961</v>
      </c>
      <c r="D148" s="1161">
        <v>0.1588117420815737</v>
      </c>
      <c r="E148" s="1161">
        <v>0.11017838189944384</v>
      </c>
      <c r="F148" s="1161">
        <v>0.48541913082833971</v>
      </c>
      <c r="G148" s="1224">
        <v>0.56420260757734986</v>
      </c>
      <c r="H148" s="1210">
        <v>0.73926182145143426</v>
      </c>
      <c r="I148" s="1161">
        <v>0.1191925917313688</v>
      </c>
      <c r="J148" s="1161">
        <v>0</v>
      </c>
      <c r="K148" s="1161">
        <v>7.5119144821113523E-2</v>
      </c>
      <c r="L148" s="1182">
        <v>0.9084735803630225</v>
      </c>
      <c r="M148" s="1195">
        <v>0.24521563919504438</v>
      </c>
      <c r="N148" s="1161">
        <v>0.15438058190502429</v>
      </c>
      <c r="O148" s="1161">
        <v>0.20095238169940002</v>
      </c>
      <c r="P148" s="1161">
        <v>0</v>
      </c>
      <c r="Q148" s="1224">
        <v>0.79432025556900299</v>
      </c>
      <c r="R148" s="1210">
        <v>0</v>
      </c>
      <c r="S148" s="1161">
        <v>0</v>
      </c>
      <c r="T148" s="1161">
        <v>0.76787023065537197</v>
      </c>
      <c r="U148" s="1161">
        <v>0</v>
      </c>
      <c r="V148" s="1161">
        <v>2.1119444097528741</v>
      </c>
      <c r="W148" s="1161">
        <v>0</v>
      </c>
      <c r="X148" s="1161">
        <v>9.5164807840118895E-2</v>
      </c>
      <c r="Y148" s="1162">
        <v>0.46967113232263841</v>
      </c>
      <c r="Z148" s="1162">
        <v>0</v>
      </c>
      <c r="AA148" s="1162">
        <v>0.4232053334478682</v>
      </c>
      <c r="AB148" s="1162">
        <v>0</v>
      </c>
      <c r="AC148" s="1162">
        <v>0.21471057671107177</v>
      </c>
      <c r="AD148" s="2556">
        <v>0</v>
      </c>
      <c r="AE148" s="2575"/>
      <c r="AF148" s="2575"/>
      <c r="AG148" s="2575"/>
      <c r="AH148" s="2575"/>
      <c r="AI148" s="2575"/>
      <c r="AJ148" s="2575"/>
      <c r="AK148" s="2575"/>
      <c r="AL148" s="2575"/>
      <c r="AM148" s="2575"/>
      <c r="AN148" s="2575"/>
      <c r="AO148" s="2575"/>
      <c r="AP148" s="2575"/>
      <c r="AQ148" s="2575"/>
      <c r="AR148" s="2575"/>
      <c r="AS148" s="2575"/>
      <c r="AT148" s="2575"/>
      <c r="AU148" s="2575"/>
      <c r="AV148" s="2575"/>
      <c r="AW148" s="2575"/>
      <c r="AX148" s="2575"/>
      <c r="AY148" s="2575"/>
      <c r="AZ148" s="239"/>
      <c r="BA148" s="3031" t="s">
        <v>110</v>
      </c>
      <c r="BB148" s="173" t="s">
        <v>50</v>
      </c>
      <c r="BC148" s="1598" t="s">
        <v>36</v>
      </c>
      <c r="BD148" s="1617" t="s">
        <v>36</v>
      </c>
      <c r="BE148" s="1617" t="s">
        <v>36</v>
      </c>
      <c r="BF148" s="1617" t="s">
        <v>36</v>
      </c>
      <c r="BG148" s="1637" t="s">
        <v>36</v>
      </c>
      <c r="BH148" s="1657" t="s">
        <v>36</v>
      </c>
      <c r="BI148" s="1617" t="s">
        <v>36</v>
      </c>
      <c r="BJ148" s="1617" t="s">
        <v>36</v>
      </c>
      <c r="BK148" s="1617" t="s">
        <v>36</v>
      </c>
      <c r="BL148" s="1637" t="s">
        <v>36</v>
      </c>
      <c r="BM148" s="1657" t="s">
        <v>36</v>
      </c>
      <c r="BN148" s="1617" t="s">
        <v>36</v>
      </c>
      <c r="BO148" s="1617" t="s">
        <v>36</v>
      </c>
      <c r="BP148" s="1617" t="s">
        <v>36</v>
      </c>
      <c r="BQ148" s="1637" t="s">
        <v>36</v>
      </c>
      <c r="BR148" s="1657" t="s">
        <v>36</v>
      </c>
      <c r="BS148" s="1617" t="s">
        <v>36</v>
      </c>
      <c r="BT148" s="1617" t="s">
        <v>36</v>
      </c>
      <c r="BU148" s="1617" t="s">
        <v>36</v>
      </c>
      <c r="BV148" s="1617" t="s">
        <v>36</v>
      </c>
      <c r="BW148" s="1617" t="s">
        <v>36</v>
      </c>
      <c r="BX148" s="1617" t="s">
        <v>36</v>
      </c>
      <c r="BY148" s="1675" t="s">
        <v>36</v>
      </c>
      <c r="BZ148" s="1675" t="s">
        <v>36</v>
      </c>
      <c r="CA148" s="1675" t="s">
        <v>36</v>
      </c>
      <c r="CB148" s="1675" t="s">
        <v>36</v>
      </c>
      <c r="CC148" s="1675" t="s">
        <v>36</v>
      </c>
      <c r="CD148" s="1675" t="s">
        <v>36</v>
      </c>
      <c r="CE148" s="2594"/>
      <c r="CF148" s="2594"/>
      <c r="CG148" s="2594"/>
      <c r="CH148" s="2594"/>
      <c r="CI148" s="2594"/>
      <c r="CJ148" s="2594"/>
      <c r="CK148" s="2594"/>
      <c r="CL148" s="2594"/>
      <c r="CM148" s="2594"/>
      <c r="CN148" s="2594"/>
      <c r="CO148" s="2594"/>
      <c r="CP148" s="2594"/>
      <c r="CQ148" s="2594"/>
      <c r="CR148" s="2594"/>
      <c r="CS148" s="2594"/>
      <c r="CT148" s="2594"/>
      <c r="CU148" s="2594"/>
      <c r="CV148" s="2594"/>
      <c r="CW148" s="2594"/>
      <c r="CX148" s="2594"/>
      <c r="CY148" s="2594"/>
      <c r="CZ148" s="2594"/>
    </row>
    <row r="149" s="130" customFormat="true" ht="15" customHeight="true" x14ac:dyDescent="0.2">
      <c r="A149" s="3054"/>
      <c r="B149" s="300" t="s">
        <v>49</v>
      </c>
      <c r="C149" s="1160">
        <v>7.1709482957079351E-2</v>
      </c>
      <c r="D149" s="1161">
        <v>4.8112791347193901E-2</v>
      </c>
      <c r="E149" s="1161">
        <v>0.40555981669714908</v>
      </c>
      <c r="F149" s="1161">
        <v>0.34760898933258921</v>
      </c>
      <c r="G149" s="1224">
        <v>4.8841407055731496</v>
      </c>
      <c r="H149" s="1210">
        <v>0.59983349496240901</v>
      </c>
      <c r="I149" s="1161">
        <v>0.2249149228065884</v>
      </c>
      <c r="J149" s="1161">
        <v>2.5450439553669524</v>
      </c>
      <c r="K149" s="1161">
        <v>0.64712792998507807</v>
      </c>
      <c r="L149" s="1182">
        <v>15.454357660385931</v>
      </c>
      <c r="M149" s="1195">
        <v>9.4855488822984391E-2</v>
      </c>
      <c r="N149" s="1161">
        <v>6.3531242484674469E-2</v>
      </c>
      <c r="O149" s="1161">
        <v>0</v>
      </c>
      <c r="P149" s="1161">
        <v>0.53657261418399904</v>
      </c>
      <c r="Q149" s="1224">
        <v>0.64313171818514525</v>
      </c>
      <c r="R149" s="1210">
        <v>0</v>
      </c>
      <c r="S149" s="1161">
        <v>1.110379967611929</v>
      </c>
      <c r="T149" s="1161">
        <v>6.1457381062295724</v>
      </c>
      <c r="U149" s="1161">
        <v>0.75200295424109787</v>
      </c>
      <c r="V149" s="1161">
        <v>0.67959599517707048</v>
      </c>
      <c r="W149" s="1161">
        <v>0.35238974370762649</v>
      </c>
      <c r="X149" s="1161">
        <v>0.20737461555597136</v>
      </c>
      <c r="Y149" s="1162">
        <v>0.47976738909658839</v>
      </c>
      <c r="Z149" s="1162">
        <v>4.6328746458736134</v>
      </c>
      <c r="AA149" s="1162">
        <v>0</v>
      </c>
      <c r="AB149" s="1162">
        <v>0.19304762817775462</v>
      </c>
      <c r="AC149" s="1162">
        <v>0.91633061924462822</v>
      </c>
      <c r="AD149" s="2556">
        <v>4.436459975688823E-2</v>
      </c>
      <c r="AE149" s="2575"/>
      <c r="AF149" s="2575"/>
      <c r="AG149" s="2575"/>
      <c r="AH149" s="2575"/>
      <c r="AI149" s="2575"/>
      <c r="AJ149" s="2575"/>
      <c r="AK149" s="2575"/>
      <c r="AL149" s="2575"/>
      <c r="AM149" s="2575"/>
      <c r="AN149" s="2575"/>
      <c r="AO149" s="2575"/>
      <c r="AP149" s="2575"/>
      <c r="AQ149" s="2575"/>
      <c r="AR149" s="2575"/>
      <c r="AS149" s="2575"/>
      <c r="AT149" s="2575"/>
      <c r="AU149" s="2575"/>
      <c r="AV149" s="2575"/>
      <c r="AW149" s="2575"/>
      <c r="AX149" s="2575"/>
      <c r="AY149" s="2575"/>
      <c r="AZ149" s="239"/>
      <c r="BA149" s="3031"/>
      <c r="BB149" s="173" t="s">
        <v>49</v>
      </c>
      <c r="BC149" s="1598" t="s">
        <v>36</v>
      </c>
      <c r="BD149" s="1617" t="s">
        <v>36</v>
      </c>
      <c r="BE149" s="1617" t="s">
        <v>36</v>
      </c>
      <c r="BF149" s="1617" t="s">
        <v>36</v>
      </c>
      <c r="BG149" s="1637" t="s">
        <v>36</v>
      </c>
      <c r="BH149" s="1657" t="s">
        <v>36</v>
      </c>
      <c r="BI149" s="1617" t="s">
        <v>36</v>
      </c>
      <c r="BJ149" s="1617" t="s">
        <v>36</v>
      </c>
      <c r="BK149" s="1617" t="s">
        <v>36</v>
      </c>
      <c r="BL149" s="1637" t="s">
        <v>36</v>
      </c>
      <c r="BM149" s="1657" t="s">
        <v>36</v>
      </c>
      <c r="BN149" s="1617" t="s">
        <v>36</v>
      </c>
      <c r="BO149" s="1617" t="s">
        <v>36</v>
      </c>
      <c r="BP149" s="1617" t="s">
        <v>36</v>
      </c>
      <c r="BQ149" s="1637" t="s">
        <v>36</v>
      </c>
      <c r="BR149" s="1657" t="s">
        <v>36</v>
      </c>
      <c r="BS149" s="1617" t="s">
        <v>36</v>
      </c>
      <c r="BT149" s="1617" t="s">
        <v>36</v>
      </c>
      <c r="BU149" s="1617" t="s">
        <v>36</v>
      </c>
      <c r="BV149" s="1617" t="s">
        <v>36</v>
      </c>
      <c r="BW149" s="1617" t="s">
        <v>36</v>
      </c>
      <c r="BX149" s="1617" t="s">
        <v>36</v>
      </c>
      <c r="BY149" s="1675" t="s">
        <v>36</v>
      </c>
      <c r="BZ149" s="1675" t="s">
        <v>36</v>
      </c>
      <c r="CA149" s="1675" t="s">
        <v>36</v>
      </c>
      <c r="CB149" s="1675" t="s">
        <v>36</v>
      </c>
      <c r="CC149" s="1675" t="s">
        <v>36</v>
      </c>
      <c r="CD149" s="1675" t="s">
        <v>36</v>
      </c>
      <c r="CE149" s="2594"/>
      <c r="CF149" s="2594"/>
      <c r="CG149" s="2594"/>
      <c r="CH149" s="2594"/>
      <c r="CI149" s="2594"/>
      <c r="CJ149" s="2594"/>
      <c r="CK149" s="2594"/>
      <c r="CL149" s="2594"/>
      <c r="CM149" s="2594"/>
      <c r="CN149" s="2594"/>
      <c r="CO149" s="2594"/>
      <c r="CP149" s="2594"/>
      <c r="CQ149" s="2594"/>
      <c r="CR149" s="2594"/>
      <c r="CS149" s="2594"/>
      <c r="CT149" s="2594"/>
      <c r="CU149" s="2594"/>
      <c r="CV149" s="2594"/>
      <c r="CW149" s="2594"/>
      <c r="CX149" s="2594"/>
      <c r="CY149" s="2594"/>
      <c r="CZ149" s="2594"/>
    </row>
    <row r="150" s="130" customFormat="true" ht="15" customHeight="true" x14ac:dyDescent="0.2">
      <c r="A150" s="3054"/>
      <c r="B150" s="300" t="s">
        <v>112</v>
      </c>
      <c r="C150" s="1160">
        <v>99.742910768144228</v>
      </c>
      <c r="D150" s="1161">
        <v>99.793075466571224</v>
      </c>
      <c r="E150" s="1161">
        <v>99.484261801403434</v>
      </c>
      <c r="F150" s="1161">
        <v>99.166971879839082</v>
      </c>
      <c r="G150" s="1224">
        <v>94.551656686849554</v>
      </c>
      <c r="H150" s="1210">
        <v>98.660904683586168</v>
      </c>
      <c r="I150" s="1161">
        <v>99.655892485462061</v>
      </c>
      <c r="J150" s="1161">
        <v>97.454956044633036</v>
      </c>
      <c r="K150" s="1161">
        <v>99.277752925193795</v>
      </c>
      <c r="L150" s="1182">
        <v>83.637168759251011</v>
      </c>
      <c r="M150" s="1195">
        <v>99.65992887198199</v>
      </c>
      <c r="N150" s="1161">
        <v>99.782088175610284</v>
      </c>
      <c r="O150" s="1161">
        <v>99.799047618300591</v>
      </c>
      <c r="P150" s="1161">
        <v>99.46342738581599</v>
      </c>
      <c r="Q150" s="1224">
        <v>98.562548026245835</v>
      </c>
      <c r="R150" s="1210">
        <v>100</v>
      </c>
      <c r="S150" s="1161">
        <v>98.889620032388081</v>
      </c>
      <c r="T150" s="1161">
        <v>93.086391663115037</v>
      </c>
      <c r="U150" s="1161">
        <v>99.247997045758893</v>
      </c>
      <c r="V150" s="1161">
        <v>97.208459595070067</v>
      </c>
      <c r="W150" s="1161">
        <v>99.647610256292367</v>
      </c>
      <c r="X150" s="1161">
        <v>99.697460576603902</v>
      </c>
      <c r="Y150" s="1162">
        <v>99.050561478580789</v>
      </c>
      <c r="Z150" s="1162">
        <v>95.367125354126387</v>
      </c>
      <c r="AA150" s="1162">
        <v>99.576794666552132</v>
      </c>
      <c r="AB150" s="1162">
        <v>99.806952371822248</v>
      </c>
      <c r="AC150" s="1162">
        <v>98.868958804044311</v>
      </c>
      <c r="AD150" s="2556">
        <v>99.955635400243096</v>
      </c>
      <c r="AE150" s="2575"/>
      <c r="AF150" s="2575"/>
      <c r="AG150" s="2575"/>
      <c r="AH150" s="2575"/>
      <c r="AI150" s="2575"/>
      <c r="AJ150" s="2575"/>
      <c r="AK150" s="2575"/>
      <c r="AL150" s="2575"/>
      <c r="AM150" s="2575"/>
      <c r="AN150" s="2575"/>
      <c r="AO150" s="2575"/>
      <c r="AP150" s="2575"/>
      <c r="AQ150" s="2575"/>
      <c r="AR150" s="2575"/>
      <c r="AS150" s="2575"/>
      <c r="AT150" s="2575"/>
      <c r="AU150" s="2575"/>
      <c r="AV150" s="2575"/>
      <c r="AW150" s="2575"/>
      <c r="AX150" s="2575"/>
      <c r="AY150" s="2575"/>
      <c r="AZ150" s="239"/>
      <c r="BA150" s="3031"/>
      <c r="BB150" s="173" t="s">
        <v>112</v>
      </c>
      <c r="BC150" s="1598" t="s">
        <v>36</v>
      </c>
      <c r="BD150" s="1617" t="s">
        <v>36</v>
      </c>
      <c r="BE150" s="1617" t="s">
        <v>36</v>
      </c>
      <c r="BF150" s="1617" t="s">
        <v>36</v>
      </c>
      <c r="BG150" s="1637" t="s">
        <v>36</v>
      </c>
      <c r="BH150" s="1657" t="s">
        <v>36</v>
      </c>
      <c r="BI150" s="1617" t="s">
        <v>36</v>
      </c>
      <c r="BJ150" s="1617" t="s">
        <v>36</v>
      </c>
      <c r="BK150" s="1617" t="s">
        <v>36</v>
      </c>
      <c r="BL150" s="1637" t="s">
        <v>36</v>
      </c>
      <c r="BM150" s="1657" t="s">
        <v>36</v>
      </c>
      <c r="BN150" s="1617" t="s">
        <v>36</v>
      </c>
      <c r="BO150" s="1617" t="s">
        <v>36</v>
      </c>
      <c r="BP150" s="1617" t="s">
        <v>36</v>
      </c>
      <c r="BQ150" s="1637" t="s">
        <v>36</v>
      </c>
      <c r="BR150" s="1657" t="s">
        <v>36</v>
      </c>
      <c r="BS150" s="1617" t="s">
        <v>36</v>
      </c>
      <c r="BT150" s="1617" t="s">
        <v>36</v>
      </c>
      <c r="BU150" s="1617" t="s">
        <v>36</v>
      </c>
      <c r="BV150" s="1617" t="s">
        <v>36</v>
      </c>
      <c r="BW150" s="1617" t="s">
        <v>36</v>
      </c>
      <c r="BX150" s="1617" t="s">
        <v>36</v>
      </c>
      <c r="BY150" s="1675" t="s">
        <v>36</v>
      </c>
      <c r="BZ150" s="1675" t="s">
        <v>36</v>
      </c>
      <c r="CA150" s="1675" t="s">
        <v>36</v>
      </c>
      <c r="CB150" s="1675" t="s">
        <v>36</v>
      </c>
      <c r="CC150" s="1675" t="s">
        <v>36</v>
      </c>
      <c r="CD150" s="1675" t="s">
        <v>36</v>
      </c>
      <c r="CE150" s="2594"/>
      <c r="CF150" s="2594"/>
      <c r="CG150" s="2594"/>
      <c r="CH150" s="2594"/>
      <c r="CI150" s="2594"/>
      <c r="CJ150" s="2594"/>
      <c r="CK150" s="2594"/>
      <c r="CL150" s="2594"/>
      <c r="CM150" s="2594"/>
      <c r="CN150" s="2594"/>
      <c r="CO150" s="2594"/>
      <c r="CP150" s="2594"/>
      <c r="CQ150" s="2594"/>
      <c r="CR150" s="2594"/>
      <c r="CS150" s="2594"/>
      <c r="CT150" s="2594"/>
      <c r="CU150" s="2594"/>
      <c r="CV150" s="2594"/>
      <c r="CW150" s="2594"/>
      <c r="CX150" s="2594"/>
      <c r="CY150" s="2594"/>
      <c r="CZ150" s="2594"/>
    </row>
    <row r="151" s="130" customFormat="true" ht="15" customHeight="true" x14ac:dyDescent="0.2">
      <c r="A151" s="3054" t="s">
        <v>111</v>
      </c>
      <c r="B151" s="300" t="s">
        <v>50</v>
      </c>
      <c r="C151" s="1160">
        <v>37.871890592508024</v>
      </c>
      <c r="D151" s="1161">
        <v>35.923004314224038</v>
      </c>
      <c r="E151" s="1161">
        <v>30.651000070933371</v>
      </c>
      <c r="F151" s="1161">
        <v>32.047014047667354</v>
      </c>
      <c r="G151" s="1224">
        <v>45.689142405377162</v>
      </c>
      <c r="H151" s="1210">
        <v>15.791562148982097</v>
      </c>
      <c r="I151" s="1161">
        <v>24.397004915557641</v>
      </c>
      <c r="J151" s="1161">
        <v>41.636873555014006</v>
      </c>
      <c r="K151" s="1161">
        <v>53.1574607180359</v>
      </c>
      <c r="L151" s="1182">
        <v>52.696299450327402</v>
      </c>
      <c r="M151" s="1195">
        <v>39.138719592182881</v>
      </c>
      <c r="N151" s="1161">
        <v>41.475650881870038</v>
      </c>
      <c r="O151" s="1161">
        <v>42.368077423136441</v>
      </c>
      <c r="P151" s="1161">
        <v>38.014511796126307</v>
      </c>
      <c r="Q151" s="1224">
        <v>41.717817506902229</v>
      </c>
      <c r="R151" s="1210">
        <v>23.295287577224354</v>
      </c>
      <c r="S151" s="1161">
        <v>41.202820285851288</v>
      </c>
      <c r="T151" s="1161">
        <v>27.728086447301052</v>
      </c>
      <c r="U151" s="1161">
        <v>47.56390743332728</v>
      </c>
      <c r="V151" s="1161">
        <v>37.679980595145302</v>
      </c>
      <c r="W151" s="1161">
        <v>55.79779273381007</v>
      </c>
      <c r="X151" s="1161">
        <v>45.332062286924419</v>
      </c>
      <c r="Y151" s="1162">
        <v>25.056028413004821</v>
      </c>
      <c r="Z151" s="1162">
        <v>46.574132548165487</v>
      </c>
      <c r="AA151" s="1162">
        <v>40.978976031129221</v>
      </c>
      <c r="AB151" s="1162">
        <v>39.267943179485492</v>
      </c>
      <c r="AC151" s="1162">
        <v>49.581865651272736</v>
      </c>
      <c r="AD151" s="2556">
        <v>25.942591521335316</v>
      </c>
      <c r="AE151" s="2575"/>
      <c r="AF151" s="2575"/>
      <c r="AG151" s="2575"/>
      <c r="AH151" s="2575"/>
      <c r="AI151" s="2575"/>
      <c r="AJ151" s="2575"/>
      <c r="AK151" s="2575"/>
      <c r="AL151" s="2575"/>
      <c r="AM151" s="2575"/>
      <c r="AN151" s="2575"/>
      <c r="AO151" s="2575"/>
      <c r="AP151" s="2575"/>
      <c r="AQ151" s="2575"/>
      <c r="AR151" s="2575"/>
      <c r="AS151" s="2575"/>
      <c r="AT151" s="2575"/>
      <c r="AU151" s="2575"/>
      <c r="AV151" s="2575"/>
      <c r="AW151" s="2575"/>
      <c r="AX151" s="2575"/>
      <c r="AY151" s="2575"/>
      <c r="AZ151" s="239"/>
      <c r="BA151" s="3031" t="s">
        <v>111</v>
      </c>
      <c r="BB151" s="173" t="s">
        <v>50</v>
      </c>
      <c r="BC151" s="1598" t="s">
        <v>36</v>
      </c>
      <c r="BD151" s="1617" t="s">
        <v>36</v>
      </c>
      <c r="BE151" s="1617" t="s">
        <v>36</v>
      </c>
      <c r="BF151" s="1617" t="s">
        <v>36</v>
      </c>
      <c r="BG151" s="1637" t="s">
        <v>36</v>
      </c>
      <c r="BH151" s="1657" t="s">
        <v>36</v>
      </c>
      <c r="BI151" s="1617" t="s">
        <v>36</v>
      </c>
      <c r="BJ151" s="1617" t="s">
        <v>36</v>
      </c>
      <c r="BK151" s="1617" t="s">
        <v>36</v>
      </c>
      <c r="BL151" s="1637" t="s">
        <v>36</v>
      </c>
      <c r="BM151" s="1657" t="s">
        <v>36</v>
      </c>
      <c r="BN151" s="1617" t="s">
        <v>36</v>
      </c>
      <c r="BO151" s="1617" t="s">
        <v>36</v>
      </c>
      <c r="BP151" s="1617" t="s">
        <v>36</v>
      </c>
      <c r="BQ151" s="1637" t="s">
        <v>36</v>
      </c>
      <c r="BR151" s="1657" t="s">
        <v>36</v>
      </c>
      <c r="BS151" s="1617" t="s">
        <v>36</v>
      </c>
      <c r="BT151" s="1617" t="s">
        <v>36</v>
      </c>
      <c r="BU151" s="1617" t="s">
        <v>36</v>
      </c>
      <c r="BV151" s="1617" t="s">
        <v>36</v>
      </c>
      <c r="BW151" s="1617" t="s">
        <v>36</v>
      </c>
      <c r="BX151" s="1617" t="s">
        <v>36</v>
      </c>
      <c r="BY151" s="1675" t="s">
        <v>36</v>
      </c>
      <c r="BZ151" s="1675" t="s">
        <v>36</v>
      </c>
      <c r="CA151" s="1675" t="s">
        <v>36</v>
      </c>
      <c r="CB151" s="1675" t="s">
        <v>36</v>
      </c>
      <c r="CC151" s="1675" t="s">
        <v>36</v>
      </c>
      <c r="CD151" s="1675" t="s">
        <v>36</v>
      </c>
      <c r="CE151" s="2594"/>
      <c r="CF151" s="2594"/>
      <c r="CG151" s="2594"/>
      <c r="CH151" s="2594"/>
      <c r="CI151" s="2594"/>
      <c r="CJ151" s="2594"/>
      <c r="CK151" s="2594"/>
      <c r="CL151" s="2594"/>
      <c r="CM151" s="2594"/>
      <c r="CN151" s="2594"/>
      <c r="CO151" s="2594"/>
      <c r="CP151" s="2594"/>
      <c r="CQ151" s="2594"/>
      <c r="CR151" s="2594"/>
      <c r="CS151" s="2594"/>
      <c r="CT151" s="2594"/>
      <c r="CU151" s="2594"/>
      <c r="CV151" s="2594"/>
      <c r="CW151" s="2594"/>
      <c r="CX151" s="2594"/>
      <c r="CY151" s="2594"/>
      <c r="CZ151" s="2594"/>
    </row>
    <row r="152" s="130" customFormat="true" ht="15" customHeight="true" x14ac:dyDescent="0.2">
      <c r="A152" s="3055"/>
      <c r="B152" s="301" t="s">
        <v>49</v>
      </c>
      <c r="C152" s="1163">
        <v>55.490014965147829</v>
      </c>
      <c r="D152" s="1164">
        <v>61.799004052327845</v>
      </c>
      <c r="E152" s="1164">
        <v>68.400951670845373</v>
      </c>
      <c r="F152" s="1164">
        <v>65.828191835570863</v>
      </c>
      <c r="G152" s="1225">
        <v>54.20278925740395</v>
      </c>
      <c r="H152" s="1211">
        <v>83.141819379739715</v>
      </c>
      <c r="I152" s="1164">
        <v>74.980757977361066</v>
      </c>
      <c r="J152" s="1164">
        <v>58.297971642006807</v>
      </c>
      <c r="K152" s="1164">
        <v>46.84253928196415</v>
      </c>
      <c r="L152" s="1183">
        <v>47.303700549672598</v>
      </c>
      <c r="M152" s="1196">
        <v>58.412116453721232</v>
      </c>
      <c r="N152" s="1164">
        <v>49.833066628147968</v>
      </c>
      <c r="O152" s="1164">
        <v>57.093454663501809</v>
      </c>
      <c r="P152" s="1164">
        <v>60.740916697280824</v>
      </c>
      <c r="Q152" s="1225">
        <v>56.098843148451849</v>
      </c>
      <c r="R152" s="1211">
        <v>76.607368344970595</v>
      </c>
      <c r="S152" s="1164">
        <v>55.975528457526536</v>
      </c>
      <c r="T152" s="1164">
        <v>70.946587616312954</v>
      </c>
      <c r="U152" s="1164">
        <v>51.832164961691809</v>
      </c>
      <c r="V152" s="1164">
        <v>60.017721983253622</v>
      </c>
      <c r="W152" s="1164">
        <v>44.202207266189944</v>
      </c>
      <c r="X152" s="1164">
        <v>52.235620871785429</v>
      </c>
      <c r="Y152" s="1165">
        <v>74.94397158699519</v>
      </c>
      <c r="Z152" s="1165">
        <v>52.99523065355082</v>
      </c>
      <c r="AA152" s="1165">
        <v>59.021023968870736</v>
      </c>
      <c r="AB152" s="1165">
        <v>59.173985288568375</v>
      </c>
      <c r="AC152" s="1165">
        <v>50.418134348727214</v>
      </c>
      <c r="AD152" s="2557">
        <v>65.164565366744242</v>
      </c>
      <c r="AE152" s="2576"/>
      <c r="AF152" s="2576"/>
      <c r="AG152" s="2576"/>
      <c r="AH152" s="2576"/>
      <c r="AI152" s="2576"/>
      <c r="AJ152" s="2576"/>
      <c r="AK152" s="2576"/>
      <c r="AL152" s="2576"/>
      <c r="AM152" s="2576"/>
      <c r="AN152" s="2576"/>
      <c r="AO152" s="2576"/>
      <c r="AP152" s="2576"/>
      <c r="AQ152" s="2576"/>
      <c r="AR152" s="2576"/>
      <c r="AS152" s="2576"/>
      <c r="AT152" s="2576"/>
      <c r="AU152" s="2576"/>
      <c r="AV152" s="2576"/>
      <c r="AW152" s="2576"/>
      <c r="AX152" s="2576"/>
      <c r="AY152" s="2576"/>
      <c r="AZ152" s="239"/>
      <c r="BA152" s="3056"/>
      <c r="BB152" s="265" t="s">
        <v>49</v>
      </c>
      <c r="BC152" s="1599" t="s">
        <v>36</v>
      </c>
      <c r="BD152" s="1618" t="s">
        <v>36</v>
      </c>
      <c r="BE152" s="1618" t="s">
        <v>36</v>
      </c>
      <c r="BF152" s="1618" t="s">
        <v>36</v>
      </c>
      <c r="BG152" s="1638" t="s">
        <v>36</v>
      </c>
      <c r="BH152" s="1658" t="s">
        <v>36</v>
      </c>
      <c r="BI152" s="1618" t="s">
        <v>36</v>
      </c>
      <c r="BJ152" s="1618" t="s">
        <v>36</v>
      </c>
      <c r="BK152" s="1618" t="s">
        <v>36</v>
      </c>
      <c r="BL152" s="1638" t="s">
        <v>36</v>
      </c>
      <c r="BM152" s="1658" t="s">
        <v>36</v>
      </c>
      <c r="BN152" s="1618" t="s">
        <v>36</v>
      </c>
      <c r="BO152" s="1618" t="s">
        <v>36</v>
      </c>
      <c r="BP152" s="1618" t="s">
        <v>36</v>
      </c>
      <c r="BQ152" s="1638" t="s">
        <v>36</v>
      </c>
      <c r="BR152" s="1658" t="s">
        <v>36</v>
      </c>
      <c r="BS152" s="1618" t="s">
        <v>36</v>
      </c>
      <c r="BT152" s="1618" t="s">
        <v>36</v>
      </c>
      <c r="BU152" s="1618" t="s">
        <v>36</v>
      </c>
      <c r="BV152" s="1618" t="s">
        <v>36</v>
      </c>
      <c r="BW152" s="1618" t="s">
        <v>36</v>
      </c>
      <c r="BX152" s="1618" t="s">
        <v>36</v>
      </c>
      <c r="BY152" s="1676" t="s">
        <v>36</v>
      </c>
      <c r="BZ152" s="1676" t="s">
        <v>36</v>
      </c>
      <c r="CA152" s="1676" t="s">
        <v>36</v>
      </c>
      <c r="CB152" s="1676" t="s">
        <v>36</v>
      </c>
      <c r="CC152" s="1676" t="s">
        <v>36</v>
      </c>
      <c r="CD152" s="1676" t="s">
        <v>36</v>
      </c>
      <c r="CE152" s="2595"/>
      <c r="CF152" s="2595"/>
      <c r="CG152" s="2595"/>
      <c r="CH152" s="2595"/>
      <c r="CI152" s="2595"/>
      <c r="CJ152" s="2595"/>
      <c r="CK152" s="2595"/>
      <c r="CL152" s="2595"/>
      <c r="CM152" s="2595"/>
      <c r="CN152" s="2595"/>
      <c r="CO152" s="2595"/>
      <c r="CP152" s="2595"/>
      <c r="CQ152" s="2595"/>
      <c r="CR152" s="2595"/>
      <c r="CS152" s="2595"/>
      <c r="CT152" s="2595"/>
      <c r="CU152" s="2595"/>
      <c r="CV152" s="2595"/>
      <c r="CW152" s="2595"/>
      <c r="CX152" s="2595"/>
      <c r="CY152" s="2595"/>
      <c r="CZ152" s="2595"/>
    </row>
    <row r="153" s="767" customFormat="true" ht="15" customHeight="true" x14ac:dyDescent="0.2">
      <c r="A153" s="3221" t="s">
        <v>274</v>
      </c>
      <c r="B153" s="1941" t="s">
        <v>275</v>
      </c>
      <c r="C153" s="1876">
        <v>0</v>
      </c>
      <c r="D153" s="1877">
        <v>0</v>
      </c>
      <c r="E153" s="1877">
        <v>0</v>
      </c>
      <c r="F153" s="1877">
        <v>0</v>
      </c>
      <c r="G153" s="1878">
        <v>2.1544706162777887</v>
      </c>
      <c r="H153" s="1879">
        <v>0</v>
      </c>
      <c r="I153" s="1877">
        <v>0</v>
      </c>
      <c r="J153" s="1877">
        <v>1.798374499378282</v>
      </c>
      <c r="K153" s="1877">
        <v>0</v>
      </c>
      <c r="L153" s="1880">
        <v>7.0381559806549099</v>
      </c>
      <c r="M153" s="1881">
        <v>0</v>
      </c>
      <c r="N153" s="1877">
        <v>0</v>
      </c>
      <c r="O153" s="1877">
        <v>0</v>
      </c>
      <c r="P153" s="1877">
        <v>0</v>
      </c>
      <c r="Q153" s="1878">
        <v>0</v>
      </c>
      <c r="R153" s="1879">
        <v>0</v>
      </c>
      <c r="S153" s="1877">
        <v>0</v>
      </c>
      <c r="T153" s="1877">
        <v>2.2631624400310821</v>
      </c>
      <c r="U153" s="1877">
        <v>0</v>
      </c>
      <c r="V153" s="1877">
        <v>0</v>
      </c>
      <c r="W153" s="1877">
        <v>0</v>
      </c>
      <c r="X153" s="1877">
        <v>0</v>
      </c>
      <c r="Y153" s="1877">
        <v>0</v>
      </c>
      <c r="Z153" s="1877">
        <v>3.4249565285517711</v>
      </c>
      <c r="AA153" s="1877">
        <v>0</v>
      </c>
      <c r="AB153" s="1877">
        <v>0</v>
      </c>
      <c r="AC153" s="1877">
        <v>0</v>
      </c>
      <c r="AD153" s="2640">
        <v>0</v>
      </c>
      <c r="AE153" s="1045"/>
      <c r="AF153" s="1045"/>
      <c r="AG153" s="1045"/>
      <c r="AH153" s="1045"/>
      <c r="AI153" s="1045"/>
      <c r="AJ153" s="1045"/>
      <c r="AK153" s="1045"/>
      <c r="AL153" s="1045"/>
      <c r="AM153" s="1045"/>
      <c r="AN153" s="1045"/>
      <c r="AO153" s="1045"/>
      <c r="AP153" s="1045"/>
      <c r="AQ153" s="1045"/>
      <c r="AR153" s="1045"/>
      <c r="AS153" s="1045"/>
      <c r="AT153" s="1045"/>
      <c r="AU153" s="1045"/>
      <c r="AV153" s="1045"/>
      <c r="AW153" s="1045"/>
      <c r="AX153" s="1045"/>
      <c r="AY153" s="1045"/>
      <c r="AZ153" s="240"/>
      <c r="BA153" s="3189" t="s">
        <v>274</v>
      </c>
      <c r="BB153" s="264" t="s">
        <v>275</v>
      </c>
      <c r="BC153" s="511">
        <v>0</v>
      </c>
      <c r="BD153" s="443">
        <v>0</v>
      </c>
      <c r="BE153" s="443">
        <v>0</v>
      </c>
      <c r="BF153" s="443">
        <v>0</v>
      </c>
      <c r="BG153" s="512">
        <v>159.78280448866107</v>
      </c>
      <c r="BH153" s="523">
        <v>0</v>
      </c>
      <c r="BI153" s="443">
        <v>0</v>
      </c>
      <c r="BJ153" s="443">
        <v>32.658052580571699</v>
      </c>
      <c r="BK153" s="443">
        <v>0</v>
      </c>
      <c r="BL153" s="512">
        <v>127.12475190808937</v>
      </c>
      <c r="BM153" s="523">
        <v>0</v>
      </c>
      <c r="BN153" s="443">
        <v>0</v>
      </c>
      <c r="BO153" s="443">
        <v>0</v>
      </c>
      <c r="BP153" s="443">
        <v>0</v>
      </c>
      <c r="BQ153" s="512">
        <v>0</v>
      </c>
      <c r="BR153" s="523">
        <v>0</v>
      </c>
      <c r="BS153" s="443">
        <v>0</v>
      </c>
      <c r="BT153" s="443">
        <v>58.661407483106572</v>
      </c>
      <c r="BU153" s="443">
        <v>0</v>
      </c>
      <c r="BV153" s="443">
        <v>0</v>
      </c>
      <c r="BW153" s="443">
        <v>0</v>
      </c>
      <c r="BX153" s="443">
        <v>0</v>
      </c>
      <c r="BY153" s="444">
        <v>0</v>
      </c>
      <c r="BZ153" s="444">
        <v>101.12139700555448</v>
      </c>
      <c r="CA153" s="444">
        <v>0</v>
      </c>
      <c r="CB153" s="444">
        <v>0</v>
      </c>
      <c r="CC153" s="444">
        <v>0</v>
      </c>
      <c r="CD153" s="444">
        <v>0</v>
      </c>
      <c r="CE153" s="2596"/>
      <c r="CF153" s="2596"/>
      <c r="CG153" s="2596"/>
      <c r="CH153" s="2596"/>
      <c r="CI153" s="2596"/>
      <c r="CJ153" s="2596"/>
      <c r="CK153" s="2596"/>
      <c r="CL153" s="2596"/>
      <c r="CM153" s="2596"/>
      <c r="CN153" s="2596"/>
      <c r="CO153" s="2596"/>
      <c r="CP153" s="2596"/>
      <c r="CQ153" s="2596"/>
      <c r="CR153" s="2596"/>
      <c r="CS153" s="2596"/>
      <c r="CT153" s="2596"/>
      <c r="CU153" s="2596"/>
      <c r="CV153" s="2596"/>
      <c r="CW153" s="2596"/>
      <c r="CX153" s="2596"/>
      <c r="CY153" s="2596"/>
      <c r="CZ153" s="2596"/>
    </row>
    <row r="154" s="767" customFormat="true" ht="15" customHeight="true" x14ac:dyDescent="0.2">
      <c r="A154" s="3221"/>
      <c r="B154" s="1941" t="s">
        <v>276</v>
      </c>
      <c r="C154" s="1876">
        <v>0</v>
      </c>
      <c r="D154" s="1877">
        <v>0</v>
      </c>
      <c r="E154" s="1877">
        <v>0</v>
      </c>
      <c r="F154" s="1877">
        <v>0</v>
      </c>
      <c r="G154" s="1878">
        <v>0.96706414426787568</v>
      </c>
      <c r="H154" s="1879">
        <v>0</v>
      </c>
      <c r="I154" s="1877">
        <v>0</v>
      </c>
      <c r="J154" s="1877">
        <v>4.0760799409594324E-2</v>
      </c>
      <c r="K154" s="1877">
        <v>0</v>
      </c>
      <c r="L154" s="1880">
        <v>3.663942300391442</v>
      </c>
      <c r="M154" s="1881">
        <v>0</v>
      </c>
      <c r="N154" s="1877">
        <v>0</v>
      </c>
      <c r="O154" s="1877">
        <v>0</v>
      </c>
      <c r="P154" s="1877">
        <v>0</v>
      </c>
      <c r="Q154" s="1878">
        <v>8.5596443383814558E-2</v>
      </c>
      <c r="R154" s="1879">
        <v>0</v>
      </c>
      <c r="S154" s="1877">
        <v>0.2342193118997202</v>
      </c>
      <c r="T154" s="1877">
        <v>2.1009879394532209</v>
      </c>
      <c r="U154" s="1877">
        <v>0</v>
      </c>
      <c r="V154" s="1877">
        <v>0</v>
      </c>
      <c r="W154" s="1877">
        <v>0.35238974370762649</v>
      </c>
      <c r="X154" s="1877">
        <v>0</v>
      </c>
      <c r="Y154" s="1877">
        <v>0</v>
      </c>
      <c r="Z154" s="1877">
        <v>0</v>
      </c>
      <c r="AA154" s="1877">
        <v>0</v>
      </c>
      <c r="AB154" s="1877">
        <v>0</v>
      </c>
      <c r="AC154" s="1877">
        <v>0</v>
      </c>
      <c r="AD154" s="2640">
        <v>0</v>
      </c>
      <c r="AE154" s="1045"/>
      <c r="AF154" s="1045"/>
      <c r="AG154" s="1045"/>
      <c r="AH154" s="1045"/>
      <c r="AI154" s="1045"/>
      <c r="AJ154" s="1045"/>
      <c r="AK154" s="1045"/>
      <c r="AL154" s="1045"/>
      <c r="AM154" s="1045"/>
      <c r="AN154" s="1045"/>
      <c r="AO154" s="1045"/>
      <c r="AP154" s="1045"/>
      <c r="AQ154" s="1045"/>
      <c r="AR154" s="1045"/>
      <c r="AS154" s="1045"/>
      <c r="AT154" s="1045"/>
      <c r="AU154" s="1045"/>
      <c r="AV154" s="1045"/>
      <c r="AW154" s="1045"/>
      <c r="AX154" s="1045"/>
      <c r="AY154" s="1045"/>
      <c r="AZ154" s="240"/>
      <c r="BA154" s="3189"/>
      <c r="BB154" s="173" t="s">
        <v>276</v>
      </c>
      <c r="BC154" s="513">
        <v>0</v>
      </c>
      <c r="BD154" s="445">
        <v>0</v>
      </c>
      <c r="BE154" s="445">
        <v>0</v>
      </c>
      <c r="BF154" s="445">
        <v>0</v>
      </c>
      <c r="BG154" s="514">
        <v>71.720737300426975</v>
      </c>
      <c r="BH154" s="524">
        <v>0</v>
      </c>
      <c r="BI154" s="445">
        <v>0</v>
      </c>
      <c r="BJ154" s="445">
        <v>0.74020640906822632</v>
      </c>
      <c r="BK154" s="445">
        <v>0</v>
      </c>
      <c r="BL154" s="514">
        <v>66.178947613984974</v>
      </c>
      <c r="BM154" s="524">
        <v>0</v>
      </c>
      <c r="BN154" s="445">
        <v>0</v>
      </c>
      <c r="BO154" s="445">
        <v>0</v>
      </c>
      <c r="BP154" s="445">
        <v>0</v>
      </c>
      <c r="BQ154" s="514">
        <v>4.8015832773737639</v>
      </c>
      <c r="BR154" s="524">
        <v>0</v>
      </c>
      <c r="BS154" s="445">
        <v>8.6946906307293439</v>
      </c>
      <c r="BT154" s="445">
        <v>54.457827442410697</v>
      </c>
      <c r="BU154" s="445">
        <v>0</v>
      </c>
      <c r="BV154" s="445">
        <v>0</v>
      </c>
      <c r="BW154" s="445">
        <v>8.5682192272869226</v>
      </c>
      <c r="BX154" s="445">
        <v>0</v>
      </c>
      <c r="BY154" s="446">
        <v>0</v>
      </c>
      <c r="BZ154" s="446">
        <v>0</v>
      </c>
      <c r="CA154" s="446">
        <v>0</v>
      </c>
      <c r="CB154" s="446">
        <v>0</v>
      </c>
      <c r="CC154" s="446">
        <v>0</v>
      </c>
      <c r="CD154" s="446">
        <v>0</v>
      </c>
      <c r="CE154" s="2596"/>
      <c r="CF154" s="2596"/>
      <c r="CG154" s="2596"/>
      <c r="CH154" s="2596"/>
      <c r="CI154" s="2596"/>
      <c r="CJ154" s="2596"/>
      <c r="CK154" s="2596"/>
      <c r="CL154" s="2596"/>
      <c r="CM154" s="2596"/>
      <c r="CN154" s="2596"/>
      <c r="CO154" s="2596"/>
      <c r="CP154" s="2596"/>
      <c r="CQ154" s="2596"/>
      <c r="CR154" s="2596"/>
      <c r="CS154" s="2596"/>
      <c r="CT154" s="2596"/>
      <c r="CU154" s="2596"/>
      <c r="CV154" s="2596"/>
      <c r="CW154" s="2596"/>
      <c r="CX154" s="2596"/>
      <c r="CY154" s="2596"/>
      <c r="CZ154" s="2596"/>
    </row>
    <row r="155" s="767" customFormat="true" ht="15" customHeight="true" x14ac:dyDescent="0.2">
      <c r="A155" s="3221"/>
      <c r="B155" s="1941" t="s">
        <v>277</v>
      </c>
      <c r="C155" s="1876">
        <v>0</v>
      </c>
      <c r="D155" s="1877">
        <v>0.11044292091108199</v>
      </c>
      <c r="E155" s="1877">
        <v>9.1350668767607057E-2</v>
      </c>
      <c r="F155" s="1877">
        <v>0.44024605541903494</v>
      </c>
      <c r="G155" s="1878">
        <v>0.49381871271240163</v>
      </c>
      <c r="H155" s="1879">
        <v>1.3390953164138431</v>
      </c>
      <c r="I155" s="1877">
        <v>0.2249149228065884</v>
      </c>
      <c r="J155" s="1877">
        <v>0.44096346041671269</v>
      </c>
      <c r="K155" s="1877">
        <v>0.2901519524324464</v>
      </c>
      <c r="L155" s="1880">
        <v>0.98053900038116115</v>
      </c>
      <c r="M155" s="1881">
        <v>0</v>
      </c>
      <c r="N155" s="1877">
        <v>9.0511261077111313E-2</v>
      </c>
      <c r="O155" s="1877">
        <v>5.5385742063726311E-2</v>
      </c>
      <c r="P155" s="1877">
        <v>0.12086075870947123</v>
      </c>
      <c r="Q155" s="1878">
        <v>0.17910121386863589</v>
      </c>
      <c r="R155" s="1879">
        <v>0</v>
      </c>
      <c r="S155" s="1877">
        <v>0</v>
      </c>
      <c r="T155" s="1877">
        <v>1.349903376870174</v>
      </c>
      <c r="U155" s="1877">
        <v>0.55607274563509634</v>
      </c>
      <c r="V155" s="1877">
        <v>0</v>
      </c>
      <c r="W155" s="1877">
        <v>0</v>
      </c>
      <c r="X155" s="1877">
        <v>0.30253942339609019</v>
      </c>
      <c r="Y155" s="1877">
        <v>3.6343766720878162E-2</v>
      </c>
      <c r="Z155" s="1877">
        <v>0</v>
      </c>
      <c r="AA155" s="1877">
        <v>0.4232053334478682</v>
      </c>
      <c r="AB155" s="1877">
        <v>9.3644734927968737E-2</v>
      </c>
      <c r="AC155" s="1877">
        <v>3.1851363126601688E-2</v>
      </c>
      <c r="AD155" s="2640">
        <v>4.436459975688823E-2</v>
      </c>
      <c r="AE155" s="1045"/>
      <c r="AF155" s="1045"/>
      <c r="AG155" s="1045"/>
      <c r="AH155" s="1045"/>
      <c r="AI155" s="1045"/>
      <c r="AJ155" s="1045"/>
      <c r="AK155" s="1045"/>
      <c r="AL155" s="1045"/>
      <c r="AM155" s="1045"/>
      <c r="AN155" s="1045"/>
      <c r="AO155" s="1045"/>
      <c r="AP155" s="1045"/>
      <c r="AQ155" s="1045"/>
      <c r="AR155" s="1045"/>
      <c r="AS155" s="1045"/>
      <c r="AT155" s="1045"/>
      <c r="AU155" s="1045"/>
      <c r="AV155" s="1045"/>
      <c r="AW155" s="1045"/>
      <c r="AX155" s="1045"/>
      <c r="AY155" s="1045"/>
      <c r="AZ155" s="240"/>
      <c r="BA155" s="3189"/>
      <c r="BB155" s="173" t="s">
        <v>277</v>
      </c>
      <c r="BC155" s="513">
        <v>0</v>
      </c>
      <c r="BD155" s="445">
        <v>8.191501409902612</v>
      </c>
      <c r="BE155" s="445">
        <v>6.7716928654209765</v>
      </c>
      <c r="BF155" s="445">
        <v>32.646374261227528</v>
      </c>
      <c r="BG155" s="514">
        <v>36.623260595907993</v>
      </c>
      <c r="BH155" s="524">
        <v>24.233209087821798</v>
      </c>
      <c r="BI155" s="445">
        <v>4.0360392563418381</v>
      </c>
      <c r="BJ155" s="445">
        <v>8.0077914146238385</v>
      </c>
      <c r="BK155" s="445">
        <v>5.2350908931027593</v>
      </c>
      <c r="BL155" s="514">
        <v>17.710715349628003</v>
      </c>
      <c r="BM155" s="524">
        <v>0</v>
      </c>
      <c r="BN155" s="445">
        <v>5.083952067074982</v>
      </c>
      <c r="BO155" s="445">
        <v>3.10754934282763</v>
      </c>
      <c r="BP155" s="445">
        <v>6.7716928654209765</v>
      </c>
      <c r="BQ155" s="514">
        <v>10.046788855617287</v>
      </c>
      <c r="BR155" s="524">
        <v>0</v>
      </c>
      <c r="BS155" s="445">
        <v>0</v>
      </c>
      <c r="BT155" s="445">
        <v>34.989636913696437</v>
      </c>
      <c r="BU155" s="445">
        <v>15.088703779103971</v>
      </c>
      <c r="BV155" s="445">
        <v>0</v>
      </c>
      <c r="BW155" s="445">
        <v>0</v>
      </c>
      <c r="BX155" s="445">
        <v>9.8792422082486056</v>
      </c>
      <c r="BY155" s="446">
        <v>1.109439971883291</v>
      </c>
      <c r="BZ155" s="446">
        <v>0</v>
      </c>
      <c r="CA155" s="446">
        <v>19.478943472076537</v>
      </c>
      <c r="CB155" s="446">
        <v>2.0501798068655046</v>
      </c>
      <c r="CC155" s="446">
        <v>0.61683326879656453</v>
      </c>
      <c r="CD155" s="446">
        <v>1.0198497117881995</v>
      </c>
      <c r="CE155" s="2596"/>
      <c r="CF155" s="2596"/>
      <c r="CG155" s="2596"/>
      <c r="CH155" s="2596"/>
      <c r="CI155" s="2596"/>
      <c r="CJ155" s="2596"/>
      <c r="CK155" s="2596"/>
      <c r="CL155" s="2596"/>
      <c r="CM155" s="2596"/>
      <c r="CN155" s="2596"/>
      <c r="CO155" s="2596"/>
      <c r="CP155" s="2596"/>
      <c r="CQ155" s="2596"/>
      <c r="CR155" s="2596"/>
      <c r="CS155" s="2596"/>
      <c r="CT155" s="2596"/>
      <c r="CU155" s="2596"/>
      <c r="CV155" s="2596"/>
      <c r="CW155" s="2596"/>
      <c r="CX155" s="2596"/>
      <c r="CY155" s="2596"/>
      <c r="CZ155" s="2596"/>
    </row>
    <row r="156" s="767" customFormat="true" ht="15" customHeight="true" x14ac:dyDescent="0.2">
      <c r="A156" s="3221"/>
      <c r="B156" s="1941" t="s">
        <v>278</v>
      </c>
      <c r="C156" s="1876">
        <v>0.25708923185575894</v>
      </c>
      <c r="D156" s="1877">
        <v>9.6481612517685583E-2</v>
      </c>
      <c r="E156" s="1877">
        <v>0.42438752982898592</v>
      </c>
      <c r="F156" s="1877">
        <v>0.39278206474189409</v>
      </c>
      <c r="G156" s="1878">
        <v>1.917626365657437</v>
      </c>
      <c r="H156" s="1879">
        <v>0</v>
      </c>
      <c r="I156" s="1877">
        <v>0.1191925917313688</v>
      </c>
      <c r="J156" s="1877">
        <v>0.26494519616236312</v>
      </c>
      <c r="K156" s="1877">
        <v>0.43209512237374514</v>
      </c>
      <c r="L156" s="1880">
        <v>4.680193959321433</v>
      </c>
      <c r="M156" s="1881">
        <v>0.34007112801802875</v>
      </c>
      <c r="N156" s="1877">
        <v>0.12740056331258742</v>
      </c>
      <c r="O156" s="1877">
        <v>0.14556663963567371</v>
      </c>
      <c r="P156" s="1877">
        <v>0.41571185547452777</v>
      </c>
      <c r="Q156" s="1878">
        <v>1.2846513430481372</v>
      </c>
      <c r="R156" s="1879">
        <v>0</v>
      </c>
      <c r="S156" s="1877">
        <v>0.87616065571220858</v>
      </c>
      <c r="T156" s="1877">
        <v>1.1995545805304695</v>
      </c>
      <c r="U156" s="1877">
        <v>0.19593020860600163</v>
      </c>
      <c r="V156" s="1877">
        <v>3.0538155306983743</v>
      </c>
      <c r="W156" s="1877">
        <v>0</v>
      </c>
      <c r="X156" s="1877">
        <v>0</v>
      </c>
      <c r="Y156" s="1877">
        <v>0.91309475469834844</v>
      </c>
      <c r="Z156" s="1877">
        <v>1.2079181173218425</v>
      </c>
      <c r="AA156" s="1877">
        <v>0</v>
      </c>
      <c r="AB156" s="1877">
        <v>9.9402893249785879E-2</v>
      </c>
      <c r="AC156" s="1877">
        <v>1.0991898328290981</v>
      </c>
      <c r="AD156" s="2640">
        <v>0</v>
      </c>
      <c r="AE156" s="1045"/>
      <c r="AF156" s="1045"/>
      <c r="AG156" s="1045"/>
      <c r="AH156" s="1045"/>
      <c r="AI156" s="1045"/>
      <c r="AJ156" s="1045"/>
      <c r="AK156" s="1045"/>
      <c r="AL156" s="1045"/>
      <c r="AM156" s="1045"/>
      <c r="AN156" s="1045"/>
      <c r="AO156" s="1045"/>
      <c r="AP156" s="1045"/>
      <c r="AQ156" s="1045"/>
      <c r="AR156" s="1045"/>
      <c r="AS156" s="1045"/>
      <c r="AT156" s="1045"/>
      <c r="AU156" s="1045"/>
      <c r="AV156" s="1045"/>
      <c r="AW156" s="1045"/>
      <c r="AX156" s="1045"/>
      <c r="AY156" s="1045"/>
      <c r="AZ156" s="240"/>
      <c r="BA156" s="3189"/>
      <c r="BB156" s="173" t="s">
        <v>278</v>
      </c>
      <c r="BC156" s="513">
        <v>19.06026871490262</v>
      </c>
      <c r="BD156" s="445">
        <v>7.1559974912705906</v>
      </c>
      <c r="BE156" s="445">
        <v>31.459233377124797</v>
      </c>
      <c r="BF156" s="445">
        <v>29.1266897927262</v>
      </c>
      <c r="BG156" s="514">
        <v>142.21763636559035</v>
      </c>
      <c r="BH156" s="524">
        <v>0</v>
      </c>
      <c r="BI156" s="445">
        <v>2.1388797741384828</v>
      </c>
      <c r="BJ156" s="445">
        <v>4.811341658943471</v>
      </c>
      <c r="BK156" s="445">
        <v>7.7961124201622285</v>
      </c>
      <c r="BL156" s="514">
        <v>84.534713012301424</v>
      </c>
      <c r="BM156" s="524">
        <v>19.06026871490262</v>
      </c>
      <c r="BN156" s="445">
        <v>7.1559974912705906</v>
      </c>
      <c r="BO156" s="445">
        <v>8.167363990844219</v>
      </c>
      <c r="BP156" s="445">
        <v>23.291869386280577</v>
      </c>
      <c r="BQ156" s="514">
        <v>72.063279292770929</v>
      </c>
      <c r="BR156" s="524">
        <v>0</v>
      </c>
      <c r="BS156" s="445">
        <v>32.524840852987403</v>
      </c>
      <c r="BT156" s="445">
        <v>31.092580365445802</v>
      </c>
      <c r="BU156" s="445">
        <v>5.3164498750204849</v>
      </c>
      <c r="BV156" s="445">
        <v>73.085797028443039</v>
      </c>
      <c r="BW156" s="445">
        <v>0</v>
      </c>
      <c r="BX156" s="445">
        <v>0</v>
      </c>
      <c r="BY156" s="446">
        <v>27.873385462750377</v>
      </c>
      <c r="BZ156" s="446">
        <v>35.663625647112397</v>
      </c>
      <c r="CA156" s="446">
        <v>0</v>
      </c>
      <c r="CB156" s="446">
        <v>2.1762441277822613</v>
      </c>
      <c r="CC156" s="446">
        <v>21.286902382072761</v>
      </c>
      <c r="CD156" s="446">
        <v>0</v>
      </c>
      <c r="CE156" s="2596"/>
      <c r="CF156" s="2596"/>
      <c r="CG156" s="2596"/>
      <c r="CH156" s="2596"/>
      <c r="CI156" s="2596"/>
      <c r="CJ156" s="2596"/>
      <c r="CK156" s="2596"/>
      <c r="CL156" s="2596"/>
      <c r="CM156" s="2596"/>
      <c r="CN156" s="2596"/>
      <c r="CO156" s="2596"/>
      <c r="CP156" s="2596"/>
      <c r="CQ156" s="2596"/>
      <c r="CR156" s="2596"/>
      <c r="CS156" s="2596"/>
      <c r="CT156" s="2596"/>
      <c r="CU156" s="2596"/>
      <c r="CV156" s="2596"/>
      <c r="CW156" s="2596"/>
      <c r="CX156" s="2596"/>
      <c r="CY156" s="2596"/>
      <c r="CZ156" s="2596"/>
    </row>
    <row r="157" s="767" customFormat="true" ht="15" customHeight="true" x14ac:dyDescent="0.2">
      <c r="A157" s="3221"/>
      <c r="B157" s="1941" t="s">
        <v>279</v>
      </c>
      <c r="C157" s="1876">
        <v>5.6791871271825318</v>
      </c>
      <c r="D157" s="1877">
        <v>12.547101130823023</v>
      </c>
      <c r="E157" s="1877">
        <v>28.353408896977804</v>
      </c>
      <c r="F157" s="1877">
        <v>43.721914657719054</v>
      </c>
      <c r="G157" s="1878">
        <v>86.996230178199738</v>
      </c>
      <c r="H157" s="1879">
        <v>87.642034172908097</v>
      </c>
      <c r="I157" s="1877">
        <v>91.27519287686367</v>
      </c>
      <c r="J157" s="1877">
        <v>93.755152007129084</v>
      </c>
      <c r="K157" s="1877">
        <v>94.054503630419674</v>
      </c>
      <c r="L157" s="1880">
        <v>82.526265933329015</v>
      </c>
      <c r="M157" s="1881">
        <v>5.3932077175153852</v>
      </c>
      <c r="N157" s="1877">
        <v>8.9191039093487365</v>
      </c>
      <c r="O157" s="1877">
        <v>15.031118373739643</v>
      </c>
      <c r="P157" s="1877">
        <v>21.750630266997494</v>
      </c>
      <c r="Q157" s="1878">
        <v>38.65185094732955</v>
      </c>
      <c r="R157" s="1879">
        <v>58.666560356428946</v>
      </c>
      <c r="S157" s="1877">
        <v>45.244762634289067</v>
      </c>
      <c r="T157" s="1877">
        <v>56.221148107999539</v>
      </c>
      <c r="U157" s="1877">
        <v>21.374035539467922</v>
      </c>
      <c r="V157" s="1877">
        <v>21.538743676487183</v>
      </c>
      <c r="W157" s="1877">
        <v>40.044657035042356</v>
      </c>
      <c r="X157" s="1877">
        <v>10.155126192634311</v>
      </c>
      <c r="Y157" s="1877">
        <v>3.0115846876486994</v>
      </c>
      <c r="Z157" s="1877">
        <v>75.75064595621285</v>
      </c>
      <c r="AA157" s="1877">
        <v>52.842445659774171</v>
      </c>
      <c r="AB157" s="1877">
        <v>15.977594646998478</v>
      </c>
      <c r="AC157" s="1877">
        <v>18.209096123853797</v>
      </c>
      <c r="AD157" s="2640">
        <v>18.487139460982174</v>
      </c>
      <c r="AE157" s="1045"/>
      <c r="AF157" s="1045"/>
      <c r="AG157" s="1045"/>
      <c r="AH157" s="1045"/>
      <c r="AI157" s="1045"/>
      <c r="AJ157" s="1045"/>
      <c r="AK157" s="1045"/>
      <c r="AL157" s="1045"/>
      <c r="AM157" s="1045"/>
      <c r="AN157" s="1045"/>
      <c r="AO157" s="1045"/>
      <c r="AP157" s="1045"/>
      <c r="AQ157" s="1045"/>
      <c r="AR157" s="1045"/>
      <c r="AS157" s="1045"/>
      <c r="AT157" s="1045"/>
      <c r="AU157" s="1045"/>
      <c r="AV157" s="1045"/>
      <c r="AW157" s="1045"/>
      <c r="AX157" s="1045"/>
      <c r="AY157" s="1045"/>
      <c r="AZ157" s="240"/>
      <c r="BA157" s="3189"/>
      <c r="BB157" s="173" t="s">
        <v>279</v>
      </c>
      <c r="BC157" s="513">
        <v>421.0477115083811</v>
      </c>
      <c r="BD157" s="445">
        <v>930.61280664675371</v>
      </c>
      <c r="BE157" s="445">
        <v>2101.7971661102019</v>
      </c>
      <c r="BF157" s="445">
        <v>3242.1914330947375</v>
      </c>
      <c r="BG157" s="514">
        <v>6451.9337292375349</v>
      </c>
      <c r="BH157" s="524">
        <v>1586.0317879998745</v>
      </c>
      <c r="BI157" s="445">
        <v>1637.9093791743885</v>
      </c>
      <c r="BJ157" s="445">
        <v>1702.5712303009373</v>
      </c>
      <c r="BK157" s="445">
        <v>1696.986255936182</v>
      </c>
      <c r="BL157" s="514">
        <v>1490.6079250746079</v>
      </c>
      <c r="BM157" s="524">
        <v>302.27790559650265</v>
      </c>
      <c r="BN157" s="445">
        <v>500.97961531835102</v>
      </c>
      <c r="BO157" s="445">
        <v>843.35679696292459</v>
      </c>
      <c r="BP157" s="445">
        <v>1218.6634385730879</v>
      </c>
      <c r="BQ157" s="514">
        <v>2168.1985116607557</v>
      </c>
      <c r="BR157" s="524">
        <v>1721.9516241815247</v>
      </c>
      <c r="BS157" s="445">
        <v>1679.5763362773168</v>
      </c>
      <c r="BT157" s="445">
        <v>1457.2580474100446</v>
      </c>
      <c r="BU157" s="445">
        <v>579.97176331800665</v>
      </c>
      <c r="BV157" s="445">
        <v>515.47849985143216</v>
      </c>
      <c r="BW157" s="445">
        <v>973.67022305403941</v>
      </c>
      <c r="BX157" s="445">
        <v>331.60951450950762</v>
      </c>
      <c r="BY157" s="446">
        <v>91.932475157280322</v>
      </c>
      <c r="BZ157" s="446">
        <v>2236.5279907375657</v>
      </c>
      <c r="CA157" s="446">
        <v>2432.1881852176884</v>
      </c>
      <c r="CB157" s="446">
        <v>349.8001455474801</v>
      </c>
      <c r="CC157" s="446">
        <v>352.63722432421878</v>
      </c>
      <c r="CD157" s="446">
        <v>424.98081701150824</v>
      </c>
      <c r="CE157" s="2596"/>
      <c r="CF157" s="2596"/>
      <c r="CG157" s="2596"/>
      <c r="CH157" s="2596"/>
      <c r="CI157" s="2596"/>
      <c r="CJ157" s="2596"/>
      <c r="CK157" s="2596"/>
      <c r="CL157" s="2596"/>
      <c r="CM157" s="2596"/>
      <c r="CN157" s="2596"/>
      <c r="CO157" s="2596"/>
      <c r="CP157" s="2596"/>
      <c r="CQ157" s="2596"/>
      <c r="CR157" s="2596"/>
      <c r="CS157" s="2596"/>
      <c r="CT157" s="2596"/>
      <c r="CU157" s="2596"/>
      <c r="CV157" s="2596"/>
      <c r="CW157" s="2596"/>
      <c r="CX157" s="2596"/>
      <c r="CY157" s="2596"/>
      <c r="CZ157" s="2596"/>
    </row>
    <row r="158" s="767" customFormat="true" ht="15" customHeight="true" x14ac:dyDescent="0.2">
      <c r="A158" s="3221"/>
      <c r="B158" s="1941" t="s">
        <v>280</v>
      </c>
      <c r="C158" s="1876">
        <v>92.854513565809668</v>
      </c>
      <c r="D158" s="1877">
        <v>87.107796859629957</v>
      </c>
      <c r="E158" s="1877">
        <v>70.853387310329765</v>
      </c>
      <c r="F158" s="1877">
        <v>54.909280009424187</v>
      </c>
      <c r="G158" s="1878">
        <v>7.4657996055929461</v>
      </c>
      <c r="H158" s="1879">
        <v>11.018870510678045</v>
      </c>
      <c r="I158" s="1877">
        <v>8.0063477059115034</v>
      </c>
      <c r="J158" s="1877">
        <v>3.6998040375039691</v>
      </c>
      <c r="K158" s="1877">
        <v>5.2232492947741109</v>
      </c>
      <c r="L158" s="1880">
        <v>1.0904123703391719</v>
      </c>
      <c r="M158" s="1881">
        <v>93.238762329653326</v>
      </c>
      <c r="N158" s="1877">
        <v>90.235842141526419</v>
      </c>
      <c r="O158" s="1877">
        <v>84.642155848677916</v>
      </c>
      <c r="P158" s="1877">
        <v>77.279311290123104</v>
      </c>
      <c r="Q158" s="1878">
        <v>59.27659820062572</v>
      </c>
      <c r="R158" s="1879">
        <v>41.333439643570898</v>
      </c>
      <c r="S158" s="1877">
        <v>52.741375830266414</v>
      </c>
      <c r="T158" s="1877">
        <v>36.591797521083564</v>
      </c>
      <c r="U158" s="1877">
        <v>77.0845846013694</v>
      </c>
      <c r="V158" s="1877">
        <v>75.132221924884107</v>
      </c>
      <c r="W158" s="1877">
        <v>59.327592684905618</v>
      </c>
      <c r="X158" s="1877">
        <v>88.894015849020889</v>
      </c>
      <c r="Y158" s="1877">
        <v>96.038976790932097</v>
      </c>
      <c r="Z158" s="1877">
        <v>19.211090990704534</v>
      </c>
      <c r="AA158" s="1877">
        <v>46.488400571306755</v>
      </c>
      <c r="AB158" s="1877">
        <v>83.429949247411884</v>
      </c>
      <c r="AC158" s="1877">
        <v>80.659862680190471</v>
      </c>
      <c r="AD158" s="2640">
        <v>80.074964881636276</v>
      </c>
      <c r="AE158" s="1045"/>
      <c r="AF158" s="1045"/>
      <c r="AG158" s="1045"/>
      <c r="AH158" s="1045"/>
      <c r="AI158" s="1045"/>
      <c r="AJ158" s="1045"/>
      <c r="AK158" s="1045"/>
      <c r="AL158" s="1045"/>
      <c r="AM158" s="1045"/>
      <c r="AN158" s="1045"/>
      <c r="AO158" s="1045"/>
      <c r="AP158" s="1045"/>
      <c r="AQ158" s="1045"/>
      <c r="AR158" s="1045"/>
      <c r="AS158" s="1045"/>
      <c r="AT158" s="1045"/>
      <c r="AU158" s="1045"/>
      <c r="AV158" s="1045"/>
      <c r="AW158" s="1045"/>
      <c r="AX158" s="1045"/>
      <c r="AY158" s="1045"/>
      <c r="AZ158" s="240"/>
      <c r="BA158" s="3189"/>
      <c r="BB158" s="173" t="s">
        <v>280</v>
      </c>
      <c r="BC158" s="513">
        <v>6884.1155546680966</v>
      </c>
      <c r="BD158" s="445">
        <v>6460.7458305421478</v>
      </c>
      <c r="BE158" s="445">
        <v>5252.2590563716303</v>
      </c>
      <c r="BF158" s="445">
        <v>4071.7886816634386</v>
      </c>
      <c r="BG158" s="514">
        <v>553.68886895887556</v>
      </c>
      <c r="BH158" s="524">
        <v>199.40521763005881</v>
      </c>
      <c r="BI158" s="445">
        <v>143.67180815640694</v>
      </c>
      <c r="BJ158" s="445">
        <v>67.18756011964571</v>
      </c>
      <c r="BK158" s="445">
        <v>94.240912688132497</v>
      </c>
      <c r="BL158" s="514">
        <v>19.695272801268644</v>
      </c>
      <c r="BM158" s="524">
        <v>5225.8357685510919</v>
      </c>
      <c r="BN158" s="445">
        <v>5068.4819846762239</v>
      </c>
      <c r="BO158" s="445">
        <v>4749.0503147982272</v>
      </c>
      <c r="BP158" s="445">
        <v>4329.8732069515318</v>
      </c>
      <c r="BQ158" s="514">
        <v>3325.1559458315919</v>
      </c>
      <c r="BR158" s="524">
        <v>1213.1985085683714</v>
      </c>
      <c r="BS158" s="445">
        <v>1957.8656540478898</v>
      </c>
      <c r="BT158" s="445">
        <v>948.4632242721965</v>
      </c>
      <c r="BU158" s="445">
        <v>2091.6444334220091</v>
      </c>
      <c r="BV158" s="445">
        <v>1798.1106804582471</v>
      </c>
      <c r="BW158" s="445">
        <v>1442.5272852810724</v>
      </c>
      <c r="BX158" s="445">
        <v>2902.7804164437925</v>
      </c>
      <c r="BY158" s="446">
        <v>2931.7126243115295</v>
      </c>
      <c r="BZ158" s="446">
        <v>567.20496823424116</v>
      </c>
      <c r="CA158" s="446">
        <v>2139.7294770796711</v>
      </c>
      <c r="CB158" s="446">
        <v>1826.545799573528</v>
      </c>
      <c r="CC158" s="446">
        <v>1562.0583194491455</v>
      </c>
      <c r="CD158" s="446">
        <v>1840.7566010624812</v>
      </c>
      <c r="CE158" s="2596"/>
      <c r="CF158" s="2596"/>
      <c r="CG158" s="2596"/>
      <c r="CH158" s="2596"/>
      <c r="CI158" s="2596"/>
      <c r="CJ158" s="2596"/>
      <c r="CK158" s="2596"/>
      <c r="CL158" s="2596"/>
      <c r="CM158" s="2596"/>
      <c r="CN158" s="2596"/>
      <c r="CO158" s="2596"/>
      <c r="CP158" s="2596"/>
      <c r="CQ158" s="2596"/>
      <c r="CR158" s="2596"/>
      <c r="CS158" s="2596"/>
      <c r="CT158" s="2596"/>
      <c r="CU158" s="2596"/>
      <c r="CV158" s="2596"/>
      <c r="CW158" s="2596"/>
      <c r="CX158" s="2596"/>
      <c r="CY158" s="2596"/>
      <c r="CZ158" s="2596"/>
    </row>
    <row r="159" s="767" customFormat="true" ht="15" customHeight="true" x14ac:dyDescent="0.2">
      <c r="A159" s="3221"/>
      <c r="B159" s="1941" t="s">
        <v>281</v>
      </c>
      <c r="C159" s="1876">
        <v>0.34305880841309411</v>
      </c>
      <c r="D159" s="1877">
        <v>9.5144396371978981E-2</v>
      </c>
      <c r="E159" s="1877">
        <v>0.1595040783393665</v>
      </c>
      <c r="F159" s="1877">
        <v>0.18756543109357043</v>
      </c>
      <c r="G159" s="1878">
        <v>0</v>
      </c>
      <c r="H159" s="1879">
        <v>0</v>
      </c>
      <c r="I159" s="1877">
        <v>0</v>
      </c>
      <c r="J159" s="1877">
        <v>0</v>
      </c>
      <c r="K159" s="1877">
        <v>0</v>
      </c>
      <c r="L159" s="1880">
        <v>0</v>
      </c>
      <c r="M159" s="1881">
        <v>0.45378950767964016</v>
      </c>
      <c r="N159" s="1877">
        <v>0</v>
      </c>
      <c r="O159" s="1877">
        <v>0.12577339588294817</v>
      </c>
      <c r="P159" s="1877">
        <v>0.27741780549221956</v>
      </c>
      <c r="Q159" s="1878">
        <v>0.1816413911695082</v>
      </c>
      <c r="R159" s="1879">
        <v>0</v>
      </c>
      <c r="S159" s="1877">
        <v>0.27448090201694286</v>
      </c>
      <c r="T159" s="1877">
        <v>0</v>
      </c>
      <c r="U159" s="1877">
        <v>0.3260850665703493</v>
      </c>
      <c r="V159" s="1877">
        <v>0</v>
      </c>
      <c r="W159" s="1877">
        <v>0.27536053634433977</v>
      </c>
      <c r="X159" s="1877">
        <v>0.64831853494866853</v>
      </c>
      <c r="Y159" s="1877">
        <v>0</v>
      </c>
      <c r="Z159" s="1877">
        <v>0</v>
      </c>
      <c r="AA159" s="1877">
        <v>0.24594843547116113</v>
      </c>
      <c r="AB159" s="1877">
        <v>0</v>
      </c>
      <c r="AC159" s="1877">
        <v>0</v>
      </c>
      <c r="AD159" s="2640">
        <v>0</v>
      </c>
      <c r="AE159" s="1045"/>
      <c r="AF159" s="1045"/>
      <c r="AG159" s="1045"/>
      <c r="AH159" s="1045"/>
      <c r="AI159" s="1045"/>
      <c r="AJ159" s="1045"/>
      <c r="AK159" s="1045"/>
      <c r="AL159" s="1045"/>
      <c r="AM159" s="1045"/>
      <c r="AN159" s="1045"/>
      <c r="AO159" s="1045"/>
      <c r="AP159" s="1045"/>
      <c r="AQ159" s="1045"/>
      <c r="AR159" s="1045"/>
      <c r="AS159" s="1045"/>
      <c r="AT159" s="1045"/>
      <c r="AU159" s="1045"/>
      <c r="AV159" s="1045"/>
      <c r="AW159" s="1045"/>
      <c r="AX159" s="1045"/>
      <c r="AY159" s="1045"/>
      <c r="AZ159" s="240"/>
      <c r="BA159" s="3189"/>
      <c r="BB159" s="173" t="s">
        <v>281</v>
      </c>
      <c r="BC159" s="513">
        <v>25.433943795189709</v>
      </c>
      <c r="BD159" s="445">
        <v>7.0568167755439655</v>
      </c>
      <c r="BE159" s="445">
        <v>11.823806479665802</v>
      </c>
      <c r="BF159" s="445">
        <v>13.908883876587776</v>
      </c>
      <c r="BG159" s="514">
        <v>0</v>
      </c>
      <c r="BH159" s="524">
        <v>0</v>
      </c>
      <c r="BI159" s="445">
        <v>0</v>
      </c>
      <c r="BJ159" s="445">
        <v>0</v>
      </c>
      <c r="BK159" s="445">
        <v>0</v>
      </c>
      <c r="BL159" s="514">
        <v>0</v>
      </c>
      <c r="BM159" s="524">
        <v>25.433943795189709</v>
      </c>
      <c r="BN159" s="445">
        <v>0</v>
      </c>
      <c r="BO159" s="445">
        <v>7.0568167755439655</v>
      </c>
      <c r="BP159" s="445">
        <v>15.543408747815452</v>
      </c>
      <c r="BQ159" s="514">
        <v>10.189281608438126</v>
      </c>
      <c r="BR159" s="524">
        <v>0</v>
      </c>
      <c r="BS159" s="445">
        <v>10.189281608438126</v>
      </c>
      <c r="BT159" s="445">
        <v>0</v>
      </c>
      <c r="BU159" s="445">
        <v>8.8481246651460808</v>
      </c>
      <c r="BV159" s="445">
        <v>0</v>
      </c>
      <c r="BW159" s="445">
        <v>6.6952840826693718</v>
      </c>
      <c r="BX159" s="445">
        <v>21.170450326631897</v>
      </c>
      <c r="BY159" s="446">
        <v>0</v>
      </c>
      <c r="BZ159" s="446">
        <v>0</v>
      </c>
      <c r="CA159" s="446">
        <v>11.320310244101778</v>
      </c>
      <c r="CB159" s="446">
        <v>0</v>
      </c>
      <c r="CC159" s="446">
        <v>0</v>
      </c>
      <c r="CD159" s="446">
        <v>0</v>
      </c>
      <c r="CE159" s="2596"/>
      <c r="CF159" s="2596"/>
      <c r="CG159" s="2596"/>
      <c r="CH159" s="2596"/>
      <c r="CI159" s="2596"/>
      <c r="CJ159" s="2596"/>
      <c r="CK159" s="2596"/>
      <c r="CL159" s="2596"/>
      <c r="CM159" s="2596"/>
      <c r="CN159" s="2596"/>
      <c r="CO159" s="2596"/>
      <c r="CP159" s="2596"/>
      <c r="CQ159" s="2596"/>
      <c r="CR159" s="2596"/>
      <c r="CS159" s="2596"/>
      <c r="CT159" s="2596"/>
      <c r="CU159" s="2596"/>
      <c r="CV159" s="2596"/>
      <c r="CW159" s="2596"/>
      <c r="CX159" s="2596"/>
      <c r="CY159" s="2596"/>
      <c r="CZ159" s="2596"/>
    </row>
    <row r="160" s="767" customFormat="true" ht="15" customHeight="true" x14ac:dyDescent="0.2">
      <c r="A160" s="3222"/>
      <c r="B160" s="1942" t="s">
        <v>282</v>
      </c>
      <c r="C160" s="1876">
        <v>0.86615126673889142</v>
      </c>
      <c r="D160" s="1877">
        <v>4.3033079746221281E-2</v>
      </c>
      <c r="E160" s="1877">
        <v>0.11796151575643173</v>
      </c>
      <c r="F160" s="1877">
        <v>0.3482117816021213</v>
      </c>
      <c r="G160" s="1878">
        <v>4.9903772919167961E-3</v>
      </c>
      <c r="H160" s="1879">
        <v>0</v>
      </c>
      <c r="I160" s="1877">
        <v>0.37435190268691393</v>
      </c>
      <c r="J160" s="1877">
        <v>0</v>
      </c>
      <c r="K160" s="1877">
        <v>0</v>
      </c>
      <c r="L160" s="1880">
        <v>2.0490455582832579E-2</v>
      </c>
      <c r="M160" s="1881">
        <v>0.57416931713367014</v>
      </c>
      <c r="N160" s="1877">
        <v>0.62714212473507913</v>
      </c>
      <c r="O160" s="1877">
        <v>0</v>
      </c>
      <c r="P160" s="1877">
        <v>0.15606802320309979</v>
      </c>
      <c r="Q160" s="1878">
        <v>0.34056046057463296</v>
      </c>
      <c r="R160" s="1879">
        <v>0</v>
      </c>
      <c r="S160" s="1877">
        <v>0.6290006658154832</v>
      </c>
      <c r="T160" s="1877">
        <v>0.27344603403186629</v>
      </c>
      <c r="U160" s="1877">
        <v>0.46329183835113485</v>
      </c>
      <c r="V160" s="1877">
        <v>0.27521886793038103</v>
      </c>
      <c r="W160" s="1877">
        <v>0</v>
      </c>
      <c r="X160" s="1877">
        <v>0</v>
      </c>
      <c r="Y160" s="1877">
        <v>0</v>
      </c>
      <c r="Z160" s="1877">
        <v>0.40538840720887004</v>
      </c>
      <c r="AA160" s="1877">
        <v>0</v>
      </c>
      <c r="AB160" s="1877">
        <v>0.39940847741194951</v>
      </c>
      <c r="AC160" s="1877">
        <v>0</v>
      </c>
      <c r="AD160" s="2640">
        <v>1.3935310576245692</v>
      </c>
      <c r="AE160" s="1045"/>
      <c r="AF160" s="1045"/>
      <c r="AG160" s="1045"/>
      <c r="AH160" s="1045"/>
      <c r="AI160" s="1045"/>
      <c r="AJ160" s="1045"/>
      <c r="AK160" s="1045"/>
      <c r="AL160" s="1045"/>
      <c r="AM160" s="1045"/>
      <c r="AN160" s="1045"/>
      <c r="AO160" s="1045"/>
      <c r="AP160" s="1045"/>
      <c r="AQ160" s="1045"/>
      <c r="AR160" s="1045"/>
      <c r="AS160" s="1045"/>
      <c r="AT160" s="1045"/>
      <c r="AU160" s="1045"/>
      <c r="AV160" s="1045"/>
      <c r="AW160" s="1045"/>
      <c r="AX160" s="1045"/>
      <c r="AY160" s="1045"/>
      <c r="AZ160" s="240"/>
      <c r="BA160" s="3189"/>
      <c r="BB160" s="173" t="s">
        <v>282</v>
      </c>
      <c r="BC160" s="513">
        <v>64.215353449961128</v>
      </c>
      <c r="BD160" s="445">
        <v>3.1917440294559642</v>
      </c>
      <c r="BE160" s="445">
        <v>8.7443164392610004</v>
      </c>
      <c r="BF160" s="445">
        <v>25.821587733549428</v>
      </c>
      <c r="BG160" s="514">
        <v>0.37010320453411316</v>
      </c>
      <c r="BH160" s="524">
        <v>0</v>
      </c>
      <c r="BI160" s="445">
        <v>6.7176466375684418</v>
      </c>
      <c r="BJ160" s="445">
        <v>0</v>
      </c>
      <c r="BK160" s="445">
        <v>0</v>
      </c>
      <c r="BL160" s="514">
        <v>0.37010320453411316</v>
      </c>
      <c r="BM160" s="524">
        <v>32.18097795070598</v>
      </c>
      <c r="BN160" s="445">
        <v>35.226119528711116</v>
      </c>
      <c r="BO160" s="445">
        <v>0</v>
      </c>
      <c r="BP160" s="445">
        <v>8.7443164392610004</v>
      </c>
      <c r="BQ160" s="514">
        <v>19.103941095980986</v>
      </c>
      <c r="BR160" s="524">
        <v>0</v>
      </c>
      <c r="BS160" s="445">
        <v>23.34976629992795</v>
      </c>
      <c r="BT160" s="445">
        <v>7.0877498421025553</v>
      </c>
      <c r="BU160" s="445">
        <v>12.571148949536996</v>
      </c>
      <c r="BV160" s="445">
        <v>6.5867077162181147</v>
      </c>
      <c r="BW160" s="445">
        <v>0</v>
      </c>
      <c r="BX160" s="445">
        <v>0</v>
      </c>
      <c r="BY160" s="446">
        <v>0</v>
      </c>
      <c r="BZ160" s="446">
        <v>11.969040110459867</v>
      </c>
      <c r="CA160" s="446">
        <v>0</v>
      </c>
      <c r="CB160" s="446">
        <v>8.7443164392610004</v>
      </c>
      <c r="CC160" s="446">
        <v>0</v>
      </c>
      <c r="CD160" s="446">
        <v>32.034375499255155</v>
      </c>
      <c r="CE160" s="2596"/>
      <c r="CF160" s="2596"/>
      <c r="CG160" s="2596"/>
      <c r="CH160" s="2596"/>
      <c r="CI160" s="2596"/>
      <c r="CJ160" s="2596"/>
      <c r="CK160" s="2596"/>
      <c r="CL160" s="2596"/>
      <c r="CM160" s="2596"/>
      <c r="CN160" s="2596"/>
      <c r="CO160" s="2596"/>
      <c r="CP160" s="2596"/>
      <c r="CQ160" s="2596"/>
      <c r="CR160" s="2596"/>
      <c r="CS160" s="2596"/>
      <c r="CT160" s="2596"/>
      <c r="CU160" s="2596"/>
      <c r="CV160" s="2596"/>
      <c r="CW160" s="2596"/>
      <c r="CX160" s="2596"/>
      <c r="CY160" s="2596"/>
      <c r="CZ160" s="2596"/>
    </row>
    <row r="161" s="272" customFormat="true" ht="15" customHeight="true" x14ac:dyDescent="0.2">
      <c r="B161" s="135"/>
      <c r="C161" s="1341"/>
      <c r="D161" s="1301"/>
      <c r="E161" s="1301"/>
      <c r="F161" s="1301"/>
      <c r="G161" s="1302"/>
      <c r="H161" s="1342"/>
      <c r="I161" s="1301"/>
      <c r="J161" s="1301"/>
      <c r="K161" s="1301"/>
      <c r="L161" s="1343"/>
      <c r="M161" s="1341"/>
      <c r="N161" s="1301"/>
      <c r="O161" s="1301"/>
      <c r="P161" s="1301"/>
      <c r="Q161" s="1302"/>
      <c r="R161" s="1342"/>
      <c r="S161" s="1301"/>
      <c r="T161" s="1301"/>
      <c r="U161" s="1301"/>
      <c r="V161" s="1301"/>
      <c r="W161" s="1301"/>
      <c r="X161" s="1301"/>
      <c r="Y161" s="1301"/>
      <c r="Z161" s="1301"/>
      <c r="AA161" s="1301"/>
      <c r="AB161" s="1301"/>
      <c r="AC161" s="1301"/>
      <c r="AD161" s="1343"/>
      <c r="AE161" s="1045"/>
      <c r="AF161" s="1045"/>
      <c r="AG161" s="1045"/>
      <c r="AH161" s="1045"/>
      <c r="AI161" s="1045"/>
      <c r="AJ161" s="1045"/>
      <c r="AK161" s="1045"/>
      <c r="AL161" s="1045"/>
      <c r="AM161" s="1045"/>
      <c r="AN161" s="1045"/>
      <c r="AO161" s="1045"/>
      <c r="AP161" s="1045"/>
      <c r="AQ161" s="1045"/>
      <c r="AR161" s="1045"/>
      <c r="AS161" s="1045"/>
      <c r="AT161" s="1045"/>
      <c r="AU161" s="1045"/>
      <c r="AV161" s="1045"/>
      <c r="AW161" s="1045"/>
      <c r="AX161" s="1045"/>
      <c r="AY161" s="1045"/>
      <c r="AZ161" s="240"/>
      <c r="BA161" s="3190"/>
      <c r="BB161" s="173" t="s">
        <v>197</v>
      </c>
      <c r="BC161" s="513">
        <v>7413.8728321365352</v>
      </c>
      <c r="BD161" s="445">
        <v>7416.9546968950781</v>
      </c>
      <c r="BE161" s="445">
        <v>7412.8552716433078</v>
      </c>
      <c r="BF161" s="445">
        <v>7415.4836504222767</v>
      </c>
      <c r="BG161" s="514">
        <v>7416.3371401515233</v>
      </c>
      <c r="BH161" s="524">
        <v>1809.6702147177552</v>
      </c>
      <c r="BI161" s="445">
        <v>1794.4737529988433</v>
      </c>
      <c r="BJ161" s="445">
        <v>1815.9761824837901</v>
      </c>
      <c r="BK161" s="445">
        <v>1804.25837193758</v>
      </c>
      <c r="BL161" s="514">
        <v>1806.222428964415</v>
      </c>
      <c r="BM161" s="524">
        <v>5604.7888646083902</v>
      </c>
      <c r="BN161" s="445">
        <v>5616.927669081635</v>
      </c>
      <c r="BO161" s="445">
        <v>5610.7388418703731</v>
      </c>
      <c r="BP161" s="445">
        <v>5602.8879329634019</v>
      </c>
      <c r="BQ161" s="514">
        <v>5609.5593316225286</v>
      </c>
      <c r="BR161" s="524">
        <v>2935.1501327499009</v>
      </c>
      <c r="BS161" s="445">
        <v>3712.2005697172958</v>
      </c>
      <c r="BT161" s="445">
        <v>2592.0104737290053</v>
      </c>
      <c r="BU161" s="445">
        <v>2713.440624008826</v>
      </c>
      <c r="BV161" s="445">
        <v>2393.2616850543395</v>
      </c>
      <c r="BW161" s="445">
        <v>2431.4610116450694</v>
      </c>
      <c r="BX161" s="445">
        <v>3265.439623488182</v>
      </c>
      <c r="BY161" s="446">
        <v>3052.6279249034428</v>
      </c>
      <c r="BZ161" s="446">
        <v>2952.4870217349376</v>
      </c>
      <c r="CA161" s="446">
        <v>4602.71691601354</v>
      </c>
      <c r="CB161" s="446">
        <v>2189.3166854949154</v>
      </c>
      <c r="CC161" s="446">
        <v>1936.5992794242343</v>
      </c>
      <c r="CD161" s="446">
        <v>2298.7916432850348</v>
      </c>
      <c r="CE161" s="2596"/>
      <c r="CF161" s="2596"/>
      <c r="CG161" s="2596"/>
      <c r="CH161" s="2596"/>
      <c r="CI161" s="2596"/>
      <c r="CJ161" s="2596"/>
      <c r="CK161" s="2596"/>
      <c r="CL161" s="2596"/>
      <c r="CM161" s="2596"/>
      <c r="CN161" s="2596"/>
      <c r="CO161" s="2596"/>
      <c r="CP161" s="2596"/>
      <c r="CQ161" s="2596"/>
      <c r="CR161" s="2596"/>
      <c r="CS161" s="2596"/>
      <c r="CT161" s="2596"/>
      <c r="CU161" s="2596"/>
      <c r="CV161" s="2596"/>
      <c r="CW161" s="2596"/>
      <c r="CX161" s="2596"/>
      <c r="CY161" s="2596"/>
      <c r="CZ161" s="2596"/>
    </row>
    <row r="162" s="272" customFormat="true" ht="15" customHeight="true" x14ac:dyDescent="0.2">
      <c r="A162" s="1778"/>
      <c r="B162" s="1943"/>
      <c r="C162" s="1341"/>
      <c r="D162" s="1301"/>
      <c r="E162" s="1301"/>
      <c r="F162" s="1301"/>
      <c r="G162" s="1302"/>
      <c r="H162" s="1342"/>
      <c r="I162" s="1301"/>
      <c r="J162" s="1301"/>
      <c r="K162" s="1301"/>
      <c r="L162" s="1343"/>
      <c r="M162" s="1341"/>
      <c r="N162" s="1301"/>
      <c r="O162" s="1301"/>
      <c r="P162" s="1301"/>
      <c r="Q162" s="1302"/>
      <c r="R162" s="1342"/>
      <c r="S162" s="1301"/>
      <c r="T162" s="1301"/>
      <c r="U162" s="1301"/>
      <c r="V162" s="1301"/>
      <c r="W162" s="1301"/>
      <c r="X162" s="1301"/>
      <c r="Y162" s="1301"/>
      <c r="Z162" s="1301"/>
      <c r="AA162" s="1301"/>
      <c r="AB162" s="1301"/>
      <c r="AC162" s="1301"/>
      <c r="AD162" s="1343"/>
      <c r="AE162" s="1045"/>
      <c r="AF162" s="1045"/>
      <c r="AG162" s="1045"/>
      <c r="AH162" s="1045"/>
      <c r="AI162" s="1045"/>
      <c r="AJ162" s="1045"/>
      <c r="AK162" s="1045"/>
      <c r="AL162" s="1045"/>
      <c r="AM162" s="1045"/>
      <c r="AN162" s="1045"/>
      <c r="AO162" s="1045"/>
      <c r="AP162" s="1045"/>
      <c r="AQ162" s="1045"/>
      <c r="AR162" s="1045"/>
      <c r="AS162" s="1045"/>
      <c r="AT162" s="1045"/>
      <c r="AU162" s="1045"/>
      <c r="AV162" s="1045"/>
      <c r="AW162" s="1045"/>
      <c r="AX162" s="1045"/>
      <c r="AY162" s="1045"/>
      <c r="AZ162" s="240"/>
      <c r="BA162" s="761"/>
      <c r="BB162" s="173"/>
      <c r="BC162" s="513"/>
      <c r="BD162" s="445"/>
      <c r="BE162" s="445"/>
      <c r="BF162" s="445"/>
      <c r="BG162" s="514"/>
      <c r="BH162" s="524"/>
      <c r="BI162" s="445"/>
      <c r="BJ162" s="445"/>
      <c r="BK162" s="445"/>
      <c r="BL162" s="514"/>
      <c r="BM162" s="524"/>
      <c r="BN162" s="445"/>
      <c r="BO162" s="445"/>
      <c r="BP162" s="445"/>
      <c r="BQ162" s="514"/>
      <c r="BR162" s="524"/>
      <c r="BS162" s="445"/>
      <c r="BT162" s="445"/>
      <c r="BU162" s="445"/>
      <c r="BV162" s="445"/>
      <c r="BW162" s="445"/>
      <c r="BX162" s="445"/>
      <c r="BY162" s="446"/>
      <c r="BZ162" s="446"/>
      <c r="CA162" s="446"/>
      <c r="CB162" s="446"/>
      <c r="CC162" s="446"/>
      <c r="CD162" s="446"/>
      <c r="CE162" s="2596"/>
      <c r="CF162" s="2596"/>
      <c r="CG162" s="2596"/>
      <c r="CH162" s="2596"/>
      <c r="CI162" s="2596"/>
      <c r="CJ162" s="2596"/>
      <c r="CK162" s="2596"/>
      <c r="CL162" s="2596"/>
      <c r="CM162" s="2596"/>
      <c r="CN162" s="2596"/>
      <c r="CO162" s="2596"/>
      <c r="CP162" s="2596"/>
      <c r="CQ162" s="2596"/>
      <c r="CR162" s="2596"/>
      <c r="CS162" s="2596"/>
      <c r="CT162" s="2596"/>
      <c r="CU162" s="2596"/>
      <c r="CV162" s="2596"/>
      <c r="CW162" s="2596"/>
      <c r="CX162" s="2596"/>
      <c r="CY162" s="2596"/>
      <c r="CZ162" s="2596"/>
    </row>
    <row r="163" s="272" customFormat="true" ht="15" customHeight="true" x14ac:dyDescent="0.2">
      <c r="A163" s="1704"/>
      <c r="B163" s="1944"/>
      <c r="C163" s="1341"/>
      <c r="D163" s="1301"/>
      <c r="E163" s="1301"/>
      <c r="F163" s="1301"/>
      <c r="G163" s="1302"/>
      <c r="H163" s="1342"/>
      <c r="I163" s="1301"/>
      <c r="J163" s="1301"/>
      <c r="K163" s="1301"/>
      <c r="L163" s="1343"/>
      <c r="M163" s="1341"/>
      <c r="N163" s="1301"/>
      <c r="O163" s="1301"/>
      <c r="P163" s="1301"/>
      <c r="Q163" s="1302"/>
      <c r="R163" s="1342"/>
      <c r="S163" s="1301"/>
      <c r="T163" s="1301"/>
      <c r="U163" s="1301"/>
      <c r="V163" s="1301"/>
      <c r="W163" s="1301"/>
      <c r="X163" s="1301"/>
      <c r="Y163" s="1301"/>
      <c r="Z163" s="1301"/>
      <c r="AA163" s="1301"/>
      <c r="AB163" s="1301"/>
      <c r="AC163" s="1301"/>
      <c r="AD163" s="1343"/>
      <c r="AE163" s="1045"/>
      <c r="AF163" s="1045"/>
      <c r="AG163" s="1045"/>
      <c r="AH163" s="1045"/>
      <c r="AI163" s="1045"/>
      <c r="AJ163" s="1045"/>
      <c r="AK163" s="1045"/>
      <c r="AL163" s="1045"/>
      <c r="AM163" s="1045"/>
      <c r="AN163" s="1045"/>
      <c r="AO163" s="1045"/>
      <c r="AP163" s="1045"/>
      <c r="AQ163" s="1045"/>
      <c r="AR163" s="1045"/>
      <c r="AS163" s="1045"/>
      <c r="AT163" s="1045"/>
      <c r="AU163" s="1045"/>
      <c r="AV163" s="1045"/>
      <c r="AW163" s="1045"/>
      <c r="AX163" s="1045"/>
      <c r="AY163" s="1045"/>
      <c r="AZ163" s="240"/>
      <c r="BA163" s="761"/>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446"/>
      <c r="CB163" s="446"/>
      <c r="CC163" s="446"/>
      <c r="CD163" s="446"/>
      <c r="CE163" s="2596"/>
      <c r="CF163" s="2596"/>
      <c r="CG163" s="2596"/>
      <c r="CH163" s="2596"/>
      <c r="CI163" s="2596"/>
      <c r="CJ163" s="2596"/>
      <c r="CK163" s="2596"/>
      <c r="CL163" s="2596"/>
      <c r="CM163" s="2596"/>
      <c r="CN163" s="2596"/>
      <c r="CO163" s="2596"/>
      <c r="CP163" s="2596"/>
      <c r="CQ163" s="2596"/>
      <c r="CR163" s="2596"/>
      <c r="CS163" s="2596"/>
      <c r="CT163" s="2596"/>
      <c r="CU163" s="2596"/>
      <c r="CV163" s="2596"/>
      <c r="CW163" s="2596"/>
      <c r="CX163" s="2596"/>
      <c r="CY163" s="2596"/>
      <c r="CZ163" s="2596"/>
    </row>
    <row r="164" s="272" customFormat="true" ht="15" customHeight="true" x14ac:dyDescent="0.2">
      <c r="A164" s="1704"/>
      <c r="B164" s="1944"/>
      <c r="C164" s="1341"/>
      <c r="D164" s="1301"/>
      <c r="E164" s="1301"/>
      <c r="F164" s="1301"/>
      <c r="G164" s="1302"/>
      <c r="H164" s="1342"/>
      <c r="I164" s="1301"/>
      <c r="J164" s="1301"/>
      <c r="K164" s="1301"/>
      <c r="L164" s="1343"/>
      <c r="M164" s="1341"/>
      <c r="N164" s="1301"/>
      <c r="O164" s="1301"/>
      <c r="P164" s="1301"/>
      <c r="Q164" s="1302"/>
      <c r="R164" s="1342"/>
      <c r="S164" s="1301"/>
      <c r="T164" s="1301"/>
      <c r="U164" s="1301"/>
      <c r="V164" s="1301"/>
      <c r="W164" s="1301"/>
      <c r="X164" s="1301"/>
      <c r="Y164" s="1301"/>
      <c r="Z164" s="1301"/>
      <c r="AA164" s="1301"/>
      <c r="AB164" s="1301"/>
      <c r="AC164" s="1301"/>
      <c r="AD164" s="1343"/>
      <c r="AE164" s="1045"/>
      <c r="AF164" s="1045"/>
      <c r="AG164" s="1045"/>
      <c r="AH164" s="1045"/>
      <c r="AI164" s="1045"/>
      <c r="AJ164" s="1045"/>
      <c r="AK164" s="1045"/>
      <c r="AL164" s="1045"/>
      <c r="AM164" s="1045"/>
      <c r="AN164" s="1045"/>
      <c r="AO164" s="1045"/>
      <c r="AP164" s="1045"/>
      <c r="AQ164" s="1045"/>
      <c r="AR164" s="1045"/>
      <c r="AS164" s="1045"/>
      <c r="AT164" s="1045"/>
      <c r="AU164" s="1045"/>
      <c r="AV164" s="1045"/>
      <c r="AW164" s="1045"/>
      <c r="AX164" s="1045"/>
      <c r="AY164" s="1045"/>
      <c r="AZ164" s="240"/>
      <c r="BA164" s="761"/>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446"/>
      <c r="CB164" s="446"/>
      <c r="CC164" s="446"/>
      <c r="CD164" s="446"/>
      <c r="CE164" s="2596"/>
      <c r="CF164" s="2596"/>
      <c r="CG164" s="2596"/>
      <c r="CH164" s="2596"/>
      <c r="CI164" s="2596"/>
      <c r="CJ164" s="2596"/>
      <c r="CK164" s="2596"/>
      <c r="CL164" s="2596"/>
      <c r="CM164" s="2596"/>
      <c r="CN164" s="2596"/>
      <c r="CO164" s="2596"/>
      <c r="CP164" s="2596"/>
      <c r="CQ164" s="2596"/>
      <c r="CR164" s="2596"/>
      <c r="CS164" s="2596"/>
      <c r="CT164" s="2596"/>
      <c r="CU164" s="2596"/>
      <c r="CV164" s="2596"/>
      <c r="CW164" s="2596"/>
      <c r="CX164" s="2596"/>
      <c r="CY164" s="2596"/>
      <c r="CZ164" s="2596"/>
    </row>
    <row r="165" s="272" customFormat="true" ht="15" customHeight="true" x14ac:dyDescent="0.2">
      <c r="A165" s="1704"/>
      <c r="B165" s="1944"/>
      <c r="C165" s="1341"/>
      <c r="D165" s="1301"/>
      <c r="E165" s="1301"/>
      <c r="F165" s="1301"/>
      <c r="G165" s="1302"/>
      <c r="H165" s="1342"/>
      <c r="I165" s="1301"/>
      <c r="J165" s="1301"/>
      <c r="K165" s="1301"/>
      <c r="L165" s="1343"/>
      <c r="M165" s="1341"/>
      <c r="N165" s="1301"/>
      <c r="O165" s="1301"/>
      <c r="P165" s="1301"/>
      <c r="Q165" s="1302"/>
      <c r="R165" s="1342"/>
      <c r="S165" s="1301"/>
      <c r="T165" s="1301"/>
      <c r="U165" s="1301"/>
      <c r="V165" s="1301"/>
      <c r="W165" s="1301"/>
      <c r="X165" s="1301"/>
      <c r="Y165" s="1301"/>
      <c r="Z165" s="1301"/>
      <c r="AA165" s="1301"/>
      <c r="AB165" s="1301"/>
      <c r="AC165" s="1301"/>
      <c r="AD165" s="1343"/>
      <c r="AE165" s="1045"/>
      <c r="AF165" s="1045"/>
      <c r="AG165" s="1045"/>
      <c r="AH165" s="1045"/>
      <c r="AI165" s="1045"/>
      <c r="AJ165" s="1045"/>
      <c r="AK165" s="1045"/>
      <c r="AL165" s="1045"/>
      <c r="AM165" s="1045"/>
      <c r="AN165" s="1045"/>
      <c r="AO165" s="1045"/>
      <c r="AP165" s="1045"/>
      <c r="AQ165" s="1045"/>
      <c r="AR165" s="1045"/>
      <c r="AS165" s="1045"/>
      <c r="AT165" s="1045"/>
      <c r="AU165" s="1045"/>
      <c r="AV165" s="1045"/>
      <c r="AW165" s="1045"/>
      <c r="AX165" s="1045"/>
      <c r="AY165" s="1045"/>
      <c r="AZ165" s="240"/>
      <c r="BA165" s="761"/>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446"/>
      <c r="CB165" s="446"/>
      <c r="CC165" s="446"/>
      <c r="CD165" s="446"/>
      <c r="CE165" s="2596"/>
      <c r="CF165" s="2596"/>
      <c r="CG165" s="2596"/>
      <c r="CH165" s="2596"/>
      <c r="CI165" s="2596"/>
      <c r="CJ165" s="2596"/>
      <c r="CK165" s="2596"/>
      <c r="CL165" s="2596"/>
      <c r="CM165" s="2596"/>
      <c r="CN165" s="2596"/>
      <c r="CO165" s="2596"/>
      <c r="CP165" s="2596"/>
      <c r="CQ165" s="2596"/>
      <c r="CR165" s="2596"/>
      <c r="CS165" s="2596"/>
      <c r="CT165" s="2596"/>
      <c r="CU165" s="2596"/>
      <c r="CV165" s="2596"/>
      <c r="CW165" s="2596"/>
      <c r="CX165" s="2596"/>
      <c r="CY165" s="2596"/>
      <c r="CZ165" s="2596"/>
    </row>
    <row r="166" s="272" customFormat="true" ht="15" customHeight="true" x14ac:dyDescent="0.2">
      <c r="A166" s="1704"/>
      <c r="B166" s="1944"/>
      <c r="C166" s="1341"/>
      <c r="D166" s="1301"/>
      <c r="E166" s="1301"/>
      <c r="F166" s="1301"/>
      <c r="G166" s="1302"/>
      <c r="H166" s="1342"/>
      <c r="I166" s="1301"/>
      <c r="J166" s="1301"/>
      <c r="K166" s="1301"/>
      <c r="L166" s="1343"/>
      <c r="M166" s="1341"/>
      <c r="N166" s="1301"/>
      <c r="O166" s="1301"/>
      <c r="P166" s="1301"/>
      <c r="Q166" s="1302"/>
      <c r="R166" s="1342"/>
      <c r="S166" s="1301"/>
      <c r="T166" s="1301"/>
      <c r="U166" s="1301"/>
      <c r="V166" s="1301"/>
      <c r="W166" s="1301"/>
      <c r="X166" s="1301"/>
      <c r="Y166" s="1301"/>
      <c r="Z166" s="1301"/>
      <c r="AA166" s="1301"/>
      <c r="AB166" s="1301"/>
      <c r="AC166" s="1301"/>
      <c r="AD166" s="1343"/>
      <c r="AE166" s="1045"/>
      <c r="AF166" s="1045"/>
      <c r="AG166" s="1045"/>
      <c r="AH166" s="1045"/>
      <c r="AI166" s="1045"/>
      <c r="AJ166" s="1045"/>
      <c r="AK166" s="1045"/>
      <c r="AL166" s="1045"/>
      <c r="AM166" s="1045"/>
      <c r="AN166" s="1045"/>
      <c r="AO166" s="1045"/>
      <c r="AP166" s="1045"/>
      <c r="AQ166" s="1045"/>
      <c r="AR166" s="1045"/>
      <c r="AS166" s="1045"/>
      <c r="AT166" s="1045"/>
      <c r="AU166" s="1045"/>
      <c r="AV166" s="1045"/>
      <c r="AW166" s="1045"/>
      <c r="AX166" s="1045"/>
      <c r="AY166" s="1045"/>
      <c r="AZ166" s="240"/>
      <c r="BA166" s="761"/>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446"/>
      <c r="CC166" s="446"/>
      <c r="CD166" s="446"/>
      <c r="CE166" s="2596"/>
      <c r="CF166" s="2596"/>
      <c r="CG166" s="2596"/>
      <c r="CH166" s="2596"/>
      <c r="CI166" s="2596"/>
      <c r="CJ166" s="2596"/>
      <c r="CK166" s="2596"/>
      <c r="CL166" s="2596"/>
      <c r="CM166" s="2596"/>
      <c r="CN166" s="2596"/>
      <c r="CO166" s="2596"/>
      <c r="CP166" s="2596"/>
      <c r="CQ166" s="2596"/>
      <c r="CR166" s="2596"/>
      <c r="CS166" s="2596"/>
      <c r="CT166" s="2596"/>
      <c r="CU166" s="2596"/>
      <c r="CV166" s="2596"/>
      <c r="CW166" s="2596"/>
      <c r="CX166" s="2596"/>
      <c r="CY166" s="2596"/>
      <c r="CZ166" s="2596"/>
    </row>
    <row r="167" s="767" customFormat="true" ht="15" customHeight="true" x14ac:dyDescent="0.2">
      <c r="A167" s="1246"/>
      <c r="B167" s="1268"/>
      <c r="C167" s="1372"/>
      <c r="D167" s="1373"/>
      <c r="E167" s="1373"/>
      <c r="F167" s="1373"/>
      <c r="G167" s="1374"/>
      <c r="H167" s="1375"/>
      <c r="I167" s="1373"/>
      <c r="J167" s="1373"/>
      <c r="K167" s="1373"/>
      <c r="L167" s="1376"/>
      <c r="M167" s="1377"/>
      <c r="N167" s="1373"/>
      <c r="O167" s="1373"/>
      <c r="P167" s="1373"/>
      <c r="Q167" s="1374"/>
      <c r="R167" s="1375"/>
      <c r="S167" s="1373"/>
      <c r="T167" s="1373"/>
      <c r="U167" s="1373"/>
      <c r="V167" s="1373"/>
      <c r="W167" s="1373"/>
      <c r="X167" s="1373"/>
      <c r="Y167" s="1373"/>
      <c r="Z167" s="1373"/>
      <c r="AA167" s="1373"/>
      <c r="AB167" s="1378"/>
      <c r="AC167" s="1301"/>
      <c r="AD167" s="1343"/>
      <c r="AE167" s="1045"/>
      <c r="AF167" s="1045"/>
      <c r="AG167" s="1045"/>
      <c r="AH167" s="1045"/>
      <c r="AI167" s="1045"/>
      <c r="AJ167" s="1045"/>
      <c r="AK167" s="1045"/>
      <c r="AL167" s="1045"/>
      <c r="AM167" s="1045"/>
      <c r="AN167" s="1045"/>
      <c r="AO167" s="1045"/>
      <c r="AP167" s="1045"/>
      <c r="AQ167" s="1045"/>
      <c r="AR167" s="1045"/>
      <c r="AS167" s="1045"/>
      <c r="AT167" s="1045"/>
      <c r="AU167" s="1045"/>
      <c r="AV167" s="1045"/>
      <c r="AW167" s="1045"/>
      <c r="AX167" s="1045"/>
      <c r="AY167" s="1045"/>
      <c r="AZ167" s="240"/>
      <c r="BA167" s="761"/>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446"/>
      <c r="CC167" s="446"/>
      <c r="CD167" s="446"/>
      <c r="CE167" s="2596"/>
      <c r="CF167" s="2596"/>
      <c r="CG167" s="2596"/>
      <c r="CH167" s="2596"/>
      <c r="CI167" s="2596"/>
      <c r="CJ167" s="2596"/>
      <c r="CK167" s="2596"/>
      <c r="CL167" s="2596"/>
      <c r="CM167" s="2596"/>
      <c r="CN167" s="2596"/>
      <c r="CO167" s="2596"/>
      <c r="CP167" s="2596"/>
      <c r="CQ167" s="2596"/>
      <c r="CR167" s="2596"/>
      <c r="CS167" s="2596"/>
      <c r="CT167" s="2596"/>
      <c r="CU167" s="2596"/>
      <c r="CV167" s="2596"/>
      <c r="CW167" s="2596"/>
      <c r="CX167" s="2596"/>
      <c r="CY167" s="2596"/>
      <c r="CZ167" s="2596"/>
    </row>
    <row r="168" s="767" customFormat="true" ht="15" customHeight="true" x14ac:dyDescent="0.2">
      <c r="A168" s="1764"/>
      <c r="B168" s="1945"/>
      <c r="C168" s="1705"/>
      <c r="D168" s="1706"/>
      <c r="E168" s="1706"/>
      <c r="F168" s="1706"/>
      <c r="G168" s="1752"/>
      <c r="H168" s="1742"/>
      <c r="I168" s="1706"/>
      <c r="J168" s="1706"/>
      <c r="K168" s="1706"/>
      <c r="L168" s="1719"/>
      <c r="M168" s="1730"/>
      <c r="N168" s="1706"/>
      <c r="O168" s="1706"/>
      <c r="P168" s="1706"/>
      <c r="Q168" s="1752"/>
      <c r="R168" s="1742"/>
      <c r="S168" s="1706"/>
      <c r="T168" s="1706"/>
      <c r="U168" s="1706"/>
      <c r="V168" s="1706"/>
      <c r="W168" s="1706"/>
      <c r="X168" s="1706"/>
      <c r="Y168" s="1706"/>
      <c r="Z168" s="1706"/>
      <c r="AA168" s="1706"/>
      <c r="AB168" s="1706"/>
      <c r="AC168" s="1706"/>
      <c r="AD168" s="2641"/>
      <c r="AE168" s="1045"/>
      <c r="AF168" s="1045"/>
      <c r="AG168" s="1045"/>
      <c r="AH168" s="1045"/>
      <c r="AI168" s="1045"/>
      <c r="AJ168" s="1045"/>
      <c r="AK168" s="1045"/>
      <c r="AL168" s="1045"/>
      <c r="AM168" s="1045"/>
      <c r="AN168" s="1045"/>
      <c r="AO168" s="1045"/>
      <c r="AP168" s="1045"/>
      <c r="AQ168" s="1045"/>
      <c r="AR168" s="1045"/>
      <c r="AS168" s="1045"/>
      <c r="AT168" s="1045"/>
      <c r="AU168" s="1045"/>
      <c r="AV168" s="1045"/>
      <c r="AW168" s="1045"/>
      <c r="AX168" s="1045"/>
      <c r="AY168" s="1045"/>
      <c r="AZ168" s="240"/>
      <c r="BA168" s="761"/>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446"/>
      <c r="CC168" s="446"/>
      <c r="CD168" s="446"/>
      <c r="CE168" s="2596"/>
      <c r="CF168" s="2596"/>
      <c r="CG168" s="2596"/>
      <c r="CH168" s="2596"/>
      <c r="CI168" s="2596"/>
      <c r="CJ168" s="2596"/>
      <c r="CK168" s="2596"/>
      <c r="CL168" s="2596"/>
      <c r="CM168" s="2596"/>
      <c r="CN168" s="2596"/>
      <c r="CO168" s="2596"/>
      <c r="CP168" s="2596"/>
      <c r="CQ168" s="2596"/>
      <c r="CR168" s="2596"/>
      <c r="CS168" s="2596"/>
      <c r="CT168" s="2596"/>
      <c r="CU168" s="2596"/>
      <c r="CV168" s="2596"/>
      <c r="CW168" s="2596"/>
      <c r="CX168" s="2596"/>
      <c r="CY168" s="2596"/>
      <c r="CZ168" s="2596"/>
    </row>
    <row r="169" s="767" customFormat="true" ht="15" customHeight="true" x14ac:dyDescent="0.2">
      <c r="A169" s="1765"/>
      <c r="B169" s="1946"/>
      <c r="C169" s="1707"/>
      <c r="D169" s="1708"/>
      <c r="E169" s="1708"/>
      <c r="F169" s="1708"/>
      <c r="G169" s="1753"/>
      <c r="H169" s="1743"/>
      <c r="I169" s="1708"/>
      <c r="J169" s="1708"/>
      <c r="K169" s="1708"/>
      <c r="L169" s="1720"/>
      <c r="M169" s="1731"/>
      <c r="N169" s="1708"/>
      <c r="O169" s="1708"/>
      <c r="P169" s="1708"/>
      <c r="Q169" s="1753"/>
      <c r="R169" s="1743"/>
      <c r="S169" s="1708"/>
      <c r="T169" s="1708"/>
      <c r="U169" s="1708"/>
      <c r="V169" s="1708"/>
      <c r="W169" s="1708"/>
      <c r="X169" s="1708"/>
      <c r="Y169" s="1708"/>
      <c r="Z169" s="1708"/>
      <c r="AA169" s="1708"/>
      <c r="AB169" s="1708"/>
      <c r="AC169" s="1708"/>
      <c r="AD169" s="2642"/>
      <c r="AE169" s="1045"/>
      <c r="AF169" s="1045"/>
      <c r="AG169" s="1045"/>
      <c r="AH169" s="1045"/>
      <c r="AI169" s="1045"/>
      <c r="AJ169" s="1045"/>
      <c r="AK169" s="1045"/>
      <c r="AL169" s="1045"/>
      <c r="AM169" s="1045"/>
      <c r="AN169" s="1045"/>
      <c r="AO169" s="1045"/>
      <c r="AP169" s="1045"/>
      <c r="AQ169" s="1045"/>
      <c r="AR169" s="1045"/>
      <c r="AS169" s="1045"/>
      <c r="AT169" s="1045"/>
      <c r="AU169" s="1045"/>
      <c r="AV169" s="1045"/>
      <c r="AW169" s="1045"/>
      <c r="AX169" s="1045"/>
      <c r="AY169" s="1045"/>
      <c r="AZ169" s="240"/>
      <c r="BA169" s="761"/>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446"/>
      <c r="CC169" s="446"/>
      <c r="CD169" s="446"/>
      <c r="CE169" s="2596"/>
      <c r="CF169" s="2596"/>
      <c r="CG169" s="2596"/>
      <c r="CH169" s="2596"/>
      <c r="CI169" s="2596"/>
      <c r="CJ169" s="2596"/>
      <c r="CK169" s="2596"/>
      <c r="CL169" s="2596"/>
      <c r="CM169" s="2596"/>
      <c r="CN169" s="2596"/>
      <c r="CO169" s="2596"/>
      <c r="CP169" s="2596"/>
      <c r="CQ169" s="2596"/>
      <c r="CR169" s="2596"/>
      <c r="CS169" s="2596"/>
      <c r="CT169" s="2596"/>
      <c r="CU169" s="2596"/>
      <c r="CV169" s="2596"/>
      <c r="CW169" s="2596"/>
      <c r="CX169" s="2596"/>
      <c r="CY169" s="2596"/>
      <c r="CZ169" s="2596"/>
    </row>
    <row r="170" s="767" customFormat="true" ht="15" customHeight="true" x14ac:dyDescent="0.2">
      <c r="A170" s="1766"/>
      <c r="B170" s="1947"/>
      <c r="C170" s="1882"/>
      <c r="D170" s="1883"/>
      <c r="E170" s="1883"/>
      <c r="F170" s="1883"/>
      <c r="G170" s="1884"/>
      <c r="H170" s="1885"/>
      <c r="I170" s="1883"/>
      <c r="J170" s="1883"/>
      <c r="K170" s="1883"/>
      <c r="L170" s="1886"/>
      <c r="M170" s="1887"/>
      <c r="N170" s="1883"/>
      <c r="O170" s="1883"/>
      <c r="P170" s="1883"/>
      <c r="Q170" s="1884"/>
      <c r="R170" s="1885"/>
      <c r="S170" s="1883"/>
      <c r="T170" s="1883"/>
      <c r="U170" s="1883"/>
      <c r="V170" s="1883"/>
      <c r="W170" s="1883"/>
      <c r="X170" s="1883"/>
      <c r="Y170" s="1883"/>
      <c r="Z170" s="1883"/>
      <c r="AA170" s="1883"/>
      <c r="AB170" s="1883"/>
      <c r="AC170" s="1883"/>
      <c r="AD170" s="2643"/>
      <c r="AE170" s="1045"/>
      <c r="AF170" s="1045"/>
      <c r="AG170" s="1045"/>
      <c r="AH170" s="1045"/>
      <c r="AI170" s="1045"/>
      <c r="AJ170" s="1045"/>
      <c r="AK170" s="1045"/>
      <c r="AL170" s="1045"/>
      <c r="AM170" s="1045"/>
      <c r="AN170" s="1045"/>
      <c r="AO170" s="1045"/>
      <c r="AP170" s="1045"/>
      <c r="AQ170" s="1045"/>
      <c r="AR170" s="1045"/>
      <c r="AS170" s="1045"/>
      <c r="AT170" s="1045"/>
      <c r="AU170" s="1045"/>
      <c r="AV170" s="1045"/>
      <c r="AW170" s="1045"/>
      <c r="AX170" s="1045"/>
      <c r="AY170" s="1045"/>
      <c r="AZ170" s="240"/>
      <c r="BA170" s="761"/>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446"/>
      <c r="CC170" s="446"/>
      <c r="CD170" s="446"/>
      <c r="CE170" s="2596"/>
      <c r="CF170" s="2596"/>
      <c r="CG170" s="2596"/>
      <c r="CH170" s="2596"/>
      <c r="CI170" s="2596"/>
      <c r="CJ170" s="2596"/>
      <c r="CK170" s="2596"/>
      <c r="CL170" s="2596"/>
      <c r="CM170" s="2596"/>
      <c r="CN170" s="2596"/>
      <c r="CO170" s="2596"/>
      <c r="CP170" s="2596"/>
      <c r="CQ170" s="2596"/>
      <c r="CR170" s="2596"/>
      <c r="CS170" s="2596"/>
      <c r="CT170" s="2596"/>
      <c r="CU170" s="2596"/>
      <c r="CV170" s="2596"/>
      <c r="CW170" s="2596"/>
      <c r="CX170" s="2596"/>
      <c r="CY170" s="2596"/>
      <c r="CZ170" s="2596"/>
    </row>
    <row r="171" s="767" customFormat="true" ht="15" customHeight="true" x14ac:dyDescent="0.2">
      <c r="A171" s="1767"/>
      <c r="B171" s="1948"/>
      <c r="C171" s="1888"/>
      <c r="D171" s="1889"/>
      <c r="E171" s="1889"/>
      <c r="F171" s="1889"/>
      <c r="G171" s="1890"/>
      <c r="H171" s="1891"/>
      <c r="I171" s="1889"/>
      <c r="J171" s="1889"/>
      <c r="K171" s="1889"/>
      <c r="L171" s="1892"/>
      <c r="M171" s="1893"/>
      <c r="N171" s="1889"/>
      <c r="O171" s="1889"/>
      <c r="P171" s="1889"/>
      <c r="Q171" s="1890"/>
      <c r="R171" s="1891"/>
      <c r="S171" s="1889"/>
      <c r="T171" s="1889"/>
      <c r="U171" s="1889"/>
      <c r="V171" s="1889"/>
      <c r="W171" s="1889"/>
      <c r="X171" s="1889"/>
      <c r="Y171" s="1889"/>
      <c r="Z171" s="1889"/>
      <c r="AA171" s="1889"/>
      <c r="AB171" s="1889"/>
      <c r="AC171" s="1889"/>
      <c r="AD171" s="2644"/>
      <c r="AE171" s="1045"/>
      <c r="AF171" s="1045"/>
      <c r="AG171" s="1045"/>
      <c r="AH171" s="1045"/>
      <c r="AI171" s="1045"/>
      <c r="AJ171" s="1045"/>
      <c r="AK171" s="1045"/>
      <c r="AL171" s="1045"/>
      <c r="AM171" s="1045"/>
      <c r="AN171" s="1045"/>
      <c r="AO171" s="1045"/>
      <c r="AP171" s="1045"/>
      <c r="AQ171" s="1045"/>
      <c r="AR171" s="1045"/>
      <c r="AS171" s="1045"/>
      <c r="AT171" s="1045"/>
      <c r="AU171" s="1045"/>
      <c r="AV171" s="1045"/>
      <c r="AW171" s="1045"/>
      <c r="AX171" s="1045"/>
      <c r="AY171" s="1045"/>
      <c r="AZ171" s="240"/>
      <c r="BA171" s="761"/>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446"/>
      <c r="CC171" s="446"/>
      <c r="CD171" s="446"/>
      <c r="CE171" s="2596"/>
      <c r="CF171" s="2596"/>
      <c r="CG171" s="2596"/>
      <c r="CH171" s="2596"/>
      <c r="CI171" s="2596"/>
      <c r="CJ171" s="2596"/>
      <c r="CK171" s="2596"/>
      <c r="CL171" s="2596"/>
      <c r="CM171" s="2596"/>
      <c r="CN171" s="2596"/>
      <c r="CO171" s="2596"/>
      <c r="CP171" s="2596"/>
      <c r="CQ171" s="2596"/>
      <c r="CR171" s="2596"/>
      <c r="CS171" s="2596"/>
      <c r="CT171" s="2596"/>
      <c r="CU171" s="2596"/>
      <c r="CV171" s="2596"/>
      <c r="CW171" s="2596"/>
      <c r="CX171" s="2596"/>
      <c r="CY171" s="2596"/>
      <c r="CZ171" s="2596"/>
    </row>
    <row r="172" s="767" customFormat="true" ht="15" customHeight="true" x14ac:dyDescent="0.2">
      <c r="A172" s="1767"/>
      <c r="B172" s="1948"/>
      <c r="C172" s="1888"/>
      <c r="D172" s="1889"/>
      <c r="E172" s="1889"/>
      <c r="F172" s="1889"/>
      <c r="G172" s="1890"/>
      <c r="H172" s="1891"/>
      <c r="I172" s="1889"/>
      <c r="J172" s="1889"/>
      <c r="K172" s="1889"/>
      <c r="L172" s="1892"/>
      <c r="M172" s="1893"/>
      <c r="N172" s="1889"/>
      <c r="O172" s="1889"/>
      <c r="P172" s="1889"/>
      <c r="Q172" s="1890"/>
      <c r="R172" s="1891"/>
      <c r="S172" s="1889"/>
      <c r="T172" s="1889"/>
      <c r="U172" s="1889"/>
      <c r="V172" s="1889"/>
      <c r="W172" s="1889"/>
      <c r="X172" s="1889"/>
      <c r="Y172" s="1889"/>
      <c r="Z172" s="1889"/>
      <c r="AA172" s="1889"/>
      <c r="AB172" s="1889"/>
      <c r="AC172" s="1889"/>
      <c r="AD172" s="2644"/>
      <c r="AE172" s="1045"/>
      <c r="AF172" s="1045"/>
      <c r="AG172" s="1045"/>
      <c r="AH172" s="1045"/>
      <c r="AI172" s="1045"/>
      <c r="AJ172" s="1045"/>
      <c r="AK172" s="1045"/>
      <c r="AL172" s="1045"/>
      <c r="AM172" s="1045"/>
      <c r="AN172" s="1045"/>
      <c r="AO172" s="1045"/>
      <c r="AP172" s="1045"/>
      <c r="AQ172" s="1045"/>
      <c r="AR172" s="1045"/>
      <c r="AS172" s="1045"/>
      <c r="AT172" s="1045"/>
      <c r="AU172" s="1045"/>
      <c r="AV172" s="1045"/>
      <c r="AW172" s="1045"/>
      <c r="AX172" s="1045"/>
      <c r="AY172" s="1045"/>
      <c r="AZ172" s="240"/>
      <c r="BA172" s="761"/>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446"/>
      <c r="CC172" s="446"/>
      <c r="CD172" s="446"/>
      <c r="CE172" s="2596"/>
      <c r="CF172" s="2596"/>
      <c r="CG172" s="2596"/>
      <c r="CH172" s="2596"/>
      <c r="CI172" s="2596"/>
      <c r="CJ172" s="2596"/>
      <c r="CK172" s="2596"/>
      <c r="CL172" s="2596"/>
      <c r="CM172" s="2596"/>
      <c r="CN172" s="2596"/>
      <c r="CO172" s="2596"/>
      <c r="CP172" s="2596"/>
      <c r="CQ172" s="2596"/>
      <c r="CR172" s="2596"/>
      <c r="CS172" s="2596"/>
      <c r="CT172" s="2596"/>
      <c r="CU172" s="2596"/>
      <c r="CV172" s="2596"/>
      <c r="CW172" s="2596"/>
      <c r="CX172" s="2596"/>
      <c r="CY172" s="2596"/>
      <c r="CZ172" s="2596"/>
    </row>
    <row r="173" s="767" customFormat="true" ht="15" customHeight="true" x14ac:dyDescent="0.2">
      <c r="A173" s="1767"/>
      <c r="B173" s="1948"/>
      <c r="C173" s="1888"/>
      <c r="D173" s="1889"/>
      <c r="E173" s="1889"/>
      <c r="F173" s="1889"/>
      <c r="G173" s="1890"/>
      <c r="H173" s="1891"/>
      <c r="I173" s="1889"/>
      <c r="J173" s="1889"/>
      <c r="K173" s="1889"/>
      <c r="L173" s="1892"/>
      <c r="M173" s="1893"/>
      <c r="N173" s="1889"/>
      <c r="O173" s="1889"/>
      <c r="P173" s="1889"/>
      <c r="Q173" s="1890"/>
      <c r="R173" s="1891"/>
      <c r="S173" s="1889"/>
      <c r="T173" s="1889"/>
      <c r="U173" s="1889"/>
      <c r="V173" s="1889"/>
      <c r="W173" s="1889"/>
      <c r="X173" s="1889"/>
      <c r="Y173" s="1889"/>
      <c r="Z173" s="1889"/>
      <c r="AA173" s="1889"/>
      <c r="AB173" s="1889"/>
      <c r="AC173" s="1889"/>
      <c r="AD173" s="2644"/>
      <c r="AE173" s="1045"/>
      <c r="AF173" s="1045"/>
      <c r="AG173" s="1045"/>
      <c r="AH173" s="1045"/>
      <c r="AI173" s="1045"/>
      <c r="AJ173" s="1045"/>
      <c r="AK173" s="1045"/>
      <c r="AL173" s="1045"/>
      <c r="AM173" s="1045"/>
      <c r="AN173" s="1045"/>
      <c r="AO173" s="1045"/>
      <c r="AP173" s="1045"/>
      <c r="AQ173" s="1045"/>
      <c r="AR173" s="1045"/>
      <c r="AS173" s="1045"/>
      <c r="AT173" s="1045"/>
      <c r="AU173" s="1045"/>
      <c r="AV173" s="1045"/>
      <c r="AW173" s="1045"/>
      <c r="AX173" s="1045"/>
      <c r="AY173" s="1045"/>
      <c r="AZ173" s="240"/>
      <c r="BA173" s="761"/>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446"/>
      <c r="CC173" s="446"/>
      <c r="CD173" s="446"/>
      <c r="CE173" s="2596"/>
      <c r="CF173" s="2596"/>
      <c r="CG173" s="2596"/>
      <c r="CH173" s="2596"/>
      <c r="CI173" s="2596"/>
      <c r="CJ173" s="2596"/>
      <c r="CK173" s="2596"/>
      <c r="CL173" s="2596"/>
      <c r="CM173" s="2596"/>
      <c r="CN173" s="2596"/>
      <c r="CO173" s="2596"/>
      <c r="CP173" s="2596"/>
      <c r="CQ173" s="2596"/>
      <c r="CR173" s="2596"/>
      <c r="CS173" s="2596"/>
      <c r="CT173" s="2596"/>
      <c r="CU173" s="2596"/>
      <c r="CV173" s="2596"/>
      <c r="CW173" s="2596"/>
      <c r="CX173" s="2596"/>
      <c r="CY173" s="2596"/>
      <c r="CZ173" s="2596"/>
    </row>
    <row r="174" s="767" customFormat="true" ht="15" customHeight="true" x14ac:dyDescent="0.2">
      <c r="A174" s="1767"/>
      <c r="B174" s="1948"/>
      <c r="C174" s="1888"/>
      <c r="D174" s="1889"/>
      <c r="E174" s="1889"/>
      <c r="F174" s="1889"/>
      <c r="G174" s="1890"/>
      <c r="H174" s="1891"/>
      <c r="I174" s="1889"/>
      <c r="J174" s="1889"/>
      <c r="K174" s="1889"/>
      <c r="L174" s="1892"/>
      <c r="M174" s="1893"/>
      <c r="N174" s="1889"/>
      <c r="O174" s="1889"/>
      <c r="P174" s="1889"/>
      <c r="Q174" s="1890"/>
      <c r="R174" s="1891"/>
      <c r="S174" s="1889"/>
      <c r="T174" s="1889"/>
      <c r="U174" s="1889"/>
      <c r="V174" s="1889"/>
      <c r="W174" s="1889"/>
      <c r="X174" s="1889"/>
      <c r="Y174" s="1889"/>
      <c r="Z174" s="1889"/>
      <c r="AA174" s="1889"/>
      <c r="AB174" s="1889"/>
      <c r="AC174" s="1889"/>
      <c r="AD174" s="2644"/>
      <c r="AE174" s="1045"/>
      <c r="AF174" s="1045"/>
      <c r="AG174" s="1045"/>
      <c r="AH174" s="1045"/>
      <c r="AI174" s="1045"/>
      <c r="AJ174" s="1045"/>
      <c r="AK174" s="1045"/>
      <c r="AL174" s="1045"/>
      <c r="AM174" s="1045"/>
      <c r="AN174" s="1045"/>
      <c r="AO174" s="1045"/>
      <c r="AP174" s="1045"/>
      <c r="AQ174" s="1045"/>
      <c r="AR174" s="1045"/>
      <c r="AS174" s="1045"/>
      <c r="AT174" s="1045"/>
      <c r="AU174" s="1045"/>
      <c r="AV174" s="1045"/>
      <c r="AW174" s="1045"/>
      <c r="AX174" s="1045"/>
      <c r="AY174" s="1045"/>
      <c r="AZ174" s="240"/>
      <c r="BA174" s="761"/>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446"/>
      <c r="CC174" s="446"/>
      <c r="CD174" s="446"/>
      <c r="CE174" s="2596"/>
      <c r="CF174" s="2596"/>
      <c r="CG174" s="2596"/>
      <c r="CH174" s="2596"/>
      <c r="CI174" s="2596"/>
      <c r="CJ174" s="2596"/>
      <c r="CK174" s="2596"/>
      <c r="CL174" s="2596"/>
      <c r="CM174" s="2596"/>
      <c r="CN174" s="2596"/>
      <c r="CO174" s="2596"/>
      <c r="CP174" s="2596"/>
      <c r="CQ174" s="2596"/>
      <c r="CR174" s="2596"/>
      <c r="CS174" s="2596"/>
      <c r="CT174" s="2596"/>
      <c r="CU174" s="2596"/>
      <c r="CV174" s="2596"/>
      <c r="CW174" s="2596"/>
      <c r="CX174" s="2596"/>
      <c r="CY174" s="2596"/>
      <c r="CZ174" s="2596"/>
    </row>
    <row r="175" s="767" customFormat="true" ht="15" customHeight="true" x14ac:dyDescent="0.2">
      <c r="A175" s="1767"/>
      <c r="B175" s="1948"/>
      <c r="C175" s="1888"/>
      <c r="D175" s="1889"/>
      <c r="E175" s="1889"/>
      <c r="F175" s="1889"/>
      <c r="G175" s="1890"/>
      <c r="H175" s="1891"/>
      <c r="I175" s="1889"/>
      <c r="J175" s="1889"/>
      <c r="K175" s="1889"/>
      <c r="L175" s="1892"/>
      <c r="M175" s="1893"/>
      <c r="N175" s="1889"/>
      <c r="O175" s="1889"/>
      <c r="P175" s="1889"/>
      <c r="Q175" s="1890"/>
      <c r="R175" s="1891"/>
      <c r="S175" s="1889"/>
      <c r="T175" s="1889"/>
      <c r="U175" s="1889"/>
      <c r="V175" s="1889"/>
      <c r="W175" s="1889"/>
      <c r="X175" s="1889"/>
      <c r="Y175" s="1889"/>
      <c r="Z175" s="1889"/>
      <c r="AA175" s="1889"/>
      <c r="AB175" s="1889"/>
      <c r="AC175" s="1889"/>
      <c r="AD175" s="2644"/>
      <c r="AE175" s="1045"/>
      <c r="AF175" s="1045"/>
      <c r="AG175" s="1045"/>
      <c r="AH175" s="1045"/>
      <c r="AI175" s="1045"/>
      <c r="AJ175" s="1045"/>
      <c r="AK175" s="1045"/>
      <c r="AL175" s="1045"/>
      <c r="AM175" s="1045"/>
      <c r="AN175" s="1045"/>
      <c r="AO175" s="1045"/>
      <c r="AP175" s="1045"/>
      <c r="AQ175" s="1045"/>
      <c r="AR175" s="1045"/>
      <c r="AS175" s="1045"/>
      <c r="AT175" s="1045"/>
      <c r="AU175" s="1045"/>
      <c r="AV175" s="1045"/>
      <c r="AW175" s="1045"/>
      <c r="AX175" s="1045"/>
      <c r="AY175" s="1045"/>
      <c r="AZ175" s="240"/>
      <c r="BA175" s="761"/>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446"/>
      <c r="CC175" s="446"/>
      <c r="CD175" s="446"/>
      <c r="CE175" s="2596"/>
      <c r="CF175" s="2596"/>
      <c r="CG175" s="2596"/>
      <c r="CH175" s="2596"/>
      <c r="CI175" s="2596"/>
      <c r="CJ175" s="2596"/>
      <c r="CK175" s="2596"/>
      <c r="CL175" s="2596"/>
      <c r="CM175" s="2596"/>
      <c r="CN175" s="2596"/>
      <c r="CO175" s="2596"/>
      <c r="CP175" s="2596"/>
      <c r="CQ175" s="2596"/>
      <c r="CR175" s="2596"/>
      <c r="CS175" s="2596"/>
      <c r="CT175" s="2596"/>
      <c r="CU175" s="2596"/>
      <c r="CV175" s="2596"/>
      <c r="CW175" s="2596"/>
      <c r="CX175" s="2596"/>
      <c r="CY175" s="2596"/>
      <c r="CZ175" s="2596"/>
    </row>
    <row r="176" s="767" customFormat="true" ht="15" customHeight="true" x14ac:dyDescent="0.2">
      <c r="A176" s="1767"/>
      <c r="B176" s="1948"/>
      <c r="C176" s="1888"/>
      <c r="D176" s="1889"/>
      <c r="E176" s="1889"/>
      <c r="F176" s="1889"/>
      <c r="G176" s="1890"/>
      <c r="H176" s="1891"/>
      <c r="I176" s="1889"/>
      <c r="J176" s="1889"/>
      <c r="K176" s="1889"/>
      <c r="L176" s="1892"/>
      <c r="M176" s="1893"/>
      <c r="N176" s="1889"/>
      <c r="O176" s="1889"/>
      <c r="P176" s="1889"/>
      <c r="Q176" s="1890"/>
      <c r="R176" s="1891"/>
      <c r="S176" s="1889"/>
      <c r="T176" s="1889"/>
      <c r="U176" s="1889"/>
      <c r="V176" s="1889"/>
      <c r="W176" s="1889"/>
      <c r="X176" s="1889"/>
      <c r="Y176" s="1889"/>
      <c r="Z176" s="1889"/>
      <c r="AA176" s="1889"/>
      <c r="AB176" s="1889"/>
      <c r="AC176" s="1889"/>
      <c r="AD176" s="2644"/>
      <c r="AE176" s="1045"/>
      <c r="AF176" s="1045"/>
      <c r="AG176" s="1045"/>
      <c r="AH176" s="1045"/>
      <c r="AI176" s="1045"/>
      <c r="AJ176" s="1045"/>
      <c r="AK176" s="1045"/>
      <c r="AL176" s="1045"/>
      <c r="AM176" s="1045"/>
      <c r="AN176" s="1045"/>
      <c r="AO176" s="1045"/>
      <c r="AP176" s="1045"/>
      <c r="AQ176" s="1045"/>
      <c r="AR176" s="1045"/>
      <c r="AS176" s="1045"/>
      <c r="AT176" s="1045"/>
      <c r="AU176" s="1045"/>
      <c r="AV176" s="1045"/>
      <c r="AW176" s="1045"/>
      <c r="AX176" s="1045"/>
      <c r="AY176" s="1045"/>
      <c r="AZ176" s="240"/>
      <c r="BA176" s="761"/>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446"/>
      <c r="CC176" s="446"/>
      <c r="CD176" s="446"/>
      <c r="CE176" s="2596"/>
      <c r="CF176" s="2596"/>
      <c r="CG176" s="2596"/>
      <c r="CH176" s="2596"/>
      <c r="CI176" s="2596"/>
      <c r="CJ176" s="2596"/>
      <c r="CK176" s="2596"/>
      <c r="CL176" s="2596"/>
      <c r="CM176" s="2596"/>
      <c r="CN176" s="2596"/>
      <c r="CO176" s="2596"/>
      <c r="CP176" s="2596"/>
      <c r="CQ176" s="2596"/>
      <c r="CR176" s="2596"/>
      <c r="CS176" s="2596"/>
      <c r="CT176" s="2596"/>
      <c r="CU176" s="2596"/>
      <c r="CV176" s="2596"/>
      <c r="CW176" s="2596"/>
      <c r="CX176" s="2596"/>
      <c r="CY176" s="2596"/>
      <c r="CZ176" s="2596"/>
    </row>
    <row r="177" s="767" customFormat="true" ht="15" customHeight="true" x14ac:dyDescent="0.2">
      <c r="A177" s="1767"/>
      <c r="B177" s="1948"/>
      <c r="C177" s="1888"/>
      <c r="D177" s="1889"/>
      <c r="E177" s="1889"/>
      <c r="F177" s="1889"/>
      <c r="G177" s="1890"/>
      <c r="H177" s="1891"/>
      <c r="I177" s="1889"/>
      <c r="J177" s="1889"/>
      <c r="K177" s="1889"/>
      <c r="L177" s="1892"/>
      <c r="M177" s="1893"/>
      <c r="N177" s="1889"/>
      <c r="O177" s="1889"/>
      <c r="P177" s="1889"/>
      <c r="Q177" s="1890"/>
      <c r="R177" s="1891"/>
      <c r="S177" s="1889"/>
      <c r="T177" s="1889"/>
      <c r="U177" s="1889"/>
      <c r="V177" s="1889"/>
      <c r="W177" s="1889"/>
      <c r="X177" s="1889"/>
      <c r="Y177" s="1889"/>
      <c r="Z177" s="1889"/>
      <c r="AA177" s="1889"/>
      <c r="AB177" s="1889"/>
      <c r="AC177" s="1889"/>
      <c r="AD177" s="2644"/>
      <c r="AE177" s="1045"/>
      <c r="AF177" s="1045"/>
      <c r="AG177" s="1045"/>
      <c r="AH177" s="1045"/>
      <c r="AI177" s="1045"/>
      <c r="AJ177" s="1045"/>
      <c r="AK177" s="1045"/>
      <c r="AL177" s="1045"/>
      <c r="AM177" s="1045"/>
      <c r="AN177" s="1045"/>
      <c r="AO177" s="1045"/>
      <c r="AP177" s="1045"/>
      <c r="AQ177" s="1045"/>
      <c r="AR177" s="1045"/>
      <c r="AS177" s="1045"/>
      <c r="AT177" s="1045"/>
      <c r="AU177" s="1045"/>
      <c r="AV177" s="1045"/>
      <c r="AW177" s="1045"/>
      <c r="AX177" s="1045"/>
      <c r="AY177" s="1045"/>
      <c r="AZ177" s="240"/>
      <c r="BA177" s="761"/>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446"/>
      <c r="CC177" s="446"/>
      <c r="CD177" s="446"/>
      <c r="CE177" s="2596"/>
      <c r="CF177" s="2596"/>
      <c r="CG177" s="2596"/>
      <c r="CH177" s="2596"/>
      <c r="CI177" s="2596"/>
      <c r="CJ177" s="2596"/>
      <c r="CK177" s="2596"/>
      <c r="CL177" s="2596"/>
      <c r="CM177" s="2596"/>
      <c r="CN177" s="2596"/>
      <c r="CO177" s="2596"/>
      <c r="CP177" s="2596"/>
      <c r="CQ177" s="2596"/>
      <c r="CR177" s="2596"/>
      <c r="CS177" s="2596"/>
      <c r="CT177" s="2596"/>
      <c r="CU177" s="2596"/>
      <c r="CV177" s="2596"/>
      <c r="CW177" s="2596"/>
      <c r="CX177" s="2596"/>
      <c r="CY177" s="2596"/>
      <c r="CZ177" s="2596"/>
    </row>
    <row r="178" s="767" customFormat="true" ht="15" customHeight="true" x14ac:dyDescent="0.2">
      <c r="A178" s="1767"/>
      <c r="B178" s="1948"/>
      <c r="C178" s="1888"/>
      <c r="D178" s="1889"/>
      <c r="E178" s="1889"/>
      <c r="F178" s="1889"/>
      <c r="G178" s="1890"/>
      <c r="H178" s="1891"/>
      <c r="I178" s="1889"/>
      <c r="J178" s="1889"/>
      <c r="K178" s="1889"/>
      <c r="L178" s="1892"/>
      <c r="M178" s="1893"/>
      <c r="N178" s="1889"/>
      <c r="O178" s="1889"/>
      <c r="P178" s="1889"/>
      <c r="Q178" s="1890"/>
      <c r="R178" s="1891"/>
      <c r="S178" s="1889"/>
      <c r="T178" s="1889"/>
      <c r="U178" s="1889"/>
      <c r="V178" s="1889"/>
      <c r="W178" s="1889"/>
      <c r="X178" s="1889"/>
      <c r="Y178" s="1889"/>
      <c r="Z178" s="1889"/>
      <c r="AA178" s="1889"/>
      <c r="AB178" s="1889"/>
      <c r="AC178" s="1889"/>
      <c r="AD178" s="2644"/>
      <c r="AE178" s="1045"/>
      <c r="AF178" s="1045"/>
      <c r="AG178" s="1045"/>
      <c r="AH178" s="1045"/>
      <c r="AI178" s="1045"/>
      <c r="AJ178" s="1045"/>
      <c r="AK178" s="1045"/>
      <c r="AL178" s="1045"/>
      <c r="AM178" s="1045"/>
      <c r="AN178" s="1045"/>
      <c r="AO178" s="1045"/>
      <c r="AP178" s="1045"/>
      <c r="AQ178" s="1045"/>
      <c r="AR178" s="1045"/>
      <c r="AS178" s="1045"/>
      <c r="AT178" s="1045"/>
      <c r="AU178" s="1045"/>
      <c r="AV178" s="1045"/>
      <c r="AW178" s="1045"/>
      <c r="AX178" s="1045"/>
      <c r="AY178" s="1045"/>
      <c r="AZ178" s="240"/>
      <c r="BA178" s="761"/>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446"/>
      <c r="CC178" s="446"/>
      <c r="CD178" s="446"/>
      <c r="CE178" s="2596"/>
      <c r="CF178" s="2596"/>
      <c r="CG178" s="2596"/>
      <c r="CH178" s="2596"/>
      <c r="CI178" s="2596"/>
      <c r="CJ178" s="2596"/>
      <c r="CK178" s="2596"/>
      <c r="CL178" s="2596"/>
      <c r="CM178" s="2596"/>
      <c r="CN178" s="2596"/>
      <c r="CO178" s="2596"/>
      <c r="CP178" s="2596"/>
      <c r="CQ178" s="2596"/>
      <c r="CR178" s="2596"/>
      <c r="CS178" s="2596"/>
      <c r="CT178" s="2596"/>
      <c r="CU178" s="2596"/>
      <c r="CV178" s="2596"/>
      <c r="CW178" s="2596"/>
      <c r="CX178" s="2596"/>
      <c r="CY178" s="2596"/>
      <c r="CZ178" s="2596"/>
    </row>
    <row r="179" s="767" customFormat="true" ht="15" customHeight="true" x14ac:dyDescent="0.2">
      <c r="A179" s="1767"/>
      <c r="B179" s="1948"/>
      <c r="C179" s="1888"/>
      <c r="D179" s="1889"/>
      <c r="E179" s="1889"/>
      <c r="F179" s="1889"/>
      <c r="G179" s="1890"/>
      <c r="H179" s="1891"/>
      <c r="I179" s="1889"/>
      <c r="J179" s="1889"/>
      <c r="K179" s="1889"/>
      <c r="L179" s="1892"/>
      <c r="M179" s="1893"/>
      <c r="N179" s="1889"/>
      <c r="O179" s="1889"/>
      <c r="P179" s="1889"/>
      <c r="Q179" s="1890"/>
      <c r="R179" s="1891"/>
      <c r="S179" s="1889"/>
      <c r="T179" s="1889"/>
      <c r="U179" s="1889"/>
      <c r="V179" s="1889"/>
      <c r="W179" s="1889"/>
      <c r="X179" s="1889"/>
      <c r="Y179" s="1889"/>
      <c r="Z179" s="1889"/>
      <c r="AA179" s="1889"/>
      <c r="AB179" s="1889"/>
      <c r="AC179" s="1889"/>
      <c r="AD179" s="2644"/>
      <c r="AE179" s="1045"/>
      <c r="AF179" s="1045"/>
      <c r="AG179" s="1045"/>
      <c r="AH179" s="1045"/>
      <c r="AI179" s="1045"/>
      <c r="AJ179" s="1045"/>
      <c r="AK179" s="1045"/>
      <c r="AL179" s="1045"/>
      <c r="AM179" s="1045"/>
      <c r="AN179" s="1045"/>
      <c r="AO179" s="1045"/>
      <c r="AP179" s="1045"/>
      <c r="AQ179" s="1045"/>
      <c r="AR179" s="1045"/>
      <c r="AS179" s="1045"/>
      <c r="AT179" s="1045"/>
      <c r="AU179" s="1045"/>
      <c r="AV179" s="1045"/>
      <c r="AW179" s="1045"/>
      <c r="AX179" s="1045"/>
      <c r="AY179" s="1045"/>
      <c r="AZ179" s="240"/>
      <c r="BA179" s="761"/>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446"/>
      <c r="CC179" s="446"/>
      <c r="CD179" s="446"/>
      <c r="CE179" s="2596"/>
      <c r="CF179" s="2596"/>
      <c r="CG179" s="2596"/>
      <c r="CH179" s="2596"/>
      <c r="CI179" s="2596"/>
      <c r="CJ179" s="2596"/>
      <c r="CK179" s="2596"/>
      <c r="CL179" s="2596"/>
      <c r="CM179" s="2596"/>
      <c r="CN179" s="2596"/>
      <c r="CO179" s="2596"/>
      <c r="CP179" s="2596"/>
      <c r="CQ179" s="2596"/>
      <c r="CR179" s="2596"/>
      <c r="CS179" s="2596"/>
      <c r="CT179" s="2596"/>
      <c r="CU179" s="2596"/>
      <c r="CV179" s="2596"/>
      <c r="CW179" s="2596"/>
      <c r="CX179" s="2596"/>
      <c r="CY179" s="2596"/>
      <c r="CZ179" s="2596"/>
    </row>
    <row r="180" s="767" customFormat="true" ht="15" customHeight="true" x14ac:dyDescent="0.2">
      <c r="A180" s="1767"/>
      <c r="B180" s="1948"/>
      <c r="C180" s="1888"/>
      <c r="D180" s="1889"/>
      <c r="E180" s="1889"/>
      <c r="F180" s="1889"/>
      <c r="G180" s="1890"/>
      <c r="H180" s="1891"/>
      <c r="I180" s="1889"/>
      <c r="J180" s="1889"/>
      <c r="K180" s="1889"/>
      <c r="L180" s="1892"/>
      <c r="M180" s="1893"/>
      <c r="N180" s="1889"/>
      <c r="O180" s="1889"/>
      <c r="P180" s="1889"/>
      <c r="Q180" s="1890"/>
      <c r="R180" s="1891"/>
      <c r="S180" s="1889"/>
      <c r="T180" s="1889"/>
      <c r="U180" s="1889"/>
      <c r="V180" s="1889"/>
      <c r="W180" s="1889"/>
      <c r="X180" s="1889"/>
      <c r="Y180" s="1889"/>
      <c r="Z180" s="1889"/>
      <c r="AA180" s="1889"/>
      <c r="AB180" s="1889"/>
      <c r="AC180" s="1889"/>
      <c r="AD180" s="2644"/>
      <c r="AE180" s="1045"/>
      <c r="AF180" s="1045"/>
      <c r="AG180" s="1045"/>
      <c r="AH180" s="1045"/>
      <c r="AI180" s="1045"/>
      <c r="AJ180" s="1045"/>
      <c r="AK180" s="1045"/>
      <c r="AL180" s="1045"/>
      <c r="AM180" s="1045"/>
      <c r="AN180" s="1045"/>
      <c r="AO180" s="1045"/>
      <c r="AP180" s="1045"/>
      <c r="AQ180" s="1045"/>
      <c r="AR180" s="1045"/>
      <c r="AS180" s="1045"/>
      <c r="AT180" s="1045"/>
      <c r="AU180" s="1045"/>
      <c r="AV180" s="1045"/>
      <c r="AW180" s="1045"/>
      <c r="AX180" s="1045"/>
      <c r="AY180" s="1045"/>
      <c r="AZ180" s="240"/>
      <c r="BA180" s="761"/>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446"/>
      <c r="CC180" s="446"/>
      <c r="CD180" s="446"/>
      <c r="CE180" s="2596"/>
      <c r="CF180" s="2596"/>
      <c r="CG180" s="2596"/>
      <c r="CH180" s="2596"/>
      <c r="CI180" s="2596"/>
      <c r="CJ180" s="2596"/>
      <c r="CK180" s="2596"/>
      <c r="CL180" s="2596"/>
      <c r="CM180" s="2596"/>
      <c r="CN180" s="2596"/>
      <c r="CO180" s="2596"/>
      <c r="CP180" s="2596"/>
      <c r="CQ180" s="2596"/>
      <c r="CR180" s="2596"/>
      <c r="CS180" s="2596"/>
      <c r="CT180" s="2596"/>
      <c r="CU180" s="2596"/>
      <c r="CV180" s="2596"/>
      <c r="CW180" s="2596"/>
      <c r="CX180" s="2596"/>
      <c r="CY180" s="2596"/>
      <c r="CZ180" s="2596"/>
    </row>
    <row r="181" s="767" customFormat="true" ht="15" customHeight="true" x14ac:dyDescent="0.2">
      <c r="A181" s="1767"/>
      <c r="B181" s="1948"/>
      <c r="C181" s="1888"/>
      <c r="D181" s="1889"/>
      <c r="E181" s="1889"/>
      <c r="F181" s="1889"/>
      <c r="G181" s="1890"/>
      <c r="H181" s="1891"/>
      <c r="I181" s="1889"/>
      <c r="J181" s="1889"/>
      <c r="K181" s="1889"/>
      <c r="L181" s="1892"/>
      <c r="M181" s="1893"/>
      <c r="N181" s="1889"/>
      <c r="O181" s="1889"/>
      <c r="P181" s="1889"/>
      <c r="Q181" s="1890"/>
      <c r="R181" s="1891"/>
      <c r="S181" s="1889"/>
      <c r="T181" s="1889"/>
      <c r="U181" s="1889"/>
      <c r="V181" s="1889"/>
      <c r="W181" s="1889"/>
      <c r="X181" s="1889"/>
      <c r="Y181" s="1889"/>
      <c r="Z181" s="1889"/>
      <c r="AA181" s="1889"/>
      <c r="AB181" s="1889"/>
      <c r="AC181" s="1889"/>
      <c r="AD181" s="2644"/>
      <c r="AE181" s="1045"/>
      <c r="AF181" s="1045"/>
      <c r="AG181" s="1045"/>
      <c r="AH181" s="1045"/>
      <c r="AI181" s="1045"/>
      <c r="AJ181" s="1045"/>
      <c r="AK181" s="1045"/>
      <c r="AL181" s="1045"/>
      <c r="AM181" s="1045"/>
      <c r="AN181" s="1045"/>
      <c r="AO181" s="1045"/>
      <c r="AP181" s="1045"/>
      <c r="AQ181" s="1045"/>
      <c r="AR181" s="1045"/>
      <c r="AS181" s="1045"/>
      <c r="AT181" s="1045"/>
      <c r="AU181" s="1045"/>
      <c r="AV181" s="1045"/>
      <c r="AW181" s="1045"/>
      <c r="AX181" s="1045"/>
      <c r="AY181" s="1045"/>
      <c r="AZ181" s="240"/>
      <c r="BA181" s="761"/>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446"/>
      <c r="CC181" s="446"/>
      <c r="CD181" s="446"/>
      <c r="CE181" s="2596"/>
      <c r="CF181" s="2596"/>
      <c r="CG181" s="2596"/>
      <c r="CH181" s="2596"/>
      <c r="CI181" s="2596"/>
      <c r="CJ181" s="2596"/>
      <c r="CK181" s="2596"/>
      <c r="CL181" s="2596"/>
      <c r="CM181" s="2596"/>
      <c r="CN181" s="2596"/>
      <c r="CO181" s="2596"/>
      <c r="CP181" s="2596"/>
      <c r="CQ181" s="2596"/>
      <c r="CR181" s="2596"/>
      <c r="CS181" s="2596"/>
      <c r="CT181" s="2596"/>
      <c r="CU181" s="2596"/>
      <c r="CV181" s="2596"/>
      <c r="CW181" s="2596"/>
      <c r="CX181" s="2596"/>
      <c r="CY181" s="2596"/>
      <c r="CZ181" s="2596"/>
    </row>
    <row r="182" s="767" customFormat="true" ht="15" customHeight="true" x14ac:dyDescent="0.2">
      <c r="A182" s="1767"/>
      <c r="B182" s="1948"/>
      <c r="C182" s="1888"/>
      <c r="D182" s="1889"/>
      <c r="E182" s="1889"/>
      <c r="F182" s="1889"/>
      <c r="G182" s="1890"/>
      <c r="H182" s="1891"/>
      <c r="I182" s="1889"/>
      <c r="J182" s="1889"/>
      <c r="K182" s="1889"/>
      <c r="L182" s="1892"/>
      <c r="M182" s="1893"/>
      <c r="N182" s="1889"/>
      <c r="O182" s="1889"/>
      <c r="P182" s="1889"/>
      <c r="Q182" s="1890"/>
      <c r="R182" s="1891"/>
      <c r="S182" s="1889"/>
      <c r="T182" s="1889"/>
      <c r="U182" s="1889"/>
      <c r="V182" s="1889"/>
      <c r="W182" s="1889"/>
      <c r="X182" s="1889"/>
      <c r="Y182" s="1889"/>
      <c r="Z182" s="1889"/>
      <c r="AA182" s="1889"/>
      <c r="AB182" s="1889"/>
      <c r="AC182" s="1889"/>
      <c r="AD182" s="2644"/>
      <c r="AE182" s="1045"/>
      <c r="AF182" s="1045"/>
      <c r="AG182" s="1045"/>
      <c r="AH182" s="1045"/>
      <c r="AI182" s="1045"/>
      <c r="AJ182" s="1045"/>
      <c r="AK182" s="1045"/>
      <c r="AL182" s="1045"/>
      <c r="AM182" s="1045"/>
      <c r="AN182" s="1045"/>
      <c r="AO182" s="1045"/>
      <c r="AP182" s="1045"/>
      <c r="AQ182" s="1045"/>
      <c r="AR182" s="1045"/>
      <c r="AS182" s="1045"/>
      <c r="AT182" s="1045"/>
      <c r="AU182" s="1045"/>
      <c r="AV182" s="1045"/>
      <c r="AW182" s="1045"/>
      <c r="AX182" s="1045"/>
      <c r="AY182" s="1045"/>
      <c r="AZ182" s="240"/>
      <c r="BA182" s="761"/>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446"/>
      <c r="CC182" s="446"/>
      <c r="CD182" s="446"/>
      <c r="CE182" s="2596"/>
      <c r="CF182" s="2596"/>
      <c r="CG182" s="2596"/>
      <c r="CH182" s="2596"/>
      <c r="CI182" s="2596"/>
      <c r="CJ182" s="2596"/>
      <c r="CK182" s="2596"/>
      <c r="CL182" s="2596"/>
      <c r="CM182" s="2596"/>
      <c r="CN182" s="2596"/>
      <c r="CO182" s="2596"/>
      <c r="CP182" s="2596"/>
      <c r="CQ182" s="2596"/>
      <c r="CR182" s="2596"/>
      <c r="CS182" s="2596"/>
      <c r="CT182" s="2596"/>
      <c r="CU182" s="2596"/>
      <c r="CV182" s="2596"/>
      <c r="CW182" s="2596"/>
      <c r="CX182" s="2596"/>
      <c r="CY182" s="2596"/>
      <c r="CZ182" s="2596"/>
    </row>
    <row r="183" s="767" customFormat="true" ht="15" customHeight="true" x14ac:dyDescent="0.2">
      <c r="A183" s="1767"/>
      <c r="B183" s="1948"/>
      <c r="C183" s="1888"/>
      <c r="D183" s="1889"/>
      <c r="E183" s="1889"/>
      <c r="F183" s="1889"/>
      <c r="G183" s="1890"/>
      <c r="H183" s="1891"/>
      <c r="I183" s="1889"/>
      <c r="J183" s="1889"/>
      <c r="K183" s="1889"/>
      <c r="L183" s="1892"/>
      <c r="M183" s="1893"/>
      <c r="N183" s="1889"/>
      <c r="O183" s="1889"/>
      <c r="P183" s="1889"/>
      <c r="Q183" s="1890"/>
      <c r="R183" s="1891"/>
      <c r="S183" s="1889"/>
      <c r="T183" s="1889"/>
      <c r="U183" s="1889"/>
      <c r="V183" s="1889"/>
      <c r="W183" s="1889"/>
      <c r="X183" s="1889"/>
      <c r="Y183" s="1889"/>
      <c r="Z183" s="1889"/>
      <c r="AA183" s="1889"/>
      <c r="AB183" s="1889"/>
      <c r="AC183" s="1889"/>
      <c r="AD183" s="2644"/>
      <c r="AE183" s="1045"/>
      <c r="AF183" s="1045"/>
      <c r="AG183" s="1045"/>
      <c r="AH183" s="1045"/>
      <c r="AI183" s="1045"/>
      <c r="AJ183" s="1045"/>
      <c r="AK183" s="1045"/>
      <c r="AL183" s="1045"/>
      <c r="AM183" s="1045"/>
      <c r="AN183" s="1045"/>
      <c r="AO183" s="1045"/>
      <c r="AP183" s="1045"/>
      <c r="AQ183" s="1045"/>
      <c r="AR183" s="1045"/>
      <c r="AS183" s="1045"/>
      <c r="AT183" s="1045"/>
      <c r="AU183" s="1045"/>
      <c r="AV183" s="1045"/>
      <c r="AW183" s="1045"/>
      <c r="AX183" s="1045"/>
      <c r="AY183" s="1045"/>
      <c r="AZ183" s="240"/>
      <c r="BA183" s="761"/>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446"/>
      <c r="CC183" s="446"/>
      <c r="CD183" s="446"/>
      <c r="CE183" s="2596"/>
      <c r="CF183" s="2596"/>
      <c r="CG183" s="2596"/>
      <c r="CH183" s="2596"/>
      <c r="CI183" s="2596"/>
      <c r="CJ183" s="2596"/>
      <c r="CK183" s="2596"/>
      <c r="CL183" s="2596"/>
      <c r="CM183" s="2596"/>
      <c r="CN183" s="2596"/>
      <c r="CO183" s="2596"/>
      <c r="CP183" s="2596"/>
      <c r="CQ183" s="2596"/>
      <c r="CR183" s="2596"/>
      <c r="CS183" s="2596"/>
      <c r="CT183" s="2596"/>
      <c r="CU183" s="2596"/>
      <c r="CV183" s="2596"/>
      <c r="CW183" s="2596"/>
      <c r="CX183" s="2596"/>
      <c r="CY183" s="2596"/>
      <c r="CZ183" s="2596"/>
    </row>
    <row r="184" s="767" customFormat="true" ht="15" customHeight="true" x14ac:dyDescent="0.2">
      <c r="A184" s="1768"/>
      <c r="B184" s="1949"/>
      <c r="C184" s="1894"/>
      <c r="D184" s="1895"/>
      <c r="E184" s="1895"/>
      <c r="F184" s="1895"/>
      <c r="G184" s="1896"/>
      <c r="H184" s="1897"/>
      <c r="I184" s="1895"/>
      <c r="J184" s="1895"/>
      <c r="K184" s="1895"/>
      <c r="L184" s="1898"/>
      <c r="M184" s="1899"/>
      <c r="N184" s="1895"/>
      <c r="O184" s="1895"/>
      <c r="P184" s="1895"/>
      <c r="Q184" s="1896"/>
      <c r="R184" s="1897"/>
      <c r="S184" s="1895"/>
      <c r="T184" s="1895"/>
      <c r="U184" s="1895"/>
      <c r="V184" s="1895"/>
      <c r="W184" s="1895"/>
      <c r="X184" s="1895"/>
      <c r="Y184" s="1895"/>
      <c r="Z184" s="1895"/>
      <c r="AA184" s="1895"/>
      <c r="AB184" s="1895"/>
      <c r="AC184" s="1895"/>
      <c r="AD184" s="2645"/>
      <c r="AE184" s="1045"/>
      <c r="AF184" s="1045"/>
      <c r="AG184" s="1045"/>
      <c r="AH184" s="1045"/>
      <c r="AI184" s="1045"/>
      <c r="AJ184" s="1045"/>
      <c r="AK184" s="1045"/>
      <c r="AL184" s="1045"/>
      <c r="AM184" s="1045"/>
      <c r="AN184" s="1045"/>
      <c r="AO184" s="1045"/>
      <c r="AP184" s="1045"/>
      <c r="AQ184" s="1045"/>
      <c r="AR184" s="1045"/>
      <c r="AS184" s="1045"/>
      <c r="AT184" s="1045"/>
      <c r="AU184" s="1045"/>
      <c r="AV184" s="1045"/>
      <c r="AW184" s="1045"/>
      <c r="AX184" s="1045"/>
      <c r="AY184" s="1045"/>
      <c r="AZ184" s="240"/>
      <c r="BA184" s="761"/>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446"/>
      <c r="CC184" s="446"/>
      <c r="CD184" s="446"/>
      <c r="CE184" s="2596"/>
      <c r="CF184" s="2596"/>
      <c r="CG184" s="2596"/>
      <c r="CH184" s="2596"/>
      <c r="CI184" s="2596"/>
      <c r="CJ184" s="2596"/>
      <c r="CK184" s="2596"/>
      <c r="CL184" s="2596"/>
      <c r="CM184" s="2596"/>
      <c r="CN184" s="2596"/>
      <c r="CO184" s="2596"/>
      <c r="CP184" s="2596"/>
      <c r="CQ184" s="2596"/>
      <c r="CR184" s="2596"/>
      <c r="CS184" s="2596"/>
      <c r="CT184" s="2596"/>
      <c r="CU184" s="2596"/>
      <c r="CV184" s="2596"/>
      <c r="CW184" s="2596"/>
      <c r="CX184" s="2596"/>
      <c r="CY184" s="2596"/>
      <c r="CZ184" s="2596"/>
    </row>
    <row r="185" s="767" customFormat="true" ht="15" customHeight="true" x14ac:dyDescent="0.2">
      <c r="A185" s="1246"/>
      <c r="B185" s="1268"/>
      <c r="C185" s="1404"/>
      <c r="D185" s="1405"/>
      <c r="E185" s="1405"/>
      <c r="F185" s="1405"/>
      <c r="G185" s="1406"/>
      <c r="H185" s="1407"/>
      <c r="I185" s="1405"/>
      <c r="J185" s="1405"/>
      <c r="K185" s="1405"/>
      <c r="L185" s="1408"/>
      <c r="M185" s="1409"/>
      <c r="N185" s="1405"/>
      <c r="O185" s="1405"/>
      <c r="P185" s="1405"/>
      <c r="Q185" s="1406"/>
      <c r="R185" s="1407"/>
      <c r="S185" s="1405"/>
      <c r="T185" s="1405"/>
      <c r="U185" s="1405"/>
      <c r="V185" s="1405"/>
      <c r="W185" s="1405"/>
      <c r="X185" s="1405"/>
      <c r="Y185" s="1405"/>
      <c r="Z185" s="1405"/>
      <c r="AA185" s="1405"/>
      <c r="AB185" s="1410"/>
      <c r="AC185" s="1301"/>
      <c r="AD185" s="1343"/>
      <c r="AE185" s="1045"/>
      <c r="AF185" s="1045"/>
      <c r="AG185" s="1045"/>
      <c r="AH185" s="1045"/>
      <c r="AI185" s="1045"/>
      <c r="AJ185" s="1045"/>
      <c r="AK185" s="1045"/>
      <c r="AL185" s="1045"/>
      <c r="AM185" s="1045"/>
      <c r="AN185" s="1045"/>
      <c r="AO185" s="1045"/>
      <c r="AP185" s="1045"/>
      <c r="AQ185" s="1045"/>
      <c r="AR185" s="1045"/>
      <c r="AS185" s="1045"/>
      <c r="AT185" s="1045"/>
      <c r="AU185" s="1045"/>
      <c r="AV185" s="1045"/>
      <c r="AW185" s="1045"/>
      <c r="AX185" s="1045"/>
      <c r="AY185" s="1045"/>
      <c r="AZ185" s="240"/>
      <c r="BA185" s="761"/>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446"/>
      <c r="CC185" s="446"/>
      <c r="CD185" s="446"/>
      <c r="CE185" s="2596"/>
      <c r="CF185" s="2596"/>
      <c r="CG185" s="2596"/>
      <c r="CH185" s="2596"/>
      <c r="CI185" s="2596"/>
      <c r="CJ185" s="2596"/>
      <c r="CK185" s="2596"/>
      <c r="CL185" s="2596"/>
      <c r="CM185" s="2596"/>
      <c r="CN185" s="2596"/>
      <c r="CO185" s="2596"/>
      <c r="CP185" s="2596"/>
      <c r="CQ185" s="2596"/>
      <c r="CR185" s="2596"/>
      <c r="CS185" s="2596"/>
      <c r="CT185" s="2596"/>
      <c r="CU185" s="2596"/>
      <c r="CV185" s="2596"/>
      <c r="CW185" s="2596"/>
      <c r="CX185" s="2596"/>
      <c r="CY185" s="2596"/>
      <c r="CZ185" s="2596"/>
    </row>
    <row r="186" s="767" customFormat="true" ht="15" customHeight="true" x14ac:dyDescent="0.2">
      <c r="A186" s="1246"/>
      <c r="B186" s="1268"/>
      <c r="C186" s="1404"/>
      <c r="D186" s="1405"/>
      <c r="E186" s="1405"/>
      <c r="F186" s="1405"/>
      <c r="G186" s="1406"/>
      <c r="H186" s="1407"/>
      <c r="I186" s="1405"/>
      <c r="J186" s="1405"/>
      <c r="K186" s="1405"/>
      <c r="L186" s="1408"/>
      <c r="M186" s="1409"/>
      <c r="N186" s="1405"/>
      <c r="O186" s="1405"/>
      <c r="P186" s="1405"/>
      <c r="Q186" s="1406"/>
      <c r="R186" s="1407"/>
      <c r="S186" s="1405"/>
      <c r="T186" s="1405"/>
      <c r="U186" s="1405"/>
      <c r="V186" s="1405"/>
      <c r="W186" s="1405"/>
      <c r="X186" s="1405"/>
      <c r="Y186" s="1405"/>
      <c r="Z186" s="1405"/>
      <c r="AA186" s="1405"/>
      <c r="AB186" s="1410"/>
      <c r="AC186" s="1301"/>
      <c r="AD186" s="1343"/>
      <c r="AE186" s="1045"/>
      <c r="AF186" s="1045"/>
      <c r="AG186" s="1045"/>
      <c r="AH186" s="1045"/>
      <c r="AI186" s="1045"/>
      <c r="AJ186" s="1045"/>
      <c r="AK186" s="1045"/>
      <c r="AL186" s="1045"/>
      <c r="AM186" s="1045"/>
      <c r="AN186" s="1045"/>
      <c r="AO186" s="1045"/>
      <c r="AP186" s="1045"/>
      <c r="AQ186" s="1045"/>
      <c r="AR186" s="1045"/>
      <c r="AS186" s="1045"/>
      <c r="AT186" s="1045"/>
      <c r="AU186" s="1045"/>
      <c r="AV186" s="1045"/>
      <c r="AW186" s="1045"/>
      <c r="AX186" s="1045"/>
      <c r="AY186" s="1045"/>
      <c r="AZ186" s="240"/>
      <c r="BA186" s="761"/>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446"/>
      <c r="CC186" s="446"/>
      <c r="CD186" s="446"/>
      <c r="CE186" s="2596"/>
      <c r="CF186" s="2596"/>
      <c r="CG186" s="2596"/>
      <c r="CH186" s="2596"/>
      <c r="CI186" s="2596"/>
      <c r="CJ186" s="2596"/>
      <c r="CK186" s="2596"/>
      <c r="CL186" s="2596"/>
      <c r="CM186" s="2596"/>
      <c r="CN186" s="2596"/>
      <c r="CO186" s="2596"/>
      <c r="CP186" s="2596"/>
      <c r="CQ186" s="2596"/>
      <c r="CR186" s="2596"/>
      <c r="CS186" s="2596"/>
      <c r="CT186" s="2596"/>
      <c r="CU186" s="2596"/>
      <c r="CV186" s="2596"/>
      <c r="CW186" s="2596"/>
      <c r="CX186" s="2596"/>
      <c r="CY186" s="2596"/>
      <c r="CZ186" s="2596"/>
    </row>
    <row r="187" s="767" customFormat="true" ht="15" customHeight="true" x14ac:dyDescent="0.2">
      <c r="A187" s="1246"/>
      <c r="B187" s="1268"/>
      <c r="C187" s="1404"/>
      <c r="D187" s="1405"/>
      <c r="E187" s="1405"/>
      <c r="F187" s="1405"/>
      <c r="G187" s="1406"/>
      <c r="H187" s="1407"/>
      <c r="I187" s="1405"/>
      <c r="J187" s="1405"/>
      <c r="K187" s="1405"/>
      <c r="L187" s="1408"/>
      <c r="M187" s="1409"/>
      <c r="N187" s="1405"/>
      <c r="O187" s="1405"/>
      <c r="P187" s="1405"/>
      <c r="Q187" s="1406"/>
      <c r="R187" s="1407"/>
      <c r="S187" s="1405"/>
      <c r="T187" s="1405"/>
      <c r="U187" s="1405"/>
      <c r="V187" s="1405"/>
      <c r="W187" s="1405"/>
      <c r="X187" s="1405"/>
      <c r="Y187" s="1405"/>
      <c r="Z187" s="1405"/>
      <c r="AA187" s="1405"/>
      <c r="AB187" s="1410"/>
      <c r="AC187" s="1301"/>
      <c r="AD187" s="1343"/>
      <c r="AE187" s="1045"/>
      <c r="AF187" s="1045"/>
      <c r="AG187" s="1045"/>
      <c r="AH187" s="1045"/>
      <c r="AI187" s="1045"/>
      <c r="AJ187" s="1045"/>
      <c r="AK187" s="1045"/>
      <c r="AL187" s="1045"/>
      <c r="AM187" s="1045"/>
      <c r="AN187" s="1045"/>
      <c r="AO187" s="1045"/>
      <c r="AP187" s="1045"/>
      <c r="AQ187" s="1045"/>
      <c r="AR187" s="1045"/>
      <c r="AS187" s="1045"/>
      <c r="AT187" s="1045"/>
      <c r="AU187" s="1045"/>
      <c r="AV187" s="1045"/>
      <c r="AW187" s="1045"/>
      <c r="AX187" s="1045"/>
      <c r="AY187" s="1045"/>
      <c r="AZ187" s="240"/>
      <c r="BA187" s="761"/>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446"/>
      <c r="CC187" s="446"/>
      <c r="CD187" s="446"/>
      <c r="CE187" s="2596"/>
      <c r="CF187" s="2596"/>
      <c r="CG187" s="2596"/>
      <c r="CH187" s="2596"/>
      <c r="CI187" s="2596"/>
      <c r="CJ187" s="2596"/>
      <c r="CK187" s="2596"/>
      <c r="CL187" s="2596"/>
      <c r="CM187" s="2596"/>
      <c r="CN187" s="2596"/>
      <c r="CO187" s="2596"/>
      <c r="CP187" s="2596"/>
      <c r="CQ187" s="2596"/>
      <c r="CR187" s="2596"/>
      <c r="CS187" s="2596"/>
      <c r="CT187" s="2596"/>
      <c r="CU187" s="2596"/>
      <c r="CV187" s="2596"/>
      <c r="CW187" s="2596"/>
      <c r="CX187" s="2596"/>
      <c r="CY187" s="2596"/>
      <c r="CZ187" s="2596"/>
    </row>
    <row r="188" s="767" customFormat="true" ht="15" customHeight="true" x14ac:dyDescent="0.2">
      <c r="A188" s="1246"/>
      <c r="B188" s="1268"/>
      <c r="C188" s="1404"/>
      <c r="D188" s="1405"/>
      <c r="E188" s="1405"/>
      <c r="F188" s="1405"/>
      <c r="G188" s="1406"/>
      <c r="H188" s="1407"/>
      <c r="I188" s="1405"/>
      <c r="J188" s="1405"/>
      <c r="K188" s="1405"/>
      <c r="L188" s="1408"/>
      <c r="M188" s="1409"/>
      <c r="N188" s="1405"/>
      <c r="O188" s="1405"/>
      <c r="P188" s="1405"/>
      <c r="Q188" s="1406"/>
      <c r="R188" s="1407"/>
      <c r="S188" s="1405"/>
      <c r="T188" s="1405"/>
      <c r="U188" s="1405"/>
      <c r="V188" s="1405"/>
      <c r="W188" s="1405"/>
      <c r="X188" s="1405"/>
      <c r="Y188" s="1405"/>
      <c r="Z188" s="1405"/>
      <c r="AA188" s="1405"/>
      <c r="AB188" s="1410"/>
      <c r="AC188" s="1301"/>
      <c r="AD188" s="1343"/>
      <c r="AE188" s="1045"/>
      <c r="AF188" s="1045"/>
      <c r="AG188" s="1045"/>
      <c r="AH188" s="1045"/>
      <c r="AI188" s="1045"/>
      <c r="AJ188" s="1045"/>
      <c r="AK188" s="1045"/>
      <c r="AL188" s="1045"/>
      <c r="AM188" s="1045"/>
      <c r="AN188" s="1045"/>
      <c r="AO188" s="1045"/>
      <c r="AP188" s="1045"/>
      <c r="AQ188" s="1045"/>
      <c r="AR188" s="1045"/>
      <c r="AS188" s="1045"/>
      <c r="AT188" s="1045"/>
      <c r="AU188" s="1045"/>
      <c r="AV188" s="1045"/>
      <c r="AW188" s="1045"/>
      <c r="AX188" s="1045"/>
      <c r="AY188" s="1045"/>
      <c r="AZ188" s="240"/>
      <c r="BA188" s="761"/>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446"/>
      <c r="CC188" s="446"/>
      <c r="CD188" s="446"/>
      <c r="CE188" s="2596"/>
      <c r="CF188" s="2596"/>
      <c r="CG188" s="2596"/>
      <c r="CH188" s="2596"/>
      <c r="CI188" s="2596"/>
      <c r="CJ188" s="2596"/>
      <c r="CK188" s="2596"/>
      <c r="CL188" s="2596"/>
      <c r="CM188" s="2596"/>
      <c r="CN188" s="2596"/>
      <c r="CO188" s="2596"/>
      <c r="CP188" s="2596"/>
      <c r="CQ188" s="2596"/>
      <c r="CR188" s="2596"/>
      <c r="CS188" s="2596"/>
      <c r="CT188" s="2596"/>
      <c r="CU188" s="2596"/>
      <c r="CV188" s="2596"/>
      <c r="CW188" s="2596"/>
      <c r="CX188" s="2596"/>
      <c r="CY188" s="2596"/>
      <c r="CZ188" s="2596"/>
    </row>
    <row r="189" s="767" customFormat="true" ht="15" customHeight="true" x14ac:dyDescent="0.2">
      <c r="A189" s="1246"/>
      <c r="B189" s="1268"/>
      <c r="C189" s="1404"/>
      <c r="D189" s="1405"/>
      <c r="E189" s="1405"/>
      <c r="F189" s="1405"/>
      <c r="G189" s="1406"/>
      <c r="H189" s="1407"/>
      <c r="I189" s="1405"/>
      <c r="J189" s="1405"/>
      <c r="K189" s="1405"/>
      <c r="L189" s="1408"/>
      <c r="M189" s="1409"/>
      <c r="N189" s="1405"/>
      <c r="O189" s="1405"/>
      <c r="P189" s="1405"/>
      <c r="Q189" s="1406"/>
      <c r="R189" s="1407"/>
      <c r="S189" s="1405"/>
      <c r="T189" s="1405"/>
      <c r="U189" s="1405"/>
      <c r="V189" s="1405"/>
      <c r="W189" s="1405"/>
      <c r="X189" s="1405"/>
      <c r="Y189" s="1405"/>
      <c r="Z189" s="1405"/>
      <c r="AA189" s="1405"/>
      <c r="AB189" s="1410"/>
      <c r="AC189" s="1301"/>
      <c r="AD189" s="1343"/>
      <c r="AE189" s="1045"/>
      <c r="AF189" s="1045"/>
      <c r="AG189" s="1045"/>
      <c r="AH189" s="1045"/>
      <c r="AI189" s="1045"/>
      <c r="AJ189" s="1045"/>
      <c r="AK189" s="1045"/>
      <c r="AL189" s="1045"/>
      <c r="AM189" s="1045"/>
      <c r="AN189" s="1045"/>
      <c r="AO189" s="1045"/>
      <c r="AP189" s="1045"/>
      <c r="AQ189" s="1045"/>
      <c r="AR189" s="1045"/>
      <c r="AS189" s="1045"/>
      <c r="AT189" s="1045"/>
      <c r="AU189" s="1045"/>
      <c r="AV189" s="1045"/>
      <c r="AW189" s="1045"/>
      <c r="AX189" s="1045"/>
      <c r="AY189" s="1045"/>
      <c r="AZ189" s="240"/>
      <c r="BA189" s="761"/>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446"/>
      <c r="CC189" s="446"/>
      <c r="CD189" s="446"/>
      <c r="CE189" s="2596"/>
      <c r="CF189" s="2596"/>
      <c r="CG189" s="2596"/>
      <c r="CH189" s="2596"/>
      <c r="CI189" s="2596"/>
      <c r="CJ189" s="2596"/>
      <c r="CK189" s="2596"/>
      <c r="CL189" s="2596"/>
      <c r="CM189" s="2596"/>
      <c r="CN189" s="2596"/>
      <c r="CO189" s="2596"/>
      <c r="CP189" s="2596"/>
      <c r="CQ189" s="2596"/>
      <c r="CR189" s="2596"/>
      <c r="CS189" s="2596"/>
      <c r="CT189" s="2596"/>
      <c r="CU189" s="2596"/>
      <c r="CV189" s="2596"/>
      <c r="CW189" s="2596"/>
      <c r="CX189" s="2596"/>
      <c r="CY189" s="2596"/>
      <c r="CZ189" s="2596"/>
    </row>
    <row r="190" s="767" customFormat="true" ht="15" customHeight="true" x14ac:dyDescent="0.2">
      <c r="A190" s="1246"/>
      <c r="B190" s="1268"/>
      <c r="C190" s="1404"/>
      <c r="D190" s="1405"/>
      <c r="E190" s="1405"/>
      <c r="F190" s="1405"/>
      <c r="G190" s="1406"/>
      <c r="H190" s="1407"/>
      <c r="I190" s="1405"/>
      <c r="J190" s="1405"/>
      <c r="K190" s="1405"/>
      <c r="L190" s="1408"/>
      <c r="M190" s="1409"/>
      <c r="N190" s="1405"/>
      <c r="O190" s="1405"/>
      <c r="P190" s="1405"/>
      <c r="Q190" s="1406"/>
      <c r="R190" s="1407"/>
      <c r="S190" s="1405"/>
      <c r="T190" s="1405"/>
      <c r="U190" s="1405"/>
      <c r="V190" s="1405"/>
      <c r="W190" s="1405"/>
      <c r="X190" s="1405"/>
      <c r="Y190" s="1405"/>
      <c r="Z190" s="1405"/>
      <c r="AA190" s="1405"/>
      <c r="AB190" s="1410"/>
      <c r="AC190" s="1301"/>
      <c r="AD190" s="1343"/>
      <c r="AE190" s="1045"/>
      <c r="AF190" s="1045"/>
      <c r="AG190" s="1045"/>
      <c r="AH190" s="1045"/>
      <c r="AI190" s="1045"/>
      <c r="AJ190" s="1045"/>
      <c r="AK190" s="1045"/>
      <c r="AL190" s="1045"/>
      <c r="AM190" s="1045"/>
      <c r="AN190" s="1045"/>
      <c r="AO190" s="1045"/>
      <c r="AP190" s="1045"/>
      <c r="AQ190" s="1045"/>
      <c r="AR190" s="1045"/>
      <c r="AS190" s="1045"/>
      <c r="AT190" s="1045"/>
      <c r="AU190" s="1045"/>
      <c r="AV190" s="1045"/>
      <c r="AW190" s="1045"/>
      <c r="AX190" s="1045"/>
      <c r="AY190" s="1045"/>
      <c r="AZ190" s="240"/>
      <c r="BA190" s="761"/>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446"/>
      <c r="CC190" s="446"/>
      <c r="CD190" s="446"/>
      <c r="CE190" s="2596"/>
      <c r="CF190" s="2596"/>
      <c r="CG190" s="2596"/>
      <c r="CH190" s="2596"/>
      <c r="CI190" s="2596"/>
      <c r="CJ190" s="2596"/>
      <c r="CK190" s="2596"/>
      <c r="CL190" s="2596"/>
      <c r="CM190" s="2596"/>
      <c r="CN190" s="2596"/>
      <c r="CO190" s="2596"/>
      <c r="CP190" s="2596"/>
      <c r="CQ190" s="2596"/>
      <c r="CR190" s="2596"/>
      <c r="CS190" s="2596"/>
      <c r="CT190" s="2596"/>
      <c r="CU190" s="2596"/>
      <c r="CV190" s="2596"/>
      <c r="CW190" s="2596"/>
      <c r="CX190" s="2596"/>
      <c r="CY190" s="2596"/>
      <c r="CZ190" s="2596"/>
    </row>
    <row r="191" s="767" customFormat="true" ht="15" customHeight="true" x14ac:dyDescent="0.2">
      <c r="A191" s="1246"/>
      <c r="B191" s="1268"/>
      <c r="C191" s="1404"/>
      <c r="D191" s="1405"/>
      <c r="E191" s="1405"/>
      <c r="F191" s="1405"/>
      <c r="G191" s="1406"/>
      <c r="H191" s="1407"/>
      <c r="I191" s="1405"/>
      <c r="J191" s="1405"/>
      <c r="K191" s="1405"/>
      <c r="L191" s="1408"/>
      <c r="M191" s="1409"/>
      <c r="N191" s="1405"/>
      <c r="O191" s="1405"/>
      <c r="P191" s="1405"/>
      <c r="Q191" s="1406"/>
      <c r="R191" s="1407"/>
      <c r="S191" s="1405"/>
      <c r="T191" s="1405"/>
      <c r="U191" s="1405"/>
      <c r="V191" s="1405"/>
      <c r="W191" s="1405"/>
      <c r="X191" s="1405"/>
      <c r="Y191" s="1405"/>
      <c r="Z191" s="1405"/>
      <c r="AA191" s="1405"/>
      <c r="AB191" s="1410"/>
      <c r="AC191" s="1301"/>
      <c r="AD191" s="1343"/>
      <c r="AE191" s="1045"/>
      <c r="AF191" s="1045"/>
      <c r="AG191" s="1045"/>
      <c r="AH191" s="1045"/>
      <c r="AI191" s="1045"/>
      <c r="AJ191" s="1045"/>
      <c r="AK191" s="1045"/>
      <c r="AL191" s="1045"/>
      <c r="AM191" s="1045"/>
      <c r="AN191" s="1045"/>
      <c r="AO191" s="1045"/>
      <c r="AP191" s="1045"/>
      <c r="AQ191" s="1045"/>
      <c r="AR191" s="1045"/>
      <c r="AS191" s="1045"/>
      <c r="AT191" s="1045"/>
      <c r="AU191" s="1045"/>
      <c r="AV191" s="1045"/>
      <c r="AW191" s="1045"/>
      <c r="AX191" s="1045"/>
      <c r="AY191" s="1045"/>
      <c r="AZ191" s="240"/>
      <c r="BA191" s="761"/>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446"/>
      <c r="CC191" s="446"/>
      <c r="CD191" s="446"/>
      <c r="CE191" s="2596"/>
      <c r="CF191" s="2596"/>
      <c r="CG191" s="2596"/>
      <c r="CH191" s="2596"/>
      <c r="CI191" s="2596"/>
      <c r="CJ191" s="2596"/>
      <c r="CK191" s="2596"/>
      <c r="CL191" s="2596"/>
      <c r="CM191" s="2596"/>
      <c r="CN191" s="2596"/>
      <c r="CO191" s="2596"/>
      <c r="CP191" s="2596"/>
      <c r="CQ191" s="2596"/>
      <c r="CR191" s="2596"/>
      <c r="CS191" s="2596"/>
      <c r="CT191" s="2596"/>
      <c r="CU191" s="2596"/>
      <c r="CV191" s="2596"/>
      <c r="CW191" s="2596"/>
      <c r="CX191" s="2596"/>
      <c r="CY191" s="2596"/>
      <c r="CZ191" s="2596"/>
    </row>
    <row r="192" s="767" customFormat="true" ht="15" customHeight="true" x14ac:dyDescent="0.2">
      <c r="A192" s="1246"/>
      <c r="B192" s="1268"/>
      <c r="C192" s="1404"/>
      <c r="D192" s="1405"/>
      <c r="E192" s="1405"/>
      <c r="F192" s="1405"/>
      <c r="G192" s="1406"/>
      <c r="H192" s="1407"/>
      <c r="I192" s="1405"/>
      <c r="J192" s="1405"/>
      <c r="K192" s="1405"/>
      <c r="L192" s="1408"/>
      <c r="M192" s="1409"/>
      <c r="N192" s="1405"/>
      <c r="O192" s="1405"/>
      <c r="P192" s="1405"/>
      <c r="Q192" s="1406"/>
      <c r="R192" s="1407"/>
      <c r="S192" s="1405"/>
      <c r="T192" s="1405"/>
      <c r="U192" s="1405"/>
      <c r="V192" s="1405"/>
      <c r="W192" s="1405"/>
      <c r="X192" s="1405"/>
      <c r="Y192" s="1405"/>
      <c r="Z192" s="1405"/>
      <c r="AA192" s="1405"/>
      <c r="AB192" s="1410"/>
      <c r="AC192" s="1301"/>
      <c r="AD192" s="1343"/>
      <c r="AE192" s="1045"/>
      <c r="AF192" s="1045"/>
      <c r="AG192" s="1045"/>
      <c r="AH192" s="1045"/>
      <c r="AI192" s="1045"/>
      <c r="AJ192" s="1045"/>
      <c r="AK192" s="1045"/>
      <c r="AL192" s="1045"/>
      <c r="AM192" s="1045"/>
      <c r="AN192" s="1045"/>
      <c r="AO192" s="1045"/>
      <c r="AP192" s="1045"/>
      <c r="AQ192" s="1045"/>
      <c r="AR192" s="1045"/>
      <c r="AS192" s="1045"/>
      <c r="AT192" s="1045"/>
      <c r="AU192" s="1045"/>
      <c r="AV192" s="1045"/>
      <c r="AW192" s="1045"/>
      <c r="AX192" s="1045"/>
      <c r="AY192" s="1045"/>
      <c r="AZ192" s="240"/>
      <c r="BA192" s="761"/>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446"/>
      <c r="CC192" s="446"/>
      <c r="CD192" s="446"/>
      <c r="CE192" s="2596"/>
      <c r="CF192" s="2596"/>
      <c r="CG192" s="2596"/>
      <c r="CH192" s="2596"/>
      <c r="CI192" s="2596"/>
      <c r="CJ192" s="2596"/>
      <c r="CK192" s="2596"/>
      <c r="CL192" s="2596"/>
      <c r="CM192" s="2596"/>
      <c r="CN192" s="2596"/>
      <c r="CO192" s="2596"/>
      <c r="CP192" s="2596"/>
      <c r="CQ192" s="2596"/>
      <c r="CR192" s="2596"/>
      <c r="CS192" s="2596"/>
      <c r="CT192" s="2596"/>
      <c r="CU192" s="2596"/>
      <c r="CV192" s="2596"/>
      <c r="CW192" s="2596"/>
      <c r="CX192" s="2596"/>
      <c r="CY192" s="2596"/>
      <c r="CZ192" s="2596"/>
    </row>
    <row r="193" s="767" customFormat="true" ht="15" customHeight="true" x14ac:dyDescent="0.2">
      <c r="A193" s="1769"/>
      <c r="B193" s="1781"/>
      <c r="C193" s="1411"/>
      <c r="D193" s="1412"/>
      <c r="E193" s="1412"/>
      <c r="F193" s="1412"/>
      <c r="G193" s="1413"/>
      <c r="H193" s="1414"/>
      <c r="I193" s="1412"/>
      <c r="J193" s="1412"/>
      <c r="K193" s="1412"/>
      <c r="L193" s="1415"/>
      <c r="M193" s="1416"/>
      <c r="N193" s="1412"/>
      <c r="O193" s="1412"/>
      <c r="P193" s="1412"/>
      <c r="Q193" s="1413"/>
      <c r="R193" s="1414"/>
      <c r="S193" s="1412"/>
      <c r="T193" s="1412"/>
      <c r="U193" s="1412"/>
      <c r="V193" s="1412"/>
      <c r="W193" s="1412"/>
      <c r="X193" s="1412"/>
      <c r="Y193" s="1412"/>
      <c r="Z193" s="1412"/>
      <c r="AA193" s="1412"/>
      <c r="AB193" s="1417"/>
      <c r="AC193" s="1301"/>
      <c r="AD193" s="1343"/>
      <c r="AE193" s="1045"/>
      <c r="AF193" s="1045"/>
      <c r="AG193" s="1045"/>
      <c r="AH193" s="1045"/>
      <c r="AI193" s="1045"/>
      <c r="AJ193" s="1045"/>
      <c r="AK193" s="1045"/>
      <c r="AL193" s="1045"/>
      <c r="AM193" s="1045"/>
      <c r="AN193" s="1045"/>
      <c r="AO193" s="1045"/>
      <c r="AP193" s="1045"/>
      <c r="AQ193" s="1045"/>
      <c r="AR193" s="1045"/>
      <c r="AS193" s="1045"/>
      <c r="AT193" s="1045"/>
      <c r="AU193" s="1045"/>
      <c r="AV193" s="1045"/>
      <c r="AW193" s="1045"/>
      <c r="AX193" s="1045"/>
      <c r="AY193" s="1045"/>
      <c r="AZ193" s="240"/>
      <c r="BA193" s="761"/>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446"/>
      <c r="CC193" s="446"/>
      <c r="CD193" s="446"/>
      <c r="CE193" s="2596"/>
      <c r="CF193" s="2596"/>
      <c r="CG193" s="2596"/>
      <c r="CH193" s="2596"/>
      <c r="CI193" s="2596"/>
      <c r="CJ193" s="2596"/>
      <c r="CK193" s="2596"/>
      <c r="CL193" s="2596"/>
      <c r="CM193" s="2596"/>
      <c r="CN193" s="2596"/>
      <c r="CO193" s="2596"/>
      <c r="CP193" s="2596"/>
      <c r="CQ193" s="2596"/>
      <c r="CR193" s="2596"/>
      <c r="CS193" s="2596"/>
      <c r="CT193" s="2596"/>
      <c r="CU193" s="2596"/>
      <c r="CV193" s="2596"/>
      <c r="CW193" s="2596"/>
      <c r="CX193" s="2596"/>
      <c r="CY193" s="2596"/>
      <c r="CZ193" s="2596"/>
    </row>
    <row r="194" s="767" customFormat="true" ht="15" customHeight="true" x14ac:dyDescent="0.2">
      <c r="A194" s="1152"/>
      <c r="B194" s="1261"/>
      <c r="C194" s="1341"/>
      <c r="D194" s="1301"/>
      <c r="E194" s="1301"/>
      <c r="F194" s="1301"/>
      <c r="G194" s="1302"/>
      <c r="H194" s="1342"/>
      <c r="I194" s="1301"/>
      <c r="J194" s="1301"/>
      <c r="K194" s="1301"/>
      <c r="L194" s="1343"/>
      <c r="M194" s="1341"/>
      <c r="N194" s="1301"/>
      <c r="O194" s="1301"/>
      <c r="P194" s="1301"/>
      <c r="Q194" s="1302"/>
      <c r="R194" s="1342"/>
      <c r="S194" s="1301"/>
      <c r="T194" s="1301"/>
      <c r="U194" s="1301"/>
      <c r="V194" s="1301"/>
      <c r="W194" s="1301"/>
      <c r="X194" s="1301"/>
      <c r="Y194" s="1301"/>
      <c r="Z194" s="1301"/>
      <c r="AA194" s="1301"/>
      <c r="AB194" s="1301"/>
      <c r="AC194" s="1301"/>
      <c r="AD194" s="1343"/>
      <c r="AE194" s="1045"/>
      <c r="AF194" s="1045"/>
      <c r="AG194" s="1045"/>
      <c r="AH194" s="1045"/>
      <c r="AI194" s="1045"/>
      <c r="AJ194" s="1045"/>
      <c r="AK194" s="1045"/>
      <c r="AL194" s="1045"/>
      <c r="AM194" s="1045"/>
      <c r="AN194" s="1045"/>
      <c r="AO194" s="1045"/>
      <c r="AP194" s="1045"/>
      <c r="AQ194" s="1045"/>
      <c r="AR194" s="1045"/>
      <c r="AS194" s="1045"/>
      <c r="AT194" s="1045"/>
      <c r="AU194" s="1045"/>
      <c r="AV194" s="1045"/>
      <c r="AW194" s="1045"/>
      <c r="AX194" s="1045"/>
      <c r="AY194" s="1045"/>
      <c r="AZ194" s="240"/>
      <c r="BA194" s="761"/>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446"/>
      <c r="CC194" s="446"/>
      <c r="CD194" s="446"/>
      <c r="CE194" s="2596"/>
      <c r="CF194" s="2596"/>
      <c r="CG194" s="2596"/>
      <c r="CH194" s="2596"/>
      <c r="CI194" s="2596"/>
      <c r="CJ194" s="2596"/>
      <c r="CK194" s="2596"/>
      <c r="CL194" s="2596"/>
      <c r="CM194" s="2596"/>
      <c r="CN194" s="2596"/>
      <c r="CO194" s="2596"/>
      <c r="CP194" s="2596"/>
      <c r="CQ194" s="2596"/>
      <c r="CR194" s="2596"/>
      <c r="CS194" s="2596"/>
      <c r="CT194" s="2596"/>
      <c r="CU194" s="2596"/>
      <c r="CV194" s="2596"/>
      <c r="CW194" s="2596"/>
      <c r="CX194" s="2596"/>
      <c r="CY194" s="2596"/>
      <c r="CZ194" s="2596"/>
    </row>
    <row r="195" s="131" customFormat="true" ht="15" customHeight="true" x14ac:dyDescent="0.2">
      <c r="A195" s="1152"/>
      <c r="B195" s="1261"/>
      <c r="C195" s="1341"/>
      <c r="D195" s="1301"/>
      <c r="E195" s="1301"/>
      <c r="F195" s="1301"/>
      <c r="G195" s="1302"/>
      <c r="H195" s="1342"/>
      <c r="I195" s="1301"/>
      <c r="J195" s="1301"/>
      <c r="K195" s="1301"/>
      <c r="L195" s="1343"/>
      <c r="M195" s="1341"/>
      <c r="N195" s="1301"/>
      <c r="O195" s="1301"/>
      <c r="P195" s="1301"/>
      <c r="Q195" s="1302"/>
      <c r="R195" s="1342"/>
      <c r="S195" s="1301"/>
      <c r="T195" s="1301"/>
      <c r="U195" s="1301"/>
      <c r="V195" s="1301"/>
      <c r="W195" s="1301"/>
      <c r="X195" s="1301"/>
      <c r="Y195" s="1301"/>
      <c r="Z195" s="1301"/>
      <c r="AA195" s="1301"/>
      <c r="AB195" s="1301"/>
      <c r="AC195" s="1301"/>
      <c r="AD195" s="1343"/>
      <c r="AE195" s="1045"/>
      <c r="AF195" s="1045"/>
      <c r="AG195" s="1045"/>
      <c r="AH195" s="1045"/>
      <c r="AI195" s="1045"/>
      <c r="AJ195" s="1045"/>
      <c r="AK195" s="1045"/>
      <c r="AL195" s="1045"/>
      <c r="AM195" s="1045"/>
      <c r="AN195" s="1045"/>
      <c r="AO195" s="1045"/>
      <c r="AP195" s="1045"/>
      <c r="AQ195" s="1045"/>
      <c r="AR195" s="1045"/>
      <c r="AS195" s="1045"/>
      <c r="AT195" s="1045"/>
      <c r="AU195" s="1045"/>
      <c r="AV195" s="1045"/>
      <c r="AW195" s="1045"/>
      <c r="AX195" s="1045"/>
      <c r="AY195" s="1045"/>
      <c r="AZ195" s="240"/>
      <c r="BA195" s="761"/>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446"/>
      <c r="CC195" s="446"/>
      <c r="CD195" s="446"/>
      <c r="CE195" s="2596"/>
      <c r="CF195" s="2596"/>
      <c r="CG195" s="2596"/>
      <c r="CH195" s="2596"/>
      <c r="CI195" s="2596"/>
      <c r="CJ195" s="2596"/>
      <c r="CK195" s="2596"/>
      <c r="CL195" s="2596"/>
      <c r="CM195" s="2596"/>
      <c r="CN195" s="2596"/>
      <c r="CO195" s="2596"/>
      <c r="CP195" s="2596"/>
      <c r="CQ195" s="2596"/>
      <c r="CR195" s="2596"/>
      <c r="CS195" s="2596"/>
      <c r="CT195" s="2596"/>
      <c r="CU195" s="2596"/>
      <c r="CV195" s="2596"/>
      <c r="CW195" s="2596"/>
      <c r="CX195" s="2596"/>
      <c r="CY195" s="2596"/>
      <c r="CZ195" s="2596"/>
    </row>
    <row r="196" s="131" customFormat="true" ht="15" customHeight="true" x14ac:dyDescent="0.2">
      <c r="A196" s="1152"/>
      <c r="B196" s="1261"/>
      <c r="C196" s="1341"/>
      <c r="D196" s="1301"/>
      <c r="E196" s="1301"/>
      <c r="F196" s="1301"/>
      <c r="G196" s="1302"/>
      <c r="H196" s="1342"/>
      <c r="I196" s="1301"/>
      <c r="J196" s="1301"/>
      <c r="K196" s="1301"/>
      <c r="L196" s="1343"/>
      <c r="M196" s="1341"/>
      <c r="N196" s="1301"/>
      <c r="O196" s="1301"/>
      <c r="P196" s="1301"/>
      <c r="Q196" s="1302"/>
      <c r="R196" s="1342"/>
      <c r="S196" s="1301"/>
      <c r="T196" s="1301"/>
      <c r="U196" s="1301"/>
      <c r="V196" s="1301"/>
      <c r="W196" s="1301"/>
      <c r="X196" s="1301"/>
      <c r="Y196" s="1301"/>
      <c r="Z196" s="1301"/>
      <c r="AA196" s="1301"/>
      <c r="AB196" s="1301"/>
      <c r="AC196" s="1301"/>
      <c r="AD196" s="1343"/>
      <c r="AE196" s="1045"/>
      <c r="AF196" s="1045"/>
      <c r="AG196" s="1045"/>
      <c r="AH196" s="1045"/>
      <c r="AI196" s="1045"/>
      <c r="AJ196" s="1045"/>
      <c r="AK196" s="1045"/>
      <c r="AL196" s="1045"/>
      <c r="AM196" s="1045"/>
      <c r="AN196" s="1045"/>
      <c r="AO196" s="1045"/>
      <c r="AP196" s="1045"/>
      <c r="AQ196" s="1045"/>
      <c r="AR196" s="1045"/>
      <c r="AS196" s="1045"/>
      <c r="AT196" s="1045"/>
      <c r="AU196" s="1045"/>
      <c r="AV196" s="1045"/>
      <c r="AW196" s="1045"/>
      <c r="AX196" s="1045"/>
      <c r="AY196" s="1045"/>
      <c r="AZ196" s="240"/>
      <c r="BA196" s="761"/>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446"/>
      <c r="CC196" s="446"/>
      <c r="CD196" s="446"/>
      <c r="CE196" s="2596"/>
      <c r="CF196" s="2596"/>
      <c r="CG196" s="2596"/>
      <c r="CH196" s="2596"/>
      <c r="CI196" s="2596"/>
      <c r="CJ196" s="2596"/>
      <c r="CK196" s="2596"/>
      <c r="CL196" s="2596"/>
      <c r="CM196" s="2596"/>
      <c r="CN196" s="2596"/>
      <c r="CO196" s="2596"/>
      <c r="CP196" s="2596"/>
      <c r="CQ196" s="2596"/>
      <c r="CR196" s="2596"/>
      <c r="CS196" s="2596"/>
      <c r="CT196" s="2596"/>
      <c r="CU196" s="2596"/>
      <c r="CV196" s="2596"/>
      <c r="CW196" s="2596"/>
      <c r="CX196" s="2596"/>
      <c r="CY196" s="2596"/>
      <c r="CZ196" s="2596"/>
    </row>
    <row r="197" s="131" customFormat="true" ht="15" customHeight="true" x14ac:dyDescent="0.2">
      <c r="A197" s="1152"/>
      <c r="B197" s="1261"/>
      <c r="C197" s="1341"/>
      <c r="D197" s="1301"/>
      <c r="E197" s="1301"/>
      <c r="F197" s="1301"/>
      <c r="G197" s="1302"/>
      <c r="H197" s="1342"/>
      <c r="I197" s="1301"/>
      <c r="J197" s="1301"/>
      <c r="K197" s="1301"/>
      <c r="L197" s="1343"/>
      <c r="M197" s="1341"/>
      <c r="N197" s="1301"/>
      <c r="O197" s="1301"/>
      <c r="P197" s="1301"/>
      <c r="Q197" s="1302"/>
      <c r="R197" s="1342"/>
      <c r="S197" s="1301"/>
      <c r="T197" s="1301"/>
      <c r="U197" s="1301"/>
      <c r="V197" s="1301"/>
      <c r="W197" s="1301"/>
      <c r="X197" s="1301"/>
      <c r="Y197" s="1301"/>
      <c r="Z197" s="1301"/>
      <c r="AA197" s="1301"/>
      <c r="AB197" s="1301"/>
      <c r="AC197" s="1301"/>
      <c r="AD197" s="1343"/>
      <c r="AE197" s="1045"/>
      <c r="AF197" s="1045"/>
      <c r="AG197" s="1045"/>
      <c r="AH197" s="1045"/>
      <c r="AI197" s="1045"/>
      <c r="AJ197" s="1045"/>
      <c r="AK197" s="1045"/>
      <c r="AL197" s="1045"/>
      <c r="AM197" s="1045"/>
      <c r="AN197" s="1045"/>
      <c r="AO197" s="1045"/>
      <c r="AP197" s="1045"/>
      <c r="AQ197" s="1045"/>
      <c r="AR197" s="1045"/>
      <c r="AS197" s="1045"/>
      <c r="AT197" s="1045"/>
      <c r="AU197" s="1045"/>
      <c r="AV197" s="1045"/>
      <c r="AW197" s="1045"/>
      <c r="AX197" s="1045"/>
      <c r="AY197" s="1045"/>
      <c r="AZ197" s="240"/>
      <c r="BA197" s="761"/>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446"/>
      <c r="CC197" s="446"/>
      <c r="CD197" s="446"/>
      <c r="CE197" s="2596"/>
      <c r="CF197" s="2596"/>
      <c r="CG197" s="2596"/>
      <c r="CH197" s="2596"/>
      <c r="CI197" s="2596"/>
      <c r="CJ197" s="2596"/>
      <c r="CK197" s="2596"/>
      <c r="CL197" s="2596"/>
      <c r="CM197" s="2596"/>
      <c r="CN197" s="2596"/>
      <c r="CO197" s="2596"/>
      <c r="CP197" s="2596"/>
      <c r="CQ197" s="2596"/>
      <c r="CR197" s="2596"/>
      <c r="CS197" s="2596"/>
      <c r="CT197" s="2596"/>
      <c r="CU197" s="2596"/>
      <c r="CV197" s="2596"/>
      <c r="CW197" s="2596"/>
      <c r="CX197" s="2596"/>
      <c r="CY197" s="2596"/>
      <c r="CZ197" s="2596"/>
    </row>
    <row r="198" s="131" customFormat="true" ht="15" customHeight="true" x14ac:dyDescent="0.2">
      <c r="A198" s="1152"/>
      <c r="B198" s="1261"/>
      <c r="C198" s="1341"/>
      <c r="D198" s="1301"/>
      <c r="E198" s="1301"/>
      <c r="F198" s="1301"/>
      <c r="G198" s="1302"/>
      <c r="H198" s="1342"/>
      <c r="I198" s="1301"/>
      <c r="J198" s="1301"/>
      <c r="K198" s="1301"/>
      <c r="L198" s="1343"/>
      <c r="M198" s="1341"/>
      <c r="N198" s="1301"/>
      <c r="O198" s="1301"/>
      <c r="P198" s="1301"/>
      <c r="Q198" s="1302"/>
      <c r="R198" s="1342"/>
      <c r="S198" s="1301"/>
      <c r="T198" s="1301"/>
      <c r="U198" s="1301"/>
      <c r="V198" s="1301"/>
      <c r="W198" s="1301"/>
      <c r="X198" s="1301"/>
      <c r="Y198" s="1301"/>
      <c r="Z198" s="1301"/>
      <c r="AA198" s="1301"/>
      <c r="AB198" s="1301"/>
      <c r="AC198" s="1301"/>
      <c r="AD198" s="1343"/>
      <c r="AE198" s="1045"/>
      <c r="AF198" s="1045"/>
      <c r="AG198" s="1045"/>
      <c r="AH198" s="1045"/>
      <c r="AI198" s="1045"/>
      <c r="AJ198" s="1045"/>
      <c r="AK198" s="1045"/>
      <c r="AL198" s="1045"/>
      <c r="AM198" s="1045"/>
      <c r="AN198" s="1045"/>
      <c r="AO198" s="1045"/>
      <c r="AP198" s="1045"/>
      <c r="AQ198" s="1045"/>
      <c r="AR198" s="1045"/>
      <c r="AS198" s="1045"/>
      <c r="AT198" s="1045"/>
      <c r="AU198" s="1045"/>
      <c r="AV198" s="1045"/>
      <c r="AW198" s="1045"/>
      <c r="AX198" s="1045"/>
      <c r="AY198" s="1045"/>
      <c r="AZ198" s="240"/>
      <c r="BA198" s="761"/>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446"/>
      <c r="CC198" s="446"/>
      <c r="CD198" s="446"/>
      <c r="CE198" s="2596"/>
      <c r="CF198" s="2596"/>
      <c r="CG198" s="2596"/>
      <c r="CH198" s="2596"/>
      <c r="CI198" s="2596"/>
      <c r="CJ198" s="2596"/>
      <c r="CK198" s="2596"/>
      <c r="CL198" s="2596"/>
      <c r="CM198" s="2596"/>
      <c r="CN198" s="2596"/>
      <c r="CO198" s="2596"/>
      <c r="CP198" s="2596"/>
      <c r="CQ198" s="2596"/>
      <c r="CR198" s="2596"/>
      <c r="CS198" s="2596"/>
      <c r="CT198" s="2596"/>
      <c r="CU198" s="2596"/>
      <c r="CV198" s="2596"/>
      <c r="CW198" s="2596"/>
      <c r="CX198" s="2596"/>
      <c r="CY198" s="2596"/>
      <c r="CZ198" s="2596"/>
    </row>
    <row r="199" s="131" customFormat="true" ht="15" customHeight="true" x14ac:dyDescent="0.2">
      <c r="A199" s="1152"/>
      <c r="B199" s="1261"/>
      <c r="C199" s="1341"/>
      <c r="D199" s="1301"/>
      <c r="E199" s="1301"/>
      <c r="F199" s="1301"/>
      <c r="G199" s="1302"/>
      <c r="H199" s="1342"/>
      <c r="I199" s="1301"/>
      <c r="J199" s="1301"/>
      <c r="K199" s="1301"/>
      <c r="L199" s="1343"/>
      <c r="M199" s="1341"/>
      <c r="N199" s="1301"/>
      <c r="O199" s="1301"/>
      <c r="P199" s="1301"/>
      <c r="Q199" s="1302"/>
      <c r="R199" s="1342"/>
      <c r="S199" s="1301"/>
      <c r="T199" s="1301"/>
      <c r="U199" s="1301"/>
      <c r="V199" s="1301"/>
      <c r="W199" s="1301"/>
      <c r="X199" s="1301"/>
      <c r="Y199" s="1301"/>
      <c r="Z199" s="1301"/>
      <c r="AA199" s="1301"/>
      <c r="AB199" s="1301"/>
      <c r="AC199" s="1301"/>
      <c r="AD199" s="1343"/>
      <c r="AE199" s="1045"/>
      <c r="AF199" s="1045"/>
      <c r="AG199" s="1045"/>
      <c r="AH199" s="1045"/>
      <c r="AI199" s="1045"/>
      <c r="AJ199" s="1045"/>
      <c r="AK199" s="1045"/>
      <c r="AL199" s="1045"/>
      <c r="AM199" s="1045"/>
      <c r="AN199" s="1045"/>
      <c r="AO199" s="1045"/>
      <c r="AP199" s="1045"/>
      <c r="AQ199" s="1045"/>
      <c r="AR199" s="1045"/>
      <c r="AS199" s="1045"/>
      <c r="AT199" s="1045"/>
      <c r="AU199" s="1045"/>
      <c r="AV199" s="1045"/>
      <c r="AW199" s="1045"/>
      <c r="AX199" s="1045"/>
      <c r="AY199" s="1045"/>
      <c r="AZ199" s="240"/>
      <c r="BA199" s="761"/>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446"/>
      <c r="CC199" s="446"/>
      <c r="CD199" s="446"/>
      <c r="CE199" s="2596"/>
      <c r="CF199" s="2596"/>
      <c r="CG199" s="2596"/>
      <c r="CH199" s="2596"/>
      <c r="CI199" s="2596"/>
      <c r="CJ199" s="2596"/>
      <c r="CK199" s="2596"/>
      <c r="CL199" s="2596"/>
      <c r="CM199" s="2596"/>
      <c r="CN199" s="2596"/>
      <c r="CO199" s="2596"/>
      <c r="CP199" s="2596"/>
      <c r="CQ199" s="2596"/>
      <c r="CR199" s="2596"/>
      <c r="CS199" s="2596"/>
      <c r="CT199" s="2596"/>
      <c r="CU199" s="2596"/>
      <c r="CV199" s="2596"/>
      <c r="CW199" s="2596"/>
      <c r="CX199" s="2596"/>
      <c r="CY199" s="2596"/>
      <c r="CZ199" s="2596"/>
    </row>
    <row r="200" s="131" customFormat="true" ht="15" customHeight="true" x14ac:dyDescent="0.2">
      <c r="A200" s="1152"/>
      <c r="B200" s="1261"/>
      <c r="C200" s="1341"/>
      <c r="D200" s="1301"/>
      <c r="E200" s="1301"/>
      <c r="F200" s="1301"/>
      <c r="G200" s="1302"/>
      <c r="H200" s="1342"/>
      <c r="I200" s="1301"/>
      <c r="J200" s="1301"/>
      <c r="K200" s="1301"/>
      <c r="L200" s="1343"/>
      <c r="M200" s="1341"/>
      <c r="N200" s="1301"/>
      <c r="O200" s="1301"/>
      <c r="P200" s="1301"/>
      <c r="Q200" s="1302"/>
      <c r="R200" s="1342"/>
      <c r="S200" s="1301"/>
      <c r="T200" s="1301"/>
      <c r="U200" s="1301"/>
      <c r="V200" s="1301"/>
      <c r="W200" s="1301"/>
      <c r="X200" s="1301"/>
      <c r="Y200" s="1301"/>
      <c r="Z200" s="1301"/>
      <c r="AA200" s="1301"/>
      <c r="AB200" s="1301"/>
      <c r="AC200" s="1301"/>
      <c r="AD200" s="1343"/>
      <c r="AE200" s="1045"/>
      <c r="AF200" s="1045"/>
      <c r="AG200" s="1045"/>
      <c r="AH200" s="1045"/>
      <c r="AI200" s="1045"/>
      <c r="AJ200" s="1045"/>
      <c r="AK200" s="1045"/>
      <c r="AL200" s="1045"/>
      <c r="AM200" s="1045"/>
      <c r="AN200" s="1045"/>
      <c r="AO200" s="1045"/>
      <c r="AP200" s="1045"/>
      <c r="AQ200" s="1045"/>
      <c r="AR200" s="1045"/>
      <c r="AS200" s="1045"/>
      <c r="AT200" s="1045"/>
      <c r="AU200" s="1045"/>
      <c r="AV200" s="1045"/>
      <c r="AW200" s="1045"/>
      <c r="AX200" s="1045"/>
      <c r="AY200" s="1045"/>
      <c r="AZ200" s="240"/>
      <c r="BA200" s="761"/>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446"/>
      <c r="CC200" s="446"/>
      <c r="CD200" s="446"/>
      <c r="CE200" s="2596"/>
      <c r="CF200" s="2596"/>
      <c r="CG200" s="2596"/>
      <c r="CH200" s="2596"/>
      <c r="CI200" s="2596"/>
      <c r="CJ200" s="2596"/>
      <c r="CK200" s="2596"/>
      <c r="CL200" s="2596"/>
      <c r="CM200" s="2596"/>
      <c r="CN200" s="2596"/>
      <c r="CO200" s="2596"/>
      <c r="CP200" s="2596"/>
      <c r="CQ200" s="2596"/>
      <c r="CR200" s="2596"/>
      <c r="CS200" s="2596"/>
      <c r="CT200" s="2596"/>
      <c r="CU200" s="2596"/>
      <c r="CV200" s="2596"/>
      <c r="CW200" s="2596"/>
      <c r="CX200" s="2596"/>
      <c r="CY200" s="2596"/>
      <c r="CZ200" s="2596"/>
    </row>
    <row r="201" s="131" customFormat="true" ht="15" customHeight="true" x14ac:dyDescent="0.2">
      <c r="A201" s="1152"/>
      <c r="B201" s="1261"/>
      <c r="C201" s="1341"/>
      <c r="D201" s="1301"/>
      <c r="E201" s="1301"/>
      <c r="F201" s="1301"/>
      <c r="G201" s="1302"/>
      <c r="H201" s="1342"/>
      <c r="I201" s="1301"/>
      <c r="J201" s="1301"/>
      <c r="K201" s="1301"/>
      <c r="L201" s="1343"/>
      <c r="M201" s="1341"/>
      <c r="N201" s="1301"/>
      <c r="O201" s="1301"/>
      <c r="P201" s="1301"/>
      <c r="Q201" s="1302"/>
      <c r="R201" s="1342"/>
      <c r="S201" s="1301"/>
      <c r="T201" s="1301"/>
      <c r="U201" s="1301"/>
      <c r="V201" s="1301"/>
      <c r="W201" s="1301"/>
      <c r="X201" s="1301"/>
      <c r="Y201" s="1301"/>
      <c r="Z201" s="1301"/>
      <c r="AA201" s="1301"/>
      <c r="AB201" s="1301"/>
      <c r="AC201" s="1301"/>
      <c r="AD201" s="1343"/>
      <c r="AE201" s="1045"/>
      <c r="AF201" s="1045"/>
      <c r="AG201" s="1045"/>
      <c r="AH201" s="1045"/>
      <c r="AI201" s="1045"/>
      <c r="AJ201" s="1045"/>
      <c r="AK201" s="1045"/>
      <c r="AL201" s="1045"/>
      <c r="AM201" s="1045"/>
      <c r="AN201" s="1045"/>
      <c r="AO201" s="1045"/>
      <c r="AP201" s="1045"/>
      <c r="AQ201" s="1045"/>
      <c r="AR201" s="1045"/>
      <c r="AS201" s="1045"/>
      <c r="AT201" s="1045"/>
      <c r="AU201" s="1045"/>
      <c r="AV201" s="1045"/>
      <c r="AW201" s="1045"/>
      <c r="AX201" s="1045"/>
      <c r="AY201" s="1045"/>
      <c r="AZ201" s="240"/>
      <c r="BA201" s="761"/>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446"/>
      <c r="CC201" s="446"/>
      <c r="CD201" s="446"/>
      <c r="CE201" s="2596"/>
      <c r="CF201" s="2596"/>
      <c r="CG201" s="2596"/>
      <c r="CH201" s="2596"/>
      <c r="CI201" s="2596"/>
      <c r="CJ201" s="2596"/>
      <c r="CK201" s="2596"/>
      <c r="CL201" s="2596"/>
      <c r="CM201" s="2596"/>
      <c r="CN201" s="2596"/>
      <c r="CO201" s="2596"/>
      <c r="CP201" s="2596"/>
      <c r="CQ201" s="2596"/>
      <c r="CR201" s="2596"/>
      <c r="CS201" s="2596"/>
      <c r="CT201" s="2596"/>
      <c r="CU201" s="2596"/>
      <c r="CV201" s="2596"/>
      <c r="CW201" s="2596"/>
      <c r="CX201" s="2596"/>
      <c r="CY201" s="2596"/>
      <c r="CZ201" s="2596"/>
    </row>
    <row r="202" s="131" customFormat="true" ht="15" customHeight="true" x14ac:dyDescent="0.2">
      <c r="A202" s="1152"/>
      <c r="B202" s="1261"/>
      <c r="C202" s="1341"/>
      <c r="D202" s="1301"/>
      <c r="E202" s="1301"/>
      <c r="F202" s="1301"/>
      <c r="G202" s="1302"/>
      <c r="H202" s="1342"/>
      <c r="I202" s="1301"/>
      <c r="J202" s="1301"/>
      <c r="K202" s="1301"/>
      <c r="L202" s="1343"/>
      <c r="M202" s="1341"/>
      <c r="N202" s="1301"/>
      <c r="O202" s="1301"/>
      <c r="P202" s="1301"/>
      <c r="Q202" s="1302"/>
      <c r="R202" s="1342"/>
      <c r="S202" s="1301"/>
      <c r="T202" s="1301"/>
      <c r="U202" s="1301"/>
      <c r="V202" s="1301"/>
      <c r="W202" s="1301"/>
      <c r="X202" s="1301"/>
      <c r="Y202" s="1301"/>
      <c r="Z202" s="1301"/>
      <c r="AA202" s="1301"/>
      <c r="AB202" s="1301"/>
      <c r="AC202" s="1301"/>
      <c r="AD202" s="1343"/>
      <c r="AE202" s="1045"/>
      <c r="AF202" s="1045"/>
      <c r="AG202" s="1045"/>
      <c r="AH202" s="1045"/>
      <c r="AI202" s="1045"/>
      <c r="AJ202" s="1045"/>
      <c r="AK202" s="1045"/>
      <c r="AL202" s="1045"/>
      <c r="AM202" s="1045"/>
      <c r="AN202" s="1045"/>
      <c r="AO202" s="1045"/>
      <c r="AP202" s="1045"/>
      <c r="AQ202" s="1045"/>
      <c r="AR202" s="1045"/>
      <c r="AS202" s="1045"/>
      <c r="AT202" s="1045"/>
      <c r="AU202" s="1045"/>
      <c r="AV202" s="1045"/>
      <c r="AW202" s="1045"/>
      <c r="AX202" s="1045"/>
      <c r="AY202" s="1045"/>
      <c r="AZ202" s="240"/>
      <c r="BA202" s="761"/>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446"/>
      <c r="CC202" s="446"/>
      <c r="CD202" s="446"/>
      <c r="CE202" s="2596"/>
      <c r="CF202" s="2596"/>
      <c r="CG202" s="2596"/>
      <c r="CH202" s="2596"/>
      <c r="CI202" s="2596"/>
      <c r="CJ202" s="2596"/>
      <c r="CK202" s="2596"/>
      <c r="CL202" s="2596"/>
      <c r="CM202" s="2596"/>
      <c r="CN202" s="2596"/>
      <c r="CO202" s="2596"/>
      <c r="CP202" s="2596"/>
      <c r="CQ202" s="2596"/>
      <c r="CR202" s="2596"/>
      <c r="CS202" s="2596"/>
      <c r="CT202" s="2596"/>
      <c r="CU202" s="2596"/>
      <c r="CV202" s="2596"/>
      <c r="CW202" s="2596"/>
      <c r="CX202" s="2596"/>
      <c r="CY202" s="2596"/>
      <c r="CZ202" s="2596"/>
    </row>
    <row r="203" s="1074" customFormat="true" ht="15" customHeight="true" x14ac:dyDescent="0.2">
      <c r="A203" s="1767"/>
      <c r="B203" s="1948"/>
      <c r="C203" s="1876"/>
      <c r="D203" s="1877"/>
      <c r="E203" s="1877"/>
      <c r="F203" s="1877"/>
      <c r="G203" s="1878"/>
      <c r="H203" s="1879"/>
      <c r="I203" s="1877"/>
      <c r="J203" s="1877"/>
      <c r="K203" s="1877"/>
      <c r="L203" s="1880"/>
      <c r="M203" s="1881"/>
      <c r="N203" s="1877"/>
      <c r="O203" s="1877"/>
      <c r="P203" s="1877"/>
      <c r="Q203" s="1878"/>
      <c r="R203" s="1879"/>
      <c r="S203" s="1877"/>
      <c r="T203" s="1877"/>
      <c r="U203" s="1877"/>
      <c r="V203" s="1877"/>
      <c r="W203" s="1877"/>
      <c r="X203" s="1877"/>
      <c r="Y203" s="1877"/>
      <c r="Z203" s="1877"/>
      <c r="AA203" s="1877"/>
      <c r="AB203" s="1877"/>
      <c r="AC203" s="1877"/>
      <c r="AD203" s="2640"/>
      <c r="AE203" s="1045"/>
      <c r="AF203" s="1045"/>
      <c r="AG203" s="1045"/>
      <c r="AH203" s="1045"/>
      <c r="AI203" s="1045"/>
      <c r="AJ203" s="1045"/>
      <c r="AK203" s="1045"/>
      <c r="AL203" s="1045"/>
      <c r="AM203" s="1045"/>
      <c r="AN203" s="1045"/>
      <c r="AO203" s="1045"/>
      <c r="AP203" s="1045"/>
      <c r="AQ203" s="1045"/>
      <c r="AR203" s="1045"/>
      <c r="AS203" s="1045"/>
      <c r="AT203" s="1045"/>
      <c r="AU203" s="1045"/>
      <c r="AV203" s="1045"/>
      <c r="AW203" s="1045"/>
      <c r="AX203" s="1045"/>
      <c r="AY203" s="1045"/>
      <c r="AZ203" s="240"/>
      <c r="BA203" s="761"/>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446"/>
      <c r="CC203" s="446"/>
      <c r="CD203" s="446"/>
      <c r="CE203" s="2596"/>
      <c r="CF203" s="2596"/>
      <c r="CG203" s="2596"/>
      <c r="CH203" s="2596"/>
      <c r="CI203" s="2596"/>
      <c r="CJ203" s="2596"/>
      <c r="CK203" s="2596"/>
      <c r="CL203" s="2596"/>
      <c r="CM203" s="2596"/>
      <c r="CN203" s="2596"/>
      <c r="CO203" s="2596"/>
      <c r="CP203" s="2596"/>
      <c r="CQ203" s="2596"/>
      <c r="CR203" s="2596"/>
      <c r="CS203" s="2596"/>
      <c r="CT203" s="2596"/>
      <c r="CU203" s="2596"/>
      <c r="CV203" s="2596"/>
      <c r="CW203" s="2596"/>
      <c r="CX203" s="2596"/>
      <c r="CY203" s="2596"/>
      <c r="CZ203" s="2596"/>
    </row>
    <row r="204" s="1074" customFormat="true" ht="15" customHeight="true" x14ac:dyDescent="0.2">
      <c r="A204" s="1767"/>
      <c r="B204" s="1948"/>
      <c r="C204" s="1876"/>
      <c r="D204" s="1877"/>
      <c r="E204" s="1877"/>
      <c r="F204" s="1877"/>
      <c r="G204" s="1878"/>
      <c r="H204" s="1879"/>
      <c r="I204" s="1877"/>
      <c r="J204" s="1877"/>
      <c r="K204" s="1877"/>
      <c r="L204" s="1880"/>
      <c r="M204" s="1881"/>
      <c r="N204" s="1877"/>
      <c r="O204" s="1877"/>
      <c r="P204" s="1877"/>
      <c r="Q204" s="1878"/>
      <c r="R204" s="1879"/>
      <c r="S204" s="1877"/>
      <c r="T204" s="1877"/>
      <c r="U204" s="1877"/>
      <c r="V204" s="1877"/>
      <c r="W204" s="1877"/>
      <c r="X204" s="1877"/>
      <c r="Y204" s="1877"/>
      <c r="Z204" s="1877"/>
      <c r="AA204" s="1877"/>
      <c r="AB204" s="1877"/>
      <c r="AC204" s="1877"/>
      <c r="AD204" s="2640"/>
      <c r="AE204" s="1045"/>
      <c r="AF204" s="1045"/>
      <c r="AG204" s="1045"/>
      <c r="AH204" s="1045"/>
      <c r="AI204" s="1045"/>
      <c r="AJ204" s="1045"/>
      <c r="AK204" s="1045"/>
      <c r="AL204" s="1045"/>
      <c r="AM204" s="1045"/>
      <c r="AN204" s="1045"/>
      <c r="AO204" s="1045"/>
      <c r="AP204" s="1045"/>
      <c r="AQ204" s="1045"/>
      <c r="AR204" s="1045"/>
      <c r="AS204" s="1045"/>
      <c r="AT204" s="1045"/>
      <c r="AU204" s="1045"/>
      <c r="AV204" s="1045"/>
      <c r="AW204" s="1045"/>
      <c r="AX204" s="1045"/>
      <c r="AY204" s="1045"/>
      <c r="AZ204" s="240"/>
      <c r="BA204" s="761"/>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446"/>
      <c r="CC204" s="446"/>
      <c r="CD204" s="446"/>
      <c r="CE204" s="2596"/>
      <c r="CF204" s="2596"/>
      <c r="CG204" s="2596"/>
      <c r="CH204" s="2596"/>
      <c r="CI204" s="2596"/>
      <c r="CJ204" s="2596"/>
      <c r="CK204" s="2596"/>
      <c r="CL204" s="2596"/>
      <c r="CM204" s="2596"/>
      <c r="CN204" s="2596"/>
      <c r="CO204" s="2596"/>
      <c r="CP204" s="2596"/>
      <c r="CQ204" s="2596"/>
      <c r="CR204" s="2596"/>
      <c r="CS204" s="2596"/>
      <c r="CT204" s="2596"/>
      <c r="CU204" s="2596"/>
      <c r="CV204" s="2596"/>
      <c r="CW204" s="2596"/>
      <c r="CX204" s="2596"/>
      <c r="CY204" s="2596"/>
      <c r="CZ204" s="2596"/>
    </row>
    <row r="205" s="1074" customFormat="true" ht="15" customHeight="true" x14ac:dyDescent="0.2">
      <c r="A205" s="1780"/>
      <c r="B205" s="1950"/>
      <c r="C205" s="1900"/>
      <c r="D205" s="1901"/>
      <c r="E205" s="1901"/>
      <c r="F205" s="1901"/>
      <c r="G205" s="1902"/>
      <c r="H205" s="1903"/>
      <c r="I205" s="1901"/>
      <c r="J205" s="1901"/>
      <c r="K205" s="1901"/>
      <c r="L205" s="1904"/>
      <c r="M205" s="1905"/>
      <c r="N205" s="1901"/>
      <c r="O205" s="1901"/>
      <c r="P205" s="1901"/>
      <c r="Q205" s="1902"/>
      <c r="R205" s="1903"/>
      <c r="S205" s="1901"/>
      <c r="T205" s="1901"/>
      <c r="U205" s="1901"/>
      <c r="V205" s="1901"/>
      <c r="W205" s="1901"/>
      <c r="X205" s="1901"/>
      <c r="Y205" s="1901"/>
      <c r="Z205" s="1901"/>
      <c r="AA205" s="1901"/>
      <c r="AB205" s="1901"/>
      <c r="AC205" s="1901"/>
      <c r="AD205" s="2646"/>
      <c r="AE205" s="1045"/>
      <c r="AF205" s="1045"/>
      <c r="AG205" s="1045"/>
      <c r="AH205" s="1045"/>
      <c r="AI205" s="1045"/>
      <c r="AJ205" s="1045"/>
      <c r="AK205" s="1045"/>
      <c r="AL205" s="1045"/>
      <c r="AM205" s="1045"/>
      <c r="AN205" s="1045"/>
      <c r="AO205" s="1045"/>
      <c r="AP205" s="1045"/>
      <c r="AQ205" s="1045"/>
      <c r="AR205" s="1045"/>
      <c r="AS205" s="1045"/>
      <c r="AT205" s="1045"/>
      <c r="AU205" s="1045"/>
      <c r="AV205" s="1045"/>
      <c r="AW205" s="1045"/>
      <c r="AX205" s="1045"/>
      <c r="AY205" s="1045"/>
      <c r="AZ205" s="240"/>
      <c r="BA205" s="761"/>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532"/>
      <c r="CC205" s="532"/>
      <c r="CD205" s="532"/>
      <c r="CE205" s="2596"/>
      <c r="CF205" s="2596"/>
      <c r="CG205" s="2596"/>
      <c r="CH205" s="2596"/>
      <c r="CI205" s="2596"/>
      <c r="CJ205" s="2596"/>
      <c r="CK205" s="2596"/>
      <c r="CL205" s="2596"/>
      <c r="CM205" s="2596"/>
      <c r="CN205" s="2596"/>
      <c r="CO205" s="2596"/>
      <c r="CP205" s="2596"/>
      <c r="CQ205" s="2596"/>
      <c r="CR205" s="2596"/>
      <c r="CS205" s="2596"/>
      <c r="CT205" s="2596"/>
      <c r="CU205" s="2596"/>
      <c r="CV205" s="2596"/>
      <c r="CW205" s="2596"/>
      <c r="CX205" s="2596"/>
      <c r="CY205" s="2596"/>
      <c r="CZ205" s="2596"/>
    </row>
    <row r="206" s="1074" customFormat="true" ht="250.15" customHeight="true" x14ac:dyDescent="0.2">
      <c r="B206" s="1133"/>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104" t="str">
        <f>A1026</f>
        <v>Burkina Faso</v>
      </c>
      <c r="B208" s="310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2006</v>
      </c>
      <c r="B209" s="139"/>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762" t="s">
        <v>113</v>
      </c>
      <c r="B210" s="141"/>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98</v>
      </c>
      <c r="B211" s="139"/>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763" t="s">
        <v>99</v>
      </c>
      <c r="B212" s="248"/>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137</v>
      </c>
      <c r="B215" s="247" t="str">
        <f>A1025</f>
        <v>MICS06</v>
      </c>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83"/>
      <c r="B216" s="1082"/>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83"/>
      <c r="B217" s="1086"/>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83"/>
      <c r="B218" s="1082"/>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84"/>
      <c r="B219" s="108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767" customFormat="true" ht="15" customHeight="true" x14ac:dyDescent="0.2">
      <c r="A220" s="114" t="s">
        <v>87</v>
      </c>
      <c r="B220" s="230"/>
      <c r="C220" s="3123" t="s">
        <v>116</v>
      </c>
      <c r="D220" s="3124"/>
      <c r="E220" s="3124"/>
      <c r="F220" s="3124"/>
      <c r="G220" s="3125"/>
      <c r="H220" s="3241" t="s">
        <v>39</v>
      </c>
      <c r="I220" s="3242"/>
      <c r="J220" s="3242"/>
      <c r="K220" s="3242"/>
      <c r="L220" s="3243"/>
      <c r="M220" s="3244" t="s">
        <v>38</v>
      </c>
      <c r="N220" s="3245"/>
      <c r="O220" s="3245"/>
      <c r="P220" s="3245"/>
      <c r="Q220" s="3246"/>
      <c r="R220" s="2617" t="s">
        <v>143</v>
      </c>
      <c r="S220" s="2628"/>
      <c r="T220" s="2628"/>
      <c r="U220" s="2628"/>
      <c r="V220" s="2628"/>
      <c r="W220" s="2628"/>
      <c r="X220" s="2628"/>
      <c r="Y220" s="2628"/>
      <c r="Z220" s="2628"/>
      <c r="AA220" s="2628"/>
      <c r="AB220" s="2628"/>
      <c r="AC220" s="2628"/>
      <c r="AD220" s="2629"/>
      <c r="AE220" s="1045"/>
      <c r="AF220" s="1045"/>
      <c r="AG220" s="1045"/>
      <c r="AH220" s="1045"/>
      <c r="AI220" s="1045"/>
      <c r="AJ220" s="1045"/>
      <c r="AK220" s="1045"/>
      <c r="AL220" s="1045"/>
      <c r="AM220" s="1045"/>
      <c r="AN220" s="1045"/>
      <c r="AO220" s="1045"/>
      <c r="AP220" s="1045"/>
      <c r="AQ220" s="1045"/>
      <c r="AR220" s="1045"/>
      <c r="AS220" s="1045"/>
      <c r="AT220" s="1045"/>
      <c r="AU220" s="1045"/>
      <c r="AV220" s="1045"/>
      <c r="AW220" s="1045"/>
      <c r="AX220" s="1045"/>
      <c r="AY220" s="1045"/>
      <c r="AZ220" s="240"/>
      <c r="BA220" s="241" t="s">
        <v>132</v>
      </c>
      <c r="BB220" s="114" t="s">
        <v>87</v>
      </c>
      <c r="BC220" s="3032" t="s">
        <v>116</v>
      </c>
      <c r="BD220" s="3033"/>
      <c r="BE220" s="3033"/>
      <c r="BF220" s="3033"/>
      <c r="BG220" s="3034"/>
      <c r="BH220" s="3035" t="s">
        <v>39</v>
      </c>
      <c r="BI220" s="3033"/>
      <c r="BJ220" s="3033"/>
      <c r="BK220" s="3033"/>
      <c r="BL220" s="3034"/>
      <c r="BM220" s="3035" t="s">
        <v>38</v>
      </c>
      <c r="BN220" s="3033"/>
      <c r="BO220" s="3033"/>
      <c r="BP220" s="3033"/>
      <c r="BQ220" s="3036"/>
      <c r="BR220" s="2524" t="s">
        <v>143</v>
      </c>
      <c r="BS220" s="2525"/>
      <c r="BT220" s="2525"/>
      <c r="BU220" s="2525"/>
      <c r="BV220" s="2525"/>
      <c r="BW220" s="2525"/>
      <c r="BX220" s="2525"/>
      <c r="BY220" s="2526"/>
      <c r="BZ220" s="461"/>
      <c r="CA220" s="461"/>
      <c r="CB220" s="461"/>
      <c r="CC220" s="461"/>
      <c r="CD220" s="461"/>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767" customFormat="true" ht="24" x14ac:dyDescent="0.2">
      <c r="A221" s="209" t="s">
        <v>88</v>
      </c>
      <c r="B221" s="281"/>
      <c r="C221" s="419" t="s">
        <v>0</v>
      </c>
      <c r="D221" s="420" t="s">
        <v>1</v>
      </c>
      <c r="E221" s="420" t="s">
        <v>2</v>
      </c>
      <c r="F221" s="420" t="s">
        <v>3</v>
      </c>
      <c r="G221" s="421" t="s">
        <v>4</v>
      </c>
      <c r="H221" s="1744" t="s">
        <v>0</v>
      </c>
      <c r="I221" s="1701" t="s">
        <v>1</v>
      </c>
      <c r="J221" s="1701" t="s">
        <v>2</v>
      </c>
      <c r="K221" s="1701" t="s">
        <v>3</v>
      </c>
      <c r="L221" s="1702" t="s">
        <v>4</v>
      </c>
      <c r="M221" s="1732" t="s">
        <v>0</v>
      </c>
      <c r="N221" s="1701" t="s">
        <v>1</v>
      </c>
      <c r="O221" s="1701" t="s">
        <v>2</v>
      </c>
      <c r="P221" s="1701" t="s">
        <v>3</v>
      </c>
      <c r="Q221" s="1760" t="s">
        <v>4</v>
      </c>
      <c r="R221" s="1744" t="s">
        <v>245</v>
      </c>
      <c r="S221" s="1701" t="s">
        <v>246</v>
      </c>
      <c r="T221" s="1701" t="s">
        <v>247</v>
      </c>
      <c r="U221" s="1701" t="s">
        <v>248</v>
      </c>
      <c r="V221" s="1701" t="s">
        <v>249</v>
      </c>
      <c r="W221" s="1701" t="s">
        <v>250</v>
      </c>
      <c r="X221" s="1701" t="s">
        <v>251</v>
      </c>
      <c r="Y221" s="1701" t="s">
        <v>252</v>
      </c>
      <c r="Z221" s="1701" t="s">
        <v>253</v>
      </c>
      <c r="AA221" s="1701" t="s">
        <v>254</v>
      </c>
      <c r="AB221" s="1701" t="s">
        <v>255</v>
      </c>
      <c r="AC221" s="1701" t="s">
        <v>256</v>
      </c>
      <c r="AD221" s="1703" t="s">
        <v>257</v>
      </c>
      <c r="AE221" s="1045"/>
      <c r="AF221" s="1045"/>
      <c r="AG221" s="1045"/>
      <c r="AH221" s="1045"/>
      <c r="AI221" s="1045"/>
      <c r="AJ221" s="1045"/>
      <c r="AK221" s="1045"/>
      <c r="AL221" s="1045"/>
      <c r="AM221" s="1045"/>
      <c r="AN221" s="1045"/>
      <c r="AO221" s="1045"/>
      <c r="AP221" s="1045"/>
      <c r="AQ221" s="1045"/>
      <c r="AR221" s="1045"/>
      <c r="AS221" s="1045"/>
      <c r="AT221" s="1045"/>
      <c r="AU221" s="1045"/>
      <c r="AV221" s="1045"/>
      <c r="AW221" s="1045"/>
      <c r="AX221" s="1045"/>
      <c r="AY221" s="1045"/>
      <c r="AZ221" s="240"/>
      <c r="BA221" s="224" t="s">
        <v>119</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245</v>
      </c>
      <c r="BS221" s="190" t="s">
        <v>246</v>
      </c>
      <c r="BT221" s="190" t="s">
        <v>247</v>
      </c>
      <c r="BU221" s="190" t="s">
        <v>248</v>
      </c>
      <c r="BV221" s="190" t="s">
        <v>249</v>
      </c>
      <c r="BW221" s="190" t="s">
        <v>250</v>
      </c>
      <c r="BX221" s="190" t="s">
        <v>251</v>
      </c>
      <c r="BY221" s="191" t="s">
        <v>252</v>
      </c>
      <c r="BZ221" s="191" t="s">
        <v>253</v>
      </c>
      <c r="CA221" s="191" t="s">
        <v>254</v>
      </c>
      <c r="CB221" s="191" t="s">
        <v>255</v>
      </c>
      <c r="CC221" s="191" t="s">
        <v>256</v>
      </c>
      <c r="CD221" s="191" t="s">
        <v>257</v>
      </c>
      <c r="CE221" s="2597"/>
      <c r="CF221" s="2597"/>
      <c r="CG221" s="2597"/>
      <c r="CH221" s="2597"/>
      <c r="CI221" s="2597"/>
      <c r="CJ221" s="2597"/>
      <c r="CK221" s="2597"/>
      <c r="CL221" s="2597"/>
      <c r="CM221" s="2597"/>
      <c r="CN221" s="2597"/>
      <c r="CO221" s="2597"/>
      <c r="CP221" s="2597"/>
      <c r="CQ221" s="2597"/>
      <c r="CR221" s="2597"/>
      <c r="CS221" s="2597"/>
      <c r="CT221" s="2597"/>
      <c r="CU221" s="2597"/>
      <c r="CV221" s="2597"/>
      <c r="CW221" s="2597"/>
      <c r="CX221" s="2597"/>
      <c r="CY221" s="2597"/>
      <c r="CZ221" s="2597"/>
    </row>
    <row r="222" s="767" customFormat="true" ht="15" customHeight="true" x14ac:dyDescent="0.2">
      <c r="A222" s="3238" t="s">
        <v>37</v>
      </c>
      <c r="B222" s="1951" t="s">
        <v>15</v>
      </c>
      <c r="C222" s="1960" t="s">
        <v>36</v>
      </c>
      <c r="D222" s="1964" t="s">
        <v>36</v>
      </c>
      <c r="E222" s="1964" t="s">
        <v>36</v>
      </c>
      <c r="F222" s="1964" t="s">
        <v>36</v>
      </c>
      <c r="G222" s="1968" t="s">
        <v>36</v>
      </c>
      <c r="H222" s="1972" t="s">
        <v>36</v>
      </c>
      <c r="I222" s="1964" t="s">
        <v>36</v>
      </c>
      <c r="J222" s="1964" t="s">
        <v>36</v>
      </c>
      <c r="K222" s="1964" t="s">
        <v>36</v>
      </c>
      <c r="L222" s="1976" t="s">
        <v>36</v>
      </c>
      <c r="M222" s="1960" t="s">
        <v>36</v>
      </c>
      <c r="N222" s="1964" t="s">
        <v>36</v>
      </c>
      <c r="O222" s="1964" t="s">
        <v>36</v>
      </c>
      <c r="P222" s="1964" t="s">
        <v>36</v>
      </c>
      <c r="Q222" s="1968" t="s">
        <v>36</v>
      </c>
      <c r="R222" s="1972" t="s">
        <v>36</v>
      </c>
      <c r="S222" s="1964" t="s">
        <v>36</v>
      </c>
      <c r="T222" s="1964" t="s">
        <v>36</v>
      </c>
      <c r="U222" s="1964" t="s">
        <v>36</v>
      </c>
      <c r="V222" s="1964" t="s">
        <v>36</v>
      </c>
      <c r="W222" s="1964" t="s">
        <v>36</v>
      </c>
      <c r="X222" s="1964" t="s">
        <v>36</v>
      </c>
      <c r="Y222" s="1964" t="s">
        <v>36</v>
      </c>
      <c r="Z222" s="1964" t="s">
        <v>36</v>
      </c>
      <c r="AA222" s="1964" t="s">
        <v>36</v>
      </c>
      <c r="AB222" s="1964" t="s">
        <v>36</v>
      </c>
      <c r="AC222" s="1964" t="s">
        <v>36</v>
      </c>
      <c r="AD222" s="1976" t="s">
        <v>36</v>
      </c>
      <c r="AE222" s="1045"/>
      <c r="AF222" s="1045"/>
      <c r="AG222" s="1045"/>
      <c r="AH222" s="1045"/>
      <c r="AI222" s="1045"/>
      <c r="AJ222" s="1045"/>
      <c r="AK222" s="1045"/>
      <c r="AL222" s="1045"/>
      <c r="AM222" s="1045"/>
      <c r="AN222" s="1045"/>
      <c r="AO222" s="1045"/>
      <c r="AP222" s="1045"/>
      <c r="AQ222" s="1045"/>
      <c r="AR222" s="1045"/>
      <c r="AS222" s="1045"/>
      <c r="AT222" s="1045"/>
      <c r="AU222" s="1045"/>
      <c r="AV222" s="1045"/>
      <c r="AW222" s="1045"/>
      <c r="AX222" s="1045"/>
      <c r="AY222" s="1045"/>
      <c r="AZ222" s="240"/>
      <c r="BA222" s="3011" t="s">
        <v>37</v>
      </c>
      <c r="BB222" s="174" t="s">
        <v>15</v>
      </c>
      <c r="BC222" s="1979" t="s">
        <v>36</v>
      </c>
      <c r="BD222" s="1980" t="s">
        <v>36</v>
      </c>
      <c r="BE222" s="1980" t="s">
        <v>36</v>
      </c>
      <c r="BF222" s="1980" t="s">
        <v>36</v>
      </c>
      <c r="BG222" s="1981" t="s">
        <v>36</v>
      </c>
      <c r="BH222" s="1982" t="s">
        <v>36</v>
      </c>
      <c r="BI222" s="1980" t="s">
        <v>36</v>
      </c>
      <c r="BJ222" s="1980" t="s">
        <v>36</v>
      </c>
      <c r="BK222" s="1980" t="s">
        <v>36</v>
      </c>
      <c r="BL222" s="1981" t="s">
        <v>36</v>
      </c>
      <c r="BM222" s="1982" t="s">
        <v>36</v>
      </c>
      <c r="BN222" s="1980" t="s">
        <v>36</v>
      </c>
      <c r="BO222" s="1980" t="s">
        <v>36</v>
      </c>
      <c r="BP222" s="1980" t="s">
        <v>36</v>
      </c>
      <c r="BQ222" s="1981" t="s">
        <v>36</v>
      </c>
      <c r="BR222" s="1982" t="s">
        <v>36</v>
      </c>
      <c r="BS222" s="1980" t="s">
        <v>36</v>
      </c>
      <c r="BT222" s="1980" t="s">
        <v>36</v>
      </c>
      <c r="BU222" s="1980" t="s">
        <v>36</v>
      </c>
      <c r="BV222" s="1980" t="s">
        <v>36</v>
      </c>
      <c r="BW222" s="1980" t="s">
        <v>36</v>
      </c>
      <c r="BX222" s="1980" t="s">
        <v>36</v>
      </c>
      <c r="BY222" s="1983" t="s">
        <v>36</v>
      </c>
      <c r="BZ222" s="1983" t="s">
        <v>36</v>
      </c>
      <c r="CA222" s="1983" t="s">
        <v>36</v>
      </c>
      <c r="CB222" s="1983" t="s">
        <v>36</v>
      </c>
      <c r="CC222" s="1983" t="s">
        <v>36</v>
      </c>
      <c r="CD222" s="1983" t="s">
        <v>36</v>
      </c>
      <c r="CE222" s="2598"/>
      <c r="CF222" s="2598"/>
      <c r="CG222" s="2598"/>
      <c r="CH222" s="2598"/>
      <c r="CI222" s="2598"/>
      <c r="CJ222" s="2598"/>
      <c r="CK222" s="2598"/>
      <c r="CL222" s="2598"/>
      <c r="CM222" s="2598"/>
      <c r="CN222" s="2598"/>
      <c r="CO222" s="2598"/>
      <c r="CP222" s="2598"/>
      <c r="CQ222" s="2598"/>
      <c r="CR222" s="2598"/>
      <c r="CS222" s="2598"/>
      <c r="CT222" s="2598"/>
      <c r="CU222" s="2598"/>
      <c r="CV222" s="2598"/>
      <c r="CW222" s="2598"/>
      <c r="CX222" s="2598"/>
      <c r="CY222" s="2598"/>
      <c r="CZ222" s="2599"/>
    </row>
    <row r="223" s="767" customFormat="true" ht="15" customHeight="true" x14ac:dyDescent="0.2">
      <c r="A223" s="3239"/>
      <c r="B223" s="1952" t="s">
        <v>16</v>
      </c>
      <c r="C223" s="1961" t="s">
        <v>36</v>
      </c>
      <c r="D223" s="1965" t="s">
        <v>36</v>
      </c>
      <c r="E223" s="1965" t="s">
        <v>36</v>
      </c>
      <c r="F223" s="1965" t="s">
        <v>36</v>
      </c>
      <c r="G223" s="1969" t="s">
        <v>36</v>
      </c>
      <c r="H223" s="1973" t="s">
        <v>36</v>
      </c>
      <c r="I223" s="1965" t="s">
        <v>36</v>
      </c>
      <c r="J223" s="1965" t="s">
        <v>36</v>
      </c>
      <c r="K223" s="1965" t="s">
        <v>36</v>
      </c>
      <c r="L223" s="1977" t="s">
        <v>36</v>
      </c>
      <c r="M223" s="1961" t="s">
        <v>36</v>
      </c>
      <c r="N223" s="1965" t="s">
        <v>36</v>
      </c>
      <c r="O223" s="1965" t="s">
        <v>36</v>
      </c>
      <c r="P223" s="1965" t="s">
        <v>36</v>
      </c>
      <c r="Q223" s="1969" t="s">
        <v>36</v>
      </c>
      <c r="R223" s="1973" t="s">
        <v>36</v>
      </c>
      <c r="S223" s="1965" t="s">
        <v>36</v>
      </c>
      <c r="T223" s="1965" t="s">
        <v>36</v>
      </c>
      <c r="U223" s="1965" t="s">
        <v>36</v>
      </c>
      <c r="V223" s="1965" t="s">
        <v>36</v>
      </c>
      <c r="W223" s="1965" t="s">
        <v>36</v>
      </c>
      <c r="X223" s="1965" t="s">
        <v>36</v>
      </c>
      <c r="Y223" s="1965" t="s">
        <v>36</v>
      </c>
      <c r="Z223" s="1965" t="s">
        <v>36</v>
      </c>
      <c r="AA223" s="1965" t="s">
        <v>36</v>
      </c>
      <c r="AB223" s="1965" t="s">
        <v>36</v>
      </c>
      <c r="AC223" s="1965" t="s">
        <v>36</v>
      </c>
      <c r="AD223" s="1977" t="s">
        <v>36</v>
      </c>
      <c r="AE223" s="1045"/>
      <c r="AF223" s="1045"/>
      <c r="AG223" s="1045"/>
      <c r="AH223" s="1045"/>
      <c r="AI223" s="1045"/>
      <c r="AJ223" s="1045"/>
      <c r="AK223" s="1045"/>
      <c r="AL223" s="1045"/>
      <c r="AM223" s="1045"/>
      <c r="AN223" s="1045"/>
      <c r="AO223" s="1045"/>
      <c r="AP223" s="1045"/>
      <c r="AQ223" s="1045"/>
      <c r="AR223" s="1045"/>
      <c r="AS223" s="1045"/>
      <c r="AT223" s="1045"/>
      <c r="AU223" s="1045"/>
      <c r="AV223" s="1045"/>
      <c r="AW223" s="1045"/>
      <c r="AX223" s="1045"/>
      <c r="AY223" s="1045"/>
      <c r="AZ223" s="240"/>
      <c r="BA223" s="3012"/>
      <c r="BB223" s="175" t="s">
        <v>16</v>
      </c>
      <c r="BC223" s="1600" t="s">
        <v>36</v>
      </c>
      <c r="BD223" s="1619" t="s">
        <v>36</v>
      </c>
      <c r="BE223" s="1619" t="s">
        <v>36</v>
      </c>
      <c r="BF223" s="1619" t="s">
        <v>36</v>
      </c>
      <c r="BG223" s="1639" t="s">
        <v>36</v>
      </c>
      <c r="BH223" s="1659" t="s">
        <v>36</v>
      </c>
      <c r="BI223" s="1619" t="s">
        <v>36</v>
      </c>
      <c r="BJ223" s="1619" t="s">
        <v>36</v>
      </c>
      <c r="BK223" s="1619" t="s">
        <v>36</v>
      </c>
      <c r="BL223" s="1639" t="s">
        <v>36</v>
      </c>
      <c r="BM223" s="1659" t="s">
        <v>36</v>
      </c>
      <c r="BN223" s="1619" t="s">
        <v>36</v>
      </c>
      <c r="BO223" s="1619" t="s">
        <v>36</v>
      </c>
      <c r="BP223" s="1619" t="s">
        <v>36</v>
      </c>
      <c r="BQ223" s="1639" t="s">
        <v>36</v>
      </c>
      <c r="BR223" s="1659" t="s">
        <v>36</v>
      </c>
      <c r="BS223" s="1619" t="s">
        <v>36</v>
      </c>
      <c r="BT223" s="1619" t="s">
        <v>36</v>
      </c>
      <c r="BU223" s="1619" t="s">
        <v>36</v>
      </c>
      <c r="BV223" s="1619" t="s">
        <v>36</v>
      </c>
      <c r="BW223" s="1619" t="s">
        <v>36</v>
      </c>
      <c r="BX223" s="1619" t="s">
        <v>36</v>
      </c>
      <c r="BY223" s="1677" t="s">
        <v>36</v>
      </c>
      <c r="BZ223" s="1677" t="s">
        <v>36</v>
      </c>
      <c r="CA223" s="1677" t="s">
        <v>36</v>
      </c>
      <c r="CB223" s="1677" t="s">
        <v>36</v>
      </c>
      <c r="CC223" s="1677" t="s">
        <v>36</v>
      </c>
      <c r="CD223" s="1677" t="s">
        <v>36</v>
      </c>
      <c r="CE223" s="2600"/>
      <c r="CF223" s="2600"/>
      <c r="CG223" s="2600"/>
      <c r="CH223" s="2600"/>
      <c r="CI223" s="2600"/>
      <c r="CJ223" s="2600"/>
      <c r="CK223" s="2600"/>
      <c r="CL223" s="2600"/>
      <c r="CM223" s="2600"/>
      <c r="CN223" s="2600"/>
      <c r="CO223" s="2600"/>
      <c r="CP223" s="2600"/>
      <c r="CQ223" s="2600"/>
      <c r="CR223" s="2600"/>
      <c r="CS223" s="2600"/>
      <c r="CT223" s="2600"/>
      <c r="CU223" s="2600"/>
      <c r="CV223" s="2600"/>
      <c r="CW223" s="2600"/>
      <c r="CX223" s="2600"/>
      <c r="CY223" s="2600"/>
      <c r="CZ223" s="2601"/>
    </row>
    <row r="224" s="767" customFormat="true" ht="15" customHeight="true" x14ac:dyDescent="0.2">
      <c r="A224" s="3240"/>
      <c r="B224" s="1953" t="s">
        <v>20</v>
      </c>
      <c r="C224" s="1962" t="s">
        <v>36</v>
      </c>
      <c r="D224" s="1966" t="s">
        <v>36</v>
      </c>
      <c r="E224" s="1966" t="s">
        <v>36</v>
      </c>
      <c r="F224" s="1966" t="s">
        <v>36</v>
      </c>
      <c r="G224" s="1970" t="s">
        <v>36</v>
      </c>
      <c r="H224" s="1974" t="s">
        <v>36</v>
      </c>
      <c r="I224" s="1966" t="s">
        <v>36</v>
      </c>
      <c r="J224" s="1966" t="s">
        <v>36</v>
      </c>
      <c r="K224" s="1966" t="s">
        <v>36</v>
      </c>
      <c r="L224" s="1978" t="s">
        <v>36</v>
      </c>
      <c r="M224" s="1962" t="s">
        <v>36</v>
      </c>
      <c r="N224" s="1966" t="s">
        <v>36</v>
      </c>
      <c r="O224" s="1966" t="s">
        <v>36</v>
      </c>
      <c r="P224" s="1966" t="s">
        <v>36</v>
      </c>
      <c r="Q224" s="1970" t="s">
        <v>36</v>
      </c>
      <c r="R224" s="1974" t="s">
        <v>36</v>
      </c>
      <c r="S224" s="1966" t="s">
        <v>36</v>
      </c>
      <c r="T224" s="1966" t="s">
        <v>36</v>
      </c>
      <c r="U224" s="1966" t="s">
        <v>36</v>
      </c>
      <c r="V224" s="1966" t="s">
        <v>36</v>
      </c>
      <c r="W224" s="1966" t="s">
        <v>36</v>
      </c>
      <c r="X224" s="1966" t="s">
        <v>36</v>
      </c>
      <c r="Y224" s="1966" t="s">
        <v>36</v>
      </c>
      <c r="Z224" s="1966" t="s">
        <v>36</v>
      </c>
      <c r="AA224" s="1966" t="s">
        <v>36</v>
      </c>
      <c r="AB224" s="1966" t="s">
        <v>36</v>
      </c>
      <c r="AC224" s="1966" t="s">
        <v>36</v>
      </c>
      <c r="AD224" s="1978" t="s">
        <v>36</v>
      </c>
      <c r="AE224" s="1045"/>
      <c r="AF224" s="1045"/>
      <c r="AG224" s="1045"/>
      <c r="AH224" s="1045"/>
      <c r="AI224" s="1045"/>
      <c r="AJ224" s="1045"/>
      <c r="AK224" s="1045"/>
      <c r="AL224" s="1045"/>
      <c r="AM224" s="1045"/>
      <c r="AN224" s="1045"/>
      <c r="AO224" s="1045"/>
      <c r="AP224" s="1045"/>
      <c r="AQ224" s="1045"/>
      <c r="AR224" s="1045"/>
      <c r="AS224" s="1045"/>
      <c r="AT224" s="1045"/>
      <c r="AU224" s="1045"/>
      <c r="AV224" s="1045"/>
      <c r="AW224" s="1045"/>
      <c r="AX224" s="1045"/>
      <c r="AY224" s="1045"/>
      <c r="AZ224" s="240"/>
      <c r="BA224" s="3012"/>
      <c r="BB224" s="175" t="s">
        <v>20</v>
      </c>
      <c r="BC224" s="1600" t="s">
        <v>36</v>
      </c>
      <c r="BD224" s="1619" t="s">
        <v>36</v>
      </c>
      <c r="BE224" s="1619" t="s">
        <v>36</v>
      </c>
      <c r="BF224" s="1619" t="s">
        <v>36</v>
      </c>
      <c r="BG224" s="1639" t="s">
        <v>36</v>
      </c>
      <c r="BH224" s="1659" t="s">
        <v>36</v>
      </c>
      <c r="BI224" s="1619" t="s">
        <v>36</v>
      </c>
      <c r="BJ224" s="1619" t="s">
        <v>36</v>
      </c>
      <c r="BK224" s="1619" t="s">
        <v>36</v>
      </c>
      <c r="BL224" s="1639" t="s">
        <v>36</v>
      </c>
      <c r="BM224" s="1659" t="s">
        <v>36</v>
      </c>
      <c r="BN224" s="1619" t="s">
        <v>36</v>
      </c>
      <c r="BO224" s="1619" t="s">
        <v>36</v>
      </c>
      <c r="BP224" s="1619" t="s">
        <v>36</v>
      </c>
      <c r="BQ224" s="1639" t="s">
        <v>36</v>
      </c>
      <c r="BR224" s="1659" t="s">
        <v>36</v>
      </c>
      <c r="BS224" s="1619" t="s">
        <v>36</v>
      </c>
      <c r="BT224" s="1619" t="s">
        <v>36</v>
      </c>
      <c r="BU224" s="1619" t="s">
        <v>36</v>
      </c>
      <c r="BV224" s="1619" t="s">
        <v>36</v>
      </c>
      <c r="BW224" s="1619" t="s">
        <v>36</v>
      </c>
      <c r="BX224" s="1619" t="s">
        <v>36</v>
      </c>
      <c r="BY224" s="1677" t="s">
        <v>36</v>
      </c>
      <c r="BZ224" s="1677" t="s">
        <v>36</v>
      </c>
      <c r="CA224" s="1677" t="s">
        <v>36</v>
      </c>
      <c r="CB224" s="1677" t="s">
        <v>36</v>
      </c>
      <c r="CC224" s="1677" t="s">
        <v>36</v>
      </c>
      <c r="CD224" s="1677" t="s">
        <v>36</v>
      </c>
      <c r="CE224" s="2600"/>
      <c r="CF224" s="2600"/>
      <c r="CG224" s="2600"/>
      <c r="CH224" s="2600"/>
      <c r="CI224" s="2600"/>
      <c r="CJ224" s="2600"/>
      <c r="CK224" s="2600"/>
      <c r="CL224" s="2600"/>
      <c r="CM224" s="2600"/>
      <c r="CN224" s="2600"/>
      <c r="CO224" s="2600"/>
      <c r="CP224" s="2600"/>
      <c r="CQ224" s="2600"/>
      <c r="CR224" s="2600"/>
      <c r="CS224" s="2600"/>
      <c r="CT224" s="2600"/>
      <c r="CU224" s="2600"/>
      <c r="CV224" s="2600"/>
      <c r="CW224" s="2600"/>
      <c r="CX224" s="2600"/>
      <c r="CY224" s="2600"/>
      <c r="CZ224" s="2601"/>
    </row>
    <row r="225" s="767" customFormat="true" ht="15" customHeight="true" x14ac:dyDescent="0.2">
      <c r="A225" s="1779"/>
      <c r="B225" s="1782"/>
      <c r="C225" s="1450"/>
      <c r="D225" s="1451"/>
      <c r="E225" s="1451"/>
      <c r="F225" s="1451"/>
      <c r="G225" s="1452"/>
      <c r="H225" s="1453"/>
      <c r="I225" s="1451"/>
      <c r="J225" s="1451"/>
      <c r="K225" s="1451"/>
      <c r="L225" s="1454"/>
      <c r="M225" s="1455"/>
      <c r="N225" s="1451"/>
      <c r="O225" s="1451"/>
      <c r="P225" s="1451"/>
      <c r="Q225" s="1452"/>
      <c r="R225" s="1453"/>
      <c r="S225" s="1451"/>
      <c r="T225" s="1451"/>
      <c r="U225" s="1451"/>
      <c r="V225" s="1451"/>
      <c r="W225" s="1451"/>
      <c r="X225" s="1451"/>
      <c r="Y225" s="1451"/>
      <c r="Z225" s="1451"/>
      <c r="AA225" s="1451"/>
      <c r="AB225" s="1456"/>
      <c r="AC225" s="1301"/>
      <c r="AD225" s="1343"/>
      <c r="AE225" s="1045"/>
      <c r="AF225" s="1045"/>
      <c r="AG225" s="1045"/>
      <c r="AH225" s="1045"/>
      <c r="AI225" s="1045"/>
      <c r="AJ225" s="1045"/>
      <c r="AK225" s="1045"/>
      <c r="AL225" s="1045"/>
      <c r="AM225" s="1045"/>
      <c r="AN225" s="1045"/>
      <c r="AO225" s="1045"/>
      <c r="AP225" s="1045"/>
      <c r="AQ225" s="1045"/>
      <c r="AR225" s="1045"/>
      <c r="AS225" s="1045"/>
      <c r="AT225" s="1045"/>
      <c r="AU225" s="1045"/>
      <c r="AV225" s="1045"/>
      <c r="AW225" s="1045"/>
      <c r="AX225" s="1045"/>
      <c r="AY225" s="1045"/>
      <c r="AZ225" s="240"/>
      <c r="BA225" s="3012" t="s">
        <v>71</v>
      </c>
      <c r="BB225" s="175" t="s">
        <v>72</v>
      </c>
      <c r="BC225" s="1600" t="s">
        <v>36</v>
      </c>
      <c r="BD225" s="1619" t="s">
        <v>36</v>
      </c>
      <c r="BE225" s="1619" t="s">
        <v>36</v>
      </c>
      <c r="BF225" s="1619" t="s">
        <v>36</v>
      </c>
      <c r="BG225" s="1639" t="s">
        <v>36</v>
      </c>
      <c r="BH225" s="1659" t="s">
        <v>36</v>
      </c>
      <c r="BI225" s="1619" t="s">
        <v>36</v>
      </c>
      <c r="BJ225" s="1619" t="s">
        <v>36</v>
      </c>
      <c r="BK225" s="1619" t="s">
        <v>36</v>
      </c>
      <c r="BL225" s="1639" t="s">
        <v>36</v>
      </c>
      <c r="BM225" s="1659" t="s">
        <v>36</v>
      </c>
      <c r="BN225" s="1619" t="s">
        <v>36</v>
      </c>
      <c r="BO225" s="1619" t="s">
        <v>36</v>
      </c>
      <c r="BP225" s="1619" t="s">
        <v>36</v>
      </c>
      <c r="BQ225" s="1639" t="s">
        <v>36</v>
      </c>
      <c r="BR225" s="1659" t="s">
        <v>36</v>
      </c>
      <c r="BS225" s="1619" t="s">
        <v>36</v>
      </c>
      <c r="BT225" s="1619" t="s">
        <v>36</v>
      </c>
      <c r="BU225" s="1619" t="s">
        <v>36</v>
      </c>
      <c r="BV225" s="1619" t="s">
        <v>36</v>
      </c>
      <c r="BW225" s="1619" t="s">
        <v>36</v>
      </c>
      <c r="BX225" s="1619" t="s">
        <v>36</v>
      </c>
      <c r="BY225" s="1677" t="s">
        <v>36</v>
      </c>
      <c r="BZ225" s="1677" t="s">
        <v>36</v>
      </c>
      <c r="CA225" s="1677" t="s">
        <v>36</v>
      </c>
      <c r="CB225" s="1677" t="s">
        <v>36</v>
      </c>
      <c r="CC225" s="1677" t="s">
        <v>36</v>
      </c>
      <c r="CD225" s="1677" t="s">
        <v>36</v>
      </c>
      <c r="CE225" s="2601"/>
      <c r="CF225" s="2601"/>
      <c r="CG225" s="2601"/>
      <c r="CH225" s="2601"/>
      <c r="CI225" s="2601"/>
      <c r="CJ225" s="2601"/>
      <c r="CK225" s="2601"/>
      <c r="CL225" s="2601"/>
      <c r="CM225" s="2601"/>
      <c r="CN225" s="2601"/>
      <c r="CO225" s="2601"/>
      <c r="CP225" s="2601"/>
      <c r="CQ225" s="2601"/>
      <c r="CR225" s="2601"/>
      <c r="CS225" s="2601"/>
      <c r="CT225" s="2601"/>
      <c r="CU225" s="2601"/>
      <c r="CV225" s="2601"/>
      <c r="CW225" s="2601"/>
      <c r="CX225" s="2601"/>
      <c r="CY225" s="2601"/>
      <c r="CZ225" s="2601"/>
    </row>
    <row r="226" s="767" customFormat="true" ht="15" customHeight="true" x14ac:dyDescent="0.2">
      <c r="A226" s="1770"/>
      <c r="B226" s="1954"/>
      <c r="C226" s="1709"/>
      <c r="D226" s="1710"/>
      <c r="E226" s="1710"/>
      <c r="F226" s="1710"/>
      <c r="G226" s="1756"/>
      <c r="H226" s="1745"/>
      <c r="I226" s="1710"/>
      <c r="J226" s="1710"/>
      <c r="K226" s="1710"/>
      <c r="L226" s="1721"/>
      <c r="M226" s="1733"/>
      <c r="N226" s="1710"/>
      <c r="O226" s="1710"/>
      <c r="P226" s="1710"/>
      <c r="Q226" s="1756"/>
      <c r="R226" s="1745"/>
      <c r="S226" s="1710"/>
      <c r="T226" s="1710"/>
      <c r="U226" s="1710"/>
      <c r="V226" s="1710"/>
      <c r="W226" s="1710"/>
      <c r="X226" s="1710"/>
      <c r="Y226" s="1710"/>
      <c r="Z226" s="1710"/>
      <c r="AA226" s="1710"/>
      <c r="AB226" s="1710"/>
      <c r="AC226" s="1710"/>
      <c r="AD226" s="2647"/>
      <c r="AE226" s="1045"/>
      <c r="AF226" s="1045"/>
      <c r="AG226" s="1045"/>
      <c r="AH226" s="1045"/>
      <c r="AI226" s="1045"/>
      <c r="AJ226" s="1045"/>
      <c r="AK226" s="1045"/>
      <c r="AL226" s="1045"/>
      <c r="AM226" s="1045"/>
      <c r="AN226" s="1045"/>
      <c r="AO226" s="1045"/>
      <c r="AP226" s="1045"/>
      <c r="AQ226" s="1045"/>
      <c r="AR226" s="1045"/>
      <c r="AS226" s="1045"/>
      <c r="AT226" s="1045"/>
      <c r="AU226" s="1045"/>
      <c r="AV226" s="1045"/>
      <c r="AW226" s="1045"/>
      <c r="AX226" s="1045"/>
      <c r="AY226" s="1045"/>
      <c r="AZ226" s="240"/>
      <c r="BA226" s="3012"/>
      <c r="BB226" s="175" t="s">
        <v>73</v>
      </c>
      <c r="BC226" s="1600" t="s">
        <v>36</v>
      </c>
      <c r="BD226" s="1619" t="s">
        <v>36</v>
      </c>
      <c r="BE226" s="1619" t="s">
        <v>36</v>
      </c>
      <c r="BF226" s="1619" t="s">
        <v>36</v>
      </c>
      <c r="BG226" s="1639" t="s">
        <v>36</v>
      </c>
      <c r="BH226" s="1659" t="s">
        <v>36</v>
      </c>
      <c r="BI226" s="1619" t="s">
        <v>36</v>
      </c>
      <c r="BJ226" s="1619" t="s">
        <v>36</v>
      </c>
      <c r="BK226" s="1619" t="s">
        <v>36</v>
      </c>
      <c r="BL226" s="1639" t="s">
        <v>36</v>
      </c>
      <c r="BM226" s="1659" t="s">
        <v>36</v>
      </c>
      <c r="BN226" s="1619" t="s">
        <v>36</v>
      </c>
      <c r="BO226" s="1619" t="s">
        <v>36</v>
      </c>
      <c r="BP226" s="1619" t="s">
        <v>36</v>
      </c>
      <c r="BQ226" s="1639" t="s">
        <v>36</v>
      </c>
      <c r="BR226" s="1659" t="s">
        <v>36</v>
      </c>
      <c r="BS226" s="1619" t="s">
        <v>36</v>
      </c>
      <c r="BT226" s="1619" t="s">
        <v>36</v>
      </c>
      <c r="BU226" s="1619" t="s">
        <v>36</v>
      </c>
      <c r="BV226" s="1619" t="s">
        <v>36</v>
      </c>
      <c r="BW226" s="1619" t="s">
        <v>36</v>
      </c>
      <c r="BX226" s="1619" t="s">
        <v>36</v>
      </c>
      <c r="BY226" s="1677" t="s">
        <v>36</v>
      </c>
      <c r="BZ226" s="1677" t="s">
        <v>36</v>
      </c>
      <c r="CA226" s="1677" t="s">
        <v>36</v>
      </c>
      <c r="CB226" s="1677" t="s">
        <v>36</v>
      </c>
      <c r="CC226" s="1677" t="s">
        <v>36</v>
      </c>
      <c r="CD226" s="1677" t="s">
        <v>36</v>
      </c>
      <c r="CE226" s="2601"/>
      <c r="CF226" s="2601"/>
      <c r="CG226" s="2601"/>
      <c r="CH226" s="2601"/>
      <c r="CI226" s="2601"/>
      <c r="CJ226" s="2601"/>
      <c r="CK226" s="2601"/>
      <c r="CL226" s="2601"/>
      <c r="CM226" s="2601"/>
      <c r="CN226" s="2601"/>
      <c r="CO226" s="2601"/>
      <c r="CP226" s="2601"/>
      <c r="CQ226" s="2601"/>
      <c r="CR226" s="2601"/>
      <c r="CS226" s="2601"/>
      <c r="CT226" s="2601"/>
      <c r="CU226" s="2601"/>
      <c r="CV226" s="2601"/>
      <c r="CW226" s="2601"/>
      <c r="CX226" s="2601"/>
      <c r="CY226" s="2601"/>
      <c r="CZ226" s="2601"/>
    </row>
    <row r="227" s="767" customFormat="true" ht="15" customHeight="true" x14ac:dyDescent="0.2">
      <c r="A227" s="1771"/>
      <c r="B227" s="1955"/>
      <c r="C227" s="1711"/>
      <c r="D227" s="1712"/>
      <c r="E227" s="1712"/>
      <c r="F227" s="1712"/>
      <c r="G227" s="1757"/>
      <c r="H227" s="1746"/>
      <c r="I227" s="1712"/>
      <c r="J227" s="1712"/>
      <c r="K227" s="1712"/>
      <c r="L227" s="1722"/>
      <c r="M227" s="1734"/>
      <c r="N227" s="1712"/>
      <c r="O227" s="1712"/>
      <c r="P227" s="1712"/>
      <c r="Q227" s="1757"/>
      <c r="R227" s="1746"/>
      <c r="S227" s="1712"/>
      <c r="T227" s="1712"/>
      <c r="U227" s="1712"/>
      <c r="V227" s="1712"/>
      <c r="W227" s="1712"/>
      <c r="X227" s="1712"/>
      <c r="Y227" s="1712"/>
      <c r="Z227" s="1712"/>
      <c r="AA227" s="1712"/>
      <c r="AB227" s="1712"/>
      <c r="AC227" s="1712"/>
      <c r="AD227" s="2648"/>
      <c r="AE227" s="1045"/>
      <c r="AF227" s="1045"/>
      <c r="AG227" s="1045"/>
      <c r="AH227" s="1045"/>
      <c r="AI227" s="1045"/>
      <c r="AJ227" s="1045"/>
      <c r="AK227" s="1045"/>
      <c r="AL227" s="1045"/>
      <c r="AM227" s="1045"/>
      <c r="AN227" s="1045"/>
      <c r="AO227" s="1045"/>
      <c r="AP227" s="1045"/>
      <c r="AQ227" s="1045"/>
      <c r="AR227" s="1045"/>
      <c r="AS227" s="1045"/>
      <c r="AT227" s="1045"/>
      <c r="AU227" s="1045"/>
      <c r="AV227" s="1045"/>
      <c r="AW227" s="1045"/>
      <c r="AX227" s="1045"/>
      <c r="AY227" s="1045"/>
      <c r="AZ227" s="240"/>
      <c r="BA227" s="3012" t="s">
        <v>96</v>
      </c>
      <c r="BB227" s="175" t="s">
        <v>62</v>
      </c>
      <c r="BC227" s="1600" t="s">
        <v>36</v>
      </c>
      <c r="BD227" s="1619" t="s">
        <v>36</v>
      </c>
      <c r="BE227" s="1619" t="s">
        <v>36</v>
      </c>
      <c r="BF227" s="1619" t="s">
        <v>36</v>
      </c>
      <c r="BG227" s="1639" t="s">
        <v>36</v>
      </c>
      <c r="BH227" s="1659" t="s">
        <v>36</v>
      </c>
      <c r="BI227" s="1619" t="s">
        <v>36</v>
      </c>
      <c r="BJ227" s="1619" t="s">
        <v>36</v>
      </c>
      <c r="BK227" s="1619" t="s">
        <v>36</v>
      </c>
      <c r="BL227" s="1639" t="s">
        <v>36</v>
      </c>
      <c r="BM227" s="1659" t="s">
        <v>36</v>
      </c>
      <c r="BN227" s="1619" t="s">
        <v>36</v>
      </c>
      <c r="BO227" s="1619" t="s">
        <v>36</v>
      </c>
      <c r="BP227" s="1619" t="s">
        <v>36</v>
      </c>
      <c r="BQ227" s="1639" t="s">
        <v>36</v>
      </c>
      <c r="BR227" s="1659" t="s">
        <v>36</v>
      </c>
      <c r="BS227" s="1619" t="s">
        <v>36</v>
      </c>
      <c r="BT227" s="1619" t="s">
        <v>36</v>
      </c>
      <c r="BU227" s="1619" t="s">
        <v>36</v>
      </c>
      <c r="BV227" s="1619" t="s">
        <v>36</v>
      </c>
      <c r="BW227" s="1619" t="s">
        <v>36</v>
      </c>
      <c r="BX227" s="1619" t="s">
        <v>36</v>
      </c>
      <c r="BY227" s="1677" t="s">
        <v>36</v>
      </c>
      <c r="BZ227" s="1677" t="s">
        <v>36</v>
      </c>
      <c r="CA227" s="1677" t="s">
        <v>36</v>
      </c>
      <c r="CB227" s="1677" t="s">
        <v>36</v>
      </c>
      <c r="CC227" s="1677" t="s">
        <v>36</v>
      </c>
      <c r="CD227" s="1677" t="s">
        <v>36</v>
      </c>
      <c r="CE227" s="2601"/>
      <c r="CF227" s="2601"/>
      <c r="CG227" s="2601"/>
      <c r="CH227" s="2601"/>
      <c r="CI227" s="2601"/>
      <c r="CJ227" s="2601"/>
      <c r="CK227" s="2601"/>
      <c r="CL227" s="2601"/>
      <c r="CM227" s="2601"/>
      <c r="CN227" s="2601"/>
      <c r="CO227" s="2601"/>
      <c r="CP227" s="2601"/>
      <c r="CQ227" s="2601"/>
      <c r="CR227" s="2601"/>
      <c r="CS227" s="2601"/>
      <c r="CT227" s="2601"/>
      <c r="CU227" s="2601"/>
      <c r="CV227" s="2601"/>
      <c r="CW227" s="2601"/>
      <c r="CX227" s="2601"/>
      <c r="CY227" s="2601"/>
      <c r="CZ227" s="2601"/>
    </row>
    <row r="228" s="767" customFormat="true" ht="15" customHeight="true" x14ac:dyDescent="0.2">
      <c r="A228" s="1772"/>
      <c r="B228" s="1956"/>
      <c r="C228" s="1916"/>
      <c r="D228" s="1917"/>
      <c r="E228" s="1917"/>
      <c r="F228" s="1917"/>
      <c r="G228" s="1918"/>
      <c r="H228" s="1919"/>
      <c r="I228" s="1917"/>
      <c r="J228" s="1917"/>
      <c r="K228" s="1917"/>
      <c r="L228" s="1920"/>
      <c r="M228" s="1916"/>
      <c r="N228" s="1917"/>
      <c r="O228" s="1917"/>
      <c r="P228" s="1917"/>
      <c r="Q228" s="1918"/>
      <c r="R228" s="1919"/>
      <c r="S228" s="1917"/>
      <c r="T228" s="1917"/>
      <c r="U228" s="1917"/>
      <c r="V228" s="1917"/>
      <c r="W228" s="1917"/>
      <c r="X228" s="1917"/>
      <c r="Y228" s="1917"/>
      <c r="Z228" s="1917"/>
      <c r="AA228" s="1917"/>
      <c r="AB228" s="1917"/>
      <c r="AC228" s="1917"/>
      <c r="AD228" s="1920"/>
      <c r="AE228" s="1045"/>
      <c r="AF228" s="1045"/>
      <c r="AG228" s="1045"/>
      <c r="AH228" s="1045"/>
      <c r="AI228" s="1045"/>
      <c r="AJ228" s="1045"/>
      <c r="AK228" s="1045"/>
      <c r="AL228" s="1045"/>
      <c r="AM228" s="1045"/>
      <c r="AN228" s="1045"/>
      <c r="AO228" s="1045"/>
      <c r="AP228" s="1045"/>
      <c r="AQ228" s="1045"/>
      <c r="AR228" s="1045"/>
      <c r="AS228" s="1045"/>
      <c r="AT228" s="1045"/>
      <c r="AU228" s="1045"/>
      <c r="AV228" s="1045"/>
      <c r="AW228" s="1045"/>
      <c r="AX228" s="1045"/>
      <c r="AY228" s="1045"/>
      <c r="AZ228" s="240"/>
      <c r="BA228" s="3012"/>
      <c r="BB228" s="175" t="s">
        <v>93</v>
      </c>
      <c r="BC228" s="1600" t="s">
        <v>36</v>
      </c>
      <c r="BD228" s="1619" t="s">
        <v>36</v>
      </c>
      <c r="BE228" s="1619" t="s">
        <v>36</v>
      </c>
      <c r="BF228" s="1619" t="s">
        <v>36</v>
      </c>
      <c r="BG228" s="1639" t="s">
        <v>36</v>
      </c>
      <c r="BH228" s="1659" t="s">
        <v>36</v>
      </c>
      <c r="BI228" s="1619" t="s">
        <v>36</v>
      </c>
      <c r="BJ228" s="1619" t="s">
        <v>36</v>
      </c>
      <c r="BK228" s="1619" t="s">
        <v>36</v>
      </c>
      <c r="BL228" s="1639" t="s">
        <v>36</v>
      </c>
      <c r="BM228" s="1659" t="s">
        <v>36</v>
      </c>
      <c r="BN228" s="1619" t="s">
        <v>36</v>
      </c>
      <c r="BO228" s="1619" t="s">
        <v>36</v>
      </c>
      <c r="BP228" s="1619" t="s">
        <v>36</v>
      </c>
      <c r="BQ228" s="1639" t="s">
        <v>36</v>
      </c>
      <c r="BR228" s="1659" t="s">
        <v>36</v>
      </c>
      <c r="BS228" s="1619" t="s">
        <v>36</v>
      </c>
      <c r="BT228" s="1619" t="s">
        <v>36</v>
      </c>
      <c r="BU228" s="1619" t="s">
        <v>36</v>
      </c>
      <c r="BV228" s="1619" t="s">
        <v>36</v>
      </c>
      <c r="BW228" s="1619" t="s">
        <v>36</v>
      </c>
      <c r="BX228" s="1619" t="s">
        <v>36</v>
      </c>
      <c r="BY228" s="1677" t="s">
        <v>36</v>
      </c>
      <c r="BZ228" s="1677" t="s">
        <v>36</v>
      </c>
      <c r="CA228" s="1677" t="s">
        <v>36</v>
      </c>
      <c r="CB228" s="1677" t="s">
        <v>36</v>
      </c>
      <c r="CC228" s="1677" t="s">
        <v>36</v>
      </c>
      <c r="CD228" s="1677" t="s">
        <v>36</v>
      </c>
      <c r="CE228" s="2601"/>
      <c r="CF228" s="2601"/>
      <c r="CG228" s="2601"/>
      <c r="CH228" s="2601"/>
      <c r="CI228" s="2601"/>
      <c r="CJ228" s="2601"/>
      <c r="CK228" s="2601"/>
      <c r="CL228" s="2601"/>
      <c r="CM228" s="2601"/>
      <c r="CN228" s="2601"/>
      <c r="CO228" s="2601"/>
      <c r="CP228" s="2601"/>
      <c r="CQ228" s="2601"/>
      <c r="CR228" s="2601"/>
      <c r="CS228" s="2601"/>
      <c r="CT228" s="2601"/>
      <c r="CU228" s="2601"/>
      <c r="CV228" s="2601"/>
      <c r="CW228" s="2601"/>
      <c r="CX228" s="2601"/>
      <c r="CY228" s="2601"/>
      <c r="CZ228" s="2601"/>
    </row>
    <row r="229" s="767" customFormat="true" ht="15" customHeight="true" x14ac:dyDescent="0.2">
      <c r="A229" s="1773"/>
      <c r="B229" s="1957"/>
      <c r="C229" s="1906"/>
      <c r="D229" s="1907"/>
      <c r="E229" s="1907"/>
      <c r="F229" s="1907"/>
      <c r="G229" s="1908"/>
      <c r="H229" s="1909"/>
      <c r="I229" s="1907"/>
      <c r="J229" s="1907"/>
      <c r="K229" s="1907"/>
      <c r="L229" s="1910"/>
      <c r="M229" s="1906"/>
      <c r="N229" s="1907"/>
      <c r="O229" s="1907"/>
      <c r="P229" s="1907"/>
      <c r="Q229" s="1908"/>
      <c r="R229" s="1909"/>
      <c r="S229" s="1907"/>
      <c r="T229" s="1907"/>
      <c r="U229" s="1907"/>
      <c r="V229" s="1907"/>
      <c r="W229" s="1907"/>
      <c r="X229" s="1907"/>
      <c r="Y229" s="1907"/>
      <c r="Z229" s="1907"/>
      <c r="AA229" s="1907"/>
      <c r="AB229" s="1907"/>
      <c r="AC229" s="1907"/>
      <c r="AD229" s="1910"/>
      <c r="AE229" s="1045"/>
      <c r="AF229" s="1045"/>
      <c r="AG229" s="1045"/>
      <c r="AH229" s="1045"/>
      <c r="AI229" s="1045"/>
      <c r="AJ229" s="1045"/>
      <c r="AK229" s="1045"/>
      <c r="AL229" s="1045"/>
      <c r="AM229" s="1045"/>
      <c r="AN229" s="1045"/>
      <c r="AO229" s="1045"/>
      <c r="AP229" s="1045"/>
      <c r="AQ229" s="1045"/>
      <c r="AR229" s="1045"/>
      <c r="AS229" s="1045"/>
      <c r="AT229" s="1045"/>
      <c r="AU229" s="1045"/>
      <c r="AV229" s="1045"/>
      <c r="AW229" s="1045"/>
      <c r="AX229" s="1045"/>
      <c r="AY229" s="1045"/>
      <c r="AZ229" s="240"/>
      <c r="BA229" s="3012"/>
      <c r="BB229" s="175" t="s">
        <v>94</v>
      </c>
      <c r="BC229" s="1600" t="s">
        <v>36</v>
      </c>
      <c r="BD229" s="1619" t="s">
        <v>36</v>
      </c>
      <c r="BE229" s="1619" t="s">
        <v>36</v>
      </c>
      <c r="BF229" s="1619" t="s">
        <v>36</v>
      </c>
      <c r="BG229" s="1639" t="s">
        <v>36</v>
      </c>
      <c r="BH229" s="1659" t="s">
        <v>36</v>
      </c>
      <c r="BI229" s="1619" t="s">
        <v>36</v>
      </c>
      <c r="BJ229" s="1619" t="s">
        <v>36</v>
      </c>
      <c r="BK229" s="1619" t="s">
        <v>36</v>
      </c>
      <c r="BL229" s="1639" t="s">
        <v>36</v>
      </c>
      <c r="BM229" s="1659" t="s">
        <v>36</v>
      </c>
      <c r="BN229" s="1619" t="s">
        <v>36</v>
      </c>
      <c r="BO229" s="1619" t="s">
        <v>36</v>
      </c>
      <c r="BP229" s="1619" t="s">
        <v>36</v>
      </c>
      <c r="BQ229" s="1639" t="s">
        <v>36</v>
      </c>
      <c r="BR229" s="1659" t="s">
        <v>36</v>
      </c>
      <c r="BS229" s="1619" t="s">
        <v>36</v>
      </c>
      <c r="BT229" s="1619" t="s">
        <v>36</v>
      </c>
      <c r="BU229" s="1619" t="s">
        <v>36</v>
      </c>
      <c r="BV229" s="1619" t="s">
        <v>36</v>
      </c>
      <c r="BW229" s="1619" t="s">
        <v>36</v>
      </c>
      <c r="BX229" s="1619" t="s">
        <v>36</v>
      </c>
      <c r="BY229" s="1677" t="s">
        <v>36</v>
      </c>
      <c r="BZ229" s="1677" t="s">
        <v>36</v>
      </c>
      <c r="CA229" s="1677" t="s">
        <v>36</v>
      </c>
      <c r="CB229" s="1677" t="s">
        <v>36</v>
      </c>
      <c r="CC229" s="1677" t="s">
        <v>36</v>
      </c>
      <c r="CD229" s="1677" t="s">
        <v>36</v>
      </c>
      <c r="CE229" s="2601"/>
      <c r="CF229" s="2601"/>
      <c r="CG229" s="2601"/>
      <c r="CH229" s="2601"/>
      <c r="CI229" s="2601"/>
      <c r="CJ229" s="2601"/>
      <c r="CK229" s="2601"/>
      <c r="CL229" s="2601"/>
      <c r="CM229" s="2601"/>
      <c r="CN229" s="2601"/>
      <c r="CO229" s="2601"/>
      <c r="CP229" s="2601"/>
      <c r="CQ229" s="2601"/>
      <c r="CR229" s="2601"/>
      <c r="CS229" s="2601"/>
      <c r="CT229" s="2601"/>
      <c r="CU229" s="2601"/>
      <c r="CV229" s="2601"/>
      <c r="CW229" s="2601"/>
      <c r="CX229" s="2601"/>
      <c r="CY229" s="2601"/>
      <c r="CZ229" s="2601"/>
    </row>
    <row r="230" s="767" customFormat="true" ht="15" customHeight="true" x14ac:dyDescent="0.2">
      <c r="A230" s="1774"/>
      <c r="B230" s="1958"/>
      <c r="C230" s="1911"/>
      <c r="D230" s="1912"/>
      <c r="E230" s="1912"/>
      <c r="F230" s="1912"/>
      <c r="G230" s="1913"/>
      <c r="H230" s="1914"/>
      <c r="I230" s="1912"/>
      <c r="J230" s="1912"/>
      <c r="K230" s="1912"/>
      <c r="L230" s="1915"/>
      <c r="M230" s="1911"/>
      <c r="N230" s="1912"/>
      <c r="O230" s="1912"/>
      <c r="P230" s="1912"/>
      <c r="Q230" s="1913"/>
      <c r="R230" s="1914"/>
      <c r="S230" s="1912"/>
      <c r="T230" s="1912"/>
      <c r="U230" s="1912"/>
      <c r="V230" s="1912"/>
      <c r="W230" s="1912"/>
      <c r="X230" s="1912"/>
      <c r="Y230" s="1912"/>
      <c r="Z230" s="1912"/>
      <c r="AA230" s="1912"/>
      <c r="AB230" s="1912"/>
      <c r="AC230" s="1912"/>
      <c r="AD230" s="1915"/>
      <c r="AE230" s="1045"/>
      <c r="AF230" s="1045"/>
      <c r="AG230" s="1045"/>
      <c r="AH230" s="1045"/>
      <c r="AI230" s="1045"/>
      <c r="AJ230" s="1045"/>
      <c r="AK230" s="1045"/>
      <c r="AL230" s="1045"/>
      <c r="AM230" s="1045"/>
      <c r="AN230" s="1045"/>
      <c r="AO230" s="1045"/>
      <c r="AP230" s="1045"/>
      <c r="AQ230" s="1045"/>
      <c r="AR230" s="1045"/>
      <c r="AS230" s="1045"/>
      <c r="AT230" s="1045"/>
      <c r="AU230" s="1045"/>
      <c r="AV230" s="1045"/>
      <c r="AW230" s="1045"/>
      <c r="AX230" s="1045"/>
      <c r="AY230" s="1045"/>
      <c r="AZ230" s="240"/>
      <c r="BA230" s="3012"/>
      <c r="BB230" s="175" t="s">
        <v>95</v>
      </c>
      <c r="BC230" s="1600" t="s">
        <v>36</v>
      </c>
      <c r="BD230" s="1619" t="s">
        <v>36</v>
      </c>
      <c r="BE230" s="1619" t="s">
        <v>36</v>
      </c>
      <c r="BF230" s="1619" t="s">
        <v>36</v>
      </c>
      <c r="BG230" s="1639" t="s">
        <v>36</v>
      </c>
      <c r="BH230" s="1659" t="s">
        <v>36</v>
      </c>
      <c r="BI230" s="1619" t="s">
        <v>36</v>
      </c>
      <c r="BJ230" s="1619" t="s">
        <v>36</v>
      </c>
      <c r="BK230" s="1619" t="s">
        <v>36</v>
      </c>
      <c r="BL230" s="1639" t="s">
        <v>36</v>
      </c>
      <c r="BM230" s="1659" t="s">
        <v>36</v>
      </c>
      <c r="BN230" s="1619" t="s">
        <v>36</v>
      </c>
      <c r="BO230" s="1619" t="s">
        <v>36</v>
      </c>
      <c r="BP230" s="1619" t="s">
        <v>36</v>
      </c>
      <c r="BQ230" s="1639" t="s">
        <v>36</v>
      </c>
      <c r="BR230" s="1659" t="s">
        <v>36</v>
      </c>
      <c r="BS230" s="1619" t="s">
        <v>36</v>
      </c>
      <c r="BT230" s="1619" t="s">
        <v>36</v>
      </c>
      <c r="BU230" s="1619" t="s">
        <v>36</v>
      </c>
      <c r="BV230" s="1619" t="s">
        <v>36</v>
      </c>
      <c r="BW230" s="1619" t="s">
        <v>36</v>
      </c>
      <c r="BX230" s="1619" t="s">
        <v>36</v>
      </c>
      <c r="BY230" s="1677" t="s">
        <v>36</v>
      </c>
      <c r="BZ230" s="1677" t="s">
        <v>36</v>
      </c>
      <c r="CA230" s="1677" t="s">
        <v>36</v>
      </c>
      <c r="CB230" s="1677" t="s">
        <v>36</v>
      </c>
      <c r="CC230" s="1677" t="s">
        <v>36</v>
      </c>
      <c r="CD230" s="1677" t="s">
        <v>36</v>
      </c>
      <c r="CE230" s="2601"/>
      <c r="CF230" s="2601"/>
      <c r="CG230" s="2601"/>
      <c r="CH230" s="2601"/>
      <c r="CI230" s="2601"/>
      <c r="CJ230" s="2601"/>
      <c r="CK230" s="2601"/>
      <c r="CL230" s="2601"/>
      <c r="CM230" s="2601"/>
      <c r="CN230" s="2601"/>
      <c r="CO230" s="2601"/>
      <c r="CP230" s="2601"/>
      <c r="CQ230" s="2601"/>
      <c r="CR230" s="2601"/>
      <c r="CS230" s="2601"/>
      <c r="CT230" s="2601"/>
      <c r="CU230" s="2601"/>
      <c r="CV230" s="2601"/>
      <c r="CW230" s="2601"/>
      <c r="CX230" s="2601"/>
      <c r="CY230" s="2601"/>
      <c r="CZ230" s="2601"/>
    </row>
    <row r="231" s="767" customFormat="true" ht="15" customHeight="true" x14ac:dyDescent="0.2">
      <c r="A231" s="1775"/>
      <c r="B231" s="1783"/>
      <c r="C231" s="1713"/>
      <c r="D231" s="1714"/>
      <c r="E231" s="1714"/>
      <c r="F231" s="1714"/>
      <c r="G231" s="1758"/>
      <c r="H231" s="1747"/>
      <c r="I231" s="1714"/>
      <c r="J231" s="1714"/>
      <c r="K231" s="1714"/>
      <c r="L231" s="1723"/>
      <c r="M231" s="1735"/>
      <c r="N231" s="1714"/>
      <c r="O231" s="1714"/>
      <c r="P231" s="1714"/>
      <c r="Q231" s="1758"/>
      <c r="R231" s="1747"/>
      <c r="S231" s="1714"/>
      <c r="T231" s="1714"/>
      <c r="U231" s="1714"/>
      <c r="V231" s="1714"/>
      <c r="W231" s="1714"/>
      <c r="X231" s="1714"/>
      <c r="Y231" s="1714"/>
      <c r="Z231" s="1714"/>
      <c r="AA231" s="1714"/>
      <c r="AB231" s="1715"/>
      <c r="AC231" s="1301"/>
      <c r="AD231" s="1343"/>
      <c r="AE231" s="1045"/>
      <c r="AF231" s="1045"/>
      <c r="AG231" s="1045"/>
      <c r="AH231" s="1045"/>
      <c r="AI231" s="1045"/>
      <c r="AJ231" s="1045"/>
      <c r="AK231" s="1045"/>
      <c r="AL231" s="1045"/>
      <c r="AM231" s="1045"/>
      <c r="AN231" s="1045"/>
      <c r="AO231" s="1045"/>
      <c r="AP231" s="1045"/>
      <c r="AQ231" s="1045"/>
      <c r="AR231" s="1045"/>
      <c r="AS231" s="1045"/>
      <c r="AT231" s="1045"/>
      <c r="AU231" s="1045"/>
      <c r="AV231" s="1045"/>
      <c r="AW231" s="1045"/>
      <c r="AX231" s="1045"/>
      <c r="AY231" s="1045"/>
      <c r="AZ231" s="240"/>
      <c r="BA231" s="792"/>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448"/>
      <c r="CB231" s="448"/>
      <c r="CC231" s="448"/>
      <c r="CD231" s="448"/>
      <c r="CE231" s="2602"/>
      <c r="CF231" s="2602"/>
      <c r="CG231" s="2602"/>
      <c r="CH231" s="2602"/>
      <c r="CI231" s="2602"/>
      <c r="CJ231" s="2602"/>
      <c r="CK231" s="2602"/>
      <c r="CL231" s="2602"/>
      <c r="CM231" s="2602"/>
      <c r="CN231" s="2602"/>
      <c r="CO231" s="2602"/>
      <c r="CP231" s="2602"/>
      <c r="CQ231" s="2602"/>
      <c r="CR231" s="2602"/>
      <c r="CS231" s="2602"/>
      <c r="CT231" s="2602"/>
      <c r="CU231" s="2602"/>
      <c r="CV231" s="2602"/>
      <c r="CW231" s="2602"/>
      <c r="CX231" s="2602"/>
      <c r="CY231" s="2602"/>
      <c r="CZ231" s="2602"/>
    </row>
    <row r="232" s="767" customFormat="true" ht="15" customHeight="true" x14ac:dyDescent="0.2">
      <c r="A232" s="1776"/>
      <c r="B232" s="1784"/>
      <c r="C232" s="1716"/>
      <c r="D232" s="1717"/>
      <c r="E232" s="1717"/>
      <c r="F232" s="1717"/>
      <c r="G232" s="1759"/>
      <c r="H232" s="1748"/>
      <c r="I232" s="1717"/>
      <c r="J232" s="1717"/>
      <c r="K232" s="1717"/>
      <c r="L232" s="1724"/>
      <c r="M232" s="1736"/>
      <c r="N232" s="1717"/>
      <c r="O232" s="1717"/>
      <c r="P232" s="1717"/>
      <c r="Q232" s="1759"/>
      <c r="R232" s="1748"/>
      <c r="S232" s="1717"/>
      <c r="T232" s="1717"/>
      <c r="U232" s="1717"/>
      <c r="V232" s="1717"/>
      <c r="W232" s="1717"/>
      <c r="X232" s="1717"/>
      <c r="Y232" s="1717"/>
      <c r="Z232" s="1717"/>
      <c r="AA232" s="1717"/>
      <c r="AB232" s="1718"/>
      <c r="AC232" s="1301"/>
      <c r="AD232" s="1343"/>
      <c r="AE232" s="1045"/>
      <c r="AF232" s="1045"/>
      <c r="AG232" s="1045"/>
      <c r="AH232" s="1045"/>
      <c r="AI232" s="1045"/>
      <c r="AJ232" s="1045"/>
      <c r="AK232" s="1045"/>
      <c r="AL232" s="1045"/>
      <c r="AM232" s="1045"/>
      <c r="AN232" s="1045"/>
      <c r="AO232" s="1045"/>
      <c r="AP232" s="1045"/>
      <c r="AQ232" s="1045"/>
      <c r="AR232" s="1045"/>
      <c r="AS232" s="1045"/>
      <c r="AT232" s="1045"/>
      <c r="AU232" s="1045"/>
      <c r="AV232" s="1045"/>
      <c r="AW232" s="1045"/>
      <c r="AX232" s="1045"/>
      <c r="AY232" s="1045"/>
      <c r="AZ232" s="240"/>
      <c r="BA232" s="764"/>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448"/>
      <c r="CB232" s="448"/>
      <c r="CC232" s="448"/>
      <c r="CD232" s="448"/>
      <c r="CE232" s="2602"/>
      <c r="CF232" s="2602"/>
      <c r="CG232" s="2602"/>
      <c r="CH232" s="2602"/>
      <c r="CI232" s="2602"/>
      <c r="CJ232" s="2602"/>
      <c r="CK232" s="2602"/>
      <c r="CL232" s="2602"/>
      <c r="CM232" s="2602"/>
      <c r="CN232" s="2602"/>
      <c r="CO232" s="2602"/>
      <c r="CP232" s="2602"/>
      <c r="CQ232" s="2602"/>
      <c r="CR232" s="2602"/>
      <c r="CS232" s="2602"/>
      <c r="CT232" s="2602"/>
      <c r="CU232" s="2602"/>
      <c r="CV232" s="2602"/>
      <c r="CW232" s="2602"/>
      <c r="CX232" s="2602"/>
      <c r="CY232" s="2602"/>
      <c r="CZ232" s="2602"/>
    </row>
    <row r="233" s="767" customFormat="true" ht="15" customHeight="true" x14ac:dyDescent="0.2">
      <c r="A233" s="1777"/>
      <c r="B233" s="1785"/>
      <c r="C233" s="1921"/>
      <c r="D233" s="1922"/>
      <c r="E233" s="1922"/>
      <c r="F233" s="1922"/>
      <c r="G233" s="1923"/>
      <c r="H233" s="1924"/>
      <c r="I233" s="1922"/>
      <c r="J233" s="1922"/>
      <c r="K233" s="1922"/>
      <c r="L233" s="1925"/>
      <c r="M233" s="1926"/>
      <c r="N233" s="1922"/>
      <c r="O233" s="1922"/>
      <c r="P233" s="1922"/>
      <c r="Q233" s="1923"/>
      <c r="R233" s="1924"/>
      <c r="S233" s="1922"/>
      <c r="T233" s="1922"/>
      <c r="U233" s="1922"/>
      <c r="V233" s="1922"/>
      <c r="W233" s="1922"/>
      <c r="X233" s="1922"/>
      <c r="Y233" s="1922"/>
      <c r="Z233" s="1922"/>
      <c r="AA233" s="1922"/>
      <c r="AB233" s="1927"/>
      <c r="AC233" s="1301"/>
      <c r="AD233" s="1343"/>
      <c r="AE233" s="1045"/>
      <c r="AF233" s="1045"/>
      <c r="AG233" s="1045"/>
      <c r="AH233" s="1045"/>
      <c r="AI233" s="1045"/>
      <c r="AJ233" s="1045"/>
      <c r="AK233" s="1045"/>
      <c r="AL233" s="1045"/>
      <c r="AM233" s="1045"/>
      <c r="AN233" s="1045"/>
      <c r="AO233" s="1045"/>
      <c r="AP233" s="1045"/>
      <c r="AQ233" s="1045"/>
      <c r="AR233" s="1045"/>
      <c r="AS233" s="1045"/>
      <c r="AT233" s="1045"/>
      <c r="AU233" s="1045"/>
      <c r="AV233" s="1045"/>
      <c r="AW233" s="1045"/>
      <c r="AX233" s="1045"/>
      <c r="AY233" s="1045"/>
      <c r="AZ233" s="240"/>
      <c r="BA233" s="764"/>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448"/>
      <c r="CB233" s="448"/>
      <c r="CC233" s="448"/>
      <c r="CD233" s="448"/>
      <c r="CE233" s="2602"/>
      <c r="CF233" s="2602"/>
      <c r="CG233" s="2602"/>
      <c r="CH233" s="2602"/>
      <c r="CI233" s="2602"/>
      <c r="CJ233" s="2602"/>
      <c r="CK233" s="2602"/>
      <c r="CL233" s="2602"/>
      <c r="CM233" s="2602"/>
      <c r="CN233" s="2602"/>
      <c r="CO233" s="2602"/>
      <c r="CP233" s="2602"/>
      <c r="CQ233" s="2602"/>
      <c r="CR233" s="2602"/>
      <c r="CS233" s="2602"/>
      <c r="CT233" s="2602"/>
      <c r="CU233" s="2602"/>
      <c r="CV233" s="2602"/>
      <c r="CW233" s="2602"/>
      <c r="CX233" s="2602"/>
      <c r="CY233" s="2602"/>
      <c r="CZ233" s="2602"/>
    </row>
    <row r="234" s="767" customFormat="true" ht="15" customHeight="true" x14ac:dyDescent="0.2">
      <c r="A234" s="1250"/>
      <c r="B234" s="1275"/>
      <c r="C234" s="1475"/>
      <c r="D234" s="1476"/>
      <c r="E234" s="1476"/>
      <c r="F234" s="1476"/>
      <c r="G234" s="1477"/>
      <c r="H234" s="1478"/>
      <c r="I234" s="1476"/>
      <c r="J234" s="1476"/>
      <c r="K234" s="1476"/>
      <c r="L234" s="1479"/>
      <c r="M234" s="1480"/>
      <c r="N234" s="1476"/>
      <c r="O234" s="1476"/>
      <c r="P234" s="1476"/>
      <c r="Q234" s="1477"/>
      <c r="R234" s="1478"/>
      <c r="S234" s="1476"/>
      <c r="T234" s="1476"/>
      <c r="U234" s="1476"/>
      <c r="V234" s="1476"/>
      <c r="W234" s="1476"/>
      <c r="X234" s="1476"/>
      <c r="Y234" s="1476"/>
      <c r="Z234" s="1476"/>
      <c r="AA234" s="1476"/>
      <c r="AB234" s="1481"/>
      <c r="AC234" s="1301"/>
      <c r="AD234" s="1343"/>
      <c r="AE234" s="1045"/>
      <c r="AF234" s="1045"/>
      <c r="AG234" s="1045"/>
      <c r="AH234" s="1045"/>
      <c r="AI234" s="1045"/>
      <c r="AJ234" s="1045"/>
      <c r="AK234" s="1045"/>
      <c r="AL234" s="1045"/>
      <c r="AM234" s="1045"/>
      <c r="AN234" s="1045"/>
      <c r="AO234" s="1045"/>
      <c r="AP234" s="1045"/>
      <c r="AQ234" s="1045"/>
      <c r="AR234" s="1045"/>
      <c r="AS234" s="1045"/>
      <c r="AT234" s="1045"/>
      <c r="AU234" s="1045"/>
      <c r="AV234" s="1045"/>
      <c r="AW234" s="1045"/>
      <c r="AX234" s="1045"/>
      <c r="AY234" s="1045"/>
      <c r="AZ234" s="240"/>
      <c r="BA234" s="764"/>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448"/>
      <c r="CB234" s="448"/>
      <c r="CC234" s="448"/>
      <c r="CD234" s="448"/>
      <c r="CE234" s="2602"/>
      <c r="CF234" s="2602"/>
      <c r="CG234" s="2602"/>
      <c r="CH234" s="2602"/>
      <c r="CI234" s="2602"/>
      <c r="CJ234" s="2602"/>
      <c r="CK234" s="2602"/>
      <c r="CL234" s="2602"/>
      <c r="CM234" s="2602"/>
      <c r="CN234" s="2602"/>
      <c r="CO234" s="2602"/>
      <c r="CP234" s="2602"/>
      <c r="CQ234" s="2602"/>
      <c r="CR234" s="2602"/>
      <c r="CS234" s="2602"/>
      <c r="CT234" s="2602"/>
      <c r="CU234" s="2602"/>
      <c r="CV234" s="2602"/>
      <c r="CW234" s="2602"/>
      <c r="CX234" s="2602"/>
      <c r="CY234" s="2602"/>
      <c r="CZ234" s="2602"/>
    </row>
    <row r="235" s="767" customFormat="true" ht="15" customHeight="true" x14ac:dyDescent="0.2">
      <c r="A235" s="1250"/>
      <c r="B235" s="1275"/>
      <c r="C235" s="1475"/>
      <c r="D235" s="1476"/>
      <c r="E235" s="1476"/>
      <c r="F235" s="1476"/>
      <c r="G235" s="1477"/>
      <c r="H235" s="1478"/>
      <c r="I235" s="1476"/>
      <c r="J235" s="1476"/>
      <c r="K235" s="1476"/>
      <c r="L235" s="1479"/>
      <c r="M235" s="1480"/>
      <c r="N235" s="1476"/>
      <c r="O235" s="1476"/>
      <c r="P235" s="1476"/>
      <c r="Q235" s="1477"/>
      <c r="R235" s="1478"/>
      <c r="S235" s="1476"/>
      <c r="T235" s="1476"/>
      <c r="U235" s="1476"/>
      <c r="V235" s="1476"/>
      <c r="W235" s="1476"/>
      <c r="X235" s="1476"/>
      <c r="Y235" s="1476"/>
      <c r="Z235" s="1476"/>
      <c r="AA235" s="1476"/>
      <c r="AB235" s="1481"/>
      <c r="AC235" s="1301"/>
      <c r="AD235" s="1343"/>
      <c r="AE235" s="1045"/>
      <c r="AF235" s="1045"/>
      <c r="AG235" s="1045"/>
      <c r="AH235" s="1045"/>
      <c r="AI235" s="1045"/>
      <c r="AJ235" s="1045"/>
      <c r="AK235" s="1045"/>
      <c r="AL235" s="1045"/>
      <c r="AM235" s="1045"/>
      <c r="AN235" s="1045"/>
      <c r="AO235" s="1045"/>
      <c r="AP235" s="1045"/>
      <c r="AQ235" s="1045"/>
      <c r="AR235" s="1045"/>
      <c r="AS235" s="1045"/>
      <c r="AT235" s="1045"/>
      <c r="AU235" s="1045"/>
      <c r="AV235" s="1045"/>
      <c r="AW235" s="1045"/>
      <c r="AX235" s="1045"/>
      <c r="AY235" s="1045"/>
      <c r="AZ235" s="240"/>
      <c r="BA235" s="764"/>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448"/>
      <c r="CB235" s="448"/>
      <c r="CC235" s="448"/>
      <c r="CD235" s="448"/>
      <c r="CE235" s="2602"/>
      <c r="CF235" s="2602"/>
      <c r="CG235" s="2602"/>
      <c r="CH235" s="2602"/>
      <c r="CI235" s="2602"/>
      <c r="CJ235" s="2602"/>
      <c r="CK235" s="2602"/>
      <c r="CL235" s="2602"/>
      <c r="CM235" s="2602"/>
      <c r="CN235" s="2602"/>
      <c r="CO235" s="2602"/>
      <c r="CP235" s="2602"/>
      <c r="CQ235" s="2602"/>
      <c r="CR235" s="2602"/>
      <c r="CS235" s="2602"/>
      <c r="CT235" s="2602"/>
      <c r="CU235" s="2602"/>
      <c r="CV235" s="2602"/>
      <c r="CW235" s="2602"/>
      <c r="CX235" s="2602"/>
      <c r="CY235" s="2602"/>
      <c r="CZ235" s="2602"/>
    </row>
    <row r="236" s="767" customFormat="true" ht="15" customHeight="true" x14ac:dyDescent="0.2">
      <c r="A236" s="1250"/>
      <c r="B236" s="1275"/>
      <c r="C236" s="1475"/>
      <c r="D236" s="1476"/>
      <c r="E236" s="1476"/>
      <c r="F236" s="1476"/>
      <c r="G236" s="1477"/>
      <c r="H236" s="1478"/>
      <c r="I236" s="1476"/>
      <c r="J236" s="1476"/>
      <c r="K236" s="1476"/>
      <c r="L236" s="1479"/>
      <c r="M236" s="1480"/>
      <c r="N236" s="1476"/>
      <c r="O236" s="1476"/>
      <c r="P236" s="1476"/>
      <c r="Q236" s="1477"/>
      <c r="R236" s="1478"/>
      <c r="S236" s="1476"/>
      <c r="T236" s="1476"/>
      <c r="U236" s="1476"/>
      <c r="V236" s="1476"/>
      <c r="W236" s="1476"/>
      <c r="X236" s="1476"/>
      <c r="Y236" s="1476"/>
      <c r="Z236" s="1476"/>
      <c r="AA236" s="1476"/>
      <c r="AB236" s="1481"/>
      <c r="AC236" s="1301"/>
      <c r="AD236" s="1343"/>
      <c r="AE236" s="1045"/>
      <c r="AF236" s="1045"/>
      <c r="AG236" s="1045"/>
      <c r="AH236" s="1045"/>
      <c r="AI236" s="1045"/>
      <c r="AJ236" s="1045"/>
      <c r="AK236" s="1045"/>
      <c r="AL236" s="1045"/>
      <c r="AM236" s="1045"/>
      <c r="AN236" s="1045"/>
      <c r="AO236" s="1045"/>
      <c r="AP236" s="1045"/>
      <c r="AQ236" s="1045"/>
      <c r="AR236" s="1045"/>
      <c r="AS236" s="1045"/>
      <c r="AT236" s="1045"/>
      <c r="AU236" s="1045"/>
      <c r="AV236" s="1045"/>
      <c r="AW236" s="1045"/>
      <c r="AX236" s="1045"/>
      <c r="AY236" s="1045"/>
      <c r="AZ236" s="240"/>
      <c r="BA236" s="764"/>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448"/>
      <c r="CC236" s="448"/>
      <c r="CD236" s="448"/>
      <c r="CE236" s="2602"/>
      <c r="CF236" s="2602"/>
      <c r="CG236" s="2602"/>
      <c r="CH236" s="2602"/>
      <c r="CI236" s="2602"/>
      <c r="CJ236" s="2602"/>
      <c r="CK236" s="2602"/>
      <c r="CL236" s="2602"/>
      <c r="CM236" s="2602"/>
      <c r="CN236" s="2602"/>
      <c r="CO236" s="2602"/>
      <c r="CP236" s="2602"/>
      <c r="CQ236" s="2602"/>
      <c r="CR236" s="2602"/>
      <c r="CS236" s="2602"/>
      <c r="CT236" s="2602"/>
      <c r="CU236" s="2602"/>
      <c r="CV236" s="2602"/>
      <c r="CW236" s="2602"/>
      <c r="CX236" s="2602"/>
      <c r="CY236" s="2602"/>
      <c r="CZ236" s="2602"/>
    </row>
    <row r="237" s="767" customFormat="true" ht="15" customHeight="true" x14ac:dyDescent="0.2">
      <c r="A237" s="1250"/>
      <c r="B237" s="1275"/>
      <c r="C237" s="1475"/>
      <c r="D237" s="1476"/>
      <c r="E237" s="1476"/>
      <c r="F237" s="1476"/>
      <c r="G237" s="1477"/>
      <c r="H237" s="1478"/>
      <c r="I237" s="1476"/>
      <c r="J237" s="1476"/>
      <c r="K237" s="1476"/>
      <c r="L237" s="1479"/>
      <c r="M237" s="1480"/>
      <c r="N237" s="1476"/>
      <c r="O237" s="1476"/>
      <c r="P237" s="1476"/>
      <c r="Q237" s="1477"/>
      <c r="R237" s="1478"/>
      <c r="S237" s="1476"/>
      <c r="T237" s="1476"/>
      <c r="U237" s="1476"/>
      <c r="V237" s="1476"/>
      <c r="W237" s="1476"/>
      <c r="X237" s="1476"/>
      <c r="Y237" s="1476"/>
      <c r="Z237" s="1476"/>
      <c r="AA237" s="1476"/>
      <c r="AB237" s="1481"/>
      <c r="AC237" s="1301"/>
      <c r="AD237" s="1343"/>
      <c r="AE237" s="1045"/>
      <c r="AF237" s="1045"/>
      <c r="AG237" s="1045"/>
      <c r="AH237" s="1045"/>
      <c r="AI237" s="1045"/>
      <c r="AJ237" s="1045"/>
      <c r="AK237" s="1045"/>
      <c r="AL237" s="1045"/>
      <c r="AM237" s="1045"/>
      <c r="AN237" s="1045"/>
      <c r="AO237" s="1045"/>
      <c r="AP237" s="1045"/>
      <c r="AQ237" s="1045"/>
      <c r="AR237" s="1045"/>
      <c r="AS237" s="1045"/>
      <c r="AT237" s="1045"/>
      <c r="AU237" s="1045"/>
      <c r="AV237" s="1045"/>
      <c r="AW237" s="1045"/>
      <c r="AX237" s="1045"/>
      <c r="AY237" s="1045"/>
      <c r="AZ237" s="240"/>
      <c r="BA237" s="764"/>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448"/>
      <c r="CC237" s="448"/>
      <c r="CD237" s="448"/>
      <c r="CE237" s="2602"/>
      <c r="CF237" s="2602"/>
      <c r="CG237" s="2602"/>
      <c r="CH237" s="2602"/>
      <c r="CI237" s="2602"/>
      <c r="CJ237" s="2602"/>
      <c r="CK237" s="2602"/>
      <c r="CL237" s="2602"/>
      <c r="CM237" s="2602"/>
      <c r="CN237" s="2602"/>
      <c r="CO237" s="2602"/>
      <c r="CP237" s="2602"/>
      <c r="CQ237" s="2602"/>
      <c r="CR237" s="2602"/>
      <c r="CS237" s="2602"/>
      <c r="CT237" s="2602"/>
      <c r="CU237" s="2602"/>
      <c r="CV237" s="2602"/>
      <c r="CW237" s="2602"/>
      <c r="CX237" s="2602"/>
      <c r="CY237" s="2602"/>
      <c r="CZ237" s="2602"/>
    </row>
    <row r="238" s="767" customFormat="true" ht="15" customHeight="true" x14ac:dyDescent="0.2">
      <c r="A238" s="1250"/>
      <c r="B238" s="1275"/>
      <c r="C238" s="1475"/>
      <c r="D238" s="1476"/>
      <c r="E238" s="1476"/>
      <c r="F238" s="1476"/>
      <c r="G238" s="1477"/>
      <c r="H238" s="1478"/>
      <c r="I238" s="1476"/>
      <c r="J238" s="1476"/>
      <c r="K238" s="1476"/>
      <c r="L238" s="1479"/>
      <c r="M238" s="1480"/>
      <c r="N238" s="1476"/>
      <c r="O238" s="1476"/>
      <c r="P238" s="1476"/>
      <c r="Q238" s="1477"/>
      <c r="R238" s="1478"/>
      <c r="S238" s="1476"/>
      <c r="T238" s="1476"/>
      <c r="U238" s="1476"/>
      <c r="V238" s="1476"/>
      <c r="W238" s="1476"/>
      <c r="X238" s="1476"/>
      <c r="Y238" s="1476"/>
      <c r="Z238" s="1476"/>
      <c r="AA238" s="1476"/>
      <c r="AB238" s="1481"/>
      <c r="AC238" s="1301"/>
      <c r="AD238" s="1343"/>
      <c r="AE238" s="1045"/>
      <c r="AF238" s="1045"/>
      <c r="AG238" s="1045"/>
      <c r="AH238" s="1045"/>
      <c r="AI238" s="1045"/>
      <c r="AJ238" s="1045"/>
      <c r="AK238" s="1045"/>
      <c r="AL238" s="1045"/>
      <c r="AM238" s="1045"/>
      <c r="AN238" s="1045"/>
      <c r="AO238" s="1045"/>
      <c r="AP238" s="1045"/>
      <c r="AQ238" s="1045"/>
      <c r="AR238" s="1045"/>
      <c r="AS238" s="1045"/>
      <c r="AT238" s="1045"/>
      <c r="AU238" s="1045"/>
      <c r="AV238" s="1045"/>
      <c r="AW238" s="1045"/>
      <c r="AX238" s="1045"/>
      <c r="AY238" s="1045"/>
      <c r="AZ238" s="240"/>
      <c r="BA238" s="764"/>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448"/>
      <c r="CC238" s="448"/>
      <c r="CD238" s="448"/>
      <c r="CE238" s="2602"/>
      <c r="CF238" s="2602"/>
      <c r="CG238" s="2602"/>
      <c r="CH238" s="2602"/>
      <c r="CI238" s="2602"/>
      <c r="CJ238" s="2602"/>
      <c r="CK238" s="2602"/>
      <c r="CL238" s="2602"/>
      <c r="CM238" s="2602"/>
      <c r="CN238" s="2602"/>
      <c r="CO238" s="2602"/>
      <c r="CP238" s="2602"/>
      <c r="CQ238" s="2602"/>
      <c r="CR238" s="2602"/>
      <c r="CS238" s="2602"/>
      <c r="CT238" s="2602"/>
      <c r="CU238" s="2602"/>
      <c r="CV238" s="2602"/>
      <c r="CW238" s="2602"/>
      <c r="CX238" s="2602"/>
      <c r="CY238" s="2602"/>
      <c r="CZ238" s="2602"/>
    </row>
    <row r="239" s="767" customFormat="true" ht="15" customHeight="true" x14ac:dyDescent="0.2">
      <c r="A239" s="1250"/>
      <c r="B239" s="1275"/>
      <c r="C239" s="1475"/>
      <c r="D239" s="1476"/>
      <c r="E239" s="1476"/>
      <c r="F239" s="1476"/>
      <c r="G239" s="1477"/>
      <c r="H239" s="1478"/>
      <c r="I239" s="1476"/>
      <c r="J239" s="1476"/>
      <c r="K239" s="1476"/>
      <c r="L239" s="1479"/>
      <c r="M239" s="1480"/>
      <c r="N239" s="1476"/>
      <c r="O239" s="1476"/>
      <c r="P239" s="1476"/>
      <c r="Q239" s="1477"/>
      <c r="R239" s="1478"/>
      <c r="S239" s="1476"/>
      <c r="T239" s="1476"/>
      <c r="U239" s="1476"/>
      <c r="V239" s="1476"/>
      <c r="W239" s="1476"/>
      <c r="X239" s="1476"/>
      <c r="Y239" s="1476"/>
      <c r="Z239" s="1476"/>
      <c r="AA239" s="1476"/>
      <c r="AB239" s="1481"/>
      <c r="AC239" s="1301"/>
      <c r="AD239" s="1343"/>
      <c r="AE239" s="1045"/>
      <c r="AF239" s="1045"/>
      <c r="AG239" s="1045"/>
      <c r="AH239" s="1045"/>
      <c r="AI239" s="1045"/>
      <c r="AJ239" s="1045"/>
      <c r="AK239" s="1045"/>
      <c r="AL239" s="1045"/>
      <c r="AM239" s="1045"/>
      <c r="AN239" s="1045"/>
      <c r="AO239" s="1045"/>
      <c r="AP239" s="1045"/>
      <c r="AQ239" s="1045"/>
      <c r="AR239" s="1045"/>
      <c r="AS239" s="1045"/>
      <c r="AT239" s="1045"/>
      <c r="AU239" s="1045"/>
      <c r="AV239" s="1045"/>
      <c r="AW239" s="1045"/>
      <c r="AX239" s="1045"/>
      <c r="AY239" s="1045"/>
      <c r="AZ239" s="240"/>
      <c r="BA239" s="764"/>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448"/>
      <c r="CC239" s="448"/>
      <c r="CD239" s="448"/>
      <c r="CE239" s="2602"/>
      <c r="CF239" s="2602"/>
      <c r="CG239" s="2602"/>
      <c r="CH239" s="2602"/>
      <c r="CI239" s="2602"/>
      <c r="CJ239" s="2602"/>
      <c r="CK239" s="2602"/>
      <c r="CL239" s="2602"/>
      <c r="CM239" s="2602"/>
      <c r="CN239" s="2602"/>
      <c r="CO239" s="2602"/>
      <c r="CP239" s="2602"/>
      <c r="CQ239" s="2602"/>
      <c r="CR239" s="2602"/>
      <c r="CS239" s="2602"/>
      <c r="CT239" s="2602"/>
      <c r="CU239" s="2602"/>
      <c r="CV239" s="2602"/>
      <c r="CW239" s="2602"/>
      <c r="CX239" s="2602"/>
      <c r="CY239" s="2602"/>
      <c r="CZ239" s="2602"/>
    </row>
    <row r="240" s="767" customFormat="true" ht="15" customHeight="true" x14ac:dyDescent="0.2">
      <c r="A240" s="1250"/>
      <c r="B240" s="1276"/>
      <c r="C240" s="1475"/>
      <c r="D240" s="1476"/>
      <c r="E240" s="1476"/>
      <c r="F240" s="1476"/>
      <c r="G240" s="1477"/>
      <c r="H240" s="1478"/>
      <c r="I240" s="1476"/>
      <c r="J240" s="1476"/>
      <c r="K240" s="1476"/>
      <c r="L240" s="1479"/>
      <c r="M240" s="1480"/>
      <c r="N240" s="1476"/>
      <c r="O240" s="1476"/>
      <c r="P240" s="1476"/>
      <c r="Q240" s="1477"/>
      <c r="R240" s="1478"/>
      <c r="S240" s="1476"/>
      <c r="T240" s="1476"/>
      <c r="U240" s="1476"/>
      <c r="V240" s="1476"/>
      <c r="W240" s="1476"/>
      <c r="X240" s="1476"/>
      <c r="Y240" s="1476"/>
      <c r="Z240" s="1476"/>
      <c r="AA240" s="1476"/>
      <c r="AB240" s="1481"/>
      <c r="AC240" s="1301"/>
      <c r="AD240" s="1343"/>
      <c r="AE240" s="1045"/>
      <c r="AF240" s="1045"/>
      <c r="AG240" s="1045"/>
      <c r="AH240" s="1045"/>
      <c r="AI240" s="1045"/>
      <c r="AJ240" s="1045"/>
      <c r="AK240" s="1045"/>
      <c r="AL240" s="1045"/>
      <c r="AM240" s="1045"/>
      <c r="AN240" s="1045"/>
      <c r="AO240" s="1045"/>
      <c r="AP240" s="1045"/>
      <c r="AQ240" s="1045"/>
      <c r="AR240" s="1045"/>
      <c r="AS240" s="1045"/>
      <c r="AT240" s="1045"/>
      <c r="AU240" s="1045"/>
      <c r="AV240" s="1045"/>
      <c r="AW240" s="1045"/>
      <c r="AX240" s="1045"/>
      <c r="AY240" s="1045"/>
      <c r="AZ240" s="240"/>
      <c r="BA240" s="764"/>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448"/>
      <c r="CC240" s="448"/>
      <c r="CD240" s="448"/>
      <c r="CE240" s="2602"/>
      <c r="CF240" s="2602"/>
      <c r="CG240" s="2602"/>
      <c r="CH240" s="2602"/>
      <c r="CI240" s="2602"/>
      <c r="CJ240" s="2602"/>
      <c r="CK240" s="2602"/>
      <c r="CL240" s="2602"/>
      <c r="CM240" s="2602"/>
      <c r="CN240" s="2602"/>
      <c r="CO240" s="2602"/>
      <c r="CP240" s="2602"/>
      <c r="CQ240" s="2602"/>
      <c r="CR240" s="2602"/>
      <c r="CS240" s="2602"/>
      <c r="CT240" s="2602"/>
      <c r="CU240" s="2602"/>
      <c r="CV240" s="2602"/>
      <c r="CW240" s="2602"/>
      <c r="CX240" s="2602"/>
      <c r="CY240" s="2602"/>
      <c r="CZ240" s="2602"/>
    </row>
    <row r="241" s="767" customFormat="true" ht="15" customHeight="true" x14ac:dyDescent="0.2">
      <c r="A241" s="1256"/>
      <c r="B241" s="1277"/>
      <c r="C241" s="1482"/>
      <c r="D241" s="1483"/>
      <c r="E241" s="1483"/>
      <c r="F241" s="1483"/>
      <c r="G241" s="1484"/>
      <c r="H241" s="1485"/>
      <c r="I241" s="1483"/>
      <c r="J241" s="1483"/>
      <c r="K241" s="1483"/>
      <c r="L241" s="1486"/>
      <c r="M241" s="1487"/>
      <c r="N241" s="1483"/>
      <c r="O241" s="1483"/>
      <c r="P241" s="1483"/>
      <c r="Q241" s="1484"/>
      <c r="R241" s="1485"/>
      <c r="S241" s="1483"/>
      <c r="T241" s="1483"/>
      <c r="U241" s="1483"/>
      <c r="V241" s="1483"/>
      <c r="W241" s="1483"/>
      <c r="X241" s="1483"/>
      <c r="Y241" s="1483"/>
      <c r="Z241" s="1483"/>
      <c r="AA241" s="1483"/>
      <c r="AB241" s="1488"/>
      <c r="AC241" s="1301"/>
      <c r="AD241" s="1343"/>
      <c r="AE241" s="1045"/>
      <c r="AF241" s="1045"/>
      <c r="AG241" s="1045"/>
      <c r="AH241" s="1045"/>
      <c r="AI241" s="1045"/>
      <c r="AJ241" s="1045"/>
      <c r="AK241" s="1045"/>
      <c r="AL241" s="1045"/>
      <c r="AM241" s="1045"/>
      <c r="AN241" s="1045"/>
      <c r="AO241" s="1045"/>
      <c r="AP241" s="1045"/>
      <c r="AQ241" s="1045"/>
      <c r="AR241" s="1045"/>
      <c r="AS241" s="1045"/>
      <c r="AT241" s="1045"/>
      <c r="AU241" s="1045"/>
      <c r="AV241" s="1045"/>
      <c r="AW241" s="1045"/>
      <c r="AX241" s="1045"/>
      <c r="AY241" s="1045"/>
      <c r="AZ241" s="240"/>
      <c r="BA241" s="764"/>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448"/>
      <c r="CC241" s="448"/>
      <c r="CD241" s="448"/>
      <c r="CE241" s="2602"/>
      <c r="CF241" s="2602"/>
      <c r="CG241" s="2602"/>
      <c r="CH241" s="2602"/>
      <c r="CI241" s="2602"/>
      <c r="CJ241" s="2602"/>
      <c r="CK241" s="2602"/>
      <c r="CL241" s="2602"/>
      <c r="CM241" s="2602"/>
      <c r="CN241" s="2602"/>
      <c r="CO241" s="2602"/>
      <c r="CP241" s="2602"/>
      <c r="CQ241" s="2602"/>
      <c r="CR241" s="2602"/>
      <c r="CS241" s="2602"/>
      <c r="CT241" s="2602"/>
      <c r="CU241" s="2602"/>
      <c r="CV241" s="2602"/>
      <c r="CW241" s="2602"/>
      <c r="CX241" s="2602"/>
      <c r="CY241" s="2602"/>
      <c r="CZ241" s="2602"/>
    </row>
    <row r="242" s="767" customFormat="true" ht="15" customHeight="true" x14ac:dyDescent="0.2">
      <c r="A242" s="1152"/>
      <c r="B242" s="1261"/>
      <c r="C242" s="1341"/>
      <c r="D242" s="1301"/>
      <c r="E242" s="1301"/>
      <c r="F242" s="1301"/>
      <c r="G242" s="1302"/>
      <c r="H242" s="1342"/>
      <c r="I242" s="1301"/>
      <c r="J242" s="1301"/>
      <c r="K242" s="1301"/>
      <c r="L242" s="1343"/>
      <c r="M242" s="1341"/>
      <c r="N242" s="1301"/>
      <c r="O242" s="1301"/>
      <c r="P242" s="1301"/>
      <c r="Q242" s="1302"/>
      <c r="R242" s="1342"/>
      <c r="S242" s="1301"/>
      <c r="T242" s="1301"/>
      <c r="U242" s="1301"/>
      <c r="V242" s="1301"/>
      <c r="W242" s="1301"/>
      <c r="X242" s="1301"/>
      <c r="Y242" s="1301"/>
      <c r="Z242" s="1301"/>
      <c r="AA242" s="1301"/>
      <c r="AB242" s="1301"/>
      <c r="AC242" s="1301"/>
      <c r="AD242" s="1343"/>
      <c r="AE242" s="1045"/>
      <c r="AF242" s="1045"/>
      <c r="AG242" s="1045"/>
      <c r="AH242" s="1045"/>
      <c r="AI242" s="1045"/>
      <c r="AJ242" s="1045"/>
      <c r="AK242" s="1045"/>
      <c r="AL242" s="1045"/>
      <c r="AM242" s="1045"/>
      <c r="AN242" s="1045"/>
      <c r="AO242" s="1045"/>
      <c r="AP242" s="1045"/>
      <c r="AQ242" s="1045"/>
      <c r="AR242" s="1045"/>
      <c r="AS242" s="1045"/>
      <c r="AT242" s="1045"/>
      <c r="AU242" s="1045"/>
      <c r="AV242" s="1045"/>
      <c r="AW242" s="1045"/>
      <c r="AX242" s="1045"/>
      <c r="AY242" s="1045"/>
      <c r="AZ242" s="240"/>
      <c r="BA242" s="764"/>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448"/>
      <c r="CC242" s="448"/>
      <c r="CD242" s="448"/>
      <c r="CE242" s="2602"/>
      <c r="CF242" s="2602"/>
      <c r="CG242" s="2602"/>
      <c r="CH242" s="2602"/>
      <c r="CI242" s="2602"/>
      <c r="CJ242" s="2602"/>
      <c r="CK242" s="2602"/>
      <c r="CL242" s="2602"/>
      <c r="CM242" s="2602"/>
      <c r="CN242" s="2602"/>
      <c r="CO242" s="2602"/>
      <c r="CP242" s="2602"/>
      <c r="CQ242" s="2602"/>
      <c r="CR242" s="2602"/>
      <c r="CS242" s="2602"/>
      <c r="CT242" s="2602"/>
      <c r="CU242" s="2602"/>
      <c r="CV242" s="2602"/>
      <c r="CW242" s="2602"/>
      <c r="CX242" s="2602"/>
      <c r="CY242" s="2602"/>
      <c r="CZ242" s="2602"/>
    </row>
    <row r="243" s="767" customFormat="true" ht="15" customHeight="true" x14ac:dyDescent="0.2">
      <c r="A243" s="1152"/>
      <c r="B243" s="1261"/>
      <c r="C243" s="1341"/>
      <c r="D243" s="1301"/>
      <c r="E243" s="1301"/>
      <c r="F243" s="1301"/>
      <c r="G243" s="1302"/>
      <c r="H243" s="1342"/>
      <c r="I243" s="1301"/>
      <c r="J243" s="1301"/>
      <c r="K243" s="1301"/>
      <c r="L243" s="1343"/>
      <c r="M243" s="1341"/>
      <c r="N243" s="1301"/>
      <c r="O243" s="1301"/>
      <c r="P243" s="1301"/>
      <c r="Q243" s="1302"/>
      <c r="R243" s="1342"/>
      <c r="S243" s="1301"/>
      <c r="T243" s="1301"/>
      <c r="U243" s="1301"/>
      <c r="V243" s="1301"/>
      <c r="W243" s="1301"/>
      <c r="X243" s="1301"/>
      <c r="Y243" s="1301"/>
      <c r="Z243" s="1301"/>
      <c r="AA243" s="1301"/>
      <c r="AB243" s="1301"/>
      <c r="AC243" s="1301"/>
      <c r="AD243" s="1343"/>
      <c r="AE243" s="1045"/>
      <c r="AF243" s="1045"/>
      <c r="AG243" s="1045"/>
      <c r="AH243" s="1045"/>
      <c r="AI243" s="1045"/>
      <c r="AJ243" s="1045"/>
      <c r="AK243" s="1045"/>
      <c r="AL243" s="1045"/>
      <c r="AM243" s="1045"/>
      <c r="AN243" s="1045"/>
      <c r="AO243" s="1045"/>
      <c r="AP243" s="1045"/>
      <c r="AQ243" s="1045"/>
      <c r="AR243" s="1045"/>
      <c r="AS243" s="1045"/>
      <c r="AT243" s="1045"/>
      <c r="AU243" s="1045"/>
      <c r="AV243" s="1045"/>
      <c r="AW243" s="1045"/>
      <c r="AX243" s="1045"/>
      <c r="AY243" s="1045"/>
      <c r="AZ243" s="240"/>
      <c r="BA243" s="764"/>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448"/>
      <c r="CC243" s="448"/>
      <c r="CD243" s="448"/>
      <c r="CE243" s="2602"/>
      <c r="CF243" s="2602"/>
      <c r="CG243" s="2602"/>
      <c r="CH243" s="2602"/>
      <c r="CI243" s="2602"/>
      <c r="CJ243" s="2602"/>
      <c r="CK243" s="2602"/>
      <c r="CL243" s="2602"/>
      <c r="CM243" s="2602"/>
      <c r="CN243" s="2602"/>
      <c r="CO243" s="2602"/>
      <c r="CP243" s="2602"/>
      <c r="CQ243" s="2602"/>
      <c r="CR243" s="2602"/>
      <c r="CS243" s="2602"/>
      <c r="CT243" s="2602"/>
      <c r="CU243" s="2602"/>
      <c r="CV243" s="2602"/>
      <c r="CW243" s="2602"/>
      <c r="CX243" s="2602"/>
      <c r="CY243" s="2602"/>
      <c r="CZ243" s="2602"/>
    </row>
    <row r="244" s="767" customFormat="true" ht="15" customHeight="true" x14ac:dyDescent="0.2">
      <c r="A244" s="1152"/>
      <c r="B244" s="1261"/>
      <c r="C244" s="1341"/>
      <c r="D244" s="1301"/>
      <c r="E244" s="1301"/>
      <c r="F244" s="1301"/>
      <c r="G244" s="1302"/>
      <c r="H244" s="1342"/>
      <c r="I244" s="1301"/>
      <c r="J244" s="1301"/>
      <c r="K244" s="1301"/>
      <c r="L244" s="1343"/>
      <c r="M244" s="1341"/>
      <c r="N244" s="1301"/>
      <c r="O244" s="1301"/>
      <c r="P244" s="1301"/>
      <c r="Q244" s="1302"/>
      <c r="R244" s="1342"/>
      <c r="S244" s="1301"/>
      <c r="T244" s="1301"/>
      <c r="U244" s="1301"/>
      <c r="V244" s="1301"/>
      <c r="W244" s="1301"/>
      <c r="X244" s="1301"/>
      <c r="Y244" s="1301"/>
      <c r="Z244" s="1301"/>
      <c r="AA244" s="1301"/>
      <c r="AB244" s="1301"/>
      <c r="AC244" s="1301"/>
      <c r="AD244" s="1343"/>
      <c r="AE244" s="1045"/>
      <c r="AF244" s="1045"/>
      <c r="AG244" s="1045"/>
      <c r="AH244" s="1045"/>
      <c r="AI244" s="1045"/>
      <c r="AJ244" s="1045"/>
      <c r="AK244" s="1045"/>
      <c r="AL244" s="1045"/>
      <c r="AM244" s="1045"/>
      <c r="AN244" s="1045"/>
      <c r="AO244" s="1045"/>
      <c r="AP244" s="1045"/>
      <c r="AQ244" s="1045"/>
      <c r="AR244" s="1045"/>
      <c r="AS244" s="1045"/>
      <c r="AT244" s="1045"/>
      <c r="AU244" s="1045"/>
      <c r="AV244" s="1045"/>
      <c r="AW244" s="1045"/>
      <c r="AX244" s="1045"/>
      <c r="AY244" s="1045"/>
      <c r="AZ244" s="240"/>
      <c r="BA244" s="764"/>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448"/>
      <c r="CC244" s="448"/>
      <c r="CD244" s="448"/>
      <c r="CE244" s="2602"/>
      <c r="CF244" s="2602"/>
      <c r="CG244" s="2602"/>
      <c r="CH244" s="2602"/>
      <c r="CI244" s="2602"/>
      <c r="CJ244" s="2602"/>
      <c r="CK244" s="2602"/>
      <c r="CL244" s="2602"/>
      <c r="CM244" s="2602"/>
      <c r="CN244" s="2602"/>
      <c r="CO244" s="2602"/>
      <c r="CP244" s="2602"/>
      <c r="CQ244" s="2602"/>
      <c r="CR244" s="2602"/>
      <c r="CS244" s="2602"/>
      <c r="CT244" s="2602"/>
      <c r="CU244" s="2602"/>
      <c r="CV244" s="2602"/>
      <c r="CW244" s="2602"/>
      <c r="CX244" s="2602"/>
      <c r="CY244" s="2602"/>
      <c r="CZ244" s="2602"/>
    </row>
    <row r="245" s="767" customFormat="true" ht="15" customHeight="true" x14ac:dyDescent="0.2">
      <c r="A245" s="1152"/>
      <c r="B245" s="1261"/>
      <c r="C245" s="1341"/>
      <c r="D245" s="1301"/>
      <c r="E245" s="1301"/>
      <c r="F245" s="1301"/>
      <c r="G245" s="1302"/>
      <c r="H245" s="1342"/>
      <c r="I245" s="1301"/>
      <c r="J245" s="1301"/>
      <c r="K245" s="1301"/>
      <c r="L245" s="1343"/>
      <c r="M245" s="1341"/>
      <c r="N245" s="1301"/>
      <c r="O245" s="1301"/>
      <c r="P245" s="1301"/>
      <c r="Q245" s="1302"/>
      <c r="R245" s="1342"/>
      <c r="S245" s="1301"/>
      <c r="T245" s="1301"/>
      <c r="U245" s="1301"/>
      <c r="V245" s="1301"/>
      <c r="W245" s="1301"/>
      <c r="X245" s="1301"/>
      <c r="Y245" s="1301"/>
      <c r="Z245" s="1301"/>
      <c r="AA245" s="1301"/>
      <c r="AB245" s="1301"/>
      <c r="AC245" s="1301"/>
      <c r="AD245" s="1343"/>
      <c r="AE245" s="1045"/>
      <c r="AF245" s="1045"/>
      <c r="AG245" s="1045"/>
      <c r="AH245" s="1045"/>
      <c r="AI245" s="1045"/>
      <c r="AJ245" s="1045"/>
      <c r="AK245" s="1045"/>
      <c r="AL245" s="1045"/>
      <c r="AM245" s="1045"/>
      <c r="AN245" s="1045"/>
      <c r="AO245" s="1045"/>
      <c r="AP245" s="1045"/>
      <c r="AQ245" s="1045"/>
      <c r="AR245" s="1045"/>
      <c r="AS245" s="1045"/>
      <c r="AT245" s="1045"/>
      <c r="AU245" s="1045"/>
      <c r="AV245" s="1045"/>
      <c r="AW245" s="1045"/>
      <c r="AX245" s="1045"/>
      <c r="AY245" s="1045"/>
      <c r="AZ245" s="240"/>
      <c r="BA245" s="764"/>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448"/>
      <c r="CC245" s="448"/>
      <c r="CD245" s="448"/>
      <c r="CE245" s="2602"/>
      <c r="CF245" s="2602"/>
      <c r="CG245" s="2602"/>
      <c r="CH245" s="2602"/>
      <c r="CI245" s="2602"/>
      <c r="CJ245" s="2602"/>
      <c r="CK245" s="2602"/>
      <c r="CL245" s="2602"/>
      <c r="CM245" s="2602"/>
      <c r="CN245" s="2602"/>
      <c r="CO245" s="2602"/>
      <c r="CP245" s="2602"/>
      <c r="CQ245" s="2602"/>
      <c r="CR245" s="2602"/>
      <c r="CS245" s="2602"/>
      <c r="CT245" s="2602"/>
      <c r="CU245" s="2602"/>
      <c r="CV245" s="2602"/>
      <c r="CW245" s="2602"/>
      <c r="CX245" s="2602"/>
      <c r="CY245" s="2602"/>
      <c r="CZ245" s="2602"/>
    </row>
    <row r="246" s="767" customFormat="true" ht="15" customHeight="true" x14ac:dyDescent="0.2">
      <c r="A246" s="1152"/>
      <c r="B246" s="1261"/>
      <c r="C246" s="1341"/>
      <c r="D246" s="1301"/>
      <c r="E246" s="1301"/>
      <c r="F246" s="1301"/>
      <c r="G246" s="1302"/>
      <c r="H246" s="1342"/>
      <c r="I246" s="1301"/>
      <c r="J246" s="1301"/>
      <c r="K246" s="1301"/>
      <c r="L246" s="1343"/>
      <c r="M246" s="1341"/>
      <c r="N246" s="1301"/>
      <c r="O246" s="1301"/>
      <c r="P246" s="1301"/>
      <c r="Q246" s="1302"/>
      <c r="R246" s="1342"/>
      <c r="S246" s="1301"/>
      <c r="T246" s="1301"/>
      <c r="U246" s="1301"/>
      <c r="V246" s="1301"/>
      <c r="W246" s="1301"/>
      <c r="X246" s="1301"/>
      <c r="Y246" s="1301"/>
      <c r="Z246" s="1301"/>
      <c r="AA246" s="1301"/>
      <c r="AB246" s="1301"/>
      <c r="AC246" s="1301"/>
      <c r="AD246" s="1343"/>
      <c r="AE246" s="1045"/>
      <c r="AF246" s="1045"/>
      <c r="AG246" s="1045"/>
      <c r="AH246" s="1045"/>
      <c r="AI246" s="1045"/>
      <c r="AJ246" s="1045"/>
      <c r="AK246" s="1045"/>
      <c r="AL246" s="1045"/>
      <c r="AM246" s="1045"/>
      <c r="AN246" s="1045"/>
      <c r="AO246" s="1045"/>
      <c r="AP246" s="1045"/>
      <c r="AQ246" s="1045"/>
      <c r="AR246" s="1045"/>
      <c r="AS246" s="1045"/>
      <c r="AT246" s="1045"/>
      <c r="AU246" s="1045"/>
      <c r="AV246" s="1045"/>
      <c r="AW246" s="1045"/>
      <c r="AX246" s="1045"/>
      <c r="AY246" s="1045"/>
      <c r="AZ246" s="240"/>
      <c r="BA246" s="764"/>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448"/>
      <c r="CC246" s="448"/>
      <c r="CD246" s="448"/>
      <c r="CE246" s="2602"/>
      <c r="CF246" s="2602"/>
      <c r="CG246" s="2602"/>
      <c r="CH246" s="2602"/>
      <c r="CI246" s="2602"/>
      <c r="CJ246" s="2602"/>
      <c r="CK246" s="2602"/>
      <c r="CL246" s="2602"/>
      <c r="CM246" s="2602"/>
      <c r="CN246" s="2602"/>
      <c r="CO246" s="2602"/>
      <c r="CP246" s="2602"/>
      <c r="CQ246" s="2602"/>
      <c r="CR246" s="2602"/>
      <c r="CS246" s="2602"/>
      <c r="CT246" s="2602"/>
      <c r="CU246" s="2602"/>
      <c r="CV246" s="2602"/>
      <c r="CW246" s="2602"/>
      <c r="CX246" s="2602"/>
      <c r="CY246" s="2602"/>
      <c r="CZ246" s="2602"/>
    </row>
    <row r="247" s="767" customFormat="true" ht="15" customHeight="true" x14ac:dyDescent="0.2">
      <c r="A247" s="1152"/>
      <c r="B247" s="1261"/>
      <c r="C247" s="1341"/>
      <c r="D247" s="1301"/>
      <c r="E247" s="1301"/>
      <c r="F247" s="1301"/>
      <c r="G247" s="1302"/>
      <c r="H247" s="1342"/>
      <c r="I247" s="1301"/>
      <c r="J247" s="1301"/>
      <c r="K247" s="1301"/>
      <c r="L247" s="1343"/>
      <c r="M247" s="1341"/>
      <c r="N247" s="1301"/>
      <c r="O247" s="1301"/>
      <c r="P247" s="1301"/>
      <c r="Q247" s="1302"/>
      <c r="R247" s="1342"/>
      <c r="S247" s="1301"/>
      <c r="T247" s="1301"/>
      <c r="U247" s="1301"/>
      <c r="V247" s="1301"/>
      <c r="W247" s="1301"/>
      <c r="X247" s="1301"/>
      <c r="Y247" s="1301"/>
      <c r="Z247" s="1301"/>
      <c r="AA247" s="1301"/>
      <c r="AB247" s="1301"/>
      <c r="AC247" s="1301"/>
      <c r="AD247" s="1343"/>
      <c r="AE247" s="1045"/>
      <c r="AF247" s="1045"/>
      <c r="AG247" s="1045"/>
      <c r="AH247" s="1045"/>
      <c r="AI247" s="1045"/>
      <c r="AJ247" s="1045"/>
      <c r="AK247" s="1045"/>
      <c r="AL247" s="1045"/>
      <c r="AM247" s="1045"/>
      <c r="AN247" s="1045"/>
      <c r="AO247" s="1045"/>
      <c r="AP247" s="1045"/>
      <c r="AQ247" s="1045"/>
      <c r="AR247" s="1045"/>
      <c r="AS247" s="1045"/>
      <c r="AT247" s="1045"/>
      <c r="AU247" s="1045"/>
      <c r="AV247" s="1045"/>
      <c r="AW247" s="1045"/>
      <c r="AX247" s="1045"/>
      <c r="AY247" s="1045"/>
      <c r="AZ247" s="240"/>
      <c r="BA247" s="764"/>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448"/>
      <c r="CC247" s="448"/>
      <c r="CD247" s="448"/>
      <c r="CE247" s="2602"/>
      <c r="CF247" s="2602"/>
      <c r="CG247" s="2602"/>
      <c r="CH247" s="2602"/>
      <c r="CI247" s="2602"/>
      <c r="CJ247" s="2602"/>
      <c r="CK247" s="2602"/>
      <c r="CL247" s="2602"/>
      <c r="CM247" s="2602"/>
      <c r="CN247" s="2602"/>
      <c r="CO247" s="2602"/>
      <c r="CP247" s="2602"/>
      <c r="CQ247" s="2602"/>
      <c r="CR247" s="2602"/>
      <c r="CS247" s="2602"/>
      <c r="CT247" s="2602"/>
      <c r="CU247" s="2602"/>
      <c r="CV247" s="2602"/>
      <c r="CW247" s="2602"/>
      <c r="CX247" s="2602"/>
      <c r="CY247" s="2602"/>
      <c r="CZ247" s="2602"/>
    </row>
    <row r="248" s="767" customFormat="true" ht="15" customHeight="true" x14ac:dyDescent="0.2">
      <c r="A248" s="1156"/>
      <c r="B248" s="1278"/>
      <c r="C248" s="1429"/>
      <c r="D248" s="1354"/>
      <c r="E248" s="1354"/>
      <c r="F248" s="1354"/>
      <c r="G248" s="1355"/>
      <c r="H248" s="1430"/>
      <c r="I248" s="1354"/>
      <c r="J248" s="1354"/>
      <c r="K248" s="1354"/>
      <c r="L248" s="1431"/>
      <c r="M248" s="1429"/>
      <c r="N248" s="1354"/>
      <c r="O248" s="1354"/>
      <c r="P248" s="1354"/>
      <c r="Q248" s="1355"/>
      <c r="R248" s="1430"/>
      <c r="S248" s="1354"/>
      <c r="T248" s="1354"/>
      <c r="U248" s="1354"/>
      <c r="V248" s="1354"/>
      <c r="W248" s="1354"/>
      <c r="X248" s="1354"/>
      <c r="Y248" s="1354"/>
      <c r="Z248" s="1354"/>
      <c r="AA248" s="1354"/>
      <c r="AB248" s="1354"/>
      <c r="AC248" s="1354"/>
      <c r="AD248" s="1431"/>
      <c r="AE248" s="1045"/>
      <c r="AF248" s="1045"/>
      <c r="AG248" s="1045"/>
      <c r="AH248" s="1045"/>
      <c r="AI248" s="1045"/>
      <c r="AJ248" s="1045"/>
      <c r="AK248" s="1045"/>
      <c r="AL248" s="1045"/>
      <c r="AM248" s="1045"/>
      <c r="AN248" s="1045"/>
      <c r="AO248" s="1045"/>
      <c r="AP248" s="1045"/>
      <c r="AQ248" s="1045"/>
      <c r="AR248" s="1045"/>
      <c r="AS248" s="1045"/>
      <c r="AT248" s="1045"/>
      <c r="AU248" s="1045"/>
      <c r="AV248" s="1045"/>
      <c r="AW248" s="1045"/>
      <c r="AX248" s="1045"/>
      <c r="AY248" s="1045"/>
      <c r="AZ248" s="240"/>
      <c r="BA248" s="764"/>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537"/>
      <c r="CC248" s="537"/>
      <c r="CD248" s="537"/>
      <c r="CE248" s="2602"/>
      <c r="CF248" s="2602"/>
      <c r="CG248" s="2602"/>
      <c r="CH248" s="2602"/>
      <c r="CI248" s="2602"/>
      <c r="CJ248" s="2602"/>
      <c r="CK248" s="2602"/>
      <c r="CL248" s="2602"/>
      <c r="CM248" s="2602"/>
      <c r="CN248" s="2602"/>
      <c r="CO248" s="2602"/>
      <c r="CP248" s="2602"/>
      <c r="CQ248" s="2602"/>
      <c r="CR248" s="2602"/>
      <c r="CS248" s="2602"/>
      <c r="CT248" s="2602"/>
      <c r="CU248" s="2602"/>
      <c r="CV248" s="2602"/>
      <c r="CW248" s="2602"/>
      <c r="CX248" s="2602"/>
      <c r="CY248" s="2602"/>
      <c r="CZ248" s="2602"/>
    </row>
    <row r="249" s="767" customFormat="true" ht="250.15" customHeight="true" x14ac:dyDescent="0.2">
      <c r="B249" s="766"/>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76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760"/>
      <c r="BB250" s="268"/>
      <c r="BC250" s="760"/>
      <c r="BD250" s="760"/>
      <c r="BE250" s="760"/>
      <c r="BF250" s="760"/>
      <c r="BG250" s="760"/>
      <c r="BH250" s="760"/>
      <c r="BI250" s="760"/>
      <c r="BJ250" s="760"/>
      <c r="BK250" s="760"/>
      <c r="BL250" s="760"/>
      <c r="BM250" s="760"/>
      <c r="BN250" s="760"/>
      <c r="BO250" s="760"/>
      <c r="BP250" s="760"/>
      <c r="BQ250" s="760"/>
      <c r="BR250" s="760"/>
      <c r="BS250" s="760"/>
      <c r="BT250" s="760"/>
      <c r="BU250" s="760"/>
      <c r="BV250" s="760"/>
      <c r="BW250" s="760"/>
      <c r="BX250" s="760"/>
      <c r="BY250" s="760"/>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76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760"/>
      <c r="BB251" s="268"/>
      <c r="BC251" s="760"/>
      <c r="BD251" s="760"/>
      <c r="BE251" s="760"/>
      <c r="BF251" s="760"/>
      <c r="BG251" s="760"/>
      <c r="BH251" s="760"/>
      <c r="BI251" s="760"/>
      <c r="BJ251" s="760"/>
      <c r="BK251" s="760"/>
      <c r="BL251" s="760"/>
      <c r="BM251" s="760"/>
      <c r="BN251" s="760"/>
      <c r="BO251" s="760"/>
      <c r="BP251" s="760"/>
      <c r="BQ251" s="760"/>
      <c r="BR251" s="760"/>
      <c r="BS251" s="760"/>
      <c r="BT251" s="760"/>
      <c r="BU251" s="760"/>
      <c r="BV251" s="760"/>
      <c r="BW251" s="760"/>
      <c r="BX251" s="760"/>
      <c r="BY251" s="760"/>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76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760"/>
      <c r="BB252" s="268"/>
      <c r="BC252" s="760"/>
      <c r="BD252" s="760"/>
      <c r="BE252" s="760"/>
      <c r="BF252" s="760"/>
      <c r="BG252" s="760"/>
      <c r="BH252" s="760"/>
      <c r="BI252" s="760"/>
      <c r="BJ252" s="760"/>
      <c r="BK252" s="760"/>
      <c r="BL252" s="760"/>
      <c r="BM252" s="760"/>
      <c r="BN252" s="760"/>
      <c r="BO252" s="760"/>
      <c r="BP252" s="760"/>
      <c r="BQ252" s="760"/>
      <c r="BR252" s="760"/>
      <c r="BS252" s="760"/>
      <c r="BT252" s="760"/>
      <c r="BU252" s="760"/>
      <c r="BV252" s="760"/>
      <c r="BW252" s="760"/>
      <c r="BX252" s="760"/>
      <c r="BY252" s="760"/>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76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760"/>
      <c r="BB253" s="268"/>
      <c r="BC253" s="760"/>
      <c r="BD253" s="760"/>
      <c r="BE253" s="760"/>
      <c r="BF253" s="760"/>
      <c r="BG253" s="760"/>
      <c r="BH253" s="760"/>
      <c r="BI253" s="760"/>
      <c r="BJ253" s="760"/>
      <c r="BK253" s="760"/>
      <c r="BL253" s="760"/>
      <c r="BM253" s="760"/>
      <c r="BN253" s="760"/>
      <c r="BO253" s="760"/>
      <c r="BP253" s="760"/>
      <c r="BQ253" s="760"/>
      <c r="BR253" s="760"/>
      <c r="BS253" s="760"/>
      <c r="BT253" s="760"/>
      <c r="BU253" s="760"/>
      <c r="BV253" s="760"/>
      <c r="BW253" s="760"/>
      <c r="BX253" s="760"/>
      <c r="BY253" s="760"/>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76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760"/>
      <c r="BB254" s="268"/>
      <c r="BC254" s="760"/>
      <c r="BD254" s="760"/>
      <c r="BE254" s="760"/>
      <c r="BF254" s="760"/>
      <c r="BG254" s="760"/>
      <c r="BH254" s="760"/>
      <c r="BI254" s="760"/>
      <c r="BJ254" s="760"/>
      <c r="BK254" s="760"/>
      <c r="BL254" s="760"/>
      <c r="BM254" s="760"/>
      <c r="BN254" s="760"/>
      <c r="BO254" s="760"/>
      <c r="BP254" s="760"/>
      <c r="BQ254" s="760"/>
      <c r="BR254" s="760"/>
      <c r="BS254" s="760"/>
      <c r="BT254" s="760"/>
      <c r="BU254" s="760"/>
      <c r="BV254" s="760"/>
      <c r="BW254" s="760"/>
      <c r="BX254" s="760"/>
      <c r="BY254" s="760"/>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76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760"/>
      <c r="BB255" s="268"/>
      <c r="BC255" s="760"/>
      <c r="BD255" s="760"/>
      <c r="BE255" s="760"/>
      <c r="BF255" s="760"/>
      <c r="BG255" s="760"/>
      <c r="BH255" s="760"/>
      <c r="BI255" s="760"/>
      <c r="BJ255" s="760"/>
      <c r="BK255" s="760"/>
      <c r="BL255" s="760"/>
      <c r="BM255" s="760"/>
      <c r="BN255" s="760"/>
      <c r="BO255" s="760"/>
      <c r="BP255" s="760"/>
      <c r="BQ255" s="760"/>
      <c r="BR255" s="760"/>
      <c r="BS255" s="760"/>
      <c r="BT255" s="760"/>
      <c r="BU255" s="760"/>
      <c r="BV255" s="760"/>
      <c r="BW255" s="760"/>
      <c r="BX255" s="760"/>
      <c r="BY255" s="760"/>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76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760"/>
      <c r="BB256" s="268"/>
      <c r="BC256" s="760"/>
      <c r="BD256" s="760"/>
      <c r="BE256" s="760"/>
      <c r="BF256" s="760"/>
      <c r="BG256" s="760"/>
      <c r="BH256" s="760"/>
      <c r="BI256" s="760"/>
      <c r="BJ256" s="760"/>
      <c r="BK256" s="760"/>
      <c r="BL256" s="760"/>
      <c r="BM256" s="760"/>
      <c r="BN256" s="760"/>
      <c r="BO256" s="760"/>
      <c r="BP256" s="760"/>
      <c r="BQ256" s="760"/>
      <c r="BR256" s="760"/>
      <c r="BS256" s="760"/>
      <c r="BT256" s="760"/>
      <c r="BU256" s="760"/>
      <c r="BV256" s="760"/>
      <c r="BW256" s="760"/>
      <c r="BX256" s="760"/>
      <c r="BY256" s="760"/>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76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760"/>
      <c r="BB257" s="268"/>
      <c r="BC257" s="760"/>
      <c r="BD257" s="760"/>
      <c r="BE257" s="760"/>
      <c r="BF257" s="760"/>
      <c r="BG257" s="760"/>
      <c r="BH257" s="760"/>
      <c r="BI257" s="760"/>
      <c r="BJ257" s="760"/>
      <c r="BK257" s="760"/>
      <c r="BL257" s="760"/>
      <c r="BM257" s="760"/>
      <c r="BN257" s="760"/>
      <c r="BO257" s="760"/>
      <c r="BP257" s="760"/>
      <c r="BQ257" s="760"/>
      <c r="BR257" s="760"/>
      <c r="BS257" s="760"/>
      <c r="BT257" s="760"/>
      <c r="BU257" s="760"/>
      <c r="BV257" s="760"/>
      <c r="BW257" s="760"/>
      <c r="BX257" s="760"/>
      <c r="BY257" s="760"/>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76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760"/>
      <c r="BB258" s="268"/>
      <c r="BC258" s="760"/>
      <c r="BD258" s="760"/>
      <c r="BE258" s="760"/>
      <c r="BF258" s="760"/>
      <c r="BG258" s="760"/>
      <c r="BH258" s="760"/>
      <c r="BI258" s="760"/>
      <c r="BJ258" s="760"/>
      <c r="BK258" s="760"/>
      <c r="BL258" s="760"/>
      <c r="BM258" s="760"/>
      <c r="BN258" s="760"/>
      <c r="BO258" s="760"/>
      <c r="BP258" s="760"/>
      <c r="BQ258" s="760"/>
      <c r="BR258" s="760"/>
      <c r="BS258" s="760"/>
      <c r="BT258" s="760"/>
      <c r="BU258" s="760"/>
      <c r="BV258" s="760"/>
      <c r="BW258" s="760"/>
      <c r="BX258" s="760"/>
      <c r="BY258" s="760"/>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767" customFormat="true" ht="15" customHeight="true" x14ac:dyDescent="0.2">
      <c r="B259" s="766"/>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132</v>
      </c>
      <c r="BB259" s="137" t="s">
        <v>86</v>
      </c>
      <c r="BC259" s="3013" t="s">
        <v>116</v>
      </c>
      <c r="BD259" s="3014"/>
      <c r="BE259" s="3014"/>
      <c r="BF259" s="3014"/>
      <c r="BG259" s="3015"/>
      <c r="BH259" s="3016" t="s">
        <v>39</v>
      </c>
      <c r="BI259" s="3014"/>
      <c r="BJ259" s="3014"/>
      <c r="BK259" s="3014"/>
      <c r="BL259" s="3015"/>
      <c r="BM259" s="3016" t="s">
        <v>38</v>
      </c>
      <c r="BN259" s="3014"/>
      <c r="BO259" s="3014"/>
      <c r="BP259" s="3014"/>
      <c r="BQ259" s="3017"/>
      <c r="BR259" s="2527" t="s">
        <v>143</v>
      </c>
      <c r="BS259" s="2528"/>
      <c r="BT259" s="2528"/>
      <c r="BU259" s="2528"/>
      <c r="BV259" s="2528"/>
      <c r="BW259" s="2528"/>
      <c r="BX259" s="2528"/>
      <c r="BY259" s="2529"/>
      <c r="BZ259" s="461"/>
      <c r="CA259" s="461"/>
      <c r="CB259" s="461"/>
      <c r="CC259" s="461"/>
      <c r="CD259" s="461"/>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767" customFormat="true" ht="24" x14ac:dyDescent="0.2">
      <c r="B260" s="766"/>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120</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245</v>
      </c>
      <c r="BS260" s="195" t="s">
        <v>246</v>
      </c>
      <c r="BT260" s="195" t="s">
        <v>247</v>
      </c>
      <c r="BU260" s="195" t="s">
        <v>248</v>
      </c>
      <c r="BV260" s="195" t="s">
        <v>249</v>
      </c>
      <c r="BW260" s="195" t="s">
        <v>250</v>
      </c>
      <c r="BX260" s="195" t="s">
        <v>251</v>
      </c>
      <c r="BY260" s="196" t="s">
        <v>252</v>
      </c>
      <c r="BZ260" s="196" t="s">
        <v>253</v>
      </c>
      <c r="CA260" s="196" t="s">
        <v>254</v>
      </c>
      <c r="CB260" s="196" t="s">
        <v>255</v>
      </c>
      <c r="CC260" s="196" t="s">
        <v>256</v>
      </c>
      <c r="CD260" s="196" t="s">
        <v>257</v>
      </c>
      <c r="CE260" s="2603"/>
      <c r="CF260" s="2603"/>
      <c r="CG260" s="2603"/>
      <c r="CH260" s="2603"/>
      <c r="CI260" s="2603"/>
      <c r="CJ260" s="2603"/>
      <c r="CK260" s="2603"/>
      <c r="CL260" s="2603"/>
      <c r="CM260" s="2603"/>
      <c r="CN260" s="2603"/>
      <c r="CO260" s="2603"/>
      <c r="CP260" s="2603"/>
      <c r="CQ260" s="2603"/>
      <c r="CR260" s="2603"/>
      <c r="CS260" s="2603"/>
      <c r="CT260" s="2603"/>
      <c r="CU260" s="2603"/>
      <c r="CV260" s="2603"/>
      <c r="CW260" s="2603"/>
      <c r="CX260" s="2603"/>
      <c r="CY260" s="2603"/>
      <c r="CZ260" s="2603"/>
    </row>
    <row r="261" s="767" customFormat="true" ht="15" customHeight="true" x14ac:dyDescent="0.2">
      <c r="B261" s="766"/>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3018" t="s">
        <v>74</v>
      </c>
      <c r="BB261" s="430" t="s">
        <v>50</v>
      </c>
      <c r="BC261" s="1601" t="s">
        <v>36</v>
      </c>
      <c r="BD261" s="1620" t="s">
        <v>36</v>
      </c>
      <c r="BE261" s="1620" t="s">
        <v>36</v>
      </c>
      <c r="BF261" s="1620" t="s">
        <v>36</v>
      </c>
      <c r="BG261" s="1640" t="s">
        <v>36</v>
      </c>
      <c r="BH261" s="1660" t="s">
        <v>36</v>
      </c>
      <c r="BI261" s="1620" t="s">
        <v>36</v>
      </c>
      <c r="BJ261" s="1620" t="s">
        <v>36</v>
      </c>
      <c r="BK261" s="1620" t="s">
        <v>36</v>
      </c>
      <c r="BL261" s="1640" t="s">
        <v>36</v>
      </c>
      <c r="BM261" s="1660" t="s">
        <v>36</v>
      </c>
      <c r="BN261" s="1620" t="s">
        <v>36</v>
      </c>
      <c r="BO261" s="1620" t="s">
        <v>36</v>
      </c>
      <c r="BP261" s="1620" t="s">
        <v>36</v>
      </c>
      <c r="BQ261" s="1640" t="s">
        <v>36</v>
      </c>
      <c r="BR261" s="1660" t="s">
        <v>36</v>
      </c>
      <c r="BS261" s="1620" t="s">
        <v>36</v>
      </c>
      <c r="BT261" s="1620" t="s">
        <v>36</v>
      </c>
      <c r="BU261" s="1620" t="s">
        <v>36</v>
      </c>
      <c r="BV261" s="1620" t="s">
        <v>36</v>
      </c>
      <c r="BW261" s="1620" t="s">
        <v>36</v>
      </c>
      <c r="BX261" s="1620" t="s">
        <v>36</v>
      </c>
      <c r="BY261" s="1678" t="s">
        <v>36</v>
      </c>
      <c r="BZ261" s="1678" t="s">
        <v>36</v>
      </c>
      <c r="CA261" s="1678" t="s">
        <v>36</v>
      </c>
      <c r="CB261" s="1678" t="s">
        <v>36</v>
      </c>
      <c r="CC261" s="1678" t="s">
        <v>36</v>
      </c>
      <c r="CD261" s="1678" t="s">
        <v>36</v>
      </c>
      <c r="CE261" s="2604"/>
      <c r="CF261" s="2604"/>
      <c r="CG261" s="2604"/>
      <c r="CH261" s="2604"/>
      <c r="CI261" s="2604"/>
      <c r="CJ261" s="2604"/>
      <c r="CK261" s="2604"/>
      <c r="CL261" s="2604"/>
      <c r="CM261" s="2604"/>
      <c r="CN261" s="2604"/>
      <c r="CO261" s="2604"/>
      <c r="CP261" s="2604"/>
      <c r="CQ261" s="2604"/>
      <c r="CR261" s="2604"/>
      <c r="CS261" s="2604"/>
      <c r="CT261" s="2604"/>
      <c r="CU261" s="2604"/>
      <c r="CV261" s="2604"/>
      <c r="CW261" s="2604"/>
      <c r="CX261" s="2604"/>
      <c r="CY261" s="2604"/>
      <c r="CZ261" s="2604"/>
    </row>
    <row r="262" s="767" customFormat="true" ht="15" customHeight="true" x14ac:dyDescent="0.2">
      <c r="B262" s="766"/>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3003"/>
      <c r="BB262" s="431" t="s">
        <v>49</v>
      </c>
      <c r="BC262" s="1602" t="s">
        <v>36</v>
      </c>
      <c r="BD262" s="1621" t="s">
        <v>36</v>
      </c>
      <c r="BE262" s="1621" t="s">
        <v>36</v>
      </c>
      <c r="BF262" s="1621" t="s">
        <v>36</v>
      </c>
      <c r="BG262" s="1641" t="s">
        <v>36</v>
      </c>
      <c r="BH262" s="1661" t="s">
        <v>36</v>
      </c>
      <c r="BI262" s="1621" t="s">
        <v>36</v>
      </c>
      <c r="BJ262" s="1621" t="s">
        <v>36</v>
      </c>
      <c r="BK262" s="1621" t="s">
        <v>36</v>
      </c>
      <c r="BL262" s="1641" t="s">
        <v>36</v>
      </c>
      <c r="BM262" s="1661" t="s">
        <v>36</v>
      </c>
      <c r="BN262" s="1621" t="s">
        <v>36</v>
      </c>
      <c r="BO262" s="1621" t="s">
        <v>36</v>
      </c>
      <c r="BP262" s="1621" t="s">
        <v>36</v>
      </c>
      <c r="BQ262" s="1641" t="s">
        <v>36</v>
      </c>
      <c r="BR262" s="1661" t="s">
        <v>36</v>
      </c>
      <c r="BS262" s="1621" t="s">
        <v>36</v>
      </c>
      <c r="BT262" s="1621" t="s">
        <v>36</v>
      </c>
      <c r="BU262" s="1621" t="s">
        <v>36</v>
      </c>
      <c r="BV262" s="1621" t="s">
        <v>36</v>
      </c>
      <c r="BW262" s="1621" t="s">
        <v>36</v>
      </c>
      <c r="BX262" s="1621" t="s">
        <v>36</v>
      </c>
      <c r="BY262" s="1679" t="s">
        <v>36</v>
      </c>
      <c r="BZ262" s="1679" t="s">
        <v>36</v>
      </c>
      <c r="CA262" s="1679" t="s">
        <v>36</v>
      </c>
      <c r="CB262" s="1679" t="s">
        <v>36</v>
      </c>
      <c r="CC262" s="1679" t="s">
        <v>36</v>
      </c>
      <c r="CD262" s="1679" t="s">
        <v>36</v>
      </c>
      <c r="CE262" s="2605"/>
      <c r="CF262" s="2605"/>
      <c r="CG262" s="2605"/>
      <c r="CH262" s="2605"/>
      <c r="CI262" s="2605"/>
      <c r="CJ262" s="2605"/>
      <c r="CK262" s="2605"/>
      <c r="CL262" s="2605"/>
      <c r="CM262" s="2605"/>
      <c r="CN262" s="2605"/>
      <c r="CO262" s="2605"/>
      <c r="CP262" s="2605"/>
      <c r="CQ262" s="2605"/>
      <c r="CR262" s="2605"/>
      <c r="CS262" s="2605"/>
      <c r="CT262" s="2605"/>
      <c r="CU262" s="2605"/>
      <c r="CV262" s="2605"/>
      <c r="CW262" s="2605"/>
      <c r="CX262" s="2605"/>
      <c r="CY262" s="2605"/>
      <c r="CZ262" s="2605"/>
    </row>
    <row r="263" s="767" customFormat="true" ht="15" customHeight="true" x14ac:dyDescent="0.2">
      <c r="B263" s="766"/>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3003"/>
      <c r="BB263" s="431" t="s">
        <v>114</v>
      </c>
      <c r="BC263" s="1602" t="s">
        <v>36</v>
      </c>
      <c r="BD263" s="1621" t="s">
        <v>36</v>
      </c>
      <c r="BE263" s="1621" t="s">
        <v>36</v>
      </c>
      <c r="BF263" s="1621" t="s">
        <v>36</v>
      </c>
      <c r="BG263" s="1641" t="s">
        <v>36</v>
      </c>
      <c r="BH263" s="1661" t="s">
        <v>36</v>
      </c>
      <c r="BI263" s="1621" t="s">
        <v>36</v>
      </c>
      <c r="BJ263" s="1621" t="s">
        <v>36</v>
      </c>
      <c r="BK263" s="1621" t="s">
        <v>36</v>
      </c>
      <c r="BL263" s="1641" t="s">
        <v>36</v>
      </c>
      <c r="BM263" s="1661" t="s">
        <v>36</v>
      </c>
      <c r="BN263" s="1621" t="s">
        <v>36</v>
      </c>
      <c r="BO263" s="1621" t="s">
        <v>36</v>
      </c>
      <c r="BP263" s="1621" t="s">
        <v>36</v>
      </c>
      <c r="BQ263" s="1641" t="s">
        <v>36</v>
      </c>
      <c r="BR263" s="1661" t="s">
        <v>36</v>
      </c>
      <c r="BS263" s="1621" t="s">
        <v>36</v>
      </c>
      <c r="BT263" s="1621" t="s">
        <v>36</v>
      </c>
      <c r="BU263" s="1621" t="s">
        <v>36</v>
      </c>
      <c r="BV263" s="1621" t="s">
        <v>36</v>
      </c>
      <c r="BW263" s="1621" t="s">
        <v>36</v>
      </c>
      <c r="BX263" s="1621" t="s">
        <v>36</v>
      </c>
      <c r="BY263" s="1679" t="s">
        <v>36</v>
      </c>
      <c r="BZ263" s="1679" t="s">
        <v>36</v>
      </c>
      <c r="CA263" s="1679" t="s">
        <v>36</v>
      </c>
      <c r="CB263" s="1679" t="s">
        <v>36</v>
      </c>
      <c r="CC263" s="1679" t="s">
        <v>36</v>
      </c>
      <c r="CD263" s="1679" t="s">
        <v>36</v>
      </c>
      <c r="CE263" s="2605"/>
      <c r="CF263" s="2605"/>
      <c r="CG263" s="2605"/>
      <c r="CH263" s="2605"/>
      <c r="CI263" s="2605"/>
      <c r="CJ263" s="2605"/>
      <c r="CK263" s="2605"/>
      <c r="CL263" s="2605"/>
      <c r="CM263" s="2605"/>
      <c r="CN263" s="2605"/>
      <c r="CO263" s="2605"/>
      <c r="CP263" s="2605"/>
      <c r="CQ263" s="2605"/>
      <c r="CR263" s="2605"/>
      <c r="CS263" s="2605"/>
      <c r="CT263" s="2605"/>
      <c r="CU263" s="2605"/>
      <c r="CV263" s="2605"/>
      <c r="CW263" s="2605"/>
      <c r="CX263" s="2605"/>
      <c r="CY263" s="2605"/>
      <c r="CZ263" s="2605"/>
    </row>
    <row r="264" s="767" customFormat="true" ht="15" customHeight="true" x14ac:dyDescent="0.2">
      <c r="B264" s="766"/>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3003" t="s">
        <v>75</v>
      </c>
      <c r="BB264" s="431" t="s">
        <v>90</v>
      </c>
      <c r="BC264" s="1602" t="s">
        <v>36</v>
      </c>
      <c r="BD264" s="1621" t="s">
        <v>36</v>
      </c>
      <c r="BE264" s="1621" t="s">
        <v>36</v>
      </c>
      <c r="BF264" s="1621" t="s">
        <v>36</v>
      </c>
      <c r="BG264" s="1641" t="s">
        <v>36</v>
      </c>
      <c r="BH264" s="1661" t="s">
        <v>36</v>
      </c>
      <c r="BI264" s="1621" t="s">
        <v>36</v>
      </c>
      <c r="BJ264" s="1621" t="s">
        <v>36</v>
      </c>
      <c r="BK264" s="1621" t="s">
        <v>36</v>
      </c>
      <c r="BL264" s="1641" t="s">
        <v>36</v>
      </c>
      <c r="BM264" s="1661" t="s">
        <v>36</v>
      </c>
      <c r="BN264" s="1621" t="s">
        <v>36</v>
      </c>
      <c r="BO264" s="1621" t="s">
        <v>36</v>
      </c>
      <c r="BP264" s="1621" t="s">
        <v>36</v>
      </c>
      <c r="BQ264" s="1641" t="s">
        <v>36</v>
      </c>
      <c r="BR264" s="1661" t="s">
        <v>36</v>
      </c>
      <c r="BS264" s="1621" t="s">
        <v>36</v>
      </c>
      <c r="BT264" s="1621" t="s">
        <v>36</v>
      </c>
      <c r="BU264" s="1621" t="s">
        <v>36</v>
      </c>
      <c r="BV264" s="1621" t="s">
        <v>36</v>
      </c>
      <c r="BW264" s="1621" t="s">
        <v>36</v>
      </c>
      <c r="BX264" s="1621" t="s">
        <v>36</v>
      </c>
      <c r="BY264" s="1679" t="s">
        <v>36</v>
      </c>
      <c r="BZ264" s="1679" t="s">
        <v>36</v>
      </c>
      <c r="CA264" s="1679" t="s">
        <v>36</v>
      </c>
      <c r="CB264" s="1679" t="s">
        <v>36</v>
      </c>
      <c r="CC264" s="1679" t="s">
        <v>36</v>
      </c>
      <c r="CD264" s="1679" t="s">
        <v>36</v>
      </c>
      <c r="CE264" s="2605"/>
      <c r="CF264" s="2605"/>
      <c r="CG264" s="2605"/>
      <c r="CH264" s="2605"/>
      <c r="CI264" s="2605"/>
      <c r="CJ264" s="2605"/>
      <c r="CK264" s="2605"/>
      <c r="CL264" s="2605"/>
      <c r="CM264" s="2605"/>
      <c r="CN264" s="2605"/>
      <c r="CO264" s="2605"/>
      <c r="CP264" s="2605"/>
      <c r="CQ264" s="2605"/>
      <c r="CR264" s="2605"/>
      <c r="CS264" s="2605"/>
      <c r="CT264" s="2605"/>
      <c r="CU264" s="2605"/>
      <c r="CV264" s="2605"/>
      <c r="CW264" s="2605"/>
      <c r="CX264" s="2605"/>
      <c r="CY264" s="2605"/>
      <c r="CZ264" s="2605"/>
    </row>
    <row r="265" s="767" customFormat="true" ht="15" customHeight="true" x14ac:dyDescent="0.2">
      <c r="B265" s="766"/>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3003"/>
      <c r="BB265" s="431" t="s">
        <v>91</v>
      </c>
      <c r="BC265" s="1602" t="s">
        <v>36</v>
      </c>
      <c r="BD265" s="1621" t="s">
        <v>36</v>
      </c>
      <c r="BE265" s="1621" t="s">
        <v>36</v>
      </c>
      <c r="BF265" s="1621" t="s">
        <v>36</v>
      </c>
      <c r="BG265" s="1641" t="s">
        <v>36</v>
      </c>
      <c r="BH265" s="1661" t="s">
        <v>36</v>
      </c>
      <c r="BI265" s="1621" t="s">
        <v>36</v>
      </c>
      <c r="BJ265" s="1621" t="s">
        <v>36</v>
      </c>
      <c r="BK265" s="1621" t="s">
        <v>36</v>
      </c>
      <c r="BL265" s="1641" t="s">
        <v>36</v>
      </c>
      <c r="BM265" s="1661" t="s">
        <v>36</v>
      </c>
      <c r="BN265" s="1621" t="s">
        <v>36</v>
      </c>
      <c r="BO265" s="1621" t="s">
        <v>36</v>
      </c>
      <c r="BP265" s="1621" t="s">
        <v>36</v>
      </c>
      <c r="BQ265" s="1641" t="s">
        <v>36</v>
      </c>
      <c r="BR265" s="1661" t="s">
        <v>36</v>
      </c>
      <c r="BS265" s="1621" t="s">
        <v>36</v>
      </c>
      <c r="BT265" s="1621" t="s">
        <v>36</v>
      </c>
      <c r="BU265" s="1621" t="s">
        <v>36</v>
      </c>
      <c r="BV265" s="1621" t="s">
        <v>36</v>
      </c>
      <c r="BW265" s="1621" t="s">
        <v>36</v>
      </c>
      <c r="BX265" s="1621" t="s">
        <v>36</v>
      </c>
      <c r="BY265" s="1679" t="s">
        <v>36</v>
      </c>
      <c r="BZ265" s="1679" t="s">
        <v>36</v>
      </c>
      <c r="CA265" s="1679" t="s">
        <v>36</v>
      </c>
      <c r="CB265" s="1679" t="s">
        <v>36</v>
      </c>
      <c r="CC265" s="1679" t="s">
        <v>36</v>
      </c>
      <c r="CD265" s="1679" t="s">
        <v>36</v>
      </c>
      <c r="CE265" s="2605"/>
      <c r="CF265" s="2605"/>
      <c r="CG265" s="2605"/>
      <c r="CH265" s="2605"/>
      <c r="CI265" s="2605"/>
      <c r="CJ265" s="2605"/>
      <c r="CK265" s="2605"/>
      <c r="CL265" s="2605"/>
      <c r="CM265" s="2605"/>
      <c r="CN265" s="2605"/>
      <c r="CO265" s="2605"/>
      <c r="CP265" s="2605"/>
      <c r="CQ265" s="2605"/>
      <c r="CR265" s="2605"/>
      <c r="CS265" s="2605"/>
      <c r="CT265" s="2605"/>
      <c r="CU265" s="2605"/>
      <c r="CV265" s="2605"/>
      <c r="CW265" s="2605"/>
      <c r="CX265" s="2605"/>
      <c r="CY265" s="2605"/>
      <c r="CZ265" s="2605"/>
    </row>
    <row r="266" s="767" customFormat="true" ht="15" customHeight="true" x14ac:dyDescent="0.2">
      <c r="B266" s="766"/>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3003"/>
      <c r="BB266" s="431" t="s">
        <v>92</v>
      </c>
      <c r="BC266" s="1602" t="s">
        <v>36</v>
      </c>
      <c r="BD266" s="1621" t="s">
        <v>36</v>
      </c>
      <c r="BE266" s="1621" t="s">
        <v>36</v>
      </c>
      <c r="BF266" s="1621" t="s">
        <v>36</v>
      </c>
      <c r="BG266" s="1641" t="s">
        <v>36</v>
      </c>
      <c r="BH266" s="1661" t="s">
        <v>36</v>
      </c>
      <c r="BI266" s="1621" t="s">
        <v>36</v>
      </c>
      <c r="BJ266" s="1621" t="s">
        <v>36</v>
      </c>
      <c r="BK266" s="1621" t="s">
        <v>36</v>
      </c>
      <c r="BL266" s="1641" t="s">
        <v>36</v>
      </c>
      <c r="BM266" s="1661" t="s">
        <v>36</v>
      </c>
      <c r="BN266" s="1621" t="s">
        <v>36</v>
      </c>
      <c r="BO266" s="1621" t="s">
        <v>36</v>
      </c>
      <c r="BP266" s="1621" t="s">
        <v>36</v>
      </c>
      <c r="BQ266" s="1641" t="s">
        <v>36</v>
      </c>
      <c r="BR266" s="1661" t="s">
        <v>36</v>
      </c>
      <c r="BS266" s="1621" t="s">
        <v>36</v>
      </c>
      <c r="BT266" s="1621" t="s">
        <v>36</v>
      </c>
      <c r="BU266" s="1621" t="s">
        <v>36</v>
      </c>
      <c r="BV266" s="1621" t="s">
        <v>36</v>
      </c>
      <c r="BW266" s="1621" t="s">
        <v>36</v>
      </c>
      <c r="BX266" s="1621" t="s">
        <v>36</v>
      </c>
      <c r="BY266" s="1679" t="s">
        <v>36</v>
      </c>
      <c r="BZ266" s="1679" t="s">
        <v>36</v>
      </c>
      <c r="CA266" s="1679" t="s">
        <v>36</v>
      </c>
      <c r="CB266" s="1679" t="s">
        <v>36</v>
      </c>
      <c r="CC266" s="1679" t="s">
        <v>36</v>
      </c>
      <c r="CD266" s="1679" t="s">
        <v>36</v>
      </c>
      <c r="CE266" s="2605"/>
      <c r="CF266" s="2605"/>
      <c r="CG266" s="2605"/>
      <c r="CH266" s="2605"/>
      <c r="CI266" s="2605"/>
      <c r="CJ266" s="2605"/>
      <c r="CK266" s="2605"/>
      <c r="CL266" s="2605"/>
      <c r="CM266" s="2605"/>
      <c r="CN266" s="2605"/>
      <c r="CO266" s="2605"/>
      <c r="CP266" s="2605"/>
      <c r="CQ266" s="2605"/>
      <c r="CR266" s="2605"/>
      <c r="CS266" s="2605"/>
      <c r="CT266" s="2605"/>
      <c r="CU266" s="2605"/>
      <c r="CV266" s="2605"/>
      <c r="CW266" s="2605"/>
      <c r="CX266" s="2605"/>
      <c r="CY266" s="2605"/>
      <c r="CZ266" s="2605"/>
    </row>
    <row r="267" s="767" customFormat="true" ht="15" customHeight="true" x14ac:dyDescent="0.2">
      <c r="B267" s="766"/>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3003"/>
      <c r="BB267" s="431" t="s">
        <v>114</v>
      </c>
      <c r="BC267" s="1602" t="s">
        <v>36</v>
      </c>
      <c r="BD267" s="1621" t="s">
        <v>36</v>
      </c>
      <c r="BE267" s="1621" t="s">
        <v>36</v>
      </c>
      <c r="BF267" s="1621" t="s">
        <v>36</v>
      </c>
      <c r="BG267" s="1641" t="s">
        <v>36</v>
      </c>
      <c r="BH267" s="1661" t="s">
        <v>36</v>
      </c>
      <c r="BI267" s="1621" t="s">
        <v>36</v>
      </c>
      <c r="BJ267" s="1621" t="s">
        <v>36</v>
      </c>
      <c r="BK267" s="1621" t="s">
        <v>36</v>
      </c>
      <c r="BL267" s="1641" t="s">
        <v>36</v>
      </c>
      <c r="BM267" s="1661" t="s">
        <v>36</v>
      </c>
      <c r="BN267" s="1621" t="s">
        <v>36</v>
      </c>
      <c r="BO267" s="1621" t="s">
        <v>36</v>
      </c>
      <c r="BP267" s="1621" t="s">
        <v>36</v>
      </c>
      <c r="BQ267" s="1641" t="s">
        <v>36</v>
      </c>
      <c r="BR267" s="1661" t="s">
        <v>36</v>
      </c>
      <c r="BS267" s="1621" t="s">
        <v>36</v>
      </c>
      <c r="BT267" s="1621" t="s">
        <v>36</v>
      </c>
      <c r="BU267" s="1621" t="s">
        <v>36</v>
      </c>
      <c r="BV267" s="1621" t="s">
        <v>36</v>
      </c>
      <c r="BW267" s="1621" t="s">
        <v>36</v>
      </c>
      <c r="BX267" s="1621" t="s">
        <v>36</v>
      </c>
      <c r="BY267" s="1679" t="s">
        <v>36</v>
      </c>
      <c r="BZ267" s="1679" t="s">
        <v>36</v>
      </c>
      <c r="CA267" s="1679" t="s">
        <v>36</v>
      </c>
      <c r="CB267" s="1679" t="s">
        <v>36</v>
      </c>
      <c r="CC267" s="1679" t="s">
        <v>36</v>
      </c>
      <c r="CD267" s="1679" t="s">
        <v>36</v>
      </c>
      <c r="CE267" s="2605"/>
      <c r="CF267" s="2605"/>
      <c r="CG267" s="2605"/>
      <c r="CH267" s="2605"/>
      <c r="CI267" s="2605"/>
      <c r="CJ267" s="2605"/>
      <c r="CK267" s="2605"/>
      <c r="CL267" s="2605"/>
      <c r="CM267" s="2605"/>
      <c r="CN267" s="2605"/>
      <c r="CO267" s="2605"/>
      <c r="CP267" s="2605"/>
      <c r="CQ267" s="2605"/>
      <c r="CR267" s="2605"/>
      <c r="CS267" s="2605"/>
      <c r="CT267" s="2605"/>
      <c r="CU267" s="2605"/>
      <c r="CV267" s="2605"/>
      <c r="CW267" s="2605"/>
      <c r="CX267" s="2605"/>
      <c r="CY267" s="2605"/>
      <c r="CZ267" s="2605"/>
    </row>
    <row r="268" s="767" customFormat="true" ht="15" customHeight="true" x14ac:dyDescent="0.2">
      <c r="B268" s="766"/>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3003" t="s">
        <v>117</v>
      </c>
      <c r="BB268" s="431" t="s">
        <v>90</v>
      </c>
      <c r="BC268" s="1602" t="s">
        <v>36</v>
      </c>
      <c r="BD268" s="1621" t="s">
        <v>36</v>
      </c>
      <c r="BE268" s="1621" t="s">
        <v>36</v>
      </c>
      <c r="BF268" s="1621" t="s">
        <v>36</v>
      </c>
      <c r="BG268" s="1641" t="s">
        <v>36</v>
      </c>
      <c r="BH268" s="1661" t="s">
        <v>36</v>
      </c>
      <c r="BI268" s="1621" t="s">
        <v>36</v>
      </c>
      <c r="BJ268" s="1621" t="s">
        <v>36</v>
      </c>
      <c r="BK268" s="1621" t="s">
        <v>36</v>
      </c>
      <c r="BL268" s="1641" t="s">
        <v>36</v>
      </c>
      <c r="BM268" s="1661" t="s">
        <v>36</v>
      </c>
      <c r="BN268" s="1621" t="s">
        <v>36</v>
      </c>
      <c r="BO268" s="1621" t="s">
        <v>36</v>
      </c>
      <c r="BP268" s="1621" t="s">
        <v>36</v>
      </c>
      <c r="BQ268" s="1641" t="s">
        <v>36</v>
      </c>
      <c r="BR268" s="1661" t="s">
        <v>36</v>
      </c>
      <c r="BS268" s="1621" t="s">
        <v>36</v>
      </c>
      <c r="BT268" s="1621" t="s">
        <v>36</v>
      </c>
      <c r="BU268" s="1621" t="s">
        <v>36</v>
      </c>
      <c r="BV268" s="1621" t="s">
        <v>36</v>
      </c>
      <c r="BW268" s="1621" t="s">
        <v>36</v>
      </c>
      <c r="BX268" s="1621" t="s">
        <v>36</v>
      </c>
      <c r="BY268" s="1679" t="s">
        <v>36</v>
      </c>
      <c r="BZ268" s="1679" t="s">
        <v>36</v>
      </c>
      <c r="CA268" s="1679" t="s">
        <v>36</v>
      </c>
      <c r="CB268" s="1679" t="s">
        <v>36</v>
      </c>
      <c r="CC268" s="1679" t="s">
        <v>36</v>
      </c>
      <c r="CD268" s="1679" t="s">
        <v>36</v>
      </c>
      <c r="CE268" s="2605"/>
      <c r="CF268" s="2605"/>
      <c r="CG268" s="2605"/>
      <c r="CH268" s="2605"/>
      <c r="CI268" s="2605"/>
      <c r="CJ268" s="2605"/>
      <c r="CK268" s="2605"/>
      <c r="CL268" s="2605"/>
      <c r="CM268" s="2605"/>
      <c r="CN268" s="2605"/>
      <c r="CO268" s="2605"/>
      <c r="CP268" s="2605"/>
      <c r="CQ268" s="2605"/>
      <c r="CR268" s="2605"/>
      <c r="CS268" s="2605"/>
      <c r="CT268" s="2605"/>
      <c r="CU268" s="2605"/>
      <c r="CV268" s="2605"/>
      <c r="CW268" s="2605"/>
      <c r="CX268" s="2605"/>
      <c r="CY268" s="2605"/>
      <c r="CZ268" s="2605"/>
    </row>
    <row r="269" s="767" customFormat="true" ht="15" customHeight="true" x14ac:dyDescent="0.2">
      <c r="B269" s="766"/>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3003"/>
      <c r="BB269" s="431" t="s">
        <v>91</v>
      </c>
      <c r="BC269" s="1602" t="s">
        <v>36</v>
      </c>
      <c r="BD269" s="1621" t="s">
        <v>36</v>
      </c>
      <c r="BE269" s="1621" t="s">
        <v>36</v>
      </c>
      <c r="BF269" s="1621" t="s">
        <v>36</v>
      </c>
      <c r="BG269" s="1641" t="s">
        <v>36</v>
      </c>
      <c r="BH269" s="1661" t="s">
        <v>36</v>
      </c>
      <c r="BI269" s="1621" t="s">
        <v>36</v>
      </c>
      <c r="BJ269" s="1621" t="s">
        <v>36</v>
      </c>
      <c r="BK269" s="1621" t="s">
        <v>36</v>
      </c>
      <c r="BL269" s="1641" t="s">
        <v>36</v>
      </c>
      <c r="BM269" s="1661" t="s">
        <v>36</v>
      </c>
      <c r="BN269" s="1621" t="s">
        <v>36</v>
      </c>
      <c r="BO269" s="1621" t="s">
        <v>36</v>
      </c>
      <c r="BP269" s="1621" t="s">
        <v>36</v>
      </c>
      <c r="BQ269" s="1641" t="s">
        <v>36</v>
      </c>
      <c r="BR269" s="1661" t="s">
        <v>36</v>
      </c>
      <c r="BS269" s="1621" t="s">
        <v>36</v>
      </c>
      <c r="BT269" s="1621" t="s">
        <v>36</v>
      </c>
      <c r="BU269" s="1621" t="s">
        <v>36</v>
      </c>
      <c r="BV269" s="1621" t="s">
        <v>36</v>
      </c>
      <c r="BW269" s="1621" t="s">
        <v>36</v>
      </c>
      <c r="BX269" s="1621" t="s">
        <v>36</v>
      </c>
      <c r="BY269" s="1679" t="s">
        <v>36</v>
      </c>
      <c r="BZ269" s="1679" t="s">
        <v>36</v>
      </c>
      <c r="CA269" s="1679" t="s">
        <v>36</v>
      </c>
      <c r="CB269" s="1679" t="s">
        <v>36</v>
      </c>
      <c r="CC269" s="1679" t="s">
        <v>36</v>
      </c>
      <c r="CD269" s="1679" t="s">
        <v>36</v>
      </c>
      <c r="CE269" s="2605"/>
      <c r="CF269" s="2605"/>
      <c r="CG269" s="2605"/>
      <c r="CH269" s="2605"/>
      <c r="CI269" s="2605"/>
      <c r="CJ269" s="2605"/>
      <c r="CK269" s="2605"/>
      <c r="CL269" s="2605"/>
      <c r="CM269" s="2605"/>
      <c r="CN269" s="2605"/>
      <c r="CO269" s="2605"/>
      <c r="CP269" s="2605"/>
      <c r="CQ269" s="2605"/>
      <c r="CR269" s="2605"/>
      <c r="CS269" s="2605"/>
      <c r="CT269" s="2605"/>
      <c r="CU269" s="2605"/>
      <c r="CV269" s="2605"/>
      <c r="CW269" s="2605"/>
      <c r="CX269" s="2605"/>
      <c r="CY269" s="2605"/>
      <c r="CZ269" s="2605"/>
    </row>
    <row r="270" s="767" customFormat="true" ht="15" customHeight="true" x14ac:dyDescent="0.2">
      <c r="B270" s="766"/>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3003"/>
      <c r="BB270" s="431" t="s">
        <v>92</v>
      </c>
      <c r="BC270" s="1602" t="s">
        <v>36</v>
      </c>
      <c r="BD270" s="1621" t="s">
        <v>36</v>
      </c>
      <c r="BE270" s="1621" t="s">
        <v>36</v>
      </c>
      <c r="BF270" s="1621" t="s">
        <v>36</v>
      </c>
      <c r="BG270" s="1641" t="s">
        <v>36</v>
      </c>
      <c r="BH270" s="1661" t="s">
        <v>36</v>
      </c>
      <c r="BI270" s="1621" t="s">
        <v>36</v>
      </c>
      <c r="BJ270" s="1621" t="s">
        <v>36</v>
      </c>
      <c r="BK270" s="1621" t="s">
        <v>36</v>
      </c>
      <c r="BL270" s="1641" t="s">
        <v>36</v>
      </c>
      <c r="BM270" s="1661" t="s">
        <v>36</v>
      </c>
      <c r="BN270" s="1621" t="s">
        <v>36</v>
      </c>
      <c r="BO270" s="1621" t="s">
        <v>36</v>
      </c>
      <c r="BP270" s="1621" t="s">
        <v>36</v>
      </c>
      <c r="BQ270" s="1641" t="s">
        <v>36</v>
      </c>
      <c r="BR270" s="1661" t="s">
        <v>36</v>
      </c>
      <c r="BS270" s="1621" t="s">
        <v>36</v>
      </c>
      <c r="BT270" s="1621" t="s">
        <v>36</v>
      </c>
      <c r="BU270" s="1621" t="s">
        <v>36</v>
      </c>
      <c r="BV270" s="1621" t="s">
        <v>36</v>
      </c>
      <c r="BW270" s="1621" t="s">
        <v>36</v>
      </c>
      <c r="BX270" s="1621" t="s">
        <v>36</v>
      </c>
      <c r="BY270" s="1679" t="s">
        <v>36</v>
      </c>
      <c r="BZ270" s="1679" t="s">
        <v>36</v>
      </c>
      <c r="CA270" s="1679" t="s">
        <v>36</v>
      </c>
      <c r="CB270" s="1679" t="s">
        <v>36</v>
      </c>
      <c r="CC270" s="1679" t="s">
        <v>36</v>
      </c>
      <c r="CD270" s="1679" t="s">
        <v>36</v>
      </c>
      <c r="CE270" s="2605"/>
      <c r="CF270" s="2605"/>
      <c r="CG270" s="2605"/>
      <c r="CH270" s="2605"/>
      <c r="CI270" s="2605"/>
      <c r="CJ270" s="2605"/>
      <c r="CK270" s="2605"/>
      <c r="CL270" s="2605"/>
      <c r="CM270" s="2605"/>
      <c r="CN270" s="2605"/>
      <c r="CO270" s="2605"/>
      <c r="CP270" s="2605"/>
      <c r="CQ270" s="2605"/>
      <c r="CR270" s="2605"/>
      <c r="CS270" s="2605"/>
      <c r="CT270" s="2605"/>
      <c r="CU270" s="2605"/>
      <c r="CV270" s="2605"/>
      <c r="CW270" s="2605"/>
      <c r="CX270" s="2605"/>
      <c r="CY270" s="2605"/>
      <c r="CZ270" s="2605"/>
    </row>
    <row r="271" s="767" customFormat="true" ht="15" customHeight="true" x14ac:dyDescent="0.2">
      <c r="B271" s="766"/>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3003" t="s">
        <v>76</v>
      </c>
      <c r="BB271" s="431" t="s">
        <v>50</v>
      </c>
      <c r="BC271" s="1602" t="s">
        <v>36</v>
      </c>
      <c r="BD271" s="1622" t="s">
        <v>36</v>
      </c>
      <c r="BE271" s="1622" t="s">
        <v>36</v>
      </c>
      <c r="BF271" s="1622" t="s">
        <v>36</v>
      </c>
      <c r="BG271" s="1642" t="s">
        <v>36</v>
      </c>
      <c r="BH271" s="1602" t="s">
        <v>36</v>
      </c>
      <c r="BI271" s="1622" t="s">
        <v>36</v>
      </c>
      <c r="BJ271" s="1622" t="s">
        <v>36</v>
      </c>
      <c r="BK271" s="1622" t="s">
        <v>36</v>
      </c>
      <c r="BL271" s="1642" t="s">
        <v>36</v>
      </c>
      <c r="BM271" s="1602" t="s">
        <v>36</v>
      </c>
      <c r="BN271" s="1622" t="s">
        <v>36</v>
      </c>
      <c r="BO271" s="1622" t="s">
        <v>36</v>
      </c>
      <c r="BP271" s="1622" t="s">
        <v>36</v>
      </c>
      <c r="BQ271" s="1642" t="s">
        <v>36</v>
      </c>
      <c r="BR271" s="1602" t="s">
        <v>36</v>
      </c>
      <c r="BS271" s="1622" t="s">
        <v>36</v>
      </c>
      <c r="BT271" s="1622" t="s">
        <v>36</v>
      </c>
      <c r="BU271" s="1622" t="s">
        <v>36</v>
      </c>
      <c r="BV271" s="1622" t="s">
        <v>36</v>
      </c>
      <c r="BW271" s="1622" t="s">
        <v>36</v>
      </c>
      <c r="BX271" s="1622" t="s">
        <v>36</v>
      </c>
      <c r="BY271" s="1680" t="s">
        <v>36</v>
      </c>
      <c r="BZ271" s="1680" t="s">
        <v>36</v>
      </c>
      <c r="CA271" s="1680" t="s">
        <v>36</v>
      </c>
      <c r="CB271" s="1680" t="s">
        <v>36</v>
      </c>
      <c r="CC271" s="1680" t="s">
        <v>36</v>
      </c>
      <c r="CD271" s="1680" t="s">
        <v>36</v>
      </c>
      <c r="CE271" s="2606"/>
      <c r="CF271" s="2606"/>
      <c r="CG271" s="2606"/>
      <c r="CH271" s="2606"/>
      <c r="CI271" s="2606"/>
      <c r="CJ271" s="2606"/>
      <c r="CK271" s="2606"/>
      <c r="CL271" s="2606"/>
      <c r="CM271" s="2606"/>
      <c r="CN271" s="2606"/>
      <c r="CO271" s="2606"/>
      <c r="CP271" s="2606"/>
      <c r="CQ271" s="2606"/>
      <c r="CR271" s="2606"/>
      <c r="CS271" s="2606"/>
      <c r="CT271" s="2606"/>
      <c r="CU271" s="2606"/>
      <c r="CV271" s="2606"/>
      <c r="CW271" s="2606"/>
      <c r="CX271" s="2606"/>
      <c r="CY271" s="2606"/>
      <c r="CZ271" s="2606"/>
    </row>
    <row r="272" s="767" customFormat="true" ht="15" customHeight="true" x14ac:dyDescent="0.2">
      <c r="B272" s="766"/>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3003"/>
      <c r="BB272" s="431" t="s">
        <v>49</v>
      </c>
      <c r="BC272" s="1602" t="s">
        <v>36</v>
      </c>
      <c r="BD272" s="1622" t="s">
        <v>36</v>
      </c>
      <c r="BE272" s="1622" t="s">
        <v>36</v>
      </c>
      <c r="BF272" s="1622" t="s">
        <v>36</v>
      </c>
      <c r="BG272" s="1642" t="s">
        <v>36</v>
      </c>
      <c r="BH272" s="1602" t="s">
        <v>36</v>
      </c>
      <c r="BI272" s="1622" t="s">
        <v>36</v>
      </c>
      <c r="BJ272" s="1622" t="s">
        <v>36</v>
      </c>
      <c r="BK272" s="1622" t="s">
        <v>36</v>
      </c>
      <c r="BL272" s="1642" t="s">
        <v>36</v>
      </c>
      <c r="BM272" s="1602" t="s">
        <v>36</v>
      </c>
      <c r="BN272" s="1622" t="s">
        <v>36</v>
      </c>
      <c r="BO272" s="1622" t="s">
        <v>36</v>
      </c>
      <c r="BP272" s="1622" t="s">
        <v>36</v>
      </c>
      <c r="BQ272" s="1642" t="s">
        <v>36</v>
      </c>
      <c r="BR272" s="1602" t="s">
        <v>36</v>
      </c>
      <c r="BS272" s="1622" t="s">
        <v>36</v>
      </c>
      <c r="BT272" s="1622" t="s">
        <v>36</v>
      </c>
      <c r="BU272" s="1622" t="s">
        <v>36</v>
      </c>
      <c r="BV272" s="1622" t="s">
        <v>36</v>
      </c>
      <c r="BW272" s="1622" t="s">
        <v>36</v>
      </c>
      <c r="BX272" s="1622" t="s">
        <v>36</v>
      </c>
      <c r="BY272" s="1680" t="s">
        <v>36</v>
      </c>
      <c r="BZ272" s="1680" t="s">
        <v>36</v>
      </c>
      <c r="CA272" s="1680" t="s">
        <v>36</v>
      </c>
      <c r="CB272" s="1680" t="s">
        <v>36</v>
      </c>
      <c r="CC272" s="1680" t="s">
        <v>36</v>
      </c>
      <c r="CD272" s="1680" t="s">
        <v>36</v>
      </c>
      <c r="CE272" s="2606"/>
      <c r="CF272" s="2606"/>
      <c r="CG272" s="2606"/>
      <c r="CH272" s="2606"/>
      <c r="CI272" s="2606"/>
      <c r="CJ272" s="2606"/>
      <c r="CK272" s="2606"/>
      <c r="CL272" s="2606"/>
      <c r="CM272" s="2606"/>
      <c r="CN272" s="2606"/>
      <c r="CO272" s="2606"/>
      <c r="CP272" s="2606"/>
      <c r="CQ272" s="2606"/>
      <c r="CR272" s="2606"/>
      <c r="CS272" s="2606"/>
      <c r="CT272" s="2606"/>
      <c r="CU272" s="2606"/>
      <c r="CV272" s="2606"/>
      <c r="CW272" s="2606"/>
      <c r="CX272" s="2606"/>
      <c r="CY272" s="2606"/>
      <c r="CZ272" s="2606"/>
    </row>
    <row r="273" s="767" customFormat="true" ht="15" customHeight="true" x14ac:dyDescent="0.2">
      <c r="B273" s="766"/>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3003"/>
      <c r="BB273" s="431" t="s">
        <v>114</v>
      </c>
      <c r="BC273" s="1602" t="s">
        <v>36</v>
      </c>
      <c r="BD273" s="1622" t="s">
        <v>36</v>
      </c>
      <c r="BE273" s="1622" t="s">
        <v>36</v>
      </c>
      <c r="BF273" s="1622" t="s">
        <v>36</v>
      </c>
      <c r="BG273" s="1642" t="s">
        <v>36</v>
      </c>
      <c r="BH273" s="1602" t="s">
        <v>36</v>
      </c>
      <c r="BI273" s="1622" t="s">
        <v>36</v>
      </c>
      <c r="BJ273" s="1622" t="s">
        <v>36</v>
      </c>
      <c r="BK273" s="1622" t="s">
        <v>36</v>
      </c>
      <c r="BL273" s="1642" t="s">
        <v>36</v>
      </c>
      <c r="BM273" s="1602" t="s">
        <v>36</v>
      </c>
      <c r="BN273" s="1622" t="s">
        <v>36</v>
      </c>
      <c r="BO273" s="1622" t="s">
        <v>36</v>
      </c>
      <c r="BP273" s="1622" t="s">
        <v>36</v>
      </c>
      <c r="BQ273" s="1642" t="s">
        <v>36</v>
      </c>
      <c r="BR273" s="1602" t="s">
        <v>36</v>
      </c>
      <c r="BS273" s="1622" t="s">
        <v>36</v>
      </c>
      <c r="BT273" s="1622" t="s">
        <v>36</v>
      </c>
      <c r="BU273" s="1622" t="s">
        <v>36</v>
      </c>
      <c r="BV273" s="1622" t="s">
        <v>36</v>
      </c>
      <c r="BW273" s="1622" t="s">
        <v>36</v>
      </c>
      <c r="BX273" s="1622" t="s">
        <v>36</v>
      </c>
      <c r="BY273" s="1680" t="s">
        <v>36</v>
      </c>
      <c r="BZ273" s="1680" t="s">
        <v>36</v>
      </c>
      <c r="CA273" s="1680" t="s">
        <v>36</v>
      </c>
      <c r="CB273" s="1680" t="s">
        <v>36</v>
      </c>
      <c r="CC273" s="1680" t="s">
        <v>36</v>
      </c>
      <c r="CD273" s="1680" t="s">
        <v>36</v>
      </c>
      <c r="CE273" s="2606"/>
      <c r="CF273" s="2606"/>
      <c r="CG273" s="2606"/>
      <c r="CH273" s="2606"/>
      <c r="CI273" s="2606"/>
      <c r="CJ273" s="2606"/>
      <c r="CK273" s="2606"/>
      <c r="CL273" s="2606"/>
      <c r="CM273" s="2606"/>
      <c r="CN273" s="2606"/>
      <c r="CO273" s="2606"/>
      <c r="CP273" s="2606"/>
      <c r="CQ273" s="2606"/>
      <c r="CR273" s="2606"/>
      <c r="CS273" s="2606"/>
      <c r="CT273" s="2606"/>
      <c r="CU273" s="2606"/>
      <c r="CV273" s="2606"/>
      <c r="CW273" s="2606"/>
      <c r="CX273" s="2606"/>
      <c r="CY273" s="2606"/>
      <c r="CZ273" s="2606"/>
    </row>
    <row r="274" s="767" customFormat="true" ht="15" customHeight="true" x14ac:dyDescent="0.2">
      <c r="B274" s="766"/>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3003" t="s">
        <v>77</v>
      </c>
      <c r="BB274" s="431" t="s">
        <v>50</v>
      </c>
      <c r="BC274" s="1602" t="s">
        <v>36</v>
      </c>
      <c r="BD274" s="1621" t="s">
        <v>36</v>
      </c>
      <c r="BE274" s="1621" t="s">
        <v>36</v>
      </c>
      <c r="BF274" s="1621" t="s">
        <v>36</v>
      </c>
      <c r="BG274" s="1641" t="s">
        <v>36</v>
      </c>
      <c r="BH274" s="1661" t="s">
        <v>36</v>
      </c>
      <c r="BI274" s="1621" t="s">
        <v>36</v>
      </c>
      <c r="BJ274" s="1621" t="s">
        <v>36</v>
      </c>
      <c r="BK274" s="1621" t="s">
        <v>36</v>
      </c>
      <c r="BL274" s="1641" t="s">
        <v>36</v>
      </c>
      <c r="BM274" s="1661" t="s">
        <v>36</v>
      </c>
      <c r="BN274" s="1621" t="s">
        <v>36</v>
      </c>
      <c r="BO274" s="1621" t="s">
        <v>36</v>
      </c>
      <c r="BP274" s="1621" t="s">
        <v>36</v>
      </c>
      <c r="BQ274" s="1641" t="s">
        <v>36</v>
      </c>
      <c r="BR274" s="1661" t="s">
        <v>36</v>
      </c>
      <c r="BS274" s="1621" t="s">
        <v>36</v>
      </c>
      <c r="BT274" s="1621" t="s">
        <v>36</v>
      </c>
      <c r="BU274" s="1621" t="s">
        <v>36</v>
      </c>
      <c r="BV274" s="1621" t="s">
        <v>36</v>
      </c>
      <c r="BW274" s="1621" t="s">
        <v>36</v>
      </c>
      <c r="BX274" s="1621" t="s">
        <v>36</v>
      </c>
      <c r="BY274" s="1679" t="s">
        <v>36</v>
      </c>
      <c r="BZ274" s="1679" t="s">
        <v>36</v>
      </c>
      <c r="CA274" s="1679" t="s">
        <v>36</v>
      </c>
      <c r="CB274" s="1679" t="s">
        <v>36</v>
      </c>
      <c r="CC274" s="1679" t="s">
        <v>36</v>
      </c>
      <c r="CD274" s="1679" t="s">
        <v>36</v>
      </c>
      <c r="CE274" s="2605"/>
      <c r="CF274" s="2605"/>
      <c r="CG274" s="2605"/>
      <c r="CH274" s="2605"/>
      <c r="CI274" s="2605"/>
      <c r="CJ274" s="2605"/>
      <c r="CK274" s="2605"/>
      <c r="CL274" s="2605"/>
      <c r="CM274" s="2605"/>
      <c r="CN274" s="2605"/>
      <c r="CO274" s="2605"/>
      <c r="CP274" s="2605"/>
      <c r="CQ274" s="2605"/>
      <c r="CR274" s="2605"/>
      <c r="CS274" s="2605"/>
      <c r="CT274" s="2605"/>
      <c r="CU274" s="2605"/>
      <c r="CV274" s="2605"/>
      <c r="CW274" s="2605"/>
      <c r="CX274" s="2605"/>
      <c r="CY274" s="2605"/>
      <c r="CZ274" s="2605"/>
    </row>
    <row r="275" s="767" customFormat="true" ht="15" customHeight="true" x14ac:dyDescent="0.2">
      <c r="B275" s="766"/>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3003"/>
      <c r="BB275" s="431" t="s">
        <v>49</v>
      </c>
      <c r="BC275" s="1602" t="s">
        <v>36</v>
      </c>
      <c r="BD275" s="1621" t="s">
        <v>36</v>
      </c>
      <c r="BE275" s="1621" t="s">
        <v>36</v>
      </c>
      <c r="BF275" s="1621" t="s">
        <v>36</v>
      </c>
      <c r="BG275" s="1641" t="s">
        <v>36</v>
      </c>
      <c r="BH275" s="1661" t="s">
        <v>36</v>
      </c>
      <c r="BI275" s="1621" t="s">
        <v>36</v>
      </c>
      <c r="BJ275" s="1621" t="s">
        <v>36</v>
      </c>
      <c r="BK275" s="1621" t="s">
        <v>36</v>
      </c>
      <c r="BL275" s="1641" t="s">
        <v>36</v>
      </c>
      <c r="BM275" s="1661" t="s">
        <v>36</v>
      </c>
      <c r="BN275" s="1621" t="s">
        <v>36</v>
      </c>
      <c r="BO275" s="1621" t="s">
        <v>36</v>
      </c>
      <c r="BP275" s="1621" t="s">
        <v>36</v>
      </c>
      <c r="BQ275" s="1641" t="s">
        <v>36</v>
      </c>
      <c r="BR275" s="1661" t="s">
        <v>36</v>
      </c>
      <c r="BS275" s="1621" t="s">
        <v>36</v>
      </c>
      <c r="BT275" s="1621" t="s">
        <v>36</v>
      </c>
      <c r="BU275" s="1621" t="s">
        <v>36</v>
      </c>
      <c r="BV275" s="1621" t="s">
        <v>36</v>
      </c>
      <c r="BW275" s="1621" t="s">
        <v>36</v>
      </c>
      <c r="BX275" s="1621" t="s">
        <v>36</v>
      </c>
      <c r="BY275" s="1679" t="s">
        <v>36</v>
      </c>
      <c r="BZ275" s="1679" t="s">
        <v>36</v>
      </c>
      <c r="CA275" s="1679" t="s">
        <v>36</v>
      </c>
      <c r="CB275" s="1679" t="s">
        <v>36</v>
      </c>
      <c r="CC275" s="1679" t="s">
        <v>36</v>
      </c>
      <c r="CD275" s="1679" t="s">
        <v>36</v>
      </c>
      <c r="CE275" s="2605"/>
      <c r="CF275" s="2605"/>
      <c r="CG275" s="2605"/>
      <c r="CH275" s="2605"/>
      <c r="CI275" s="2605"/>
      <c r="CJ275" s="2605"/>
      <c r="CK275" s="2605"/>
      <c r="CL275" s="2605"/>
      <c r="CM275" s="2605"/>
      <c r="CN275" s="2605"/>
      <c r="CO275" s="2605"/>
      <c r="CP275" s="2605"/>
      <c r="CQ275" s="2605"/>
      <c r="CR275" s="2605"/>
      <c r="CS275" s="2605"/>
      <c r="CT275" s="2605"/>
      <c r="CU275" s="2605"/>
      <c r="CV275" s="2605"/>
      <c r="CW275" s="2605"/>
      <c r="CX275" s="2605"/>
      <c r="CY275" s="2605"/>
      <c r="CZ275" s="2605"/>
    </row>
    <row r="276" s="767" customFormat="true" ht="15" customHeight="true" x14ac:dyDescent="0.2">
      <c r="B276" s="766"/>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3003"/>
      <c r="BB276" s="431" t="s">
        <v>115</v>
      </c>
      <c r="BC276" s="1602" t="s">
        <v>36</v>
      </c>
      <c r="BD276" s="1621" t="s">
        <v>36</v>
      </c>
      <c r="BE276" s="1621" t="s">
        <v>36</v>
      </c>
      <c r="BF276" s="1621" t="s">
        <v>36</v>
      </c>
      <c r="BG276" s="1641" t="s">
        <v>36</v>
      </c>
      <c r="BH276" s="1661" t="s">
        <v>36</v>
      </c>
      <c r="BI276" s="1621" t="s">
        <v>36</v>
      </c>
      <c r="BJ276" s="1621" t="s">
        <v>36</v>
      </c>
      <c r="BK276" s="1621" t="s">
        <v>36</v>
      </c>
      <c r="BL276" s="1641" t="s">
        <v>36</v>
      </c>
      <c r="BM276" s="1661" t="s">
        <v>36</v>
      </c>
      <c r="BN276" s="1621" t="s">
        <v>36</v>
      </c>
      <c r="BO276" s="1621" t="s">
        <v>36</v>
      </c>
      <c r="BP276" s="1621" t="s">
        <v>36</v>
      </c>
      <c r="BQ276" s="1641" t="s">
        <v>36</v>
      </c>
      <c r="BR276" s="1661" t="s">
        <v>36</v>
      </c>
      <c r="BS276" s="1621" t="s">
        <v>36</v>
      </c>
      <c r="BT276" s="1621" t="s">
        <v>36</v>
      </c>
      <c r="BU276" s="1621" t="s">
        <v>36</v>
      </c>
      <c r="BV276" s="1621" t="s">
        <v>36</v>
      </c>
      <c r="BW276" s="1621" t="s">
        <v>36</v>
      </c>
      <c r="BX276" s="1621" t="s">
        <v>36</v>
      </c>
      <c r="BY276" s="1679" t="s">
        <v>36</v>
      </c>
      <c r="BZ276" s="1679" t="s">
        <v>36</v>
      </c>
      <c r="CA276" s="1679" t="s">
        <v>36</v>
      </c>
      <c r="CB276" s="1679" t="s">
        <v>36</v>
      </c>
      <c r="CC276" s="1679" t="s">
        <v>36</v>
      </c>
      <c r="CD276" s="1679" t="s">
        <v>36</v>
      </c>
      <c r="CE276" s="2605"/>
      <c r="CF276" s="2605"/>
      <c r="CG276" s="2605"/>
      <c r="CH276" s="2605"/>
      <c r="CI276" s="2605"/>
      <c r="CJ276" s="2605"/>
      <c r="CK276" s="2605"/>
      <c r="CL276" s="2605"/>
      <c r="CM276" s="2605"/>
      <c r="CN276" s="2605"/>
      <c r="CO276" s="2605"/>
      <c r="CP276" s="2605"/>
      <c r="CQ276" s="2605"/>
      <c r="CR276" s="2605"/>
      <c r="CS276" s="2605"/>
      <c r="CT276" s="2605"/>
      <c r="CU276" s="2605"/>
      <c r="CV276" s="2605"/>
      <c r="CW276" s="2605"/>
      <c r="CX276" s="2605"/>
      <c r="CY276" s="2605"/>
      <c r="CZ276" s="2605"/>
    </row>
    <row r="277" s="767" customFormat="true" ht="15" customHeight="true" x14ac:dyDescent="0.2">
      <c r="B277" s="766"/>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3003" t="s">
        <v>78</v>
      </c>
      <c r="BB277" s="431" t="s">
        <v>79</v>
      </c>
      <c r="BC277" s="1602" t="s">
        <v>36</v>
      </c>
      <c r="BD277" s="1621" t="s">
        <v>36</v>
      </c>
      <c r="BE277" s="1621" t="s">
        <v>36</v>
      </c>
      <c r="BF277" s="1621" t="s">
        <v>36</v>
      </c>
      <c r="BG277" s="1641" t="s">
        <v>36</v>
      </c>
      <c r="BH277" s="1661" t="s">
        <v>36</v>
      </c>
      <c r="BI277" s="1621" t="s">
        <v>36</v>
      </c>
      <c r="BJ277" s="1621" t="s">
        <v>36</v>
      </c>
      <c r="BK277" s="1621" t="s">
        <v>36</v>
      </c>
      <c r="BL277" s="1641" t="s">
        <v>36</v>
      </c>
      <c r="BM277" s="1661" t="s">
        <v>36</v>
      </c>
      <c r="BN277" s="1621" t="s">
        <v>36</v>
      </c>
      <c r="BO277" s="1621" t="s">
        <v>36</v>
      </c>
      <c r="BP277" s="1621" t="s">
        <v>36</v>
      </c>
      <c r="BQ277" s="1641" t="s">
        <v>36</v>
      </c>
      <c r="BR277" s="1661" t="s">
        <v>36</v>
      </c>
      <c r="BS277" s="1621" t="s">
        <v>36</v>
      </c>
      <c r="BT277" s="1621" t="s">
        <v>36</v>
      </c>
      <c r="BU277" s="1621" t="s">
        <v>36</v>
      </c>
      <c r="BV277" s="1621" t="s">
        <v>36</v>
      </c>
      <c r="BW277" s="1621" t="s">
        <v>36</v>
      </c>
      <c r="BX277" s="1621" t="s">
        <v>36</v>
      </c>
      <c r="BY277" s="1679" t="s">
        <v>36</v>
      </c>
      <c r="BZ277" s="1679" t="s">
        <v>36</v>
      </c>
      <c r="CA277" s="1679" t="s">
        <v>36</v>
      </c>
      <c r="CB277" s="1679" t="s">
        <v>36</v>
      </c>
      <c r="CC277" s="1679" t="s">
        <v>36</v>
      </c>
      <c r="CD277" s="1679" t="s">
        <v>36</v>
      </c>
      <c r="CE277" s="2605"/>
      <c r="CF277" s="2605"/>
      <c r="CG277" s="2605"/>
      <c r="CH277" s="2605"/>
      <c r="CI277" s="2605"/>
      <c r="CJ277" s="2605"/>
      <c r="CK277" s="2605"/>
      <c r="CL277" s="2605"/>
      <c r="CM277" s="2605"/>
      <c r="CN277" s="2605"/>
      <c r="CO277" s="2605"/>
      <c r="CP277" s="2605"/>
      <c r="CQ277" s="2605"/>
      <c r="CR277" s="2605"/>
      <c r="CS277" s="2605"/>
      <c r="CT277" s="2605"/>
      <c r="CU277" s="2605"/>
      <c r="CV277" s="2605"/>
      <c r="CW277" s="2605"/>
      <c r="CX277" s="2605"/>
      <c r="CY277" s="2605"/>
      <c r="CZ277" s="2605"/>
    </row>
    <row r="278" s="767" customFormat="true" ht="15" customHeight="true" x14ac:dyDescent="0.2">
      <c r="B278" s="766"/>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3003"/>
      <c r="BB278" s="431" t="s">
        <v>80</v>
      </c>
      <c r="BC278" s="1602" t="s">
        <v>36</v>
      </c>
      <c r="BD278" s="1621" t="s">
        <v>36</v>
      </c>
      <c r="BE278" s="1621" t="s">
        <v>36</v>
      </c>
      <c r="BF278" s="1621" t="s">
        <v>36</v>
      </c>
      <c r="BG278" s="1641" t="s">
        <v>36</v>
      </c>
      <c r="BH278" s="1661" t="s">
        <v>36</v>
      </c>
      <c r="BI278" s="1621" t="s">
        <v>36</v>
      </c>
      <c r="BJ278" s="1621" t="s">
        <v>36</v>
      </c>
      <c r="BK278" s="1621" t="s">
        <v>36</v>
      </c>
      <c r="BL278" s="1641" t="s">
        <v>36</v>
      </c>
      <c r="BM278" s="1661" t="s">
        <v>36</v>
      </c>
      <c r="BN278" s="1621" t="s">
        <v>36</v>
      </c>
      <c r="BO278" s="1621" t="s">
        <v>36</v>
      </c>
      <c r="BP278" s="1621" t="s">
        <v>36</v>
      </c>
      <c r="BQ278" s="1641" t="s">
        <v>36</v>
      </c>
      <c r="BR278" s="1661" t="s">
        <v>36</v>
      </c>
      <c r="BS278" s="1621" t="s">
        <v>36</v>
      </c>
      <c r="BT278" s="1621" t="s">
        <v>36</v>
      </c>
      <c r="BU278" s="1621" t="s">
        <v>36</v>
      </c>
      <c r="BV278" s="1621" t="s">
        <v>36</v>
      </c>
      <c r="BW278" s="1621" t="s">
        <v>36</v>
      </c>
      <c r="BX278" s="1621" t="s">
        <v>36</v>
      </c>
      <c r="BY278" s="1679" t="s">
        <v>36</v>
      </c>
      <c r="BZ278" s="1679" t="s">
        <v>36</v>
      </c>
      <c r="CA278" s="1679" t="s">
        <v>36</v>
      </c>
      <c r="CB278" s="1679" t="s">
        <v>36</v>
      </c>
      <c r="CC278" s="1679" t="s">
        <v>36</v>
      </c>
      <c r="CD278" s="1679" t="s">
        <v>36</v>
      </c>
      <c r="CE278" s="2605"/>
      <c r="CF278" s="2605"/>
      <c r="CG278" s="2605"/>
      <c r="CH278" s="2605"/>
      <c r="CI278" s="2605"/>
      <c r="CJ278" s="2605"/>
      <c r="CK278" s="2605"/>
      <c r="CL278" s="2605"/>
      <c r="CM278" s="2605"/>
      <c r="CN278" s="2605"/>
      <c r="CO278" s="2605"/>
      <c r="CP278" s="2605"/>
      <c r="CQ278" s="2605"/>
      <c r="CR278" s="2605"/>
      <c r="CS278" s="2605"/>
      <c r="CT278" s="2605"/>
      <c r="CU278" s="2605"/>
      <c r="CV278" s="2605"/>
      <c r="CW278" s="2605"/>
      <c r="CX278" s="2605"/>
      <c r="CY278" s="2605"/>
      <c r="CZ278" s="2605"/>
    </row>
    <row r="279" s="767" customFormat="true" ht="15" customHeight="true" x14ac:dyDescent="0.2">
      <c r="B279" s="766"/>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3003"/>
      <c r="BB279" s="431" t="s">
        <v>81</v>
      </c>
      <c r="BC279" s="1602" t="s">
        <v>36</v>
      </c>
      <c r="BD279" s="1622" t="s">
        <v>36</v>
      </c>
      <c r="BE279" s="1622" t="s">
        <v>36</v>
      </c>
      <c r="BF279" s="1622" t="s">
        <v>36</v>
      </c>
      <c r="BG279" s="1642" t="s">
        <v>36</v>
      </c>
      <c r="BH279" s="1602" t="s">
        <v>36</v>
      </c>
      <c r="BI279" s="1622" t="s">
        <v>36</v>
      </c>
      <c r="BJ279" s="1622" t="s">
        <v>36</v>
      </c>
      <c r="BK279" s="1622" t="s">
        <v>36</v>
      </c>
      <c r="BL279" s="1642" t="s">
        <v>36</v>
      </c>
      <c r="BM279" s="1602" t="s">
        <v>36</v>
      </c>
      <c r="BN279" s="1622" t="s">
        <v>36</v>
      </c>
      <c r="BO279" s="1622" t="s">
        <v>36</v>
      </c>
      <c r="BP279" s="1622" t="s">
        <v>36</v>
      </c>
      <c r="BQ279" s="1642" t="s">
        <v>36</v>
      </c>
      <c r="BR279" s="1602" t="s">
        <v>36</v>
      </c>
      <c r="BS279" s="1622" t="s">
        <v>36</v>
      </c>
      <c r="BT279" s="1622" t="s">
        <v>36</v>
      </c>
      <c r="BU279" s="1622" t="s">
        <v>36</v>
      </c>
      <c r="BV279" s="1622" t="s">
        <v>36</v>
      </c>
      <c r="BW279" s="1622" t="s">
        <v>36</v>
      </c>
      <c r="BX279" s="1622" t="s">
        <v>36</v>
      </c>
      <c r="BY279" s="1680" t="s">
        <v>36</v>
      </c>
      <c r="BZ279" s="1680" t="s">
        <v>36</v>
      </c>
      <c r="CA279" s="1680" t="s">
        <v>36</v>
      </c>
      <c r="CB279" s="1680" t="s">
        <v>36</v>
      </c>
      <c r="CC279" s="1680" t="s">
        <v>36</v>
      </c>
      <c r="CD279" s="1680" t="s">
        <v>36</v>
      </c>
      <c r="CE279" s="2606"/>
      <c r="CF279" s="2606"/>
      <c r="CG279" s="2606"/>
      <c r="CH279" s="2606"/>
      <c r="CI279" s="2606"/>
      <c r="CJ279" s="2606"/>
      <c r="CK279" s="2606"/>
      <c r="CL279" s="2606"/>
      <c r="CM279" s="2606"/>
      <c r="CN279" s="2606"/>
      <c r="CO279" s="2606"/>
      <c r="CP279" s="2606"/>
      <c r="CQ279" s="2606"/>
      <c r="CR279" s="2606"/>
      <c r="CS279" s="2606"/>
      <c r="CT279" s="2606"/>
      <c r="CU279" s="2606"/>
      <c r="CV279" s="2606"/>
      <c r="CW279" s="2606"/>
      <c r="CX279" s="2606"/>
      <c r="CY279" s="2606"/>
      <c r="CZ279" s="2606"/>
    </row>
    <row r="280" s="767" customFormat="true" ht="15" customHeight="true" x14ac:dyDescent="0.2">
      <c r="B280" s="766"/>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3003"/>
      <c r="BB280" s="431" t="s">
        <v>82</v>
      </c>
      <c r="BC280" s="1602" t="s">
        <v>36</v>
      </c>
      <c r="BD280" s="1622" t="s">
        <v>36</v>
      </c>
      <c r="BE280" s="1622" t="s">
        <v>36</v>
      </c>
      <c r="BF280" s="1622" t="s">
        <v>36</v>
      </c>
      <c r="BG280" s="1642" t="s">
        <v>36</v>
      </c>
      <c r="BH280" s="1602" t="s">
        <v>36</v>
      </c>
      <c r="BI280" s="1622" t="s">
        <v>36</v>
      </c>
      <c r="BJ280" s="1622" t="s">
        <v>36</v>
      </c>
      <c r="BK280" s="1622" t="s">
        <v>36</v>
      </c>
      <c r="BL280" s="1642" t="s">
        <v>36</v>
      </c>
      <c r="BM280" s="1602" t="s">
        <v>36</v>
      </c>
      <c r="BN280" s="1622" t="s">
        <v>36</v>
      </c>
      <c r="BO280" s="1622" t="s">
        <v>36</v>
      </c>
      <c r="BP280" s="1622" t="s">
        <v>36</v>
      </c>
      <c r="BQ280" s="1642" t="s">
        <v>36</v>
      </c>
      <c r="BR280" s="1602" t="s">
        <v>36</v>
      </c>
      <c r="BS280" s="1622" t="s">
        <v>36</v>
      </c>
      <c r="BT280" s="1622" t="s">
        <v>36</v>
      </c>
      <c r="BU280" s="1622" t="s">
        <v>36</v>
      </c>
      <c r="BV280" s="1622" t="s">
        <v>36</v>
      </c>
      <c r="BW280" s="1622" t="s">
        <v>36</v>
      </c>
      <c r="BX280" s="1622" t="s">
        <v>36</v>
      </c>
      <c r="BY280" s="1680" t="s">
        <v>36</v>
      </c>
      <c r="BZ280" s="1680" t="s">
        <v>36</v>
      </c>
      <c r="CA280" s="1680" t="s">
        <v>36</v>
      </c>
      <c r="CB280" s="1680" t="s">
        <v>36</v>
      </c>
      <c r="CC280" s="1680" t="s">
        <v>36</v>
      </c>
      <c r="CD280" s="1680" t="s">
        <v>36</v>
      </c>
      <c r="CE280" s="2606"/>
      <c r="CF280" s="2606"/>
      <c r="CG280" s="2606"/>
      <c r="CH280" s="2606"/>
      <c r="CI280" s="2606"/>
      <c r="CJ280" s="2606"/>
      <c r="CK280" s="2606"/>
      <c r="CL280" s="2606"/>
      <c r="CM280" s="2606"/>
      <c r="CN280" s="2606"/>
      <c r="CO280" s="2606"/>
      <c r="CP280" s="2606"/>
      <c r="CQ280" s="2606"/>
      <c r="CR280" s="2606"/>
      <c r="CS280" s="2606"/>
      <c r="CT280" s="2606"/>
      <c r="CU280" s="2606"/>
      <c r="CV280" s="2606"/>
      <c r="CW280" s="2606"/>
      <c r="CX280" s="2606"/>
      <c r="CY280" s="2606"/>
      <c r="CZ280" s="2606"/>
    </row>
    <row r="281" s="767" customFormat="true" ht="15" customHeight="true" x14ac:dyDescent="0.2">
      <c r="B281" s="766"/>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3003"/>
      <c r="BB281" s="431" t="s">
        <v>83</v>
      </c>
      <c r="BC281" s="1602" t="s">
        <v>36</v>
      </c>
      <c r="BD281" s="1622" t="s">
        <v>36</v>
      </c>
      <c r="BE281" s="1622" t="s">
        <v>36</v>
      </c>
      <c r="BF281" s="1622" t="s">
        <v>36</v>
      </c>
      <c r="BG281" s="1642" t="s">
        <v>36</v>
      </c>
      <c r="BH281" s="1602" t="s">
        <v>36</v>
      </c>
      <c r="BI281" s="1622" t="s">
        <v>36</v>
      </c>
      <c r="BJ281" s="1622" t="s">
        <v>36</v>
      </c>
      <c r="BK281" s="1622" t="s">
        <v>36</v>
      </c>
      <c r="BL281" s="1642" t="s">
        <v>36</v>
      </c>
      <c r="BM281" s="1602" t="s">
        <v>36</v>
      </c>
      <c r="BN281" s="1622" t="s">
        <v>36</v>
      </c>
      <c r="BO281" s="1622" t="s">
        <v>36</v>
      </c>
      <c r="BP281" s="1622" t="s">
        <v>36</v>
      </c>
      <c r="BQ281" s="1642" t="s">
        <v>36</v>
      </c>
      <c r="BR281" s="1602" t="s">
        <v>36</v>
      </c>
      <c r="BS281" s="1622" t="s">
        <v>36</v>
      </c>
      <c r="BT281" s="1622" t="s">
        <v>36</v>
      </c>
      <c r="BU281" s="1622" t="s">
        <v>36</v>
      </c>
      <c r="BV281" s="1622" t="s">
        <v>36</v>
      </c>
      <c r="BW281" s="1622" t="s">
        <v>36</v>
      </c>
      <c r="BX281" s="1622" t="s">
        <v>36</v>
      </c>
      <c r="BY281" s="1680" t="s">
        <v>36</v>
      </c>
      <c r="BZ281" s="1680" t="s">
        <v>36</v>
      </c>
      <c r="CA281" s="1680" t="s">
        <v>36</v>
      </c>
      <c r="CB281" s="1680" t="s">
        <v>36</v>
      </c>
      <c r="CC281" s="1680" t="s">
        <v>36</v>
      </c>
      <c r="CD281" s="1680" t="s">
        <v>36</v>
      </c>
      <c r="CE281" s="2606"/>
      <c r="CF281" s="2606"/>
      <c r="CG281" s="2606"/>
      <c r="CH281" s="2606"/>
      <c r="CI281" s="2606"/>
      <c r="CJ281" s="2606"/>
      <c r="CK281" s="2606"/>
      <c r="CL281" s="2606"/>
      <c r="CM281" s="2606"/>
      <c r="CN281" s="2606"/>
      <c r="CO281" s="2606"/>
      <c r="CP281" s="2606"/>
      <c r="CQ281" s="2606"/>
      <c r="CR281" s="2606"/>
      <c r="CS281" s="2606"/>
      <c r="CT281" s="2606"/>
      <c r="CU281" s="2606"/>
      <c r="CV281" s="2606"/>
      <c r="CW281" s="2606"/>
      <c r="CX281" s="2606"/>
      <c r="CY281" s="2606"/>
      <c r="CZ281" s="2606"/>
    </row>
    <row r="282" s="767" customFormat="true" ht="15" customHeight="true" x14ac:dyDescent="0.2">
      <c r="B282" s="766"/>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3003"/>
      <c r="BB282" s="431" t="s">
        <v>84</v>
      </c>
      <c r="BC282" s="1602" t="s">
        <v>36</v>
      </c>
      <c r="BD282" s="1622" t="s">
        <v>36</v>
      </c>
      <c r="BE282" s="1622" t="s">
        <v>36</v>
      </c>
      <c r="BF282" s="1622" t="s">
        <v>36</v>
      </c>
      <c r="BG282" s="1642" t="s">
        <v>36</v>
      </c>
      <c r="BH282" s="1602" t="s">
        <v>36</v>
      </c>
      <c r="BI282" s="1622" t="s">
        <v>36</v>
      </c>
      <c r="BJ282" s="1622" t="s">
        <v>36</v>
      </c>
      <c r="BK282" s="1622" t="s">
        <v>36</v>
      </c>
      <c r="BL282" s="1642" t="s">
        <v>36</v>
      </c>
      <c r="BM282" s="1602" t="s">
        <v>36</v>
      </c>
      <c r="BN282" s="1622" t="s">
        <v>36</v>
      </c>
      <c r="BO282" s="1622" t="s">
        <v>36</v>
      </c>
      <c r="BP282" s="1622" t="s">
        <v>36</v>
      </c>
      <c r="BQ282" s="1642" t="s">
        <v>36</v>
      </c>
      <c r="BR282" s="1602" t="s">
        <v>36</v>
      </c>
      <c r="BS282" s="1622" t="s">
        <v>36</v>
      </c>
      <c r="BT282" s="1622" t="s">
        <v>36</v>
      </c>
      <c r="BU282" s="1622" t="s">
        <v>36</v>
      </c>
      <c r="BV282" s="1622" t="s">
        <v>36</v>
      </c>
      <c r="BW282" s="1622" t="s">
        <v>36</v>
      </c>
      <c r="BX282" s="1622" t="s">
        <v>36</v>
      </c>
      <c r="BY282" s="1680" t="s">
        <v>36</v>
      </c>
      <c r="BZ282" s="1680" t="s">
        <v>36</v>
      </c>
      <c r="CA282" s="1680" t="s">
        <v>36</v>
      </c>
      <c r="CB282" s="1680" t="s">
        <v>36</v>
      </c>
      <c r="CC282" s="1680" t="s">
        <v>36</v>
      </c>
      <c r="CD282" s="1680" t="s">
        <v>36</v>
      </c>
      <c r="CE282" s="2606"/>
      <c r="CF282" s="2606"/>
      <c r="CG282" s="2606"/>
      <c r="CH282" s="2606"/>
      <c r="CI282" s="2606"/>
      <c r="CJ282" s="2606"/>
      <c r="CK282" s="2606"/>
      <c r="CL282" s="2606"/>
      <c r="CM282" s="2606"/>
      <c r="CN282" s="2606"/>
      <c r="CO282" s="2606"/>
      <c r="CP282" s="2606"/>
      <c r="CQ282" s="2606"/>
      <c r="CR282" s="2606"/>
      <c r="CS282" s="2606"/>
      <c r="CT282" s="2606"/>
      <c r="CU282" s="2606"/>
      <c r="CV282" s="2606"/>
      <c r="CW282" s="2606"/>
      <c r="CX282" s="2606"/>
      <c r="CY282" s="2606"/>
      <c r="CZ282" s="2606"/>
    </row>
    <row r="283" s="767" customFormat="true" ht="15" customHeight="true" x14ac:dyDescent="0.2">
      <c r="B283" s="766"/>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3003"/>
      <c r="BB283" s="431" t="s">
        <v>85</v>
      </c>
      <c r="BC283" s="1602" t="s">
        <v>36</v>
      </c>
      <c r="BD283" s="1622" t="s">
        <v>36</v>
      </c>
      <c r="BE283" s="1622" t="s">
        <v>36</v>
      </c>
      <c r="BF283" s="1622" t="s">
        <v>36</v>
      </c>
      <c r="BG283" s="1642" t="s">
        <v>36</v>
      </c>
      <c r="BH283" s="1602" t="s">
        <v>36</v>
      </c>
      <c r="BI283" s="1622" t="s">
        <v>36</v>
      </c>
      <c r="BJ283" s="1622" t="s">
        <v>36</v>
      </c>
      <c r="BK283" s="1622" t="s">
        <v>36</v>
      </c>
      <c r="BL283" s="1642" t="s">
        <v>36</v>
      </c>
      <c r="BM283" s="1602" t="s">
        <v>36</v>
      </c>
      <c r="BN283" s="1622" t="s">
        <v>36</v>
      </c>
      <c r="BO283" s="1622" t="s">
        <v>36</v>
      </c>
      <c r="BP283" s="1622" t="s">
        <v>36</v>
      </c>
      <c r="BQ283" s="1642" t="s">
        <v>36</v>
      </c>
      <c r="BR283" s="1602" t="s">
        <v>36</v>
      </c>
      <c r="BS283" s="1622" t="s">
        <v>36</v>
      </c>
      <c r="BT283" s="1622" t="s">
        <v>36</v>
      </c>
      <c r="BU283" s="1622" t="s">
        <v>36</v>
      </c>
      <c r="BV283" s="1622" t="s">
        <v>36</v>
      </c>
      <c r="BW283" s="1622" t="s">
        <v>36</v>
      </c>
      <c r="BX283" s="1622" t="s">
        <v>36</v>
      </c>
      <c r="BY283" s="1680" t="s">
        <v>36</v>
      </c>
      <c r="BZ283" s="1680" t="s">
        <v>36</v>
      </c>
      <c r="CA283" s="1680" t="s">
        <v>36</v>
      </c>
      <c r="CB283" s="1680" t="s">
        <v>36</v>
      </c>
      <c r="CC283" s="1680" t="s">
        <v>36</v>
      </c>
      <c r="CD283" s="1680" t="s">
        <v>36</v>
      </c>
      <c r="CE283" s="2606"/>
      <c r="CF283" s="2606"/>
      <c r="CG283" s="2606"/>
      <c r="CH283" s="2606"/>
      <c r="CI283" s="2606"/>
      <c r="CJ283" s="2606"/>
      <c r="CK283" s="2606"/>
      <c r="CL283" s="2606"/>
      <c r="CM283" s="2606"/>
      <c r="CN283" s="2606"/>
      <c r="CO283" s="2606"/>
      <c r="CP283" s="2606"/>
      <c r="CQ283" s="2606"/>
      <c r="CR283" s="2606"/>
      <c r="CS283" s="2606"/>
      <c r="CT283" s="2606"/>
      <c r="CU283" s="2606"/>
      <c r="CV283" s="2606"/>
      <c r="CW283" s="2606"/>
      <c r="CX283" s="2606"/>
      <c r="CY283" s="2606"/>
      <c r="CZ283" s="2606"/>
    </row>
    <row r="284" s="767" customFormat="true" ht="15" customHeight="true" x14ac:dyDescent="0.2">
      <c r="B284" s="766"/>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3004"/>
      <c r="BB284" s="432" t="s">
        <v>115</v>
      </c>
      <c r="BC284" s="1603" t="s">
        <v>36</v>
      </c>
      <c r="BD284" s="1623" t="s">
        <v>36</v>
      </c>
      <c r="BE284" s="1623" t="s">
        <v>36</v>
      </c>
      <c r="BF284" s="1623" t="s">
        <v>36</v>
      </c>
      <c r="BG284" s="1643" t="s">
        <v>36</v>
      </c>
      <c r="BH284" s="1662" t="s">
        <v>36</v>
      </c>
      <c r="BI284" s="1623" t="s">
        <v>36</v>
      </c>
      <c r="BJ284" s="1623" t="s">
        <v>36</v>
      </c>
      <c r="BK284" s="1623" t="s">
        <v>36</v>
      </c>
      <c r="BL284" s="1643" t="s">
        <v>36</v>
      </c>
      <c r="BM284" s="1662" t="s">
        <v>36</v>
      </c>
      <c r="BN284" s="1623" t="s">
        <v>36</v>
      </c>
      <c r="BO284" s="1623" t="s">
        <v>36</v>
      </c>
      <c r="BP284" s="1623" t="s">
        <v>36</v>
      </c>
      <c r="BQ284" s="1643" t="s">
        <v>36</v>
      </c>
      <c r="BR284" s="1662" t="s">
        <v>36</v>
      </c>
      <c r="BS284" s="1623" t="s">
        <v>36</v>
      </c>
      <c r="BT284" s="1623" t="s">
        <v>36</v>
      </c>
      <c r="BU284" s="1623" t="s">
        <v>36</v>
      </c>
      <c r="BV284" s="1623" t="s">
        <v>36</v>
      </c>
      <c r="BW284" s="1623" t="s">
        <v>36</v>
      </c>
      <c r="BX284" s="1623" t="s">
        <v>36</v>
      </c>
      <c r="BY284" s="1681" t="s">
        <v>36</v>
      </c>
      <c r="BZ284" s="1681" t="s">
        <v>36</v>
      </c>
      <c r="CA284" s="1681" t="s">
        <v>36</v>
      </c>
      <c r="CB284" s="1681" t="s">
        <v>36</v>
      </c>
      <c r="CC284" s="1681" t="s">
        <v>36</v>
      </c>
      <c r="CD284" s="1681" t="s">
        <v>36</v>
      </c>
      <c r="CE284" s="2607"/>
      <c r="CF284" s="2607"/>
      <c r="CG284" s="2607"/>
      <c r="CH284" s="2607"/>
      <c r="CI284" s="2607"/>
      <c r="CJ284" s="2607"/>
      <c r="CK284" s="2607"/>
      <c r="CL284" s="2607"/>
      <c r="CM284" s="2607"/>
      <c r="CN284" s="2607"/>
      <c r="CO284" s="2607"/>
      <c r="CP284" s="2607"/>
      <c r="CQ284" s="2607"/>
      <c r="CR284" s="2607"/>
      <c r="CS284" s="2607"/>
      <c r="CT284" s="2607"/>
      <c r="CU284" s="2607"/>
      <c r="CV284" s="2607"/>
      <c r="CW284" s="2607"/>
      <c r="CX284" s="2607"/>
      <c r="CY284" s="2607"/>
      <c r="CZ284" s="2607"/>
    </row>
    <row r="285" s="767" customFormat="true" ht="15" customHeight="true" x14ac:dyDescent="0.2">
      <c r="B285" s="766"/>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767" customFormat="true" ht="15" customHeight="true" x14ac:dyDescent="0.2">
      <c r="B286" s="766"/>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767" customFormat="true" ht="15" customHeight="true" x14ac:dyDescent="0.2">
      <c r="B287" s="766"/>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767" customFormat="true" ht="15" customHeight="true" x14ac:dyDescent="0.2">
      <c r="B288" s="766"/>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767" customFormat="true" ht="15" customHeight="true" x14ac:dyDescent="0.2">
      <c r="A289" s="778"/>
      <c r="B289" s="779"/>
      <c r="C289" s="78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767" customFormat="true" ht="15" customHeight="true" x14ac:dyDescent="0.2">
      <c r="A290" s="1090"/>
      <c r="B290" s="1091"/>
      <c r="C290" s="1092"/>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767" customFormat="true" ht="15" customHeight="true" x14ac:dyDescent="0.2">
      <c r="A291" s="1093"/>
      <c r="B291" s="1094"/>
      <c r="C291" s="1095"/>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767" customFormat="true" ht="15" customHeight="true" x14ac:dyDescent="0.2">
      <c r="A292" s="1096"/>
      <c r="B292" s="1097"/>
      <c r="C292" s="1098"/>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767" customFormat="true" ht="15" customHeight="true" x14ac:dyDescent="0.2">
      <c r="A293" s="1099"/>
      <c r="B293" s="1100"/>
      <c r="C293" s="1101"/>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767" customFormat="true" ht="15" customHeight="true" x14ac:dyDescent="0.2">
      <c r="A294" s="1102"/>
      <c r="B294" s="1103"/>
      <c r="C294" s="1104"/>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767" customFormat="true" ht="15" customHeight="true" x14ac:dyDescent="0.2">
      <c r="A295" s="1102"/>
      <c r="B295" s="1103"/>
      <c r="C295" s="1104"/>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767" customFormat="true" ht="15" customHeight="true" x14ac:dyDescent="0.2">
      <c r="A296" s="1102"/>
      <c r="B296" s="1105"/>
      <c r="C296" s="1104"/>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767" customFormat="true" ht="15" customHeight="true" x14ac:dyDescent="0.2">
      <c r="A297" s="1106"/>
      <c r="B297" s="1107"/>
      <c r="C297" s="1108"/>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767" customFormat="true" ht="15" customHeight="true" x14ac:dyDescent="0.2">
      <c r="B298" s="766"/>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767" customFormat="true" ht="15" customHeight="true" x14ac:dyDescent="0.2">
      <c r="A299" s="781"/>
      <c r="B299" s="782"/>
      <c r="C299" s="783"/>
      <c r="D299" s="784"/>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767" customFormat="true" ht="15" customHeight="true" x14ac:dyDescent="0.2">
      <c r="A300" s="1109"/>
      <c r="B300" s="1110"/>
      <c r="C300" s="1111"/>
      <c r="D300" s="1112"/>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767" customFormat="true" ht="15" customHeight="true" x14ac:dyDescent="0.2">
      <c r="A301" s="1113"/>
      <c r="B301" s="1114"/>
      <c r="C301" s="1115"/>
      <c r="D301" s="1116"/>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767" customFormat="true" ht="15" customHeight="true" x14ac:dyDescent="0.2">
      <c r="A302" s="1117"/>
      <c r="B302" s="1118"/>
      <c r="C302" s="1119"/>
      <c r="D302" s="112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767" customFormat="true" ht="15" customHeight="true" x14ac:dyDescent="0.2">
      <c r="A303" s="1121"/>
      <c r="B303" s="1122"/>
      <c r="C303" s="1123"/>
      <c r="D303" s="1124"/>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767" customFormat="true" ht="15" customHeight="true" x14ac:dyDescent="0.2">
      <c r="A304" s="1125"/>
      <c r="B304" s="1126"/>
      <c r="C304" s="1127"/>
      <c r="D304" s="1128"/>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767" customFormat="true" ht="15" customHeight="true" x14ac:dyDescent="0.2">
      <c r="A305" s="1129"/>
      <c r="B305" s="1130"/>
      <c r="C305" s="1131"/>
      <c r="D305" s="1132"/>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767" customFormat="true" ht="15" customHeight="true" x14ac:dyDescent="0.2">
      <c r="B306" s="766"/>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767" customFormat="true" ht="15" customHeight="true" x14ac:dyDescent="0.2">
      <c r="B307" s="766"/>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767" customFormat="true" ht="15" customHeight="true" x14ac:dyDescent="0.2">
      <c r="B308" s="766"/>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767" customFormat="true" ht="15" customHeight="true" x14ac:dyDescent="0.2">
      <c r="B309" s="766"/>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767" customFormat="true" ht="15" customHeight="true" x14ac:dyDescent="0.2">
      <c r="B310" s="766"/>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767" customFormat="true" ht="15" customHeight="true" x14ac:dyDescent="0.2">
      <c r="B311" s="766"/>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767" customFormat="true" ht="15" customHeight="true" x14ac:dyDescent="0.2">
      <c r="B312" s="766"/>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767" customFormat="true" ht="15" customHeight="true" x14ac:dyDescent="0.2">
      <c r="B313" s="766"/>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767" customFormat="true" ht="15" customHeight="true" x14ac:dyDescent="0.2">
      <c r="B314" s="766"/>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767" customFormat="true" ht="15" customHeight="true" x14ac:dyDescent="0.2">
      <c r="B315" s="766"/>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767" customFormat="true" ht="15" customHeight="true" x14ac:dyDescent="0.2">
      <c r="B316" s="766"/>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767" customFormat="true" ht="15" customHeight="true" x14ac:dyDescent="0.2">
      <c r="B317" s="766"/>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767" customFormat="true" ht="15" customHeight="true" x14ac:dyDescent="0.2">
      <c r="B318" s="766"/>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767" customFormat="true" ht="15" customHeight="true" x14ac:dyDescent="0.2">
      <c r="B319" s="766"/>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767" customFormat="true" ht="15" customHeight="true" x14ac:dyDescent="0.2">
      <c r="B320" s="766"/>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767" customFormat="true" ht="15" customHeight="true" x14ac:dyDescent="0.2">
      <c r="B321" s="766"/>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767" customFormat="true" ht="15" customHeight="true" x14ac:dyDescent="0.2">
      <c r="B322" s="766"/>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767" customFormat="true" ht="15" customHeight="true" x14ac:dyDescent="0.2">
      <c r="B323" s="766"/>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767" customFormat="true" ht="15" customHeight="true" x14ac:dyDescent="0.2">
      <c r="B324" s="766"/>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767" customFormat="true" ht="15" customHeight="true" x14ac:dyDescent="0.2">
      <c r="B325" s="766"/>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767" customFormat="true" ht="15" customHeight="true" x14ac:dyDescent="0.2">
      <c r="B326" s="766"/>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767" customFormat="true" ht="15" customHeight="true" x14ac:dyDescent="0.2">
      <c r="B327" s="766"/>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767" customFormat="true" ht="15" customHeight="true" x14ac:dyDescent="0.2">
      <c r="B328" s="766"/>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767" customFormat="true" ht="250.15" customHeight="true" x14ac:dyDescent="0.2">
      <c r="B329" s="766"/>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6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760"/>
      <c r="BD330" s="760"/>
      <c r="BE330" s="760"/>
      <c r="BF330" s="760"/>
      <c r="BG330" s="760"/>
      <c r="BH330" s="760"/>
      <c r="BI330" s="760"/>
      <c r="BJ330" s="760"/>
      <c r="BK330" s="760"/>
      <c r="BL330" s="760"/>
      <c r="BM330" s="760"/>
      <c r="BN330" s="760"/>
      <c r="BO330" s="760"/>
      <c r="BP330" s="760"/>
      <c r="BQ330" s="760"/>
      <c r="BR330" s="760"/>
      <c r="BS330" s="760"/>
      <c r="BT330" s="760"/>
      <c r="BU330" s="760"/>
      <c r="BV330" s="760"/>
      <c r="BW330" s="760"/>
      <c r="BX330" s="760"/>
      <c r="BY330" s="760"/>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6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760"/>
      <c r="BD331" s="760"/>
      <c r="BE331" s="760"/>
      <c r="BF331" s="760"/>
      <c r="BG331" s="760"/>
      <c r="BH331" s="760"/>
      <c r="BI331" s="760"/>
      <c r="BJ331" s="760"/>
      <c r="BK331" s="760"/>
      <c r="BL331" s="760"/>
      <c r="BM331" s="760"/>
      <c r="BN331" s="760"/>
      <c r="BO331" s="760"/>
      <c r="BP331" s="760"/>
      <c r="BQ331" s="760"/>
      <c r="BR331" s="760"/>
      <c r="BS331" s="760"/>
      <c r="BT331" s="760"/>
      <c r="BU331" s="760"/>
      <c r="BV331" s="760"/>
      <c r="BW331" s="760"/>
      <c r="BX331" s="760"/>
      <c r="BY331" s="760"/>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6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760"/>
      <c r="BD332" s="760"/>
      <c r="BE332" s="760"/>
      <c r="BF332" s="760"/>
      <c r="BG332" s="760"/>
      <c r="BH332" s="760"/>
      <c r="BI332" s="760"/>
      <c r="BJ332" s="760"/>
      <c r="BK332" s="760"/>
      <c r="BL332" s="760"/>
      <c r="BM332" s="760"/>
      <c r="BN332" s="760"/>
      <c r="BO332" s="760"/>
      <c r="BP332" s="760"/>
      <c r="BQ332" s="760"/>
      <c r="BR332" s="760"/>
      <c r="BS332" s="760"/>
      <c r="BT332" s="760"/>
      <c r="BU332" s="760"/>
      <c r="BV332" s="760"/>
      <c r="BW332" s="760"/>
      <c r="BX332" s="760"/>
      <c r="BY332" s="760"/>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6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760"/>
      <c r="BD333" s="760"/>
      <c r="BE333" s="760"/>
      <c r="BF333" s="760"/>
      <c r="BG333" s="760"/>
      <c r="BH333" s="760"/>
      <c r="BI333" s="760"/>
      <c r="BJ333" s="760"/>
      <c r="BK333" s="760"/>
      <c r="BL333" s="760"/>
      <c r="BM333" s="760"/>
      <c r="BN333" s="760"/>
      <c r="BO333" s="760"/>
      <c r="BP333" s="760"/>
      <c r="BQ333" s="760"/>
      <c r="BR333" s="760"/>
      <c r="BS333" s="760"/>
      <c r="BT333" s="760"/>
      <c r="BU333" s="760"/>
      <c r="BV333" s="760"/>
      <c r="BW333" s="760"/>
      <c r="BX333" s="760"/>
      <c r="BY333" s="760"/>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6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760"/>
      <c r="BD334" s="760"/>
      <c r="BE334" s="760"/>
      <c r="BF334" s="760"/>
      <c r="BG334" s="760"/>
      <c r="BH334" s="760"/>
      <c r="BI334" s="760"/>
      <c r="BJ334" s="760"/>
      <c r="BK334" s="760"/>
      <c r="BL334" s="760"/>
      <c r="BM334" s="760"/>
      <c r="BN334" s="760"/>
      <c r="BO334" s="760"/>
      <c r="BP334" s="760"/>
      <c r="BQ334" s="760"/>
      <c r="BR334" s="760"/>
      <c r="BS334" s="760"/>
      <c r="BT334" s="760"/>
      <c r="BU334" s="760"/>
      <c r="BV334" s="760"/>
      <c r="BW334" s="760"/>
      <c r="BX334" s="760"/>
      <c r="BY334" s="760"/>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6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760"/>
      <c r="BD335" s="760"/>
      <c r="BE335" s="760"/>
      <c r="BF335" s="760"/>
      <c r="BG335" s="760"/>
      <c r="BH335" s="760"/>
      <c r="BI335" s="760"/>
      <c r="BJ335" s="760"/>
      <c r="BK335" s="760"/>
      <c r="BL335" s="760"/>
      <c r="BM335" s="760"/>
      <c r="BN335" s="760"/>
      <c r="BO335" s="760"/>
      <c r="BP335" s="760"/>
      <c r="BQ335" s="760"/>
      <c r="BR335" s="760"/>
      <c r="BS335" s="760"/>
      <c r="BT335" s="760"/>
      <c r="BU335" s="760"/>
      <c r="BV335" s="760"/>
      <c r="BW335" s="760"/>
      <c r="BX335" s="760"/>
      <c r="BY335" s="760"/>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6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760"/>
      <c r="BD336" s="760"/>
      <c r="BE336" s="760"/>
      <c r="BF336" s="760"/>
      <c r="BG336" s="760"/>
      <c r="BH336" s="760"/>
      <c r="BI336" s="760"/>
      <c r="BJ336" s="760"/>
      <c r="BK336" s="760"/>
      <c r="BL336" s="760"/>
      <c r="BM336" s="760"/>
      <c r="BN336" s="760"/>
      <c r="BO336" s="760"/>
      <c r="BP336" s="760"/>
      <c r="BQ336" s="760"/>
      <c r="BR336" s="760"/>
      <c r="BS336" s="760"/>
      <c r="BT336" s="760"/>
      <c r="BU336" s="760"/>
      <c r="BV336" s="760"/>
      <c r="BW336" s="760"/>
      <c r="BX336" s="760"/>
      <c r="BY336" s="760"/>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6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760"/>
      <c r="BD337" s="760"/>
      <c r="BE337" s="760"/>
      <c r="BF337" s="760"/>
      <c r="BG337" s="760"/>
      <c r="BH337" s="760"/>
      <c r="BI337" s="760"/>
      <c r="BJ337" s="760"/>
      <c r="BK337" s="760"/>
      <c r="BL337" s="760"/>
      <c r="BM337" s="760"/>
      <c r="BN337" s="760"/>
      <c r="BO337" s="760"/>
      <c r="BP337" s="760"/>
      <c r="BQ337" s="760"/>
      <c r="BR337" s="760"/>
      <c r="BS337" s="760"/>
      <c r="BT337" s="760"/>
      <c r="BU337" s="760"/>
      <c r="BV337" s="760"/>
      <c r="BW337" s="760"/>
      <c r="BX337" s="760"/>
      <c r="BY337" s="760"/>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6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760"/>
      <c r="BD338" s="760"/>
      <c r="BE338" s="760"/>
      <c r="BF338" s="760"/>
      <c r="BG338" s="760"/>
      <c r="BH338" s="760"/>
      <c r="BI338" s="760"/>
      <c r="BJ338" s="760"/>
      <c r="BK338" s="760"/>
      <c r="BL338" s="760"/>
      <c r="BM338" s="760"/>
      <c r="BN338" s="760"/>
      <c r="BO338" s="760"/>
      <c r="BP338" s="760"/>
      <c r="BQ338" s="760"/>
      <c r="BR338" s="760"/>
      <c r="BS338" s="760"/>
      <c r="BT338" s="760"/>
      <c r="BU338" s="760"/>
      <c r="BV338" s="760"/>
      <c r="BW338" s="760"/>
      <c r="BX338" s="760"/>
      <c r="BY338" s="760"/>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767" customFormat="true" ht="15" customHeight="true" x14ac:dyDescent="0.2">
      <c r="B339" s="766"/>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132</v>
      </c>
      <c r="BB339" s="117" t="s">
        <v>131</v>
      </c>
      <c r="BC339" s="3005" t="s">
        <v>116</v>
      </c>
      <c r="BD339" s="3006"/>
      <c r="BE339" s="3006"/>
      <c r="BF339" s="3006"/>
      <c r="BG339" s="3007"/>
      <c r="BH339" s="3008" t="s">
        <v>39</v>
      </c>
      <c r="BI339" s="3006"/>
      <c r="BJ339" s="3006"/>
      <c r="BK339" s="3006"/>
      <c r="BL339" s="3007"/>
      <c r="BM339" s="3008" t="s">
        <v>38</v>
      </c>
      <c r="BN339" s="3006"/>
      <c r="BO339" s="3006"/>
      <c r="BP339" s="3006"/>
      <c r="BQ339" s="3009"/>
      <c r="BR339" s="2530" t="s">
        <v>143</v>
      </c>
      <c r="BS339" s="2531"/>
      <c r="BT339" s="2531"/>
      <c r="BU339" s="2531"/>
      <c r="BV339" s="2531"/>
      <c r="BW339" s="2531"/>
      <c r="BX339" s="2531"/>
      <c r="BY339" s="2532"/>
      <c r="BZ339" s="461"/>
      <c r="CA339" s="461"/>
      <c r="CB339" s="461"/>
      <c r="CC339" s="461"/>
      <c r="CD339" s="461"/>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767" customFormat="true" ht="24" x14ac:dyDescent="0.2">
      <c r="B340" s="766"/>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128</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245</v>
      </c>
      <c r="BS340" s="199" t="s">
        <v>246</v>
      </c>
      <c r="BT340" s="199" t="s">
        <v>247</v>
      </c>
      <c r="BU340" s="199" t="s">
        <v>248</v>
      </c>
      <c r="BV340" s="199" t="s">
        <v>249</v>
      </c>
      <c r="BW340" s="199" t="s">
        <v>250</v>
      </c>
      <c r="BX340" s="199" t="s">
        <v>251</v>
      </c>
      <c r="BY340" s="200" t="s">
        <v>252</v>
      </c>
      <c r="BZ340" s="200" t="s">
        <v>253</v>
      </c>
      <c r="CA340" s="200" t="s">
        <v>254</v>
      </c>
      <c r="CB340" s="200" t="s">
        <v>255</v>
      </c>
      <c r="CC340" s="200" t="s">
        <v>256</v>
      </c>
      <c r="CD340" s="200" t="s">
        <v>257</v>
      </c>
      <c r="CE340" s="2608"/>
      <c r="CF340" s="2608"/>
      <c r="CG340" s="2608"/>
      <c r="CH340" s="2608"/>
      <c r="CI340" s="2608"/>
      <c r="CJ340" s="2608"/>
      <c r="CK340" s="2608"/>
      <c r="CL340" s="2608"/>
      <c r="CM340" s="2608"/>
      <c r="CN340" s="2608"/>
      <c r="CO340" s="2608"/>
      <c r="CP340" s="2608"/>
      <c r="CQ340" s="2608"/>
      <c r="CR340" s="2608"/>
      <c r="CS340" s="2608"/>
      <c r="CT340" s="2608"/>
      <c r="CU340" s="2608"/>
      <c r="CV340" s="2608"/>
      <c r="CW340" s="2608"/>
      <c r="CX340" s="2608"/>
      <c r="CY340" s="2608"/>
      <c r="CZ340" s="2608"/>
    </row>
    <row r="341" s="767" customFormat="true" ht="15" customHeight="true" x14ac:dyDescent="0.2">
      <c r="B341" s="766"/>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3010" t="s">
        <v>156</v>
      </c>
      <c r="BB341" s="176" t="s">
        <v>50</v>
      </c>
      <c r="BC341" s="1604" t="s">
        <v>36</v>
      </c>
      <c r="BD341" s="1624" t="s">
        <v>36</v>
      </c>
      <c r="BE341" s="1624" t="s">
        <v>36</v>
      </c>
      <c r="BF341" s="1624" t="s">
        <v>36</v>
      </c>
      <c r="BG341" s="1644" t="s">
        <v>36</v>
      </c>
      <c r="BH341" s="1663" t="s">
        <v>36</v>
      </c>
      <c r="BI341" s="1624" t="s">
        <v>36</v>
      </c>
      <c r="BJ341" s="1624" t="s">
        <v>36</v>
      </c>
      <c r="BK341" s="1624" t="s">
        <v>36</v>
      </c>
      <c r="BL341" s="1644" t="s">
        <v>36</v>
      </c>
      <c r="BM341" s="1663" t="s">
        <v>36</v>
      </c>
      <c r="BN341" s="1624" t="s">
        <v>36</v>
      </c>
      <c r="BO341" s="1624" t="s">
        <v>36</v>
      </c>
      <c r="BP341" s="1624" t="s">
        <v>36</v>
      </c>
      <c r="BQ341" s="1644" t="s">
        <v>36</v>
      </c>
      <c r="BR341" s="1663" t="s">
        <v>36</v>
      </c>
      <c r="BS341" s="1624" t="s">
        <v>36</v>
      </c>
      <c r="BT341" s="1624" t="s">
        <v>36</v>
      </c>
      <c r="BU341" s="1624" t="s">
        <v>36</v>
      </c>
      <c r="BV341" s="1624" t="s">
        <v>36</v>
      </c>
      <c r="BW341" s="1624" t="s">
        <v>36</v>
      </c>
      <c r="BX341" s="1624" t="s">
        <v>36</v>
      </c>
      <c r="BY341" s="1682" t="s">
        <v>36</v>
      </c>
      <c r="BZ341" s="1682" t="s">
        <v>36</v>
      </c>
      <c r="CA341" s="1682" t="s">
        <v>36</v>
      </c>
      <c r="CB341" s="1682" t="s">
        <v>36</v>
      </c>
      <c r="CC341" s="1682" t="s">
        <v>36</v>
      </c>
      <c r="CD341" s="1682" t="s">
        <v>36</v>
      </c>
      <c r="CE341" s="2609"/>
      <c r="CF341" s="2609"/>
      <c r="CG341" s="2609"/>
      <c r="CH341" s="2609"/>
      <c r="CI341" s="2609"/>
      <c r="CJ341" s="2609"/>
      <c r="CK341" s="2609"/>
      <c r="CL341" s="2609"/>
      <c r="CM341" s="2609"/>
      <c r="CN341" s="2609"/>
      <c r="CO341" s="2609"/>
      <c r="CP341" s="2609"/>
      <c r="CQ341" s="2609"/>
      <c r="CR341" s="2609"/>
      <c r="CS341" s="2609"/>
      <c r="CT341" s="2609"/>
      <c r="CU341" s="2609"/>
      <c r="CV341" s="2609"/>
      <c r="CW341" s="2609"/>
      <c r="CX341" s="2609"/>
      <c r="CY341" s="2609"/>
      <c r="CZ341" s="2609"/>
    </row>
    <row r="342" s="767" customFormat="true" ht="15" customHeight="true" x14ac:dyDescent="0.2">
      <c r="B342" s="766"/>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96"/>
      <c r="BB342" s="177" t="s">
        <v>49</v>
      </c>
      <c r="BC342" s="1605" t="s">
        <v>36</v>
      </c>
      <c r="BD342" s="1625" t="s">
        <v>36</v>
      </c>
      <c r="BE342" s="1625" t="s">
        <v>36</v>
      </c>
      <c r="BF342" s="1625" t="s">
        <v>36</v>
      </c>
      <c r="BG342" s="1645" t="s">
        <v>36</v>
      </c>
      <c r="BH342" s="1664" t="s">
        <v>36</v>
      </c>
      <c r="BI342" s="1625" t="s">
        <v>36</v>
      </c>
      <c r="BJ342" s="1625" t="s">
        <v>36</v>
      </c>
      <c r="BK342" s="1625" t="s">
        <v>36</v>
      </c>
      <c r="BL342" s="1645" t="s">
        <v>36</v>
      </c>
      <c r="BM342" s="1664" t="s">
        <v>36</v>
      </c>
      <c r="BN342" s="1625" t="s">
        <v>36</v>
      </c>
      <c r="BO342" s="1625" t="s">
        <v>36</v>
      </c>
      <c r="BP342" s="1625" t="s">
        <v>36</v>
      </c>
      <c r="BQ342" s="1645" t="s">
        <v>36</v>
      </c>
      <c r="BR342" s="1664" t="s">
        <v>36</v>
      </c>
      <c r="BS342" s="1625" t="s">
        <v>36</v>
      </c>
      <c r="BT342" s="1625" t="s">
        <v>36</v>
      </c>
      <c r="BU342" s="1625" t="s">
        <v>36</v>
      </c>
      <c r="BV342" s="1625" t="s">
        <v>36</v>
      </c>
      <c r="BW342" s="1625" t="s">
        <v>36</v>
      </c>
      <c r="BX342" s="1625" t="s">
        <v>36</v>
      </c>
      <c r="BY342" s="1683" t="s">
        <v>36</v>
      </c>
      <c r="BZ342" s="1683" t="s">
        <v>36</v>
      </c>
      <c r="CA342" s="1683" t="s">
        <v>36</v>
      </c>
      <c r="CB342" s="1683" t="s">
        <v>36</v>
      </c>
      <c r="CC342" s="1683" t="s">
        <v>36</v>
      </c>
      <c r="CD342" s="1683" t="s">
        <v>36</v>
      </c>
      <c r="CE342" s="2610"/>
      <c r="CF342" s="2610"/>
      <c r="CG342" s="2610"/>
      <c r="CH342" s="2610"/>
      <c r="CI342" s="2610"/>
      <c r="CJ342" s="2610"/>
      <c r="CK342" s="2610"/>
      <c r="CL342" s="2610"/>
      <c r="CM342" s="2610"/>
      <c r="CN342" s="2610"/>
      <c r="CO342" s="2610"/>
      <c r="CP342" s="2610"/>
      <c r="CQ342" s="2610"/>
      <c r="CR342" s="2610"/>
      <c r="CS342" s="2610"/>
      <c r="CT342" s="2610"/>
      <c r="CU342" s="2610"/>
      <c r="CV342" s="2610"/>
      <c r="CW342" s="2610"/>
      <c r="CX342" s="2610"/>
      <c r="CY342" s="2610"/>
      <c r="CZ342" s="2610"/>
    </row>
    <row r="343" s="767" customFormat="true" ht="15" customHeight="true" x14ac:dyDescent="0.2">
      <c r="B343" s="766"/>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95" t="s">
        <v>151</v>
      </c>
      <c r="BB343" s="177" t="s">
        <v>50</v>
      </c>
      <c r="BC343" s="1605" t="s">
        <v>36</v>
      </c>
      <c r="BD343" s="1625" t="s">
        <v>36</v>
      </c>
      <c r="BE343" s="1625" t="s">
        <v>36</v>
      </c>
      <c r="BF343" s="1625" t="s">
        <v>36</v>
      </c>
      <c r="BG343" s="1645" t="s">
        <v>36</v>
      </c>
      <c r="BH343" s="1664" t="s">
        <v>36</v>
      </c>
      <c r="BI343" s="1625" t="s">
        <v>36</v>
      </c>
      <c r="BJ343" s="1625" t="s">
        <v>36</v>
      </c>
      <c r="BK343" s="1625" t="s">
        <v>36</v>
      </c>
      <c r="BL343" s="1645" t="s">
        <v>36</v>
      </c>
      <c r="BM343" s="1664" t="s">
        <v>36</v>
      </c>
      <c r="BN343" s="1625" t="s">
        <v>36</v>
      </c>
      <c r="BO343" s="1625" t="s">
        <v>36</v>
      </c>
      <c r="BP343" s="1625" t="s">
        <v>36</v>
      </c>
      <c r="BQ343" s="1645" t="s">
        <v>36</v>
      </c>
      <c r="BR343" s="1664" t="s">
        <v>36</v>
      </c>
      <c r="BS343" s="1625" t="s">
        <v>36</v>
      </c>
      <c r="BT343" s="1625" t="s">
        <v>36</v>
      </c>
      <c r="BU343" s="1625" t="s">
        <v>36</v>
      </c>
      <c r="BV343" s="1625" t="s">
        <v>36</v>
      </c>
      <c r="BW343" s="1625" t="s">
        <v>36</v>
      </c>
      <c r="BX343" s="1625" t="s">
        <v>36</v>
      </c>
      <c r="BY343" s="1683" t="s">
        <v>36</v>
      </c>
      <c r="BZ343" s="1683" t="s">
        <v>36</v>
      </c>
      <c r="CA343" s="1683" t="s">
        <v>36</v>
      </c>
      <c r="CB343" s="1683" t="s">
        <v>36</v>
      </c>
      <c r="CC343" s="1683" t="s">
        <v>36</v>
      </c>
      <c r="CD343" s="1683" t="s">
        <v>36</v>
      </c>
      <c r="CE343" s="2610"/>
      <c r="CF343" s="2610"/>
      <c r="CG343" s="2610"/>
      <c r="CH343" s="2610"/>
      <c r="CI343" s="2610"/>
      <c r="CJ343" s="2610"/>
      <c r="CK343" s="2610"/>
      <c r="CL343" s="2610"/>
      <c r="CM343" s="2610"/>
      <c r="CN343" s="2610"/>
      <c r="CO343" s="2610"/>
      <c r="CP343" s="2610"/>
      <c r="CQ343" s="2610"/>
      <c r="CR343" s="2610"/>
      <c r="CS343" s="2610"/>
      <c r="CT343" s="2610"/>
      <c r="CU343" s="2610"/>
      <c r="CV343" s="2610"/>
      <c r="CW343" s="2610"/>
      <c r="CX343" s="2610"/>
      <c r="CY343" s="2610"/>
      <c r="CZ343" s="2610"/>
    </row>
    <row r="344" s="767" customFormat="true" ht="15" customHeight="true" x14ac:dyDescent="0.2">
      <c r="B344" s="766"/>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96"/>
      <c r="BB344" s="177" t="s">
        <v>49</v>
      </c>
      <c r="BC344" s="1605" t="s">
        <v>36</v>
      </c>
      <c r="BD344" s="1625" t="s">
        <v>36</v>
      </c>
      <c r="BE344" s="1625" t="s">
        <v>36</v>
      </c>
      <c r="BF344" s="1625" t="s">
        <v>36</v>
      </c>
      <c r="BG344" s="1645" t="s">
        <v>36</v>
      </c>
      <c r="BH344" s="1664" t="s">
        <v>36</v>
      </c>
      <c r="BI344" s="1625" t="s">
        <v>36</v>
      </c>
      <c r="BJ344" s="1625" t="s">
        <v>36</v>
      </c>
      <c r="BK344" s="1625" t="s">
        <v>36</v>
      </c>
      <c r="BL344" s="1645" t="s">
        <v>36</v>
      </c>
      <c r="BM344" s="1664" t="s">
        <v>36</v>
      </c>
      <c r="BN344" s="1625" t="s">
        <v>36</v>
      </c>
      <c r="BO344" s="1625" t="s">
        <v>36</v>
      </c>
      <c r="BP344" s="1625" t="s">
        <v>36</v>
      </c>
      <c r="BQ344" s="1645" t="s">
        <v>36</v>
      </c>
      <c r="BR344" s="1664" t="s">
        <v>36</v>
      </c>
      <c r="BS344" s="1625" t="s">
        <v>36</v>
      </c>
      <c r="BT344" s="1625" t="s">
        <v>36</v>
      </c>
      <c r="BU344" s="1625" t="s">
        <v>36</v>
      </c>
      <c r="BV344" s="1625" t="s">
        <v>36</v>
      </c>
      <c r="BW344" s="1625" t="s">
        <v>36</v>
      </c>
      <c r="BX344" s="1625" t="s">
        <v>36</v>
      </c>
      <c r="BY344" s="1683" t="s">
        <v>36</v>
      </c>
      <c r="BZ344" s="1683" t="s">
        <v>36</v>
      </c>
      <c r="CA344" s="1683" t="s">
        <v>36</v>
      </c>
      <c r="CB344" s="1683" t="s">
        <v>36</v>
      </c>
      <c r="CC344" s="1683" t="s">
        <v>36</v>
      </c>
      <c r="CD344" s="1683" t="s">
        <v>36</v>
      </c>
      <c r="CE344" s="2610"/>
      <c r="CF344" s="2610"/>
      <c r="CG344" s="2610"/>
      <c r="CH344" s="2610"/>
      <c r="CI344" s="2610"/>
      <c r="CJ344" s="2610"/>
      <c r="CK344" s="2610"/>
      <c r="CL344" s="2610"/>
      <c r="CM344" s="2610"/>
      <c r="CN344" s="2610"/>
      <c r="CO344" s="2610"/>
      <c r="CP344" s="2610"/>
      <c r="CQ344" s="2610"/>
      <c r="CR344" s="2610"/>
      <c r="CS344" s="2610"/>
      <c r="CT344" s="2610"/>
      <c r="CU344" s="2610"/>
      <c r="CV344" s="2610"/>
      <c r="CW344" s="2610"/>
      <c r="CX344" s="2610"/>
      <c r="CY344" s="2610"/>
      <c r="CZ344" s="2610"/>
    </row>
    <row r="345" s="767" customFormat="true" ht="15" customHeight="true" x14ac:dyDescent="0.2">
      <c r="B345" s="766"/>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95" t="s">
        <v>152</v>
      </c>
      <c r="BB345" s="177" t="s">
        <v>50</v>
      </c>
      <c r="BC345" s="1605" t="s">
        <v>36</v>
      </c>
      <c r="BD345" s="1625" t="s">
        <v>36</v>
      </c>
      <c r="BE345" s="1625" t="s">
        <v>36</v>
      </c>
      <c r="BF345" s="1625" t="s">
        <v>36</v>
      </c>
      <c r="BG345" s="1645" t="s">
        <v>36</v>
      </c>
      <c r="BH345" s="1664" t="s">
        <v>36</v>
      </c>
      <c r="BI345" s="1625" t="s">
        <v>36</v>
      </c>
      <c r="BJ345" s="1625" t="s">
        <v>36</v>
      </c>
      <c r="BK345" s="1625" t="s">
        <v>36</v>
      </c>
      <c r="BL345" s="1645" t="s">
        <v>36</v>
      </c>
      <c r="BM345" s="1664" t="s">
        <v>36</v>
      </c>
      <c r="BN345" s="1625" t="s">
        <v>36</v>
      </c>
      <c r="BO345" s="1625" t="s">
        <v>36</v>
      </c>
      <c r="BP345" s="1625" t="s">
        <v>36</v>
      </c>
      <c r="BQ345" s="1645" t="s">
        <v>36</v>
      </c>
      <c r="BR345" s="1664" t="s">
        <v>36</v>
      </c>
      <c r="BS345" s="1625" t="s">
        <v>36</v>
      </c>
      <c r="BT345" s="1625" t="s">
        <v>36</v>
      </c>
      <c r="BU345" s="1625" t="s">
        <v>36</v>
      </c>
      <c r="BV345" s="1625" t="s">
        <v>36</v>
      </c>
      <c r="BW345" s="1625" t="s">
        <v>36</v>
      </c>
      <c r="BX345" s="1625" t="s">
        <v>36</v>
      </c>
      <c r="BY345" s="1683" t="s">
        <v>36</v>
      </c>
      <c r="BZ345" s="1683" t="s">
        <v>36</v>
      </c>
      <c r="CA345" s="1683" t="s">
        <v>36</v>
      </c>
      <c r="CB345" s="1683" t="s">
        <v>36</v>
      </c>
      <c r="CC345" s="1683" t="s">
        <v>36</v>
      </c>
      <c r="CD345" s="1683" t="s">
        <v>36</v>
      </c>
      <c r="CE345" s="2610"/>
      <c r="CF345" s="2610"/>
      <c r="CG345" s="2610"/>
      <c r="CH345" s="2610"/>
      <c r="CI345" s="2610"/>
      <c r="CJ345" s="2610"/>
      <c r="CK345" s="2610"/>
      <c r="CL345" s="2610"/>
      <c r="CM345" s="2610"/>
      <c r="CN345" s="2610"/>
      <c r="CO345" s="2610"/>
      <c r="CP345" s="2610"/>
      <c r="CQ345" s="2610"/>
      <c r="CR345" s="2610"/>
      <c r="CS345" s="2610"/>
      <c r="CT345" s="2610"/>
      <c r="CU345" s="2610"/>
      <c r="CV345" s="2610"/>
      <c r="CW345" s="2610"/>
      <c r="CX345" s="2610"/>
      <c r="CY345" s="2610"/>
      <c r="CZ345" s="2610"/>
    </row>
    <row r="346" s="767" customFormat="true" ht="15" customHeight="true" x14ac:dyDescent="0.2">
      <c r="B346" s="766"/>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96"/>
      <c r="BB346" s="177" t="s">
        <v>49</v>
      </c>
      <c r="BC346" s="1605" t="s">
        <v>36</v>
      </c>
      <c r="BD346" s="1625" t="s">
        <v>36</v>
      </c>
      <c r="BE346" s="1625" t="s">
        <v>36</v>
      </c>
      <c r="BF346" s="1625" t="s">
        <v>36</v>
      </c>
      <c r="BG346" s="1645" t="s">
        <v>36</v>
      </c>
      <c r="BH346" s="1664" t="s">
        <v>36</v>
      </c>
      <c r="BI346" s="1625" t="s">
        <v>36</v>
      </c>
      <c r="BJ346" s="1625" t="s">
        <v>36</v>
      </c>
      <c r="BK346" s="1625" t="s">
        <v>36</v>
      </c>
      <c r="BL346" s="1645" t="s">
        <v>36</v>
      </c>
      <c r="BM346" s="1664" t="s">
        <v>36</v>
      </c>
      <c r="BN346" s="1625" t="s">
        <v>36</v>
      </c>
      <c r="BO346" s="1625" t="s">
        <v>36</v>
      </c>
      <c r="BP346" s="1625" t="s">
        <v>36</v>
      </c>
      <c r="BQ346" s="1645" t="s">
        <v>36</v>
      </c>
      <c r="BR346" s="1664" t="s">
        <v>36</v>
      </c>
      <c r="BS346" s="1625" t="s">
        <v>36</v>
      </c>
      <c r="BT346" s="1625" t="s">
        <v>36</v>
      </c>
      <c r="BU346" s="1625" t="s">
        <v>36</v>
      </c>
      <c r="BV346" s="1625" t="s">
        <v>36</v>
      </c>
      <c r="BW346" s="1625" t="s">
        <v>36</v>
      </c>
      <c r="BX346" s="1625" t="s">
        <v>36</v>
      </c>
      <c r="BY346" s="1683" t="s">
        <v>36</v>
      </c>
      <c r="BZ346" s="1683" t="s">
        <v>36</v>
      </c>
      <c r="CA346" s="1683" t="s">
        <v>36</v>
      </c>
      <c r="CB346" s="1683" t="s">
        <v>36</v>
      </c>
      <c r="CC346" s="1683" t="s">
        <v>36</v>
      </c>
      <c r="CD346" s="1683" t="s">
        <v>36</v>
      </c>
      <c r="CE346" s="2610"/>
      <c r="CF346" s="2610"/>
      <c r="CG346" s="2610"/>
      <c r="CH346" s="2610"/>
      <c r="CI346" s="2610"/>
      <c r="CJ346" s="2610"/>
      <c r="CK346" s="2610"/>
      <c r="CL346" s="2610"/>
      <c r="CM346" s="2610"/>
      <c r="CN346" s="2610"/>
      <c r="CO346" s="2610"/>
      <c r="CP346" s="2610"/>
      <c r="CQ346" s="2610"/>
      <c r="CR346" s="2610"/>
      <c r="CS346" s="2610"/>
      <c r="CT346" s="2610"/>
      <c r="CU346" s="2610"/>
      <c r="CV346" s="2610"/>
      <c r="CW346" s="2610"/>
      <c r="CX346" s="2610"/>
      <c r="CY346" s="2610"/>
      <c r="CZ346" s="2610"/>
    </row>
    <row r="347" s="767" customFormat="true" ht="15" customHeight="true" x14ac:dyDescent="0.2">
      <c r="B347" s="766"/>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95" t="s">
        <v>153</v>
      </c>
      <c r="BB347" s="177" t="s">
        <v>50</v>
      </c>
      <c r="BC347" s="1605" t="s">
        <v>36</v>
      </c>
      <c r="BD347" s="1625" t="s">
        <v>36</v>
      </c>
      <c r="BE347" s="1625" t="s">
        <v>36</v>
      </c>
      <c r="BF347" s="1625" t="s">
        <v>36</v>
      </c>
      <c r="BG347" s="1645" t="s">
        <v>36</v>
      </c>
      <c r="BH347" s="1664" t="s">
        <v>36</v>
      </c>
      <c r="BI347" s="1625" t="s">
        <v>36</v>
      </c>
      <c r="BJ347" s="1625" t="s">
        <v>36</v>
      </c>
      <c r="BK347" s="1625" t="s">
        <v>36</v>
      </c>
      <c r="BL347" s="1645" t="s">
        <v>36</v>
      </c>
      <c r="BM347" s="1664" t="s">
        <v>36</v>
      </c>
      <c r="BN347" s="1625" t="s">
        <v>36</v>
      </c>
      <c r="BO347" s="1625" t="s">
        <v>36</v>
      </c>
      <c r="BP347" s="1625" t="s">
        <v>36</v>
      </c>
      <c r="BQ347" s="1645" t="s">
        <v>36</v>
      </c>
      <c r="BR347" s="1664" t="s">
        <v>36</v>
      </c>
      <c r="BS347" s="1625" t="s">
        <v>36</v>
      </c>
      <c r="BT347" s="1625" t="s">
        <v>36</v>
      </c>
      <c r="BU347" s="1625" t="s">
        <v>36</v>
      </c>
      <c r="BV347" s="1625" t="s">
        <v>36</v>
      </c>
      <c r="BW347" s="1625" t="s">
        <v>36</v>
      </c>
      <c r="BX347" s="1625" t="s">
        <v>36</v>
      </c>
      <c r="BY347" s="1683" t="s">
        <v>36</v>
      </c>
      <c r="BZ347" s="1683" t="s">
        <v>36</v>
      </c>
      <c r="CA347" s="1683" t="s">
        <v>36</v>
      </c>
      <c r="CB347" s="1683" t="s">
        <v>36</v>
      </c>
      <c r="CC347" s="1683" t="s">
        <v>36</v>
      </c>
      <c r="CD347" s="1683" t="s">
        <v>36</v>
      </c>
      <c r="CE347" s="2610"/>
      <c r="CF347" s="2610"/>
      <c r="CG347" s="2610"/>
      <c r="CH347" s="2610"/>
      <c r="CI347" s="2610"/>
      <c r="CJ347" s="2610"/>
      <c r="CK347" s="2610"/>
      <c r="CL347" s="2610"/>
      <c r="CM347" s="2610"/>
      <c r="CN347" s="2610"/>
      <c r="CO347" s="2610"/>
      <c r="CP347" s="2610"/>
      <c r="CQ347" s="2610"/>
      <c r="CR347" s="2610"/>
      <c r="CS347" s="2610"/>
      <c r="CT347" s="2610"/>
      <c r="CU347" s="2610"/>
      <c r="CV347" s="2610"/>
      <c r="CW347" s="2610"/>
      <c r="CX347" s="2610"/>
      <c r="CY347" s="2610"/>
      <c r="CZ347" s="2610"/>
    </row>
    <row r="348" s="767" customFormat="true" ht="15" customHeight="true" x14ac:dyDescent="0.2">
      <c r="B348" s="766"/>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96"/>
      <c r="BB348" s="177" t="s">
        <v>49</v>
      </c>
      <c r="BC348" s="1605" t="s">
        <v>36</v>
      </c>
      <c r="BD348" s="1625" t="s">
        <v>36</v>
      </c>
      <c r="BE348" s="1625" t="s">
        <v>36</v>
      </c>
      <c r="BF348" s="1625" t="s">
        <v>36</v>
      </c>
      <c r="BG348" s="1645" t="s">
        <v>36</v>
      </c>
      <c r="BH348" s="1664" t="s">
        <v>36</v>
      </c>
      <c r="BI348" s="1625" t="s">
        <v>36</v>
      </c>
      <c r="BJ348" s="1625" t="s">
        <v>36</v>
      </c>
      <c r="BK348" s="1625" t="s">
        <v>36</v>
      </c>
      <c r="BL348" s="1645" t="s">
        <v>36</v>
      </c>
      <c r="BM348" s="1664" t="s">
        <v>36</v>
      </c>
      <c r="BN348" s="1625" t="s">
        <v>36</v>
      </c>
      <c r="BO348" s="1625" t="s">
        <v>36</v>
      </c>
      <c r="BP348" s="1625" t="s">
        <v>36</v>
      </c>
      <c r="BQ348" s="1645" t="s">
        <v>36</v>
      </c>
      <c r="BR348" s="1664" t="s">
        <v>36</v>
      </c>
      <c r="BS348" s="1625" t="s">
        <v>36</v>
      </c>
      <c r="BT348" s="1625" t="s">
        <v>36</v>
      </c>
      <c r="BU348" s="1625" t="s">
        <v>36</v>
      </c>
      <c r="BV348" s="1625" t="s">
        <v>36</v>
      </c>
      <c r="BW348" s="1625" t="s">
        <v>36</v>
      </c>
      <c r="BX348" s="1625" t="s">
        <v>36</v>
      </c>
      <c r="BY348" s="1683" t="s">
        <v>36</v>
      </c>
      <c r="BZ348" s="1683" t="s">
        <v>36</v>
      </c>
      <c r="CA348" s="1683" t="s">
        <v>36</v>
      </c>
      <c r="CB348" s="1683" t="s">
        <v>36</v>
      </c>
      <c r="CC348" s="1683" t="s">
        <v>36</v>
      </c>
      <c r="CD348" s="1683" t="s">
        <v>36</v>
      </c>
      <c r="CE348" s="2610"/>
      <c r="CF348" s="2610"/>
      <c r="CG348" s="2610"/>
      <c r="CH348" s="2610"/>
      <c r="CI348" s="2610"/>
      <c r="CJ348" s="2610"/>
      <c r="CK348" s="2610"/>
      <c r="CL348" s="2610"/>
      <c r="CM348" s="2610"/>
      <c r="CN348" s="2610"/>
      <c r="CO348" s="2610"/>
      <c r="CP348" s="2610"/>
      <c r="CQ348" s="2610"/>
      <c r="CR348" s="2610"/>
      <c r="CS348" s="2610"/>
      <c r="CT348" s="2610"/>
      <c r="CU348" s="2610"/>
      <c r="CV348" s="2610"/>
      <c r="CW348" s="2610"/>
      <c r="CX348" s="2610"/>
      <c r="CY348" s="2610"/>
      <c r="CZ348" s="2610"/>
    </row>
    <row r="349" s="767" customFormat="true" ht="15" customHeight="true" x14ac:dyDescent="0.2">
      <c r="B349" s="766"/>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95" t="s">
        <v>154</v>
      </c>
      <c r="BB349" s="177" t="s">
        <v>50</v>
      </c>
      <c r="BC349" s="1605" t="s">
        <v>36</v>
      </c>
      <c r="BD349" s="1625" t="s">
        <v>36</v>
      </c>
      <c r="BE349" s="1625" t="s">
        <v>36</v>
      </c>
      <c r="BF349" s="1625" t="s">
        <v>36</v>
      </c>
      <c r="BG349" s="1645" t="s">
        <v>36</v>
      </c>
      <c r="BH349" s="1664" t="s">
        <v>36</v>
      </c>
      <c r="BI349" s="1625" t="s">
        <v>36</v>
      </c>
      <c r="BJ349" s="1625" t="s">
        <v>36</v>
      </c>
      <c r="BK349" s="1625" t="s">
        <v>36</v>
      </c>
      <c r="BL349" s="1645" t="s">
        <v>36</v>
      </c>
      <c r="BM349" s="1664" t="s">
        <v>36</v>
      </c>
      <c r="BN349" s="1625" t="s">
        <v>36</v>
      </c>
      <c r="BO349" s="1625" t="s">
        <v>36</v>
      </c>
      <c r="BP349" s="1625" t="s">
        <v>36</v>
      </c>
      <c r="BQ349" s="1645" t="s">
        <v>36</v>
      </c>
      <c r="BR349" s="1664" t="s">
        <v>36</v>
      </c>
      <c r="BS349" s="1625" t="s">
        <v>36</v>
      </c>
      <c r="BT349" s="1625" t="s">
        <v>36</v>
      </c>
      <c r="BU349" s="1625" t="s">
        <v>36</v>
      </c>
      <c r="BV349" s="1625" t="s">
        <v>36</v>
      </c>
      <c r="BW349" s="1625" t="s">
        <v>36</v>
      </c>
      <c r="BX349" s="1625" t="s">
        <v>36</v>
      </c>
      <c r="BY349" s="1683" t="s">
        <v>36</v>
      </c>
      <c r="BZ349" s="1683" t="s">
        <v>36</v>
      </c>
      <c r="CA349" s="1683" t="s">
        <v>36</v>
      </c>
      <c r="CB349" s="1683" t="s">
        <v>36</v>
      </c>
      <c r="CC349" s="1683" t="s">
        <v>36</v>
      </c>
      <c r="CD349" s="1683" t="s">
        <v>36</v>
      </c>
      <c r="CE349" s="2610"/>
      <c r="CF349" s="2610"/>
      <c r="CG349" s="2610"/>
      <c r="CH349" s="2610"/>
      <c r="CI349" s="2610"/>
      <c r="CJ349" s="2610"/>
      <c r="CK349" s="2610"/>
      <c r="CL349" s="2610"/>
      <c r="CM349" s="2610"/>
      <c r="CN349" s="2610"/>
      <c r="CO349" s="2610"/>
      <c r="CP349" s="2610"/>
      <c r="CQ349" s="2610"/>
      <c r="CR349" s="2610"/>
      <c r="CS349" s="2610"/>
      <c r="CT349" s="2610"/>
      <c r="CU349" s="2610"/>
      <c r="CV349" s="2610"/>
      <c r="CW349" s="2610"/>
      <c r="CX349" s="2610"/>
      <c r="CY349" s="2610"/>
      <c r="CZ349" s="2610"/>
    </row>
    <row r="350" s="767" customFormat="true" ht="15" customHeight="true" x14ac:dyDescent="0.2">
      <c r="B350" s="766"/>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96"/>
      <c r="BB350" s="177" t="s">
        <v>49</v>
      </c>
      <c r="BC350" s="1605" t="s">
        <v>36</v>
      </c>
      <c r="BD350" s="1625" t="s">
        <v>36</v>
      </c>
      <c r="BE350" s="1625" t="s">
        <v>36</v>
      </c>
      <c r="BF350" s="1625" t="s">
        <v>36</v>
      </c>
      <c r="BG350" s="1645" t="s">
        <v>36</v>
      </c>
      <c r="BH350" s="1664" t="s">
        <v>36</v>
      </c>
      <c r="BI350" s="1625" t="s">
        <v>36</v>
      </c>
      <c r="BJ350" s="1625" t="s">
        <v>36</v>
      </c>
      <c r="BK350" s="1625" t="s">
        <v>36</v>
      </c>
      <c r="BL350" s="1645" t="s">
        <v>36</v>
      </c>
      <c r="BM350" s="1664" t="s">
        <v>36</v>
      </c>
      <c r="BN350" s="1625" t="s">
        <v>36</v>
      </c>
      <c r="BO350" s="1625" t="s">
        <v>36</v>
      </c>
      <c r="BP350" s="1625" t="s">
        <v>36</v>
      </c>
      <c r="BQ350" s="1645" t="s">
        <v>36</v>
      </c>
      <c r="BR350" s="1664" t="s">
        <v>36</v>
      </c>
      <c r="BS350" s="1625" t="s">
        <v>36</v>
      </c>
      <c r="BT350" s="1625" t="s">
        <v>36</v>
      </c>
      <c r="BU350" s="1625" t="s">
        <v>36</v>
      </c>
      <c r="BV350" s="1625" t="s">
        <v>36</v>
      </c>
      <c r="BW350" s="1625" t="s">
        <v>36</v>
      </c>
      <c r="BX350" s="1625" t="s">
        <v>36</v>
      </c>
      <c r="BY350" s="1683" t="s">
        <v>36</v>
      </c>
      <c r="BZ350" s="1683" t="s">
        <v>36</v>
      </c>
      <c r="CA350" s="1683" t="s">
        <v>36</v>
      </c>
      <c r="CB350" s="1683" t="s">
        <v>36</v>
      </c>
      <c r="CC350" s="1683" t="s">
        <v>36</v>
      </c>
      <c r="CD350" s="1683" t="s">
        <v>36</v>
      </c>
      <c r="CE350" s="2610"/>
      <c r="CF350" s="2610"/>
      <c r="CG350" s="2610"/>
      <c r="CH350" s="2610"/>
      <c r="CI350" s="2610"/>
      <c r="CJ350" s="2610"/>
      <c r="CK350" s="2610"/>
      <c r="CL350" s="2610"/>
      <c r="CM350" s="2610"/>
      <c r="CN350" s="2610"/>
      <c r="CO350" s="2610"/>
      <c r="CP350" s="2610"/>
      <c r="CQ350" s="2610"/>
      <c r="CR350" s="2610"/>
      <c r="CS350" s="2610"/>
      <c r="CT350" s="2610"/>
      <c r="CU350" s="2610"/>
      <c r="CV350" s="2610"/>
      <c r="CW350" s="2610"/>
      <c r="CX350" s="2610"/>
      <c r="CY350" s="2610"/>
      <c r="CZ350" s="2610"/>
    </row>
    <row r="351" s="767" customFormat="true" ht="15" customHeight="true" x14ac:dyDescent="0.2">
      <c r="B351" s="766"/>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95" t="s">
        <v>155</v>
      </c>
      <c r="BB351" s="177" t="s">
        <v>50</v>
      </c>
      <c r="BC351" s="1605" t="s">
        <v>36</v>
      </c>
      <c r="BD351" s="1625" t="s">
        <v>36</v>
      </c>
      <c r="BE351" s="1625" t="s">
        <v>36</v>
      </c>
      <c r="BF351" s="1625" t="s">
        <v>36</v>
      </c>
      <c r="BG351" s="1645" t="s">
        <v>36</v>
      </c>
      <c r="BH351" s="1664" t="s">
        <v>36</v>
      </c>
      <c r="BI351" s="1625" t="s">
        <v>36</v>
      </c>
      <c r="BJ351" s="1625" t="s">
        <v>36</v>
      </c>
      <c r="BK351" s="1625" t="s">
        <v>36</v>
      </c>
      <c r="BL351" s="1645" t="s">
        <v>36</v>
      </c>
      <c r="BM351" s="1664" t="s">
        <v>36</v>
      </c>
      <c r="BN351" s="1625" t="s">
        <v>36</v>
      </c>
      <c r="BO351" s="1625" t="s">
        <v>36</v>
      </c>
      <c r="BP351" s="1625" t="s">
        <v>36</v>
      </c>
      <c r="BQ351" s="1645" t="s">
        <v>36</v>
      </c>
      <c r="BR351" s="1664" t="s">
        <v>36</v>
      </c>
      <c r="BS351" s="1625" t="s">
        <v>36</v>
      </c>
      <c r="BT351" s="1625" t="s">
        <v>36</v>
      </c>
      <c r="BU351" s="1625" t="s">
        <v>36</v>
      </c>
      <c r="BV351" s="1625" t="s">
        <v>36</v>
      </c>
      <c r="BW351" s="1625" t="s">
        <v>36</v>
      </c>
      <c r="BX351" s="1625" t="s">
        <v>36</v>
      </c>
      <c r="BY351" s="1683" t="s">
        <v>36</v>
      </c>
      <c r="BZ351" s="1683" t="s">
        <v>36</v>
      </c>
      <c r="CA351" s="1683" t="s">
        <v>36</v>
      </c>
      <c r="CB351" s="1683" t="s">
        <v>36</v>
      </c>
      <c r="CC351" s="1683" t="s">
        <v>36</v>
      </c>
      <c r="CD351" s="1683" t="s">
        <v>36</v>
      </c>
      <c r="CE351" s="2610"/>
      <c r="CF351" s="2610"/>
      <c r="CG351" s="2610"/>
      <c r="CH351" s="2610"/>
      <c r="CI351" s="2610"/>
      <c r="CJ351" s="2610"/>
      <c r="CK351" s="2610"/>
      <c r="CL351" s="2610"/>
      <c r="CM351" s="2610"/>
      <c r="CN351" s="2610"/>
      <c r="CO351" s="2610"/>
      <c r="CP351" s="2610"/>
      <c r="CQ351" s="2610"/>
      <c r="CR351" s="2610"/>
      <c r="CS351" s="2610"/>
      <c r="CT351" s="2610"/>
      <c r="CU351" s="2610"/>
      <c r="CV351" s="2610"/>
      <c r="CW351" s="2610"/>
      <c r="CX351" s="2610"/>
      <c r="CY351" s="2610"/>
      <c r="CZ351" s="2610"/>
    </row>
    <row r="352" s="767" customFormat="true" ht="15" customHeight="true" x14ac:dyDescent="0.2">
      <c r="B352" s="766"/>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96"/>
      <c r="BB352" s="177" t="s">
        <v>49</v>
      </c>
      <c r="BC352" s="1605" t="s">
        <v>36</v>
      </c>
      <c r="BD352" s="1625" t="s">
        <v>36</v>
      </c>
      <c r="BE352" s="1625" t="s">
        <v>36</v>
      </c>
      <c r="BF352" s="1625" t="s">
        <v>36</v>
      </c>
      <c r="BG352" s="1645" t="s">
        <v>36</v>
      </c>
      <c r="BH352" s="1664" t="s">
        <v>36</v>
      </c>
      <c r="BI352" s="1625" t="s">
        <v>36</v>
      </c>
      <c r="BJ352" s="1625" t="s">
        <v>36</v>
      </c>
      <c r="BK352" s="1625" t="s">
        <v>36</v>
      </c>
      <c r="BL352" s="1645" t="s">
        <v>36</v>
      </c>
      <c r="BM352" s="1664" t="s">
        <v>36</v>
      </c>
      <c r="BN352" s="1625" t="s">
        <v>36</v>
      </c>
      <c r="BO352" s="1625" t="s">
        <v>36</v>
      </c>
      <c r="BP352" s="1625" t="s">
        <v>36</v>
      </c>
      <c r="BQ352" s="1645" t="s">
        <v>36</v>
      </c>
      <c r="BR352" s="1664" t="s">
        <v>36</v>
      </c>
      <c r="BS352" s="1625" t="s">
        <v>36</v>
      </c>
      <c r="BT352" s="1625" t="s">
        <v>36</v>
      </c>
      <c r="BU352" s="1625" t="s">
        <v>36</v>
      </c>
      <c r="BV352" s="1625" t="s">
        <v>36</v>
      </c>
      <c r="BW352" s="1625" t="s">
        <v>36</v>
      </c>
      <c r="BX352" s="1625" t="s">
        <v>36</v>
      </c>
      <c r="BY352" s="1683" t="s">
        <v>36</v>
      </c>
      <c r="BZ352" s="1683" t="s">
        <v>36</v>
      </c>
      <c r="CA352" s="1683" t="s">
        <v>36</v>
      </c>
      <c r="CB352" s="1683" t="s">
        <v>36</v>
      </c>
      <c r="CC352" s="1683" t="s">
        <v>36</v>
      </c>
      <c r="CD352" s="1683" t="s">
        <v>36</v>
      </c>
      <c r="CE352" s="2610"/>
      <c r="CF352" s="2610"/>
      <c r="CG352" s="2610"/>
      <c r="CH352" s="2610"/>
      <c r="CI352" s="2610"/>
      <c r="CJ352" s="2610"/>
      <c r="CK352" s="2610"/>
      <c r="CL352" s="2610"/>
      <c r="CM352" s="2610"/>
      <c r="CN352" s="2610"/>
      <c r="CO352" s="2610"/>
      <c r="CP352" s="2610"/>
      <c r="CQ352" s="2610"/>
      <c r="CR352" s="2610"/>
      <c r="CS352" s="2610"/>
      <c r="CT352" s="2610"/>
      <c r="CU352" s="2610"/>
      <c r="CV352" s="2610"/>
      <c r="CW352" s="2610"/>
      <c r="CX352" s="2610"/>
      <c r="CY352" s="2610"/>
      <c r="CZ352" s="2610"/>
    </row>
    <row r="353" s="767" customFormat="true" ht="15" customHeight="true" x14ac:dyDescent="0.2">
      <c r="B353" s="766"/>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95" t="s">
        <v>144</v>
      </c>
      <c r="BB353" s="177" t="s">
        <v>50</v>
      </c>
      <c r="BC353" s="1605" t="s">
        <v>36</v>
      </c>
      <c r="BD353" s="1625" t="s">
        <v>36</v>
      </c>
      <c r="BE353" s="1625" t="s">
        <v>36</v>
      </c>
      <c r="BF353" s="1625" t="s">
        <v>36</v>
      </c>
      <c r="BG353" s="1645" t="s">
        <v>36</v>
      </c>
      <c r="BH353" s="1664" t="s">
        <v>36</v>
      </c>
      <c r="BI353" s="1625" t="s">
        <v>36</v>
      </c>
      <c r="BJ353" s="1625" t="s">
        <v>36</v>
      </c>
      <c r="BK353" s="1625" t="s">
        <v>36</v>
      </c>
      <c r="BL353" s="1645" t="s">
        <v>36</v>
      </c>
      <c r="BM353" s="1664" t="s">
        <v>36</v>
      </c>
      <c r="BN353" s="1625" t="s">
        <v>36</v>
      </c>
      <c r="BO353" s="1625" t="s">
        <v>36</v>
      </c>
      <c r="BP353" s="1625" t="s">
        <v>36</v>
      </c>
      <c r="BQ353" s="1645" t="s">
        <v>36</v>
      </c>
      <c r="BR353" s="1664" t="s">
        <v>36</v>
      </c>
      <c r="BS353" s="1625" t="s">
        <v>36</v>
      </c>
      <c r="BT353" s="1625" t="s">
        <v>36</v>
      </c>
      <c r="BU353" s="1625" t="s">
        <v>36</v>
      </c>
      <c r="BV353" s="1625" t="s">
        <v>36</v>
      </c>
      <c r="BW353" s="1625" t="s">
        <v>36</v>
      </c>
      <c r="BX353" s="1625" t="s">
        <v>36</v>
      </c>
      <c r="BY353" s="1683" t="s">
        <v>36</v>
      </c>
      <c r="BZ353" s="1683" t="s">
        <v>36</v>
      </c>
      <c r="CA353" s="1683" t="s">
        <v>36</v>
      </c>
      <c r="CB353" s="1683" t="s">
        <v>36</v>
      </c>
      <c r="CC353" s="1683" t="s">
        <v>36</v>
      </c>
      <c r="CD353" s="1683" t="s">
        <v>36</v>
      </c>
      <c r="CE353" s="2610"/>
      <c r="CF353" s="2610"/>
      <c r="CG353" s="2610"/>
      <c r="CH353" s="2610"/>
      <c r="CI353" s="2610"/>
      <c r="CJ353" s="2610"/>
      <c r="CK353" s="2610"/>
      <c r="CL353" s="2610"/>
      <c r="CM353" s="2610"/>
      <c r="CN353" s="2610"/>
      <c r="CO353" s="2610"/>
      <c r="CP353" s="2610"/>
      <c r="CQ353" s="2610"/>
      <c r="CR353" s="2610"/>
      <c r="CS353" s="2610"/>
      <c r="CT353" s="2610"/>
      <c r="CU353" s="2610"/>
      <c r="CV353" s="2610"/>
      <c r="CW353" s="2610"/>
      <c r="CX353" s="2610"/>
      <c r="CY353" s="2610"/>
      <c r="CZ353" s="2610"/>
    </row>
    <row r="354" s="767" customFormat="true" ht="15" customHeight="true" x14ac:dyDescent="0.2">
      <c r="B354" s="766"/>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97"/>
      <c r="BB354" s="178" t="s">
        <v>49</v>
      </c>
      <c r="BC354" s="1606" t="s">
        <v>36</v>
      </c>
      <c r="BD354" s="1626" t="s">
        <v>36</v>
      </c>
      <c r="BE354" s="1626" t="s">
        <v>36</v>
      </c>
      <c r="BF354" s="1626" t="s">
        <v>36</v>
      </c>
      <c r="BG354" s="1646" t="s">
        <v>36</v>
      </c>
      <c r="BH354" s="1665" t="s">
        <v>36</v>
      </c>
      <c r="BI354" s="1626" t="s">
        <v>36</v>
      </c>
      <c r="BJ354" s="1626" t="s">
        <v>36</v>
      </c>
      <c r="BK354" s="1626" t="s">
        <v>36</v>
      </c>
      <c r="BL354" s="1646" t="s">
        <v>36</v>
      </c>
      <c r="BM354" s="1665" t="s">
        <v>36</v>
      </c>
      <c r="BN354" s="1626" t="s">
        <v>36</v>
      </c>
      <c r="BO354" s="1626" t="s">
        <v>36</v>
      </c>
      <c r="BP354" s="1626" t="s">
        <v>36</v>
      </c>
      <c r="BQ354" s="1646" t="s">
        <v>36</v>
      </c>
      <c r="BR354" s="1665" t="s">
        <v>36</v>
      </c>
      <c r="BS354" s="1626" t="s">
        <v>36</v>
      </c>
      <c r="BT354" s="1626" t="s">
        <v>36</v>
      </c>
      <c r="BU354" s="1626" t="s">
        <v>36</v>
      </c>
      <c r="BV354" s="1626" t="s">
        <v>36</v>
      </c>
      <c r="BW354" s="1626" t="s">
        <v>36</v>
      </c>
      <c r="BX354" s="1626" t="s">
        <v>36</v>
      </c>
      <c r="BY354" s="1684" t="s">
        <v>36</v>
      </c>
      <c r="BZ354" s="1684" t="s">
        <v>36</v>
      </c>
      <c r="CA354" s="1684" t="s">
        <v>36</v>
      </c>
      <c r="CB354" s="1684" t="s">
        <v>36</v>
      </c>
      <c r="CC354" s="1684" t="s">
        <v>36</v>
      </c>
      <c r="CD354" s="1684" t="s">
        <v>36</v>
      </c>
      <c r="CE354" s="2611"/>
      <c r="CF354" s="2611"/>
      <c r="CG354" s="2611"/>
      <c r="CH354" s="2611"/>
      <c r="CI354" s="2611"/>
      <c r="CJ354" s="2611"/>
      <c r="CK354" s="2611"/>
      <c r="CL354" s="2611"/>
      <c r="CM354" s="2611"/>
      <c r="CN354" s="2611"/>
      <c r="CO354" s="2611"/>
      <c r="CP354" s="2611"/>
      <c r="CQ354" s="2611"/>
      <c r="CR354" s="2611"/>
      <c r="CS354" s="2611"/>
      <c r="CT354" s="2611"/>
      <c r="CU354" s="2611"/>
      <c r="CV354" s="2611"/>
      <c r="CW354" s="2611"/>
      <c r="CX354" s="2611"/>
      <c r="CY354" s="2611"/>
      <c r="CZ354" s="2611"/>
    </row>
    <row r="355" s="767" customFormat="true" ht="15" customHeight="true" x14ac:dyDescent="0.2">
      <c r="B355" s="766"/>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767" customFormat="true" ht="15" customHeight="true" x14ac:dyDescent="0.2">
      <c r="B356" s="766"/>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767" customFormat="true" ht="15" customHeight="true" x14ac:dyDescent="0.2">
      <c r="B390" s="766"/>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767" customFormat="true" ht="15" customHeight="true" x14ac:dyDescent="0.2">
      <c r="B391" s="766"/>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767" customFormat="true" ht="15" customHeight="true" x14ac:dyDescent="0.2">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767" customFormat="true" ht="15" customHeight="true" x14ac:dyDescent="0.2">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767" customFormat="true" ht="15" customHeight="true" x14ac:dyDescent="0.2">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767" customFormat="true" ht="15" customHeight="true" x14ac:dyDescent="0.2">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767" customFormat="true" ht="15" customHeight="true" x14ac:dyDescent="0.2">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767" customFormat="true" ht="15" customHeight="true" x14ac:dyDescent="0.2">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767" customFormat="true" ht="15" customHeight="true" x14ac:dyDescent="0.2">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785" customFormat="true" ht="15" customHeight="true" x14ac:dyDescent="0.25">
      <c r="A399" s="136"/>
      <c r="B399" s="136"/>
      <c r="C399" s="3144" t="s">
        <v>133</v>
      </c>
      <c r="D399" s="3145"/>
      <c r="E399" s="3145"/>
      <c r="F399" s="3145"/>
      <c r="G399" s="136"/>
      <c r="H399" s="3146" t="s">
        <v>134</v>
      </c>
      <c r="I399" s="3147"/>
      <c r="J399" s="3147"/>
      <c r="K399" s="3147"/>
      <c r="M399" s="3146" t="s">
        <v>135</v>
      </c>
      <c r="N399" s="3147"/>
      <c r="O399" s="3147"/>
      <c r="P399" s="3147"/>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253" t="s">
        <v>217</v>
      </c>
      <c r="D400" s="3149"/>
      <c r="E400" s="3149"/>
      <c r="H400" s="3254" t="s">
        <v>217</v>
      </c>
      <c r="I400" s="3149"/>
      <c r="J400" s="3149"/>
      <c r="M400" s="3255" t="s">
        <v>217</v>
      </c>
      <c r="N400" s="3149"/>
      <c r="O400" s="3149"/>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785"/>
      <c r="BB400" s="136"/>
      <c r="BC400" s="785"/>
      <c r="BD400" s="785"/>
      <c r="BE400" s="785"/>
      <c r="BF400" s="785"/>
      <c r="BG400" s="785"/>
      <c r="BH400" s="785"/>
      <c r="BI400" s="785"/>
      <c r="BJ400" s="785"/>
      <c r="BK400" s="785"/>
      <c r="BL400" s="785"/>
      <c r="BM400" s="785"/>
      <c r="BN400" s="785"/>
      <c r="BO400" s="785"/>
      <c r="BP400" s="785"/>
      <c r="BQ400" s="785"/>
      <c r="BR400" s="785"/>
      <c r="BS400" s="785"/>
      <c r="BT400" s="785"/>
      <c r="BU400" s="785"/>
      <c r="BV400" s="785"/>
      <c r="BW400" s="785"/>
      <c r="BX400" s="785"/>
      <c r="BY400" s="78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155"/>
      <c r="D401" s="3149"/>
      <c r="E401" s="802" t="s">
        <v>218</v>
      </c>
      <c r="H401" s="3155"/>
      <c r="I401" s="3149"/>
      <c r="J401" s="803" t="s">
        <v>218</v>
      </c>
      <c r="M401" s="3155"/>
      <c r="N401" s="3149"/>
      <c r="O401" s="804" t="s">
        <v>218</v>
      </c>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785"/>
      <c r="BB401" s="136"/>
      <c r="BC401" s="785"/>
      <c r="BD401" s="785"/>
      <c r="BE401" s="785"/>
      <c r="BF401" s="785"/>
      <c r="BG401" s="785"/>
      <c r="BH401" s="785"/>
      <c r="BI401" s="785"/>
      <c r="BJ401" s="785"/>
      <c r="BK401" s="785"/>
      <c r="BL401" s="785"/>
      <c r="BM401" s="785"/>
      <c r="BN401" s="785"/>
      <c r="BO401" s="785"/>
      <c r="BP401" s="785"/>
      <c r="BQ401" s="785"/>
      <c r="BR401" s="785"/>
      <c r="BS401" s="785"/>
      <c r="BT401" s="785"/>
      <c r="BU401" s="785"/>
      <c r="BV401" s="785"/>
      <c r="BW401" s="785"/>
      <c r="BX401" s="785"/>
      <c r="BY401" s="78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156" t="s">
        <v>140</v>
      </c>
      <c r="C402" s="3149"/>
      <c r="D402" s="3149"/>
      <c r="E402" s="805" t="s">
        <v>219</v>
      </c>
      <c r="H402" s="3149"/>
      <c r="I402" s="3149"/>
      <c r="J402" s="806" t="s">
        <v>219</v>
      </c>
      <c r="M402" s="3149"/>
      <c r="N402" s="3149"/>
      <c r="O402" s="807" t="s">
        <v>219</v>
      </c>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785"/>
      <c r="BB402" s="136"/>
      <c r="BC402" s="785"/>
      <c r="BD402" s="785"/>
      <c r="BE402" s="785"/>
      <c r="BF402" s="785"/>
      <c r="BG402" s="785"/>
      <c r="BH402" s="785"/>
      <c r="BI402" s="785"/>
      <c r="BJ402" s="785"/>
      <c r="BK402" s="785"/>
      <c r="BL402" s="785"/>
      <c r="BM402" s="785"/>
      <c r="BN402" s="785"/>
      <c r="BO402" s="785"/>
      <c r="BP402" s="785"/>
      <c r="BQ402" s="785"/>
      <c r="BR402" s="785"/>
      <c r="BS402" s="785"/>
      <c r="BT402" s="785"/>
      <c r="BU402" s="785"/>
      <c r="BV402" s="785"/>
      <c r="BW402" s="785"/>
      <c r="BX402" s="785"/>
      <c r="BY402" s="78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149"/>
      <c r="C403" s="3247" t="s">
        <v>284</v>
      </c>
      <c r="D403" s="3158"/>
      <c r="E403" s="913">
        <v>0.80661322832749827</v>
      </c>
      <c r="F403" s="854"/>
      <c r="G403" s="854"/>
      <c r="H403" s="3248" t="s">
        <v>285</v>
      </c>
      <c r="I403" s="3158"/>
      <c r="J403" s="914">
        <v>0.64553814161310563</v>
      </c>
      <c r="K403" s="854"/>
      <c r="L403" s="854"/>
      <c r="M403" s="3249" t="s">
        <v>286</v>
      </c>
      <c r="N403" s="3158"/>
      <c r="O403" s="915">
        <v>0.70036103187155319</v>
      </c>
      <c r="P403" s="854"/>
      <c r="Q403" s="854"/>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149"/>
      <c r="C404" s="3250" t="s">
        <v>287</v>
      </c>
      <c r="D404" s="3158"/>
      <c r="E404" s="916">
        <v>0.77401817459531319</v>
      </c>
      <c r="F404" s="854"/>
      <c r="G404" s="854"/>
      <c r="H404" s="3251" t="s">
        <v>288</v>
      </c>
      <c r="I404" s="3158"/>
      <c r="J404" s="917">
        <v>-0.63291388490460287</v>
      </c>
      <c r="K404" s="854"/>
      <c r="L404" s="854"/>
      <c r="M404" s="3252" t="s">
        <v>289</v>
      </c>
      <c r="N404" s="3158"/>
      <c r="O404" s="918">
        <v>0.67484039249008887</v>
      </c>
      <c r="P404" s="854"/>
      <c r="Q404" s="854"/>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149"/>
      <c r="C405" s="3250" t="s">
        <v>290</v>
      </c>
      <c r="D405" s="3158"/>
      <c r="E405" s="916">
        <v>0.76935325545215139</v>
      </c>
      <c r="F405" s="854"/>
      <c r="G405" s="854"/>
      <c r="H405" s="3251" t="s">
        <v>291</v>
      </c>
      <c r="I405" s="3158"/>
      <c r="J405" s="917">
        <v>0.58095476985076899</v>
      </c>
      <c r="K405" s="854"/>
      <c r="L405" s="854"/>
      <c r="M405" s="3252" t="s">
        <v>292</v>
      </c>
      <c r="N405" s="3158"/>
      <c r="O405" s="918">
        <v>-0.66759893016545568</v>
      </c>
      <c r="P405" s="854"/>
      <c r="Q405" s="854"/>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149"/>
      <c r="C406" s="3250" t="s">
        <v>293</v>
      </c>
      <c r="D406" s="3158"/>
      <c r="E406" s="916">
        <v>0.70630919589196473</v>
      </c>
      <c r="F406" s="854"/>
      <c r="G406" s="854"/>
      <c r="H406" s="3251" t="s">
        <v>294</v>
      </c>
      <c r="I406" s="3158"/>
      <c r="J406" s="917">
        <v>0.56772123215828219</v>
      </c>
      <c r="K406" s="854"/>
      <c r="L406" s="854"/>
      <c r="M406" s="3252" t="s">
        <v>287</v>
      </c>
      <c r="N406" s="3158"/>
      <c r="O406" s="918">
        <v>0.56847541551679359</v>
      </c>
      <c r="P406" s="854"/>
      <c r="Q406" s="854"/>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149"/>
      <c r="C407" s="3250" t="s">
        <v>295</v>
      </c>
      <c r="D407" s="3158"/>
      <c r="E407" s="916">
        <v>-0.70620077900311296</v>
      </c>
      <c r="F407" s="854"/>
      <c r="G407" s="854"/>
      <c r="H407" s="3251" t="s">
        <v>296</v>
      </c>
      <c r="I407" s="3158"/>
      <c r="J407" s="917">
        <v>0.55521296763082839</v>
      </c>
      <c r="K407" s="854"/>
      <c r="L407" s="854"/>
      <c r="M407" s="3252" t="s">
        <v>297</v>
      </c>
      <c r="N407" s="3158"/>
      <c r="O407" s="918">
        <v>0.5486550197788479</v>
      </c>
      <c r="P407" s="854"/>
      <c r="Q407" s="854"/>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149"/>
      <c r="C408" s="3250" t="s">
        <v>292</v>
      </c>
      <c r="D408" s="3158"/>
      <c r="E408" s="916">
        <v>-0.66908217386728663</v>
      </c>
      <c r="F408" s="854"/>
      <c r="G408" s="854"/>
      <c r="H408" s="3251" t="s">
        <v>290</v>
      </c>
      <c r="I408" s="3158"/>
      <c r="J408" s="917">
        <v>-0.53599623560094189</v>
      </c>
      <c r="K408" s="854"/>
      <c r="L408" s="854"/>
      <c r="M408" s="3252" t="s">
        <v>290</v>
      </c>
      <c r="N408" s="3158"/>
      <c r="O408" s="918">
        <v>0.53006160425046356</v>
      </c>
      <c r="P408" s="854"/>
      <c r="Q408" s="854"/>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149"/>
      <c r="C409" s="3250" t="s">
        <v>298</v>
      </c>
      <c r="D409" s="3158"/>
      <c r="E409" s="916">
        <v>0.6473019781271635</v>
      </c>
      <c r="F409" s="854"/>
      <c r="G409" s="854"/>
      <c r="H409" s="3251" t="s">
        <v>295</v>
      </c>
      <c r="I409" s="3158"/>
      <c r="J409" s="917">
        <v>0.53308135164657455</v>
      </c>
      <c r="K409" s="854"/>
      <c r="L409" s="854"/>
      <c r="M409" s="3252" t="s">
        <v>284</v>
      </c>
      <c r="N409" s="3158"/>
      <c r="O409" s="918">
        <v>0.47828194453869083</v>
      </c>
      <c r="P409" s="854"/>
      <c r="Q409" s="854"/>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149"/>
      <c r="C410" s="3250" t="s">
        <v>289</v>
      </c>
      <c r="D410" s="3158"/>
      <c r="E410" s="916">
        <v>0.63631133751715496</v>
      </c>
      <c r="F410" s="854"/>
      <c r="G410" s="854"/>
      <c r="H410" s="3251" t="s">
        <v>299</v>
      </c>
      <c r="I410" s="3158"/>
      <c r="J410" s="917">
        <v>-0.52607708041540235</v>
      </c>
      <c r="K410" s="854"/>
      <c r="L410" s="854"/>
      <c r="M410" s="3252" t="s">
        <v>300</v>
      </c>
      <c r="N410" s="3158"/>
      <c r="O410" s="918">
        <v>-0.42283678376921002</v>
      </c>
      <c r="P410" s="854"/>
      <c r="Q410" s="854"/>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149"/>
      <c r="C411" s="3250" t="s">
        <v>286</v>
      </c>
      <c r="D411" s="3158"/>
      <c r="E411" s="916">
        <v>0.59818376732814893</v>
      </c>
      <c r="F411" s="854"/>
      <c r="G411" s="854"/>
      <c r="H411" s="3251" t="s">
        <v>284</v>
      </c>
      <c r="I411" s="3158"/>
      <c r="J411" s="917">
        <v>-0.51735214628115078</v>
      </c>
      <c r="K411" s="854"/>
      <c r="L411" s="854"/>
      <c r="M411" s="3252" t="s">
        <v>293</v>
      </c>
      <c r="N411" s="3158"/>
      <c r="O411" s="918">
        <v>0.41484132175293492</v>
      </c>
      <c r="P411" s="854"/>
      <c r="Q411" s="854"/>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149"/>
      <c r="C412" s="3250" t="s">
        <v>288</v>
      </c>
      <c r="D412" s="3158"/>
      <c r="E412" s="916">
        <v>0.57368054400800395</v>
      </c>
      <c r="F412" s="854"/>
      <c r="G412" s="854"/>
      <c r="H412" s="3251" t="s">
        <v>301</v>
      </c>
      <c r="I412" s="3158"/>
      <c r="J412" s="917">
        <v>0.51548809290865549</v>
      </c>
      <c r="K412" s="854"/>
      <c r="L412" s="854"/>
      <c r="M412" s="3252" t="s">
        <v>302</v>
      </c>
      <c r="N412" s="3158"/>
      <c r="O412" s="918">
        <v>0.38420210323033854</v>
      </c>
      <c r="P412" s="854"/>
      <c r="Q412" s="854"/>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149"/>
      <c r="C413" s="3250" t="s">
        <v>297</v>
      </c>
      <c r="D413" s="3158"/>
      <c r="E413" s="916">
        <v>0.53870104497598381</v>
      </c>
      <c r="F413" s="854"/>
      <c r="G413" s="854"/>
      <c r="H413" s="3251" t="s">
        <v>287</v>
      </c>
      <c r="I413" s="3158"/>
      <c r="J413" s="917">
        <v>-0.49418863538662494</v>
      </c>
      <c r="K413" s="854"/>
      <c r="L413" s="854"/>
      <c r="M413" s="3252" t="s">
        <v>303</v>
      </c>
      <c r="N413" s="3158"/>
      <c r="O413" s="918">
        <v>0.37064376478376299</v>
      </c>
      <c r="P413" s="854"/>
      <c r="Q413" s="854"/>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149"/>
      <c r="C414" s="3250" t="s">
        <v>304</v>
      </c>
      <c r="D414" s="3158"/>
      <c r="E414" s="916">
        <v>0.51140048168697638</v>
      </c>
      <c r="F414" s="854"/>
      <c r="G414" s="854"/>
      <c r="H414" s="3251" t="s">
        <v>298</v>
      </c>
      <c r="I414" s="3158"/>
      <c r="J414" s="917">
        <v>-0.49052423324908628</v>
      </c>
      <c r="K414" s="854"/>
      <c r="L414" s="854"/>
      <c r="M414" s="3252" t="s">
        <v>305</v>
      </c>
      <c r="N414" s="3158"/>
      <c r="O414" s="918">
        <v>0.36968321842325624</v>
      </c>
      <c r="P414" s="854"/>
      <c r="Q414" s="854"/>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149"/>
      <c r="C415" s="3250" t="s">
        <v>306</v>
      </c>
      <c r="D415" s="3158"/>
      <c r="E415" s="916">
        <v>0.48142203904058278</v>
      </c>
      <c r="F415" s="854"/>
      <c r="G415" s="854"/>
      <c r="H415" s="3251" t="s">
        <v>293</v>
      </c>
      <c r="I415" s="3158"/>
      <c r="J415" s="917">
        <v>-0.48952114852942669</v>
      </c>
      <c r="K415" s="854"/>
      <c r="L415" s="854"/>
      <c r="M415" s="3252" t="s">
        <v>307</v>
      </c>
      <c r="N415" s="3158"/>
      <c r="O415" s="918">
        <v>0.36709999724112452</v>
      </c>
      <c r="P415" s="854"/>
      <c r="Q415" s="854"/>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149"/>
      <c r="C416" s="3250" t="s">
        <v>308</v>
      </c>
      <c r="D416" s="3158"/>
      <c r="E416" s="916">
        <v>0.47289232409587606</v>
      </c>
      <c r="F416" s="854"/>
      <c r="G416" s="854"/>
      <c r="H416" s="3251" t="s">
        <v>309</v>
      </c>
      <c r="I416" s="3158"/>
      <c r="J416" s="917">
        <v>0.48550471714483401</v>
      </c>
      <c r="K416" s="854"/>
      <c r="L416" s="854"/>
      <c r="M416" s="3252" t="s">
        <v>298</v>
      </c>
      <c r="N416" s="3158"/>
      <c r="O416" s="918">
        <v>0.36206543367906152</v>
      </c>
      <c r="P416" s="854"/>
      <c r="Q416" s="854"/>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149"/>
      <c r="C417" s="3250" t="s">
        <v>310</v>
      </c>
      <c r="D417" s="3158"/>
      <c r="E417" s="916">
        <v>-0.44881826500547323</v>
      </c>
      <c r="F417" s="854"/>
      <c r="G417" s="854"/>
      <c r="H417" s="3251" t="s">
        <v>311</v>
      </c>
      <c r="I417" s="3158"/>
      <c r="J417" s="917">
        <v>0.46015311725407193</v>
      </c>
      <c r="K417" s="854"/>
      <c r="L417" s="854"/>
      <c r="M417" s="3252" t="s">
        <v>304</v>
      </c>
      <c r="N417" s="3158"/>
      <c r="O417" s="918">
        <v>0.33003126222876977</v>
      </c>
      <c r="P417" s="854"/>
      <c r="Q417" s="854"/>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149"/>
      <c r="C418" s="3250" t="s">
        <v>294</v>
      </c>
      <c r="D418" s="3158"/>
      <c r="E418" s="916">
        <v>-0.43652760851343464</v>
      </c>
      <c r="F418" s="854"/>
      <c r="G418" s="854"/>
      <c r="H418" s="3251" t="s">
        <v>312</v>
      </c>
      <c r="I418" s="3158"/>
      <c r="J418" s="917">
        <v>0.45228851158371136</v>
      </c>
      <c r="K418" s="854"/>
      <c r="L418" s="854"/>
      <c r="M418" s="3252" t="s">
        <v>309</v>
      </c>
      <c r="N418" s="3158"/>
      <c r="O418" s="918">
        <v>-0.27669241924806798</v>
      </c>
      <c r="P418" s="854"/>
      <c r="Q418" s="854"/>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149"/>
      <c r="C419" s="3250" t="s">
        <v>300</v>
      </c>
      <c r="D419" s="3158"/>
      <c r="E419" s="916">
        <v>-0.43080709435376463</v>
      </c>
      <c r="F419" s="854"/>
      <c r="G419" s="854"/>
      <c r="H419" s="3251" t="s">
        <v>313</v>
      </c>
      <c r="I419" s="3158"/>
      <c r="J419" s="917">
        <v>0.43376368997527687</v>
      </c>
      <c r="K419" s="854"/>
      <c r="L419" s="854"/>
      <c r="M419" s="3252" t="s">
        <v>314</v>
      </c>
      <c r="N419" s="3158"/>
      <c r="O419" s="918">
        <v>0.25793745222761949</v>
      </c>
      <c r="P419" s="854"/>
      <c r="Q419" s="854"/>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149"/>
      <c r="C420" s="3250" t="s">
        <v>315</v>
      </c>
      <c r="D420" s="3158"/>
      <c r="E420" s="916">
        <v>0.4305268677973747</v>
      </c>
      <c r="F420" s="854"/>
      <c r="G420" s="854"/>
      <c r="H420" s="3251" t="s">
        <v>315</v>
      </c>
      <c r="I420" s="3158"/>
      <c r="J420" s="917">
        <v>-0.43192455672784696</v>
      </c>
      <c r="K420" s="854"/>
      <c r="L420" s="854"/>
      <c r="M420" s="3252" t="s">
        <v>306</v>
      </c>
      <c r="N420" s="3158"/>
      <c r="O420" s="918">
        <v>0.25281549758526173</v>
      </c>
      <c r="P420" s="854"/>
      <c r="Q420" s="854"/>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149"/>
      <c r="C421" s="3250" t="s">
        <v>307</v>
      </c>
      <c r="D421" s="3158"/>
      <c r="E421" s="916">
        <v>0.31437929285020477</v>
      </c>
      <c r="F421" s="854"/>
      <c r="G421" s="854"/>
      <c r="H421" s="3251" t="s">
        <v>310</v>
      </c>
      <c r="I421" s="3158"/>
      <c r="J421" s="917">
        <v>0.4259036494604086</v>
      </c>
      <c r="K421" s="854"/>
      <c r="L421" s="854"/>
      <c r="M421" s="3252" t="s">
        <v>316</v>
      </c>
      <c r="N421" s="3158"/>
      <c r="O421" s="918">
        <v>-0.24508538485897546</v>
      </c>
      <c r="P421" s="854"/>
      <c r="Q421" s="854"/>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149"/>
      <c r="C422" s="3250" t="s">
        <v>305</v>
      </c>
      <c r="D422" s="3158"/>
      <c r="E422" s="916">
        <v>0.3014804852511227</v>
      </c>
      <c r="F422" s="854"/>
      <c r="G422" s="854"/>
      <c r="H422" s="3251" t="s">
        <v>297</v>
      </c>
      <c r="I422" s="3158"/>
      <c r="J422" s="917">
        <v>-0.3847635628470843</v>
      </c>
      <c r="K422" s="854"/>
      <c r="L422" s="854"/>
      <c r="M422" s="3252" t="s">
        <v>317</v>
      </c>
      <c r="N422" s="3158"/>
      <c r="O422" s="918">
        <v>-0.24286321090124069</v>
      </c>
      <c r="P422" s="854"/>
      <c r="Q422" s="854"/>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149"/>
      <c r="C423" s="3250" t="s">
        <v>302</v>
      </c>
      <c r="D423" s="3158"/>
      <c r="E423" s="916">
        <v>0.28436467343570659</v>
      </c>
      <c r="F423" s="854"/>
      <c r="G423" s="854"/>
      <c r="H423" s="3251" t="s">
        <v>306</v>
      </c>
      <c r="I423" s="3158"/>
      <c r="J423" s="917">
        <v>-0.38362604144428714</v>
      </c>
      <c r="K423" s="854"/>
      <c r="L423" s="854"/>
      <c r="M423" s="3252" t="s">
        <v>311</v>
      </c>
      <c r="N423" s="3158"/>
      <c r="O423" s="918">
        <v>0.23790868560717898</v>
      </c>
      <c r="P423" s="854"/>
      <c r="Q423" s="854"/>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149"/>
      <c r="C424" s="3250" t="s">
        <v>313</v>
      </c>
      <c r="D424" s="3158"/>
      <c r="E424" s="916">
        <v>-0.26975519179369345</v>
      </c>
      <c r="F424" s="854"/>
      <c r="G424" s="854"/>
      <c r="H424" s="3251" t="s">
        <v>303</v>
      </c>
      <c r="I424" s="3158"/>
      <c r="J424" s="917">
        <v>0.37271139929784258</v>
      </c>
      <c r="K424" s="854"/>
      <c r="L424" s="854"/>
      <c r="M424" s="3252" t="s">
        <v>291</v>
      </c>
      <c r="N424" s="3158"/>
      <c r="O424" s="918">
        <v>-0.23596631946208277</v>
      </c>
      <c r="P424" s="854"/>
      <c r="Q424" s="854"/>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149"/>
      <c r="C425" s="3250" t="s">
        <v>316</v>
      </c>
      <c r="D425" s="3158"/>
      <c r="E425" s="916">
        <v>-0.26910271009002529</v>
      </c>
      <c r="F425" s="854"/>
      <c r="G425" s="854"/>
      <c r="H425" s="3251" t="s">
        <v>318</v>
      </c>
      <c r="I425" s="3158"/>
      <c r="J425" s="917">
        <v>0.36989351954085092</v>
      </c>
      <c r="K425" s="854"/>
      <c r="L425" s="854"/>
      <c r="M425" s="3252" t="s">
        <v>310</v>
      </c>
      <c r="N425" s="3158"/>
      <c r="O425" s="918">
        <v>-0.23087503192744804</v>
      </c>
      <c r="P425" s="854"/>
      <c r="Q425" s="854"/>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149"/>
      <c r="C426" s="3250" t="s">
        <v>317</v>
      </c>
      <c r="D426" s="3158"/>
      <c r="E426" s="916">
        <v>-0.24303097435924984</v>
      </c>
      <c r="F426" s="854"/>
      <c r="G426" s="854"/>
      <c r="H426" s="3251" t="s">
        <v>319</v>
      </c>
      <c r="I426" s="3158"/>
      <c r="J426" s="917">
        <v>0.36647338453313083</v>
      </c>
      <c r="K426" s="854"/>
      <c r="L426" s="854"/>
      <c r="M426" s="3252" t="s">
        <v>295</v>
      </c>
      <c r="N426" s="3158"/>
      <c r="O426" s="918">
        <v>-0.2129544422367991</v>
      </c>
      <c r="P426" s="854"/>
      <c r="Q426" s="854"/>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149"/>
      <c r="C427" s="3250" t="s">
        <v>320</v>
      </c>
      <c r="D427" s="3158"/>
      <c r="E427" s="916">
        <v>0.23898074066005512</v>
      </c>
      <c r="F427" s="854"/>
      <c r="G427" s="854"/>
      <c r="H427" s="3251" t="s">
        <v>304</v>
      </c>
      <c r="I427" s="3158"/>
      <c r="J427" s="917">
        <v>-0.36136790573576777</v>
      </c>
      <c r="K427" s="854"/>
      <c r="L427" s="854"/>
      <c r="M427" s="3252" t="s">
        <v>308</v>
      </c>
      <c r="N427" s="3158"/>
      <c r="O427" s="918">
        <v>0.1831719885171384</v>
      </c>
      <c r="P427" s="854"/>
      <c r="Q427" s="854"/>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149"/>
      <c r="C428" s="3250" t="s">
        <v>314</v>
      </c>
      <c r="D428" s="3158"/>
      <c r="E428" s="916">
        <v>0.17263283205529734</v>
      </c>
      <c r="F428" s="854"/>
      <c r="G428" s="854"/>
      <c r="H428" s="3251" t="s">
        <v>321</v>
      </c>
      <c r="I428" s="3158"/>
      <c r="J428" s="917">
        <v>0.35384657355004701</v>
      </c>
      <c r="K428" s="854"/>
      <c r="L428" s="854"/>
      <c r="M428" s="3252" t="s">
        <v>288</v>
      </c>
      <c r="N428" s="3158"/>
      <c r="O428" s="918">
        <v>0.17174647581192307</v>
      </c>
      <c r="P428" s="854"/>
      <c r="Q428" s="854"/>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149"/>
      <c r="C429" s="3250" t="s">
        <v>322</v>
      </c>
      <c r="D429" s="3158"/>
      <c r="E429" s="916">
        <v>-0.17094549254070188</v>
      </c>
      <c r="F429" s="854"/>
      <c r="G429" s="854"/>
      <c r="H429" s="3251" t="s">
        <v>323</v>
      </c>
      <c r="I429" s="3158"/>
      <c r="J429" s="917">
        <v>0.31496808443277186</v>
      </c>
      <c r="K429" s="854"/>
      <c r="L429" s="854"/>
      <c r="M429" s="3252" t="s">
        <v>324</v>
      </c>
      <c r="N429" s="3158"/>
      <c r="O429" s="918">
        <v>0.15907598783572044</v>
      </c>
      <c r="P429" s="854"/>
      <c r="Q429" s="854"/>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149"/>
      <c r="C430" s="3250" t="s">
        <v>325</v>
      </c>
      <c r="D430" s="3158"/>
      <c r="E430" s="916">
        <v>0.14628945044356595</v>
      </c>
      <c r="F430" s="854"/>
      <c r="G430" s="854"/>
      <c r="H430" s="3251" t="s">
        <v>292</v>
      </c>
      <c r="I430" s="3158"/>
      <c r="J430" s="917">
        <v>0.26081753177041772</v>
      </c>
      <c r="K430" s="854"/>
      <c r="L430" s="854"/>
      <c r="M430" s="3252" t="s">
        <v>326</v>
      </c>
      <c r="N430" s="3158"/>
      <c r="O430" s="918">
        <v>0.14359875418129264</v>
      </c>
      <c r="P430" s="854"/>
      <c r="Q430" s="854"/>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149"/>
      <c r="C431" s="3250" t="s">
        <v>299</v>
      </c>
      <c r="D431" s="3158"/>
      <c r="E431" s="916">
        <v>0.14292286583731847</v>
      </c>
      <c r="F431" s="854"/>
      <c r="G431" s="854"/>
      <c r="H431" s="3251" t="s">
        <v>327</v>
      </c>
      <c r="I431" s="3158"/>
      <c r="J431" s="917">
        <v>0.24674041537957167</v>
      </c>
      <c r="K431" s="854"/>
      <c r="L431" s="854"/>
      <c r="M431" s="3252" t="s">
        <v>313</v>
      </c>
      <c r="N431" s="3158"/>
      <c r="O431" s="918">
        <v>-0.13780326055679609</v>
      </c>
      <c r="P431" s="854"/>
      <c r="Q431" s="854"/>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149"/>
      <c r="C432" s="3250" t="s">
        <v>328</v>
      </c>
      <c r="D432" s="3158"/>
      <c r="E432" s="916">
        <v>0.13955862434922628</v>
      </c>
      <c r="F432" s="854"/>
      <c r="G432" s="854"/>
      <c r="H432" s="3251" t="s">
        <v>286</v>
      </c>
      <c r="I432" s="3158"/>
      <c r="J432" s="917">
        <v>0.23536144990199315</v>
      </c>
      <c r="K432" s="854"/>
      <c r="L432" s="854"/>
      <c r="M432" s="3252" t="s">
        <v>299</v>
      </c>
      <c r="N432" s="3158"/>
      <c r="O432" s="918">
        <v>-0.13012537788512438</v>
      </c>
      <c r="P432" s="854"/>
      <c r="Q432" s="854"/>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149"/>
      <c r="C433" s="3250" t="s">
        <v>324</v>
      </c>
      <c r="D433" s="3158"/>
      <c r="E433" s="916">
        <v>-0.11787622016261466</v>
      </c>
      <c r="F433" s="854"/>
      <c r="G433" s="854"/>
      <c r="H433" s="3251" t="s">
        <v>317</v>
      </c>
      <c r="I433" s="3158"/>
      <c r="J433" s="917">
        <v>0.23076282206032747</v>
      </c>
      <c r="K433" s="854"/>
      <c r="L433" s="854"/>
      <c r="M433" s="3252" t="s">
        <v>301</v>
      </c>
      <c r="N433" s="3158"/>
      <c r="O433" s="918">
        <v>-0.12583748425909</v>
      </c>
      <c r="P433" s="854"/>
      <c r="Q433" s="854"/>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149"/>
      <c r="C434" s="3250" t="s">
        <v>329</v>
      </c>
      <c r="D434" s="3158"/>
      <c r="E434" s="916">
        <v>-0.1147026814791602</v>
      </c>
      <c r="F434" s="854"/>
      <c r="G434" s="854"/>
      <c r="H434" s="3251" t="s">
        <v>307</v>
      </c>
      <c r="I434" s="3158"/>
      <c r="J434" s="917">
        <v>-0.22122082379877114</v>
      </c>
      <c r="K434" s="854"/>
      <c r="L434" s="854"/>
      <c r="M434" s="3252" t="s">
        <v>328</v>
      </c>
      <c r="N434" s="3158"/>
      <c r="O434" s="918">
        <v>0.12328533470040171</v>
      </c>
      <c r="P434" s="854"/>
      <c r="Q434" s="854"/>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149"/>
      <c r="C435" s="3250" t="s">
        <v>303</v>
      </c>
      <c r="D435" s="3158"/>
      <c r="E435" s="916">
        <v>-0.11442611366498585</v>
      </c>
      <c r="F435" s="854"/>
      <c r="G435" s="854"/>
      <c r="H435" s="3251" t="s">
        <v>329</v>
      </c>
      <c r="I435" s="3158"/>
      <c r="J435" s="917">
        <v>0.21744536907065473</v>
      </c>
      <c r="K435" s="854"/>
      <c r="L435" s="854"/>
      <c r="M435" s="3252" t="s">
        <v>330</v>
      </c>
      <c r="N435" s="3158"/>
      <c r="O435" s="918">
        <v>0.12194829241933765</v>
      </c>
      <c r="P435" s="854"/>
      <c r="Q435" s="854"/>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149"/>
      <c r="C436" s="3250" t="s">
        <v>331</v>
      </c>
      <c r="D436" s="3158"/>
      <c r="E436" s="916">
        <v>0.11199494692522032</v>
      </c>
      <c r="F436" s="854"/>
      <c r="G436" s="854"/>
      <c r="H436" s="3251" t="s">
        <v>324</v>
      </c>
      <c r="I436" s="3158"/>
      <c r="J436" s="917">
        <v>0.20212416428937388</v>
      </c>
      <c r="K436" s="854"/>
      <c r="L436" s="854"/>
      <c r="M436" s="3252" t="s">
        <v>331</v>
      </c>
      <c r="N436" s="3158"/>
      <c r="O436" s="918">
        <v>0.12141917503426582</v>
      </c>
      <c r="P436" s="854"/>
      <c r="Q436" s="854"/>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149"/>
      <c r="C437" s="3250" t="s">
        <v>332</v>
      </c>
      <c r="D437" s="3158"/>
      <c r="E437" s="916">
        <v>-9.4888493466367171E-2</v>
      </c>
      <c r="F437" s="854"/>
      <c r="G437" s="854"/>
      <c r="H437" s="3251" t="s">
        <v>305</v>
      </c>
      <c r="I437" s="3158"/>
      <c r="J437" s="917">
        <v>-0.18145071022688777</v>
      </c>
      <c r="K437" s="854"/>
      <c r="L437" s="854"/>
      <c r="M437" s="3252" t="s">
        <v>315</v>
      </c>
      <c r="N437" s="3158"/>
      <c r="O437" s="918">
        <v>0.11926178921672535</v>
      </c>
      <c r="P437" s="854"/>
      <c r="Q437" s="854"/>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149"/>
      <c r="C438" s="3250" t="s">
        <v>333</v>
      </c>
      <c r="D438" s="3158"/>
      <c r="E438" s="916">
        <v>9.0338710157878685E-2</v>
      </c>
      <c r="F438" s="854"/>
      <c r="G438" s="854"/>
      <c r="H438" s="3251" t="s">
        <v>325</v>
      </c>
      <c r="I438" s="3158"/>
      <c r="J438" s="917">
        <v>-0.13392581758047847</v>
      </c>
      <c r="K438" s="854"/>
      <c r="L438" s="854"/>
      <c r="M438" s="3252" t="s">
        <v>321</v>
      </c>
      <c r="N438" s="3158"/>
      <c r="O438" s="918">
        <v>-0.11814932008455087</v>
      </c>
      <c r="P438" s="854"/>
      <c r="Q438" s="854"/>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149"/>
      <c r="C439" s="3250" t="s">
        <v>334</v>
      </c>
      <c r="D439" s="3158"/>
      <c r="E439" s="916">
        <v>8.3639541324243685E-2</v>
      </c>
      <c r="F439" s="854"/>
      <c r="G439" s="854"/>
      <c r="H439" s="3251" t="s">
        <v>302</v>
      </c>
      <c r="I439" s="3158"/>
      <c r="J439" s="917">
        <v>0.1319290934806629</v>
      </c>
      <c r="K439" s="854"/>
      <c r="L439" s="854"/>
      <c r="M439" s="3252" t="s">
        <v>312</v>
      </c>
      <c r="N439" s="3158"/>
      <c r="O439" s="918">
        <v>-0.11105715850961007</v>
      </c>
      <c r="P439" s="854"/>
      <c r="Q439" s="854"/>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149"/>
      <c r="C440" s="3250" t="s">
        <v>335</v>
      </c>
      <c r="D440" s="3158"/>
      <c r="E440" s="916">
        <v>8.3012141567382763E-2</v>
      </c>
      <c r="F440" s="854"/>
      <c r="G440" s="854"/>
      <c r="H440" s="3251" t="s">
        <v>289</v>
      </c>
      <c r="I440" s="3158"/>
      <c r="J440" s="917">
        <v>-0.12894173465574163</v>
      </c>
      <c r="K440" s="854"/>
      <c r="L440" s="854"/>
      <c r="M440" s="3252" t="s">
        <v>336</v>
      </c>
      <c r="N440" s="3158"/>
      <c r="O440" s="918">
        <v>0.11059918967463014</v>
      </c>
      <c r="P440" s="854"/>
      <c r="Q440" s="854"/>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149"/>
      <c r="C441" s="3250" t="s">
        <v>337</v>
      </c>
      <c r="D441" s="3158"/>
      <c r="E441" s="916">
        <v>-8.2501266228388867E-2</v>
      </c>
      <c r="F441" s="854"/>
      <c r="G441" s="854"/>
      <c r="H441" s="3251" t="s">
        <v>338</v>
      </c>
      <c r="I441" s="3158"/>
      <c r="J441" s="917">
        <v>0.12307906216682911</v>
      </c>
      <c r="K441" s="854"/>
      <c r="L441" s="854"/>
      <c r="M441" s="3252" t="s">
        <v>339</v>
      </c>
      <c r="N441" s="3158"/>
      <c r="O441" s="918">
        <v>0.10222557289269953</v>
      </c>
      <c r="P441" s="854"/>
      <c r="Q441" s="854"/>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149"/>
      <c r="C442" s="3250" t="s">
        <v>340</v>
      </c>
      <c r="D442" s="3158"/>
      <c r="E442" s="916">
        <v>7.0277035704456856E-2</v>
      </c>
      <c r="F442" s="854"/>
      <c r="G442" s="854"/>
      <c r="H442" s="3251" t="s">
        <v>341</v>
      </c>
      <c r="I442" s="3158"/>
      <c r="J442" s="917">
        <v>0.12198895518364281</v>
      </c>
      <c r="K442" s="854"/>
      <c r="L442" s="854"/>
      <c r="M442" s="3252" t="s">
        <v>320</v>
      </c>
      <c r="N442" s="3158"/>
      <c r="O442" s="918">
        <v>9.9226240949742139E-2</v>
      </c>
      <c r="P442" s="854"/>
      <c r="Q442" s="854"/>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149"/>
      <c r="C443" s="3250" t="s">
        <v>342</v>
      </c>
      <c r="D443" s="3158"/>
      <c r="E443" s="916">
        <v>-6.6789120437479019E-2</v>
      </c>
      <c r="F443" s="854"/>
      <c r="G443" s="854"/>
      <c r="H443" s="3251" t="s">
        <v>343</v>
      </c>
      <c r="I443" s="3158"/>
      <c r="J443" s="917">
        <v>0.11980153768832058</v>
      </c>
      <c r="K443" s="854"/>
      <c r="L443" s="854"/>
      <c r="M443" s="3252" t="s">
        <v>344</v>
      </c>
      <c r="N443" s="3158"/>
      <c r="O443" s="918">
        <v>8.9584634822631806E-2</v>
      </c>
      <c r="P443" s="854"/>
      <c r="Q443" s="854"/>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149"/>
      <c r="C444" s="3250" t="s">
        <v>343</v>
      </c>
      <c r="D444" s="3158"/>
      <c r="E444" s="916">
        <v>-6.3721971602417118E-2</v>
      </c>
      <c r="F444" s="854"/>
      <c r="G444" s="854"/>
      <c r="H444" s="3251" t="s">
        <v>326</v>
      </c>
      <c r="I444" s="3158"/>
      <c r="J444" s="917">
        <v>0.1136744168995127</v>
      </c>
      <c r="K444" s="854"/>
      <c r="L444" s="854"/>
      <c r="M444" s="3252" t="s">
        <v>323</v>
      </c>
      <c r="N444" s="3158"/>
      <c r="O444" s="918">
        <v>8.5347680123789571E-2</v>
      </c>
      <c r="P444" s="854"/>
      <c r="Q444" s="854"/>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149"/>
      <c r="C445" s="3250" t="s">
        <v>345</v>
      </c>
      <c r="D445" s="3158"/>
      <c r="E445" s="916">
        <v>-6.3267270102421239E-2</v>
      </c>
      <c r="F445" s="854"/>
      <c r="G445" s="854"/>
      <c r="H445" s="3251" t="s">
        <v>320</v>
      </c>
      <c r="I445" s="3158"/>
      <c r="J445" s="917">
        <v>-7.2060802568577109E-2</v>
      </c>
      <c r="K445" s="854"/>
      <c r="L445" s="854"/>
      <c r="M445" s="3252" t="s">
        <v>340</v>
      </c>
      <c r="N445" s="3158"/>
      <c r="O445" s="918">
        <v>7.8147479375233628E-2</v>
      </c>
      <c r="P445" s="854"/>
      <c r="Q445" s="854"/>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250" t="s">
        <v>346</v>
      </c>
      <c r="D446" s="3158"/>
      <c r="E446" s="916">
        <v>6.3229709224593769E-2</v>
      </c>
      <c r="F446" s="854"/>
      <c r="G446" s="854"/>
      <c r="H446" s="3251" t="s">
        <v>347</v>
      </c>
      <c r="I446" s="3158"/>
      <c r="J446" s="917">
        <v>-6.7769846585136836E-2</v>
      </c>
      <c r="K446" s="854"/>
      <c r="L446" s="854"/>
      <c r="M446" s="3252" t="s">
        <v>348</v>
      </c>
      <c r="N446" s="3158"/>
      <c r="O446" s="918">
        <v>7.0714923319220482E-2</v>
      </c>
      <c r="P446" s="854"/>
      <c r="Q446" s="854"/>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250" t="s">
        <v>347</v>
      </c>
      <c r="D447" s="3158"/>
      <c r="E447" s="916">
        <v>5.992887883770194E-2</v>
      </c>
      <c r="F447" s="854"/>
      <c r="G447" s="854"/>
      <c r="H447" s="3251" t="s">
        <v>330</v>
      </c>
      <c r="I447" s="3158"/>
      <c r="J447" s="917">
        <v>6.4078643437250088E-2</v>
      </c>
      <c r="K447" s="854"/>
      <c r="L447" s="854"/>
      <c r="M447" s="3252" t="s">
        <v>338</v>
      </c>
      <c r="N447" s="3158"/>
      <c r="O447" s="918">
        <v>6.7590444042259709E-2</v>
      </c>
      <c r="P447" s="854"/>
      <c r="Q447" s="854"/>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250" t="s">
        <v>349</v>
      </c>
      <c r="D448" s="3158"/>
      <c r="E448" s="916">
        <v>5.291180401339806E-2</v>
      </c>
      <c r="F448" s="854"/>
      <c r="G448" s="854"/>
      <c r="H448" s="3251" t="s">
        <v>344</v>
      </c>
      <c r="I448" s="3158"/>
      <c r="J448" s="917">
        <v>6.2751670406268334E-2</v>
      </c>
      <c r="K448" s="854"/>
      <c r="L448" s="854"/>
      <c r="M448" s="3252" t="s">
        <v>350</v>
      </c>
      <c r="N448" s="3158"/>
      <c r="O448" s="918">
        <v>-6.6390559561754992E-2</v>
      </c>
      <c r="P448" s="854"/>
      <c r="Q448" s="854"/>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250" t="s">
        <v>351</v>
      </c>
      <c r="D449" s="3158"/>
      <c r="E449" s="916">
        <v>5.1822232901912985E-2</v>
      </c>
      <c r="F449" s="854"/>
      <c r="G449" s="854"/>
      <c r="H449" s="3251" t="s">
        <v>336</v>
      </c>
      <c r="I449" s="3158"/>
      <c r="J449" s="917">
        <v>5.2913024585921495E-2</v>
      </c>
      <c r="K449" s="854"/>
      <c r="L449" s="854"/>
      <c r="M449" s="3252" t="s">
        <v>345</v>
      </c>
      <c r="N449" s="3158"/>
      <c r="O449" s="918">
        <v>-6.275659413779007E-2</v>
      </c>
      <c r="P449" s="854"/>
      <c r="Q449" s="854"/>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250" t="s">
        <v>352</v>
      </c>
      <c r="D450" s="3158"/>
      <c r="E450" s="916">
        <v>4.599482992479359E-2</v>
      </c>
      <c r="F450" s="854"/>
      <c r="G450" s="854"/>
      <c r="H450" s="3251" t="s">
        <v>351</v>
      </c>
      <c r="I450" s="3158"/>
      <c r="J450" s="917">
        <v>-4.8604416447747066E-2</v>
      </c>
      <c r="K450" s="854"/>
      <c r="L450" s="854"/>
      <c r="M450" s="3252" t="s">
        <v>353</v>
      </c>
      <c r="N450" s="3158"/>
      <c r="O450" s="918">
        <v>6.252209281055611E-2</v>
      </c>
      <c r="P450" s="854"/>
      <c r="Q450" s="854"/>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250" t="s">
        <v>354</v>
      </c>
      <c r="D451" s="3158"/>
      <c r="E451" s="916">
        <v>-4.2212782460498866E-2</v>
      </c>
      <c r="F451" s="854"/>
      <c r="G451" s="854"/>
      <c r="H451" s="3251" t="s">
        <v>328</v>
      </c>
      <c r="I451" s="3158"/>
      <c r="J451" s="917">
        <v>4.8051811363144216E-2</v>
      </c>
      <c r="K451" s="854"/>
      <c r="L451" s="854"/>
      <c r="M451" s="3252" t="s">
        <v>355</v>
      </c>
      <c r="N451" s="3158"/>
      <c r="O451" s="918">
        <v>6.040130268654513E-2</v>
      </c>
      <c r="P451" s="854"/>
      <c r="Q451" s="854"/>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250" t="s">
        <v>356</v>
      </c>
      <c r="D452" s="3158"/>
      <c r="E452" s="916">
        <v>-4.0751567900309038E-2</v>
      </c>
      <c r="F452" s="854"/>
      <c r="G452" s="854"/>
      <c r="H452" s="3251" t="s">
        <v>346</v>
      </c>
      <c r="I452" s="3158"/>
      <c r="J452" s="917">
        <v>-4.5535725168613109E-2</v>
      </c>
      <c r="K452" s="854"/>
      <c r="L452" s="854"/>
      <c r="M452" s="3252" t="s">
        <v>327</v>
      </c>
      <c r="N452" s="3158"/>
      <c r="O452" s="918">
        <v>5.9539742625735137E-2</v>
      </c>
      <c r="P452" s="854"/>
      <c r="Q452" s="854"/>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250" t="s">
        <v>357</v>
      </c>
      <c r="D453" s="3158"/>
      <c r="E453" s="916">
        <v>2.6820348931742226E-2</v>
      </c>
      <c r="F453" s="854"/>
      <c r="G453" s="854"/>
      <c r="H453" s="3251" t="s">
        <v>349</v>
      </c>
      <c r="I453" s="3158"/>
      <c r="J453" s="917">
        <v>-3.705987420747843E-2</v>
      </c>
      <c r="K453" s="854"/>
      <c r="L453" s="854"/>
      <c r="M453" s="3252" t="s">
        <v>343</v>
      </c>
      <c r="N453" s="3158"/>
      <c r="O453" s="918">
        <v>5.9308574285295464E-2</v>
      </c>
      <c r="P453" s="854"/>
      <c r="Q453" s="854"/>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250" t="s">
        <v>358</v>
      </c>
      <c r="D454" s="3158"/>
      <c r="E454" s="916">
        <v>-2.5825211531995448E-2</v>
      </c>
      <c r="F454" s="854"/>
      <c r="G454" s="854"/>
      <c r="H454" s="3251" t="s">
        <v>333</v>
      </c>
      <c r="I454" s="3158"/>
      <c r="J454" s="917">
        <v>3.4102938757288342E-2</v>
      </c>
      <c r="K454" s="854"/>
      <c r="L454" s="854"/>
      <c r="M454" s="3252" t="s">
        <v>357</v>
      </c>
      <c r="N454" s="3158"/>
      <c r="O454" s="918">
        <v>4.8585433009951585E-2</v>
      </c>
      <c r="P454" s="854"/>
      <c r="Q454" s="854"/>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250" t="s">
        <v>359</v>
      </c>
      <c r="D455" s="3158"/>
      <c r="E455" s="916">
        <v>-2.2654237671957764E-2</v>
      </c>
      <c r="F455" s="854"/>
      <c r="G455" s="854"/>
      <c r="H455" s="3251" t="s">
        <v>314</v>
      </c>
      <c r="I455" s="3158"/>
      <c r="J455" s="917">
        <v>-3.3871715038338135E-2</v>
      </c>
      <c r="K455" s="854"/>
      <c r="L455" s="854"/>
      <c r="M455" s="3252" t="s">
        <v>325</v>
      </c>
      <c r="N455" s="3158"/>
      <c r="O455" s="918">
        <v>4.4497407486732345E-2</v>
      </c>
      <c r="P455" s="854"/>
      <c r="Q455" s="854"/>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250" t="s">
        <v>360</v>
      </c>
      <c r="D456" s="3158"/>
      <c r="E456" s="916">
        <v>1.4616341789883273E-2</v>
      </c>
      <c r="F456" s="854"/>
      <c r="G456" s="854"/>
      <c r="H456" s="3251" t="s">
        <v>308</v>
      </c>
      <c r="I456" s="3158"/>
      <c r="J456" s="917">
        <v>-2.8686376186416104E-2</v>
      </c>
      <c r="K456" s="854"/>
      <c r="L456" s="854"/>
      <c r="M456" s="3252" t="s">
        <v>296</v>
      </c>
      <c r="N456" s="3158"/>
      <c r="O456" s="918">
        <v>2.5747724414493599E-2</v>
      </c>
      <c r="P456" s="854"/>
      <c r="Q456" s="854"/>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250" t="s">
        <v>361</v>
      </c>
      <c r="D457" s="3158"/>
      <c r="E457" s="916">
        <v>-1.3188081799416185E-2</v>
      </c>
      <c r="F457" s="854"/>
      <c r="G457" s="854"/>
      <c r="H457" s="3251" t="s">
        <v>334</v>
      </c>
      <c r="I457" s="3158"/>
      <c r="J457" s="917">
        <v>-2.8090817304704092E-2</v>
      </c>
      <c r="K457" s="854"/>
      <c r="L457" s="854"/>
      <c r="M457" s="3252" t="s">
        <v>318</v>
      </c>
      <c r="N457" s="3158"/>
      <c r="O457" s="918">
        <v>-2.5465545895280804E-2</v>
      </c>
      <c r="P457" s="854"/>
      <c r="Q457" s="854"/>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250" t="s">
        <v>362</v>
      </c>
      <c r="D458" s="3158"/>
      <c r="E458" s="916">
        <v>1.0996303581906704E-2</v>
      </c>
      <c r="F458" s="854"/>
      <c r="G458" s="854"/>
      <c r="H458" s="3251" t="s">
        <v>355</v>
      </c>
      <c r="I458" s="3158"/>
      <c r="J458" s="917">
        <v>1.9056431588697346E-2</v>
      </c>
      <c r="K458" s="854"/>
      <c r="L458" s="854"/>
      <c r="M458" s="3252" t="s">
        <v>363</v>
      </c>
      <c r="N458" s="3158"/>
      <c r="O458" s="918">
        <v>2.4862144296240896E-2</v>
      </c>
      <c r="P458" s="854"/>
      <c r="Q458" s="854"/>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256" t="s">
        <v>363</v>
      </c>
      <c r="D459" s="3158"/>
      <c r="E459" s="919">
        <v>7.8269196393484854E-5</v>
      </c>
      <c r="F459" s="854"/>
      <c r="G459" s="854"/>
      <c r="H459" s="3257" t="s">
        <v>358</v>
      </c>
      <c r="I459" s="3158"/>
      <c r="J459" s="920">
        <v>-1.4585826757828338E-2</v>
      </c>
      <c r="K459" s="854"/>
      <c r="L459" s="854"/>
      <c r="M459" s="3252" t="s">
        <v>358</v>
      </c>
      <c r="N459" s="3158"/>
      <c r="O459" s="918">
        <v>-2.4374229109182206E-2</v>
      </c>
      <c r="P459" s="854"/>
      <c r="Q459" s="854"/>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167"/>
      <c r="D460" s="3158"/>
      <c r="E460" s="870"/>
      <c r="F460" s="854"/>
      <c r="G460" s="854"/>
      <c r="H460" s="3167"/>
      <c r="I460" s="3158"/>
      <c r="J460" s="870"/>
      <c r="K460" s="854"/>
      <c r="L460" s="854"/>
      <c r="M460" s="3252" t="s">
        <v>349</v>
      </c>
      <c r="N460" s="3158"/>
      <c r="O460" s="918">
        <v>2.2115120766109476E-2</v>
      </c>
      <c r="P460" s="854"/>
      <c r="Q460" s="854"/>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167"/>
      <c r="D461" s="3158"/>
      <c r="E461" s="870"/>
      <c r="F461" s="854"/>
      <c r="G461" s="854"/>
      <c r="H461" s="3167"/>
      <c r="I461" s="3158"/>
      <c r="J461" s="870"/>
      <c r="K461" s="854"/>
      <c r="L461" s="854"/>
      <c r="M461" s="3252" t="s">
        <v>352</v>
      </c>
      <c r="N461" s="3158"/>
      <c r="O461" s="918">
        <v>2.1257002758438136E-2</v>
      </c>
      <c r="P461" s="854"/>
      <c r="Q461" s="854"/>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167"/>
      <c r="D462" s="3158"/>
      <c r="E462" s="854"/>
      <c r="F462" s="854"/>
      <c r="G462" s="854"/>
      <c r="H462" s="3167"/>
      <c r="I462" s="3158"/>
      <c r="J462" s="854"/>
      <c r="K462" s="854"/>
      <c r="L462" s="854"/>
      <c r="M462" s="3252" t="s">
        <v>329</v>
      </c>
      <c r="N462" s="3158"/>
      <c r="O462" s="918">
        <v>-2.0728996423219872E-2</v>
      </c>
      <c r="P462" s="854"/>
      <c r="Q462" s="854"/>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258" t="s">
        <v>237</v>
      </c>
      <c r="D463" s="3158"/>
      <c r="E463" s="3158"/>
      <c r="F463" s="854"/>
      <c r="G463" s="854"/>
      <c r="H463" s="3259" t="s">
        <v>237</v>
      </c>
      <c r="I463" s="3158"/>
      <c r="J463" s="3158"/>
      <c r="K463" s="854"/>
      <c r="L463" s="854"/>
      <c r="M463" s="3252" t="s">
        <v>294</v>
      </c>
      <c r="N463" s="3158"/>
      <c r="O463" s="918">
        <v>-2.0363721709516069E-2</v>
      </c>
      <c r="P463" s="854"/>
      <c r="Q463" s="854"/>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167"/>
      <c r="D464" s="3158"/>
      <c r="E464" s="898" t="s">
        <v>238</v>
      </c>
      <c r="F464" s="854"/>
      <c r="G464" s="854"/>
      <c r="H464" s="3167"/>
      <c r="I464" s="3158"/>
      <c r="J464" s="899" t="s">
        <v>238</v>
      </c>
      <c r="K464" s="854"/>
      <c r="L464" s="854"/>
      <c r="M464" s="3252" t="s">
        <v>333</v>
      </c>
      <c r="N464" s="3158"/>
      <c r="O464" s="918">
        <v>1.8506860510076151E-2</v>
      </c>
      <c r="P464" s="854"/>
      <c r="Q464" s="854"/>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247" t="s">
        <v>329</v>
      </c>
      <c r="D465" s="3158"/>
      <c r="E465" s="913">
        <v>1.3156705138509681E-2</v>
      </c>
      <c r="F465" s="854"/>
      <c r="G465" s="854"/>
      <c r="H465" s="3248" t="s">
        <v>329</v>
      </c>
      <c r="I465" s="3158"/>
      <c r="J465" s="914">
        <v>4.7282488530273246E-2</v>
      </c>
      <c r="K465" s="854"/>
      <c r="L465" s="854"/>
      <c r="M465" s="3252" t="s">
        <v>341</v>
      </c>
      <c r="N465" s="3158"/>
      <c r="O465" s="918">
        <v>-1.5698401445869436E-2</v>
      </c>
      <c r="P465" s="854"/>
      <c r="Q465" s="854"/>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250" t="s">
        <v>292</v>
      </c>
      <c r="D466" s="3158"/>
      <c r="E466" s="916">
        <v>0.44767095538697399</v>
      </c>
      <c r="F466" s="854"/>
      <c r="G466" s="854"/>
      <c r="H466" s="3251" t="s">
        <v>292</v>
      </c>
      <c r="I466" s="3158"/>
      <c r="J466" s="917">
        <v>6.8025784878812862E-2</v>
      </c>
      <c r="K466" s="854"/>
      <c r="L466" s="854"/>
      <c r="M466" s="3252" t="s">
        <v>285</v>
      </c>
      <c r="N466" s="3158"/>
      <c r="O466" s="918">
        <v>8.5958895126912425E-3</v>
      </c>
      <c r="P466" s="854"/>
      <c r="Q466" s="854"/>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250" t="s">
        <v>342</v>
      </c>
      <c r="D467" s="3158"/>
      <c r="E467" s="916">
        <v>4.4607866088120776E-3</v>
      </c>
      <c r="F467" s="854"/>
      <c r="G467" s="854"/>
      <c r="H467" s="3251" t="s">
        <v>351</v>
      </c>
      <c r="I467" s="3158"/>
      <c r="J467" s="917">
        <v>2.3623892982260254E-3</v>
      </c>
      <c r="K467" s="854"/>
      <c r="L467" s="854"/>
      <c r="M467" s="3252" t="s">
        <v>319</v>
      </c>
      <c r="N467" s="3158"/>
      <c r="O467" s="918">
        <v>-7.9818841822326871E-3</v>
      </c>
      <c r="P467" s="854"/>
      <c r="Q467" s="854"/>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250" t="s">
        <v>361</v>
      </c>
      <c r="D468" s="3158"/>
      <c r="E468" s="916">
        <v>1.7392550154809243E-4</v>
      </c>
      <c r="F468" s="854"/>
      <c r="G468" s="854"/>
      <c r="H468" s="3251" t="s">
        <v>315</v>
      </c>
      <c r="I468" s="3158"/>
      <c r="J468" s="917">
        <v>0.1865588227045471</v>
      </c>
      <c r="K468" s="854"/>
      <c r="L468" s="854"/>
      <c r="M468" s="3252" t="s">
        <v>334</v>
      </c>
      <c r="N468" s="3158"/>
      <c r="O468" s="918">
        <v>4.6277285161910337E-3</v>
      </c>
      <c r="P468" s="854"/>
      <c r="Q468" s="854"/>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250" t="s">
        <v>359</v>
      </c>
      <c r="D469" s="3158"/>
      <c r="E469" s="916">
        <v>5.1321448449755038E-4</v>
      </c>
      <c r="F469" s="854"/>
      <c r="G469" s="854"/>
      <c r="H469" s="3251" t="s">
        <v>286</v>
      </c>
      <c r="I469" s="3158"/>
      <c r="J469" s="917">
        <v>5.539501209996843E-2</v>
      </c>
      <c r="K469" s="854"/>
      <c r="L469" s="854"/>
      <c r="M469" s="3260" t="s">
        <v>362</v>
      </c>
      <c r="N469" s="3158"/>
      <c r="O469" s="921">
        <v>-3.3871648897454481E-3</v>
      </c>
      <c r="P469" s="854"/>
      <c r="Q469" s="854"/>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250" t="s">
        <v>351</v>
      </c>
      <c r="D470" s="3158"/>
      <c r="E470" s="916">
        <v>2.6855438229401126E-3</v>
      </c>
      <c r="F470" s="854"/>
      <c r="G470" s="854"/>
      <c r="H470" s="3251" t="s">
        <v>346</v>
      </c>
      <c r="I470" s="3158"/>
      <c r="J470" s="917">
        <v>2.0735022666314652E-3</v>
      </c>
      <c r="K470" s="854"/>
      <c r="L470" s="854"/>
      <c r="M470" s="3167"/>
      <c r="N470" s="3158"/>
      <c r="O470" s="870"/>
      <c r="P470" s="854"/>
      <c r="Q470" s="854"/>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250" t="s">
        <v>315</v>
      </c>
      <c r="D471" s="3158"/>
      <c r="E471" s="916">
        <v>0.18535338389541817</v>
      </c>
      <c r="F471" s="854"/>
      <c r="G471" s="854"/>
      <c r="H471" s="3251" t="s">
        <v>289</v>
      </c>
      <c r="I471" s="3158"/>
      <c r="J471" s="917">
        <v>1.6625970936031683E-2</v>
      </c>
      <c r="K471" s="854"/>
      <c r="L471" s="854"/>
      <c r="M471" s="3167"/>
      <c r="N471" s="3158"/>
      <c r="O471" s="870"/>
      <c r="P471" s="854"/>
      <c r="Q471" s="854"/>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250" t="s">
        <v>286</v>
      </c>
      <c r="D472" s="3158"/>
      <c r="E472" s="916">
        <v>0.357823819494897</v>
      </c>
      <c r="F472" s="854"/>
      <c r="G472" s="854"/>
      <c r="H472" s="3251" t="s">
        <v>347</v>
      </c>
      <c r="I472" s="3158"/>
      <c r="J472" s="917">
        <v>4.592752106172983E-3</v>
      </c>
      <c r="K472" s="854"/>
      <c r="L472" s="854"/>
      <c r="M472" s="3167"/>
      <c r="N472" s="3158"/>
      <c r="O472" s="854"/>
      <c r="P472" s="854"/>
      <c r="Q472" s="854"/>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250" t="s">
        <v>346</v>
      </c>
      <c r="D473" s="3158"/>
      <c r="E473" s="916">
        <v>3.9979961286266781E-3</v>
      </c>
      <c r="F473" s="854"/>
      <c r="G473" s="854"/>
      <c r="H473" s="3251" t="s">
        <v>325</v>
      </c>
      <c r="I473" s="3158"/>
      <c r="J473" s="917">
        <v>1.7936124614599598E-2</v>
      </c>
      <c r="K473" s="854"/>
      <c r="L473" s="854"/>
      <c r="M473" s="3261" t="s">
        <v>237</v>
      </c>
      <c r="N473" s="3158"/>
      <c r="O473" s="3158"/>
      <c r="P473" s="854"/>
      <c r="Q473" s="854"/>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250" t="s">
        <v>300</v>
      </c>
      <c r="D474" s="3158"/>
      <c r="E474" s="916">
        <v>0.18559475254553345</v>
      </c>
      <c r="F474" s="854"/>
      <c r="G474" s="854"/>
      <c r="H474" s="3251" t="s">
        <v>310</v>
      </c>
      <c r="I474" s="3158"/>
      <c r="J474" s="917">
        <v>0.18139391862369461</v>
      </c>
      <c r="K474" s="854"/>
      <c r="L474" s="854"/>
      <c r="M474" s="3167"/>
      <c r="N474" s="3158"/>
      <c r="O474" s="900" t="s">
        <v>238</v>
      </c>
      <c r="P474" s="854"/>
      <c r="Q474" s="854"/>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250" t="s">
        <v>316</v>
      </c>
      <c r="D475" s="3158"/>
      <c r="E475" s="916">
        <v>7.2416268577796192E-2</v>
      </c>
      <c r="F475" s="854"/>
      <c r="G475" s="854"/>
      <c r="H475" s="3251" t="s">
        <v>343</v>
      </c>
      <c r="I475" s="3158"/>
      <c r="J475" s="917">
        <v>1.4352408432486096E-2</v>
      </c>
      <c r="K475" s="854"/>
      <c r="L475" s="854"/>
      <c r="M475" s="3249" t="s">
        <v>329</v>
      </c>
      <c r="N475" s="3158"/>
      <c r="O475" s="915">
        <v>4.2969129271386227E-4</v>
      </c>
      <c r="P475" s="854"/>
      <c r="Q475" s="854"/>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250" t="s">
        <v>337</v>
      </c>
      <c r="D476" s="3158"/>
      <c r="E476" s="916">
        <v>6.8064589292874973E-3</v>
      </c>
      <c r="F476" s="854"/>
      <c r="G476" s="854"/>
      <c r="H476" s="3251" t="s">
        <v>302</v>
      </c>
      <c r="I476" s="3158"/>
      <c r="J476" s="917">
        <v>1.7405285706629491E-2</v>
      </c>
      <c r="K476" s="854"/>
      <c r="L476" s="854"/>
      <c r="M476" s="3252" t="s">
        <v>292</v>
      </c>
      <c r="N476" s="3158"/>
      <c r="O476" s="918">
        <v>0.44568833155806098</v>
      </c>
      <c r="P476" s="854"/>
      <c r="Q476" s="854"/>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250" t="s">
        <v>289</v>
      </c>
      <c r="D477" s="3158"/>
      <c r="E477" s="916">
        <v>0.40489211825287069</v>
      </c>
      <c r="F477" s="854"/>
      <c r="G477" s="854"/>
      <c r="H477" s="3251" t="s">
        <v>293</v>
      </c>
      <c r="I477" s="3158"/>
      <c r="J477" s="917">
        <v>0.23963095485756902</v>
      </c>
      <c r="K477" s="854"/>
      <c r="L477" s="854"/>
      <c r="M477" s="3252" t="s">
        <v>315</v>
      </c>
      <c r="N477" s="3158"/>
      <c r="O477" s="918">
        <v>1.4223374367174628E-2</v>
      </c>
      <c r="P477" s="854"/>
      <c r="Q477" s="854"/>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250" t="s">
        <v>352</v>
      </c>
      <c r="D478" s="3158"/>
      <c r="E478" s="916">
        <v>2.1155243798106878E-3</v>
      </c>
      <c r="F478" s="854"/>
      <c r="G478" s="854"/>
      <c r="H478" s="3251" t="s">
        <v>349</v>
      </c>
      <c r="I478" s="3158"/>
      <c r="J478" s="917">
        <v>1.3734342762741251E-3</v>
      </c>
      <c r="K478" s="854"/>
      <c r="L478" s="854"/>
      <c r="M478" s="3252" t="s">
        <v>286</v>
      </c>
      <c r="N478" s="3158"/>
      <c r="O478" s="918">
        <v>0.49050557496418673</v>
      </c>
      <c r="P478" s="854"/>
      <c r="Q478" s="854"/>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250" t="s">
        <v>360</v>
      </c>
      <c r="D479" s="3158"/>
      <c r="E479" s="916">
        <v>2.1363744731868817E-4</v>
      </c>
      <c r="F479" s="854"/>
      <c r="G479" s="854"/>
      <c r="H479" s="3251" t="s">
        <v>328</v>
      </c>
      <c r="I479" s="3158"/>
      <c r="J479" s="917">
        <v>2.3089765752791957E-3</v>
      </c>
      <c r="K479" s="854"/>
      <c r="L479" s="854"/>
      <c r="M479" s="3252" t="s">
        <v>300</v>
      </c>
      <c r="N479" s="3158"/>
      <c r="O479" s="918">
        <v>0.17879094570828968</v>
      </c>
      <c r="P479" s="854"/>
      <c r="Q479" s="854"/>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250" t="s">
        <v>347</v>
      </c>
      <c r="D480" s="3158"/>
      <c r="E480" s="916">
        <v>3.5914705187439595E-3</v>
      </c>
      <c r="F480" s="854"/>
      <c r="G480" s="854"/>
      <c r="H480" s="3251" t="s">
        <v>288</v>
      </c>
      <c r="I480" s="3158"/>
      <c r="J480" s="917">
        <v>0.40057998570503689</v>
      </c>
      <c r="K480" s="854"/>
      <c r="L480" s="854"/>
      <c r="M480" s="3252" t="s">
        <v>316</v>
      </c>
      <c r="N480" s="3158"/>
      <c r="O480" s="918">
        <v>6.0066845871472117E-2</v>
      </c>
      <c r="P480" s="854"/>
      <c r="Q480" s="854"/>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250" t="s">
        <v>325</v>
      </c>
      <c r="D481" s="3158"/>
      <c r="E481" s="916">
        <v>2.1400603311080537E-2</v>
      </c>
      <c r="F481" s="854"/>
      <c r="G481" s="854"/>
      <c r="H481" s="3251" t="s">
        <v>320</v>
      </c>
      <c r="I481" s="3158"/>
      <c r="J481" s="917">
        <v>5.1927592668274489E-3</v>
      </c>
      <c r="K481" s="854"/>
      <c r="L481" s="854"/>
      <c r="M481" s="3252" t="s">
        <v>289</v>
      </c>
      <c r="N481" s="3158"/>
      <c r="O481" s="918">
        <v>0.45540955533617722</v>
      </c>
      <c r="P481" s="854"/>
      <c r="Q481" s="854"/>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250" t="s">
        <v>322</v>
      </c>
      <c r="D482" s="3158"/>
      <c r="E482" s="916">
        <v>2.9222361419983162E-2</v>
      </c>
      <c r="F482" s="854"/>
      <c r="G482" s="854"/>
      <c r="H482" s="3251" t="s">
        <v>294</v>
      </c>
      <c r="I482" s="3158"/>
      <c r="J482" s="917">
        <v>0.32230739744331816</v>
      </c>
      <c r="K482" s="854"/>
      <c r="L482" s="854"/>
      <c r="M482" s="3252" t="s">
        <v>352</v>
      </c>
      <c r="N482" s="3158"/>
      <c r="O482" s="918">
        <v>4.5186016627224651E-4</v>
      </c>
      <c r="P482" s="854"/>
      <c r="Q482" s="854"/>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250" t="s">
        <v>310</v>
      </c>
      <c r="D483" s="3158"/>
      <c r="E483" s="916">
        <v>0.20143783500252319</v>
      </c>
      <c r="F483" s="854"/>
      <c r="G483" s="854"/>
      <c r="H483" s="3251" t="s">
        <v>295</v>
      </c>
      <c r="I483" s="3158"/>
      <c r="J483" s="917">
        <v>0.28417572747333886</v>
      </c>
      <c r="K483" s="854"/>
      <c r="L483" s="854"/>
      <c r="M483" s="3252" t="s">
        <v>325</v>
      </c>
      <c r="N483" s="3158"/>
      <c r="O483" s="918">
        <v>1.9800192730403039E-3</v>
      </c>
      <c r="P483" s="854"/>
      <c r="Q483" s="854"/>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250" t="s">
        <v>332</v>
      </c>
      <c r="D484" s="3158"/>
      <c r="E484" s="916">
        <v>9.0038261923168061E-3</v>
      </c>
      <c r="F484" s="854"/>
      <c r="G484" s="854"/>
      <c r="H484" s="3251" t="s">
        <v>308</v>
      </c>
      <c r="I484" s="3158"/>
      <c r="J484" s="917">
        <v>8.2290817870858094E-4</v>
      </c>
      <c r="K484" s="854"/>
      <c r="L484" s="854"/>
      <c r="M484" s="3252" t="s">
        <v>310</v>
      </c>
      <c r="N484" s="3158"/>
      <c r="O484" s="918">
        <v>5.3303280367500157E-2</v>
      </c>
      <c r="P484" s="854"/>
      <c r="Q484" s="854"/>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250" t="s">
        <v>363</v>
      </c>
      <c r="D485" s="3158"/>
      <c r="E485" s="922">
        <v>6.1260671040819027E-9</v>
      </c>
      <c r="F485" s="854"/>
      <c r="G485" s="854"/>
      <c r="H485" s="3251" t="s">
        <v>333</v>
      </c>
      <c r="I485" s="3158"/>
      <c r="J485" s="917">
        <v>1.1630104318833593E-3</v>
      </c>
      <c r="K485" s="854"/>
      <c r="L485" s="854"/>
      <c r="M485" s="3252" t="s">
        <v>363</v>
      </c>
      <c r="N485" s="3158"/>
      <c r="O485" s="918">
        <v>6.1812621900710367E-4</v>
      </c>
      <c r="P485" s="854"/>
      <c r="Q485" s="854"/>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250" t="s">
        <v>343</v>
      </c>
      <c r="D486" s="3158"/>
      <c r="E486" s="916">
        <v>4.0604896648992533E-3</v>
      </c>
      <c r="F486" s="854"/>
      <c r="G486" s="854"/>
      <c r="H486" s="3251" t="s">
        <v>299</v>
      </c>
      <c r="I486" s="3158"/>
      <c r="J486" s="917">
        <v>0.2767570945383937</v>
      </c>
      <c r="K486" s="854"/>
      <c r="L486" s="854"/>
      <c r="M486" s="3252" t="s">
        <v>343</v>
      </c>
      <c r="N486" s="3158"/>
      <c r="O486" s="918">
        <v>3.5175069837544105E-3</v>
      </c>
      <c r="P486" s="854"/>
      <c r="Q486" s="854"/>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250" t="s">
        <v>302</v>
      </c>
      <c r="D487" s="3158"/>
      <c r="E487" s="916">
        <v>8.0863267498196056E-2</v>
      </c>
      <c r="F487" s="854"/>
      <c r="G487" s="854"/>
      <c r="H487" s="3251" t="s">
        <v>314</v>
      </c>
      <c r="I487" s="3158"/>
      <c r="J487" s="917">
        <v>1.1472930796383818E-3</v>
      </c>
      <c r="K487" s="854"/>
      <c r="L487" s="854"/>
      <c r="M487" s="3252" t="s">
        <v>302</v>
      </c>
      <c r="N487" s="3158"/>
      <c r="O487" s="918">
        <v>0.14761125612661571</v>
      </c>
      <c r="P487" s="854"/>
      <c r="Q487" s="854"/>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250" t="s">
        <v>293</v>
      </c>
      <c r="D488" s="3158"/>
      <c r="E488" s="916">
        <v>0.49887268020155379</v>
      </c>
      <c r="F488" s="854"/>
      <c r="G488" s="854"/>
      <c r="H488" s="3251" t="s">
        <v>313</v>
      </c>
      <c r="I488" s="3158"/>
      <c r="J488" s="917">
        <v>0.18815093874096811</v>
      </c>
      <c r="K488" s="854"/>
      <c r="L488" s="854"/>
      <c r="M488" s="3252" t="s">
        <v>293</v>
      </c>
      <c r="N488" s="3158"/>
      <c r="O488" s="918">
        <v>0.17209332223372209</v>
      </c>
      <c r="P488" s="854"/>
      <c r="Q488" s="854"/>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250" t="s">
        <v>349</v>
      </c>
      <c r="D489" s="3158"/>
      <c r="E489" s="916">
        <v>2.7996590039522469E-3</v>
      </c>
      <c r="F489" s="854"/>
      <c r="G489" s="854"/>
      <c r="H489" s="3251" t="s">
        <v>334</v>
      </c>
      <c r="I489" s="3158"/>
      <c r="J489" s="917">
        <v>7.8909401684626294E-4</v>
      </c>
      <c r="K489" s="854"/>
      <c r="L489" s="854"/>
      <c r="M489" s="3252" t="s">
        <v>349</v>
      </c>
      <c r="N489" s="3158"/>
      <c r="O489" s="918">
        <v>4.8907856649960655E-4</v>
      </c>
      <c r="P489" s="854"/>
      <c r="Q489" s="854"/>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250" t="s">
        <v>328</v>
      </c>
      <c r="D490" s="3158"/>
      <c r="E490" s="916">
        <v>1.9476609630248453E-2</v>
      </c>
      <c r="F490" s="854"/>
      <c r="G490" s="854"/>
      <c r="H490" s="3251" t="s">
        <v>284</v>
      </c>
      <c r="I490" s="3158"/>
      <c r="J490" s="917">
        <v>0.26765324326171325</v>
      </c>
      <c r="K490" s="854"/>
      <c r="L490" s="854"/>
      <c r="M490" s="3252" t="s">
        <v>328</v>
      </c>
      <c r="N490" s="3158"/>
      <c r="O490" s="918">
        <v>1.5199273752190073E-2</v>
      </c>
      <c r="P490" s="854"/>
      <c r="Q490" s="854"/>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250" t="s">
        <v>357</v>
      </c>
      <c r="D491" s="3158"/>
      <c r="E491" s="916">
        <v>7.1933111682040635E-4</v>
      </c>
      <c r="F491" s="854"/>
      <c r="G491" s="854"/>
      <c r="H491" s="3251" t="s">
        <v>305</v>
      </c>
      <c r="I491" s="3158"/>
      <c r="J491" s="917">
        <v>3.2924360241841998E-2</v>
      </c>
      <c r="K491" s="854"/>
      <c r="L491" s="854"/>
      <c r="M491" s="3252" t="s">
        <v>357</v>
      </c>
      <c r="N491" s="3158"/>
      <c r="O491" s="918">
        <v>2.3605443007644932E-3</v>
      </c>
      <c r="P491" s="854"/>
      <c r="Q491" s="854"/>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250" t="s">
        <v>288</v>
      </c>
      <c r="D492" s="3158"/>
      <c r="E492" s="916">
        <v>0.32910936657331935</v>
      </c>
      <c r="F492" s="854"/>
      <c r="G492" s="854"/>
      <c r="H492" s="3251" t="s">
        <v>287</v>
      </c>
      <c r="I492" s="3158"/>
      <c r="J492" s="917">
        <v>0.24422240734529452</v>
      </c>
      <c r="K492" s="854"/>
      <c r="L492" s="854"/>
      <c r="M492" s="3252" t="s">
        <v>288</v>
      </c>
      <c r="N492" s="3158"/>
      <c r="O492" s="918">
        <v>2.9496851953815476E-2</v>
      </c>
      <c r="P492" s="854"/>
      <c r="Q492" s="854"/>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250" t="s">
        <v>331</v>
      </c>
      <c r="D493" s="3158"/>
      <c r="E493" s="916">
        <v>1.2542868136782915E-2</v>
      </c>
      <c r="F493" s="854"/>
      <c r="G493" s="854"/>
      <c r="H493" s="3251" t="s">
        <v>290</v>
      </c>
      <c r="I493" s="3158"/>
      <c r="J493" s="917">
        <v>0.28729196457838041</v>
      </c>
      <c r="K493" s="854"/>
      <c r="L493" s="854"/>
      <c r="M493" s="3252" t="s">
        <v>331</v>
      </c>
      <c r="N493" s="3158"/>
      <c r="O493" s="918">
        <v>1.474261606600168E-2</v>
      </c>
      <c r="P493" s="854"/>
      <c r="Q493" s="854"/>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250" t="s">
        <v>340</v>
      </c>
      <c r="D494" s="3158"/>
      <c r="E494" s="916">
        <v>4.9388617474055039E-3</v>
      </c>
      <c r="F494" s="854"/>
      <c r="G494" s="854"/>
      <c r="H494" s="3251" t="s">
        <v>304</v>
      </c>
      <c r="I494" s="3158"/>
      <c r="J494" s="917">
        <v>0.13058676329585475</v>
      </c>
      <c r="K494" s="854"/>
      <c r="L494" s="854"/>
      <c r="M494" s="3252" t="s">
        <v>340</v>
      </c>
      <c r="N494" s="3158"/>
      <c r="O494" s="918">
        <v>6.1070285327025648E-3</v>
      </c>
      <c r="P494" s="854"/>
      <c r="Q494" s="854"/>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250" t="s">
        <v>335</v>
      </c>
      <c r="D495" s="3158"/>
      <c r="E495" s="916">
        <v>6.8910156476031971E-3</v>
      </c>
      <c r="F495" s="854"/>
      <c r="G495" s="854"/>
      <c r="H495" s="3251" t="s">
        <v>298</v>
      </c>
      <c r="I495" s="3158"/>
      <c r="J495" s="917">
        <v>0.240614023404604</v>
      </c>
      <c r="K495" s="854"/>
      <c r="L495" s="854"/>
      <c r="M495" s="3252" t="s">
        <v>320</v>
      </c>
      <c r="N495" s="3158"/>
      <c r="O495" s="918">
        <v>9.8458468930162843E-3</v>
      </c>
      <c r="P495" s="854"/>
      <c r="Q495" s="854"/>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250" t="s">
        <v>320</v>
      </c>
      <c r="D496" s="3158"/>
      <c r="E496" s="916">
        <v>5.7111794406428523E-2</v>
      </c>
      <c r="F496" s="854"/>
      <c r="G496" s="854"/>
      <c r="H496" s="3251" t="s">
        <v>307</v>
      </c>
      <c r="I496" s="3158"/>
      <c r="J496" s="917">
        <v>4.8938652882206952E-2</v>
      </c>
      <c r="K496" s="854"/>
      <c r="L496" s="854"/>
      <c r="M496" s="3252" t="s">
        <v>294</v>
      </c>
      <c r="N496" s="3158"/>
      <c r="O496" s="918">
        <v>4.1468116186261605E-4</v>
      </c>
      <c r="P496" s="854"/>
      <c r="Q496" s="854"/>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250" t="s">
        <v>294</v>
      </c>
      <c r="D497" s="3158"/>
      <c r="E497" s="916">
        <v>0.19055635299445844</v>
      </c>
      <c r="F497" s="854"/>
      <c r="G497" s="854"/>
      <c r="H497" s="3251" t="s">
        <v>324</v>
      </c>
      <c r="I497" s="3158"/>
      <c r="J497" s="917">
        <v>4.0854177789677801E-2</v>
      </c>
      <c r="K497" s="854"/>
      <c r="L497" s="854"/>
      <c r="M497" s="3252" t="s">
        <v>345</v>
      </c>
      <c r="N497" s="3158"/>
      <c r="O497" s="918">
        <v>3.9383901077753069E-3</v>
      </c>
      <c r="P497" s="854"/>
      <c r="Q497" s="854"/>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250" t="s">
        <v>345</v>
      </c>
      <c r="D498" s="3158"/>
      <c r="E498" s="916">
        <v>4.0027474662127248E-3</v>
      </c>
      <c r="F498" s="854"/>
      <c r="G498" s="854"/>
      <c r="H498" s="3251" t="s">
        <v>297</v>
      </c>
      <c r="I498" s="3158"/>
      <c r="J498" s="917">
        <v>0.14804299929478218</v>
      </c>
      <c r="K498" s="854"/>
      <c r="L498" s="854"/>
      <c r="M498" s="3252" t="s">
        <v>362</v>
      </c>
      <c r="N498" s="3158"/>
      <c r="O498" s="923">
        <v>1.1472885990324293E-5</v>
      </c>
      <c r="P498" s="854"/>
      <c r="Q498" s="854"/>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250" t="s">
        <v>354</v>
      </c>
      <c r="D499" s="3158"/>
      <c r="E499" s="916">
        <v>1.7819190030574006E-3</v>
      </c>
      <c r="F499" s="854"/>
      <c r="G499" s="854"/>
      <c r="H499" s="3251" t="s">
        <v>303</v>
      </c>
      <c r="I499" s="3158"/>
      <c r="J499" s="917">
        <v>0.13891378716655586</v>
      </c>
      <c r="K499" s="854"/>
      <c r="L499" s="854"/>
      <c r="M499" s="3252" t="s">
        <v>295</v>
      </c>
      <c r="N499" s="3158"/>
      <c r="O499" s="918">
        <v>4.5349594468386205E-2</v>
      </c>
      <c r="P499" s="854"/>
      <c r="Q499" s="854"/>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250" t="s">
        <v>356</v>
      </c>
      <c r="D500" s="3158"/>
      <c r="E500" s="916">
        <v>1.660690286333498E-3</v>
      </c>
      <c r="F500" s="854"/>
      <c r="G500" s="854"/>
      <c r="H500" s="3251" t="s">
        <v>306</v>
      </c>
      <c r="I500" s="3158"/>
      <c r="J500" s="917">
        <v>0.14716893967421391</v>
      </c>
      <c r="K500" s="854"/>
      <c r="L500" s="854"/>
      <c r="M500" s="3252" t="s">
        <v>308</v>
      </c>
      <c r="N500" s="3158"/>
      <c r="O500" s="918">
        <v>3.3551977377322677E-2</v>
      </c>
      <c r="P500" s="854"/>
      <c r="Q500" s="854"/>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250" t="s">
        <v>362</v>
      </c>
      <c r="D501" s="3158"/>
      <c r="E501" s="916">
        <v>1.2091869246545421E-4</v>
      </c>
      <c r="F501" s="854"/>
      <c r="G501" s="854"/>
      <c r="H501" s="3251" t="s">
        <v>358</v>
      </c>
      <c r="I501" s="3158"/>
      <c r="J501" s="917">
        <v>2.1274634220938112E-4</v>
      </c>
      <c r="K501" s="854"/>
      <c r="L501" s="854"/>
      <c r="M501" s="3252" t="s">
        <v>333</v>
      </c>
      <c r="N501" s="3158"/>
      <c r="O501" s="918">
        <v>3.4250388593941609E-4</v>
      </c>
      <c r="P501" s="854"/>
      <c r="Q501" s="854"/>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250" t="s">
        <v>295</v>
      </c>
      <c r="D502" s="3158"/>
      <c r="E502" s="916">
        <v>0.49871954026460358</v>
      </c>
      <c r="F502" s="854"/>
      <c r="G502" s="854"/>
      <c r="H502" s="3251" t="s">
        <v>317</v>
      </c>
      <c r="I502" s="3158"/>
      <c r="J502" s="917">
        <v>5.3251480045246359E-2</v>
      </c>
      <c r="K502" s="854"/>
      <c r="L502" s="854"/>
      <c r="M502" s="3252" t="s">
        <v>299</v>
      </c>
      <c r="N502" s="3158"/>
      <c r="O502" s="918">
        <v>1.6932613969746418E-2</v>
      </c>
      <c r="P502" s="854"/>
      <c r="Q502" s="854"/>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250" t="s">
        <v>308</v>
      </c>
      <c r="D503" s="3158"/>
      <c r="E503" s="916">
        <v>0.22362715018879908</v>
      </c>
      <c r="F503" s="854"/>
      <c r="G503" s="854"/>
      <c r="H503" s="3251" t="s">
        <v>355</v>
      </c>
      <c r="I503" s="3158"/>
      <c r="J503" s="917">
        <v>3.6314758489470209E-4</v>
      </c>
      <c r="K503" s="854"/>
      <c r="L503" s="854"/>
      <c r="M503" s="3252" t="s">
        <v>314</v>
      </c>
      <c r="N503" s="3158"/>
      <c r="O503" s="918">
        <v>6.6531729261675485E-2</v>
      </c>
      <c r="P503" s="854"/>
      <c r="Q503" s="854"/>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250" t="s">
        <v>333</v>
      </c>
      <c r="D504" s="3158"/>
      <c r="E504" s="916">
        <v>8.1610825529892135E-3</v>
      </c>
      <c r="F504" s="854"/>
      <c r="G504" s="854"/>
      <c r="H504" s="3251" t="s">
        <v>291</v>
      </c>
      <c r="I504" s="3158"/>
      <c r="J504" s="917">
        <v>0.33750844461235996</v>
      </c>
      <c r="K504" s="854"/>
      <c r="L504" s="854"/>
      <c r="M504" s="3252" t="s">
        <v>313</v>
      </c>
      <c r="N504" s="3158"/>
      <c r="O504" s="918">
        <v>1.8989738620084233E-2</v>
      </c>
      <c r="P504" s="854"/>
      <c r="Q504" s="854"/>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250" t="s">
        <v>299</v>
      </c>
      <c r="D505" s="3158"/>
      <c r="E505" s="916">
        <v>2.0426945579152138E-2</v>
      </c>
      <c r="F505" s="854"/>
      <c r="G505" s="854"/>
      <c r="H505" s="3251" t="s">
        <v>323</v>
      </c>
      <c r="I505" s="3158"/>
      <c r="J505" s="917">
        <v>9.92048942112497E-2</v>
      </c>
      <c r="K505" s="854"/>
      <c r="L505" s="854"/>
      <c r="M505" s="3252" t="s">
        <v>334</v>
      </c>
      <c r="N505" s="3158"/>
      <c r="O505" s="923">
        <v>2.1415871219567667E-5</v>
      </c>
      <c r="P505" s="854"/>
      <c r="Q505" s="854"/>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250" t="s">
        <v>314</v>
      </c>
      <c r="D506" s="3158"/>
      <c r="E506" s="916">
        <v>2.9802094703432494E-2</v>
      </c>
      <c r="F506" s="854"/>
      <c r="G506" s="854"/>
      <c r="H506" s="3251" t="s">
        <v>330</v>
      </c>
      <c r="I506" s="3158"/>
      <c r="J506" s="917">
        <v>4.1060725447582339E-3</v>
      </c>
      <c r="K506" s="854"/>
      <c r="L506" s="854"/>
      <c r="M506" s="3252" t="s">
        <v>284</v>
      </c>
      <c r="N506" s="3158"/>
      <c r="O506" s="918">
        <v>0.22875361847171133</v>
      </c>
      <c r="P506" s="854"/>
      <c r="Q506" s="854"/>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250" t="s">
        <v>313</v>
      </c>
      <c r="D507" s="3158"/>
      <c r="E507" s="916">
        <v>7.2767863499652335E-2</v>
      </c>
      <c r="F507" s="854"/>
      <c r="G507" s="854"/>
      <c r="H507" s="3251" t="s">
        <v>309</v>
      </c>
      <c r="I507" s="3158"/>
      <c r="J507" s="917">
        <v>0.23571483036988528</v>
      </c>
      <c r="K507" s="854"/>
      <c r="L507" s="854"/>
      <c r="M507" s="3252" t="s">
        <v>305</v>
      </c>
      <c r="N507" s="3158"/>
      <c r="O507" s="918">
        <v>0.13666568198377699</v>
      </c>
      <c r="P507" s="854"/>
      <c r="Q507" s="854"/>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250" t="s">
        <v>334</v>
      </c>
      <c r="D508" s="3158"/>
      <c r="E508" s="916">
        <v>6.9955728729298675E-3</v>
      </c>
      <c r="F508" s="854"/>
      <c r="G508" s="854"/>
      <c r="H508" s="3251" t="s">
        <v>311</v>
      </c>
      <c r="I508" s="3158"/>
      <c r="J508" s="917">
        <v>0.21174089131863966</v>
      </c>
      <c r="K508" s="854"/>
      <c r="L508" s="854"/>
      <c r="M508" s="3252" t="s">
        <v>287</v>
      </c>
      <c r="N508" s="3158"/>
      <c r="O508" s="918">
        <v>0.32316429804699115</v>
      </c>
      <c r="P508" s="854"/>
      <c r="Q508" s="854"/>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250" t="s">
        <v>284</v>
      </c>
      <c r="D509" s="3158"/>
      <c r="E509" s="916">
        <v>0.65062490011290885</v>
      </c>
      <c r="F509" s="854"/>
      <c r="G509" s="854"/>
      <c r="H509" s="3251" t="s">
        <v>296</v>
      </c>
      <c r="I509" s="3158"/>
      <c r="J509" s="917">
        <v>0.30826143942543127</v>
      </c>
      <c r="K509" s="854"/>
      <c r="L509" s="854"/>
      <c r="M509" s="3252" t="s">
        <v>290</v>
      </c>
      <c r="N509" s="3158"/>
      <c r="O509" s="918">
        <v>0.28096530430057504</v>
      </c>
      <c r="P509" s="854"/>
      <c r="Q509" s="854"/>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250" t="s">
        <v>305</v>
      </c>
      <c r="D510" s="3158"/>
      <c r="E510" s="916">
        <v>9.0890482987252413E-2</v>
      </c>
      <c r="F510" s="854"/>
      <c r="G510" s="854"/>
      <c r="H510" s="3251" t="s">
        <v>321</v>
      </c>
      <c r="I510" s="3158"/>
      <c r="J510" s="917">
        <v>0.12520739761310881</v>
      </c>
      <c r="K510" s="854"/>
      <c r="L510" s="854"/>
      <c r="M510" s="3252" t="s">
        <v>304</v>
      </c>
      <c r="N510" s="3158"/>
      <c r="O510" s="918">
        <v>0.10892063404831499</v>
      </c>
      <c r="P510" s="854"/>
      <c r="Q510" s="854"/>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250" t="s">
        <v>287</v>
      </c>
      <c r="D511" s="3158"/>
      <c r="E511" s="916">
        <v>0.59910413460386069</v>
      </c>
      <c r="F511" s="854"/>
      <c r="G511" s="854"/>
      <c r="H511" s="3251" t="s">
        <v>344</v>
      </c>
      <c r="I511" s="3158"/>
      <c r="J511" s="917">
        <v>3.9377721387769326E-3</v>
      </c>
      <c r="K511" s="854"/>
      <c r="L511" s="854"/>
      <c r="M511" s="3252" t="s">
        <v>298</v>
      </c>
      <c r="N511" s="3158"/>
      <c r="O511" s="918">
        <v>0.13109137826520689</v>
      </c>
      <c r="P511" s="854"/>
      <c r="Q511" s="854"/>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250" t="s">
        <v>290</v>
      </c>
      <c r="D512" s="3158"/>
      <c r="E512" s="916">
        <v>0.59190443167482332</v>
      </c>
      <c r="F512" s="854"/>
      <c r="G512" s="854"/>
      <c r="H512" s="3251" t="s">
        <v>301</v>
      </c>
      <c r="I512" s="3158"/>
      <c r="J512" s="917">
        <v>0.26572797393060266</v>
      </c>
      <c r="K512" s="854"/>
      <c r="L512" s="854"/>
      <c r="M512" s="3252" t="s">
        <v>307</v>
      </c>
      <c r="N512" s="3158"/>
      <c r="O512" s="918">
        <v>0.13476240797443362</v>
      </c>
      <c r="P512" s="854"/>
      <c r="Q512" s="854"/>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250" t="s">
        <v>304</v>
      </c>
      <c r="D513" s="3158"/>
      <c r="E513" s="916">
        <v>0.26153045266967145</v>
      </c>
      <c r="F513" s="854"/>
      <c r="G513" s="854"/>
      <c r="H513" s="3251" t="s">
        <v>319</v>
      </c>
      <c r="I513" s="3158"/>
      <c r="J513" s="917">
        <v>0.13430274157116798</v>
      </c>
      <c r="K513" s="854"/>
      <c r="L513" s="854"/>
      <c r="M513" s="3252" t="s">
        <v>324</v>
      </c>
      <c r="N513" s="3158"/>
      <c r="O513" s="918">
        <v>2.5305169905910276E-2</v>
      </c>
      <c r="P513" s="854"/>
      <c r="Q513" s="854"/>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250" t="s">
        <v>298</v>
      </c>
      <c r="D514" s="3158"/>
      <c r="E514" s="916">
        <v>0.41899985088733888</v>
      </c>
      <c r="F514" s="854"/>
      <c r="G514" s="854"/>
      <c r="H514" s="3251" t="s">
        <v>326</v>
      </c>
      <c r="I514" s="3158"/>
      <c r="J514" s="917">
        <v>1.2921873057444218E-2</v>
      </c>
      <c r="K514" s="854"/>
      <c r="L514" s="854"/>
      <c r="M514" s="3252" t="s">
        <v>297</v>
      </c>
      <c r="N514" s="3158"/>
      <c r="O514" s="918">
        <v>0.30102233072852796</v>
      </c>
      <c r="P514" s="854"/>
      <c r="Q514" s="854"/>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250" t="s">
        <v>307</v>
      </c>
      <c r="D515" s="3158"/>
      <c r="E515" s="916">
        <v>9.8834339772994814E-2</v>
      </c>
      <c r="F515" s="854"/>
      <c r="G515" s="854"/>
      <c r="H515" s="3251" t="s">
        <v>285</v>
      </c>
      <c r="I515" s="3158"/>
      <c r="J515" s="917">
        <v>0.41671949227730204</v>
      </c>
      <c r="K515" s="854"/>
      <c r="L515" s="854"/>
      <c r="M515" s="3252" t="s">
        <v>303</v>
      </c>
      <c r="N515" s="3158"/>
      <c r="O515" s="918">
        <v>0.13737680037308142</v>
      </c>
      <c r="P515" s="854"/>
      <c r="Q515" s="854"/>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250" t="s">
        <v>324</v>
      </c>
      <c r="D516" s="3158"/>
      <c r="E516" s="916">
        <v>1.3894803279825204E-2</v>
      </c>
      <c r="F516" s="854"/>
      <c r="G516" s="854"/>
      <c r="H516" s="3251" t="s">
        <v>341</v>
      </c>
      <c r="I516" s="3158"/>
      <c r="J516" s="917">
        <v>1.4881305186796813E-2</v>
      </c>
      <c r="K516" s="854"/>
      <c r="L516" s="854"/>
      <c r="M516" s="3252" t="s">
        <v>306</v>
      </c>
      <c r="N516" s="3158"/>
      <c r="O516" s="918">
        <v>6.391567581928348E-2</v>
      </c>
      <c r="P516" s="854"/>
      <c r="Q516" s="854"/>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250" t="s">
        <v>297</v>
      </c>
      <c r="D517" s="3158"/>
      <c r="E517" s="916">
        <v>0.29019881585821694</v>
      </c>
      <c r="F517" s="854"/>
      <c r="G517" s="854"/>
      <c r="H517" s="3251" t="s">
        <v>338</v>
      </c>
      <c r="I517" s="3158"/>
      <c r="J517" s="917">
        <v>1.5148455543866185E-2</v>
      </c>
      <c r="K517" s="854"/>
      <c r="L517" s="854"/>
      <c r="M517" s="3252" t="s">
        <v>358</v>
      </c>
      <c r="N517" s="3158"/>
      <c r="O517" s="918">
        <v>5.9410304466690517E-4</v>
      </c>
      <c r="P517" s="854"/>
      <c r="Q517" s="854"/>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250" t="s">
        <v>303</v>
      </c>
      <c r="D518" s="3158"/>
      <c r="E518" s="916">
        <v>1.3093335488472262E-2</v>
      </c>
      <c r="F518" s="854"/>
      <c r="G518" s="854"/>
      <c r="H518" s="3251" t="s">
        <v>318</v>
      </c>
      <c r="I518" s="3158"/>
      <c r="J518" s="917">
        <v>0.13682121579831785</v>
      </c>
      <c r="K518" s="854"/>
      <c r="L518" s="854"/>
      <c r="M518" s="3252" t="s">
        <v>317</v>
      </c>
      <c r="N518" s="3158"/>
      <c r="O518" s="918">
        <v>5.8982539209260512E-2</v>
      </c>
      <c r="P518" s="854"/>
      <c r="Q518" s="854"/>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250" t="s">
        <v>306</v>
      </c>
      <c r="D519" s="3158"/>
      <c r="E519" s="916">
        <v>0.23176717967399241</v>
      </c>
      <c r="F519" s="854"/>
      <c r="G519" s="854"/>
      <c r="H519" s="3251" t="s">
        <v>312</v>
      </c>
      <c r="I519" s="3158"/>
      <c r="J519" s="917">
        <v>0.20456489771060901</v>
      </c>
      <c r="K519" s="854"/>
      <c r="L519" s="854"/>
      <c r="M519" s="3252" t="s">
        <v>355</v>
      </c>
      <c r="N519" s="3158"/>
      <c r="O519" s="918">
        <v>3.6483173662316438E-3</v>
      </c>
      <c r="P519" s="854"/>
      <c r="Q519" s="854"/>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250" t="s">
        <v>358</v>
      </c>
      <c r="D520" s="3158"/>
      <c r="E520" s="916">
        <v>6.669415506723107E-4</v>
      </c>
      <c r="F520" s="854"/>
      <c r="G520" s="854"/>
      <c r="H520" s="3251" t="s">
        <v>327</v>
      </c>
      <c r="I520" s="3158"/>
      <c r="J520" s="917">
        <v>6.0880832581683565E-2</v>
      </c>
      <c r="K520" s="854"/>
      <c r="L520" s="854"/>
      <c r="M520" s="3252" t="s">
        <v>291</v>
      </c>
      <c r="N520" s="3158"/>
      <c r="O520" s="918">
        <v>5.5680103920481699E-2</v>
      </c>
      <c r="P520" s="854"/>
      <c r="Q520" s="854"/>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256" t="s">
        <v>317</v>
      </c>
      <c r="D521" s="3158"/>
      <c r="E521" s="919">
        <v>5.9064054498006349E-2</v>
      </c>
      <c r="F521" s="854"/>
      <c r="G521" s="854"/>
      <c r="H521" s="3257" t="s">
        <v>336</v>
      </c>
      <c r="I521" s="3158"/>
      <c r="J521" s="920">
        <v>2.7997881708303326E-3</v>
      </c>
      <c r="K521" s="854"/>
      <c r="L521" s="854"/>
      <c r="M521" s="3252" t="s">
        <v>323</v>
      </c>
      <c r="N521" s="3158"/>
      <c r="O521" s="918">
        <v>7.2842265025127055E-3</v>
      </c>
      <c r="P521" s="854"/>
      <c r="Q521" s="854"/>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167"/>
      <c r="D522" s="3158"/>
      <c r="E522" s="870"/>
      <c r="F522" s="854"/>
      <c r="G522" s="854"/>
      <c r="H522" s="3167"/>
      <c r="I522" s="3158"/>
      <c r="J522" s="870"/>
      <c r="K522" s="854"/>
      <c r="L522" s="854"/>
      <c r="M522" s="3252" t="s">
        <v>339</v>
      </c>
      <c r="N522" s="3158"/>
      <c r="O522" s="918">
        <v>1.0450067753240625E-2</v>
      </c>
      <c r="P522" s="854"/>
      <c r="Q522" s="854"/>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167"/>
      <c r="D523" s="3158"/>
      <c r="E523" s="854"/>
      <c r="F523" s="854"/>
      <c r="G523" s="854"/>
      <c r="H523" s="3167"/>
      <c r="I523" s="3158"/>
      <c r="J523" s="854"/>
      <c r="K523" s="854"/>
      <c r="L523" s="854"/>
      <c r="M523" s="3252" t="s">
        <v>330</v>
      </c>
      <c r="N523" s="3158"/>
      <c r="O523" s="918">
        <v>1.4871386023992284E-2</v>
      </c>
      <c r="P523" s="854"/>
      <c r="Q523" s="854"/>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258" t="s">
        <v>239</v>
      </c>
      <c r="D524" s="3158"/>
      <c r="E524" s="3158"/>
      <c r="F524" s="3158"/>
      <c r="G524" s="3158"/>
      <c r="H524" s="3259" t="s">
        <v>239</v>
      </c>
      <c r="I524" s="3158"/>
      <c r="J524" s="3158"/>
      <c r="K524" s="3158"/>
      <c r="L524" s="3158"/>
      <c r="M524" s="3252" t="s">
        <v>309</v>
      </c>
      <c r="N524" s="3158"/>
      <c r="O524" s="918">
        <v>7.6558694869348617E-2</v>
      </c>
      <c r="P524" s="854"/>
      <c r="Q524" s="854"/>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262" t="s">
        <v>218</v>
      </c>
      <c r="D525" s="3158"/>
      <c r="E525" s="3263" t="s">
        <v>240</v>
      </c>
      <c r="F525" s="3264"/>
      <c r="G525" s="3265"/>
      <c r="H525" s="3266" t="s">
        <v>218</v>
      </c>
      <c r="I525" s="3158"/>
      <c r="J525" s="3267" t="s">
        <v>240</v>
      </c>
      <c r="K525" s="3268"/>
      <c r="L525" s="3269"/>
      <c r="M525" s="3252" t="s">
        <v>311</v>
      </c>
      <c r="N525" s="3158"/>
      <c r="O525" s="918">
        <v>5.6600542687335532E-2</v>
      </c>
      <c r="P525" s="854"/>
      <c r="Q525" s="854"/>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158"/>
      <c r="D526" s="3158"/>
      <c r="E526" s="901" t="s">
        <v>197</v>
      </c>
      <c r="F526" s="902" t="s">
        <v>241</v>
      </c>
      <c r="G526" s="903" t="s">
        <v>242</v>
      </c>
      <c r="H526" s="3158"/>
      <c r="I526" s="3158"/>
      <c r="J526" s="904" t="s">
        <v>197</v>
      </c>
      <c r="K526" s="905" t="s">
        <v>241</v>
      </c>
      <c r="L526" s="906" t="s">
        <v>242</v>
      </c>
      <c r="M526" s="3252" t="s">
        <v>353</v>
      </c>
      <c r="N526" s="3158"/>
      <c r="O526" s="918">
        <v>3.9090120894117921E-3</v>
      </c>
      <c r="P526" s="854"/>
      <c r="Q526" s="854"/>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270" t="s">
        <v>219</v>
      </c>
      <c r="D527" s="3158"/>
      <c r="E527" s="924">
        <v>7.3491137379548874</v>
      </c>
      <c r="F527" s="925">
        <v>12.893181996412084</v>
      </c>
      <c r="G527" s="926">
        <v>12.893181996412084</v>
      </c>
      <c r="H527" s="3271" t="s">
        <v>219</v>
      </c>
      <c r="I527" s="3158"/>
      <c r="J527" s="927">
        <v>6.7098930457524615</v>
      </c>
      <c r="K527" s="928">
        <v>11.771742185530634</v>
      </c>
      <c r="L527" s="929">
        <v>11.771742185530634</v>
      </c>
      <c r="M527" s="3252" t="s">
        <v>296</v>
      </c>
      <c r="N527" s="3158"/>
      <c r="O527" s="918">
        <v>6.6294531252470974E-4</v>
      </c>
      <c r="P527" s="854"/>
      <c r="Q527" s="854"/>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167"/>
      <c r="D528" s="3158"/>
      <c r="E528" s="870"/>
      <c r="F528" s="870"/>
      <c r="G528" s="870"/>
      <c r="H528" s="3167"/>
      <c r="I528" s="3158"/>
      <c r="J528" s="870"/>
      <c r="K528" s="870"/>
      <c r="L528" s="870"/>
      <c r="M528" s="3252" t="s">
        <v>321</v>
      </c>
      <c r="N528" s="3158"/>
      <c r="O528" s="918">
        <v>1.3959261836441654E-2</v>
      </c>
      <c r="P528" s="854"/>
      <c r="Q528" s="854"/>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167"/>
      <c r="D529" s="3158"/>
      <c r="E529" s="854"/>
      <c r="F529" s="854"/>
      <c r="G529" s="854"/>
      <c r="H529" s="3167"/>
      <c r="I529" s="3158"/>
      <c r="J529" s="854"/>
      <c r="K529" s="854"/>
      <c r="L529" s="854"/>
      <c r="M529" s="3252" t="s">
        <v>344</v>
      </c>
      <c r="N529" s="3158"/>
      <c r="O529" s="918">
        <v>8.0254067963042956E-3</v>
      </c>
      <c r="P529" s="854"/>
      <c r="Q529" s="854"/>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258" t="s">
        <v>243</v>
      </c>
      <c r="D530" s="3158"/>
      <c r="E530" s="3158"/>
      <c r="F530" s="854"/>
      <c r="G530" s="854"/>
      <c r="H530" s="3259" t="s">
        <v>243</v>
      </c>
      <c r="I530" s="3158"/>
      <c r="J530" s="3158"/>
      <c r="K530" s="854"/>
      <c r="L530" s="854"/>
      <c r="M530" s="3252" t="s">
        <v>301</v>
      </c>
      <c r="N530" s="3158"/>
      <c r="O530" s="918">
        <v>1.5835072444656723E-2</v>
      </c>
      <c r="P530" s="854"/>
      <c r="Q530" s="854"/>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167"/>
      <c r="D531" s="3158"/>
      <c r="E531" s="907" t="s">
        <v>218</v>
      </c>
      <c r="F531" s="854"/>
      <c r="G531" s="854"/>
      <c r="H531" s="3167"/>
      <c r="I531" s="3158"/>
      <c r="J531" s="908" t="s">
        <v>218</v>
      </c>
      <c r="K531" s="854"/>
      <c r="L531" s="854"/>
      <c r="M531" s="3252" t="s">
        <v>319</v>
      </c>
      <c r="N531" s="3158"/>
      <c r="O531" s="923">
        <v>6.3710475098576377E-5</v>
      </c>
      <c r="P531" s="854"/>
      <c r="Q531" s="854"/>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158"/>
      <c r="D532" s="3158"/>
      <c r="E532" s="930" t="s">
        <v>219</v>
      </c>
      <c r="F532" s="854"/>
      <c r="G532" s="854"/>
      <c r="H532" s="3158"/>
      <c r="I532" s="3158"/>
      <c r="J532" s="931" t="s">
        <v>219</v>
      </c>
      <c r="K532" s="854"/>
      <c r="L532" s="854"/>
      <c r="M532" s="3252" t="s">
        <v>326</v>
      </c>
      <c r="N532" s="3158"/>
      <c r="O532" s="918">
        <v>2.0620602202419312E-2</v>
      </c>
      <c r="P532" s="854"/>
      <c r="Q532" s="854"/>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247" t="s">
        <v>329</v>
      </c>
      <c r="D533" s="3158"/>
      <c r="E533" s="913">
        <v>-1.5607688977076531E-2</v>
      </c>
      <c r="F533" s="854"/>
      <c r="G533" s="854"/>
      <c r="H533" s="3248" t="s">
        <v>329</v>
      </c>
      <c r="I533" s="3158"/>
      <c r="J533" s="914">
        <v>3.2406681833520926E-2</v>
      </c>
      <c r="K533" s="854"/>
      <c r="L533" s="854"/>
      <c r="M533" s="3252" t="s">
        <v>348</v>
      </c>
      <c r="N533" s="3158"/>
      <c r="O533" s="918">
        <v>5.000600380043233E-3</v>
      </c>
      <c r="P533" s="854"/>
      <c r="Q533" s="854"/>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250" t="s">
        <v>292</v>
      </c>
      <c r="D534" s="3158"/>
      <c r="E534" s="916">
        <v>-9.1042566182065771E-2</v>
      </c>
      <c r="F534" s="854"/>
      <c r="G534" s="854"/>
      <c r="H534" s="3251" t="s">
        <v>292</v>
      </c>
      <c r="I534" s="3158"/>
      <c r="J534" s="917">
        <v>3.887059450754167E-2</v>
      </c>
      <c r="K534" s="854"/>
      <c r="L534" s="854"/>
      <c r="M534" s="3252" t="s">
        <v>285</v>
      </c>
      <c r="N534" s="3158"/>
      <c r="O534" s="923">
        <v>7.3889316514395284E-5</v>
      </c>
      <c r="P534" s="854"/>
      <c r="Q534" s="854"/>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250" t="s">
        <v>342</v>
      </c>
      <c r="D535" s="3158"/>
      <c r="E535" s="916">
        <v>-9.0880509975703686E-3</v>
      </c>
      <c r="F535" s="854"/>
      <c r="G535" s="854"/>
      <c r="H535" s="3251" t="s">
        <v>351</v>
      </c>
      <c r="I535" s="3158"/>
      <c r="J535" s="917">
        <v>-7.2436946634365403E-3</v>
      </c>
      <c r="K535" s="854"/>
      <c r="L535" s="854"/>
      <c r="M535" s="3252" t="s">
        <v>350</v>
      </c>
      <c r="N535" s="3158"/>
      <c r="O535" s="918">
        <v>4.4077063989229372E-3</v>
      </c>
      <c r="P535" s="854"/>
      <c r="Q535" s="854"/>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250" t="s">
        <v>361</v>
      </c>
      <c r="D536" s="3158"/>
      <c r="E536" s="916">
        <v>-1.7945132256295935E-3</v>
      </c>
      <c r="F536" s="854"/>
      <c r="G536" s="854"/>
      <c r="H536" s="3251" t="s">
        <v>315</v>
      </c>
      <c r="I536" s="3158"/>
      <c r="J536" s="917">
        <v>-6.4371302758881754E-2</v>
      </c>
      <c r="K536" s="854"/>
      <c r="L536" s="854"/>
      <c r="M536" s="3252" t="s">
        <v>341</v>
      </c>
      <c r="N536" s="3158"/>
      <c r="O536" s="918">
        <v>2.4643980795567561E-4</v>
      </c>
      <c r="P536" s="854"/>
      <c r="Q536" s="854"/>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250" t="s">
        <v>359</v>
      </c>
      <c r="D537" s="3158"/>
      <c r="E537" s="916">
        <v>-3.0825809042740421E-3</v>
      </c>
      <c r="F537" s="854"/>
      <c r="G537" s="854"/>
      <c r="H537" s="3251" t="s">
        <v>286</v>
      </c>
      <c r="I537" s="3158"/>
      <c r="J537" s="917">
        <v>3.5076781149437707E-2</v>
      </c>
      <c r="K537" s="854"/>
      <c r="L537" s="854"/>
      <c r="M537" s="3252" t="s">
        <v>338</v>
      </c>
      <c r="N537" s="3158"/>
      <c r="O537" s="918">
        <v>4.5684681258298413E-3</v>
      </c>
      <c r="P537" s="854"/>
      <c r="Q537" s="854"/>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250" t="s">
        <v>351</v>
      </c>
      <c r="D538" s="3158"/>
      <c r="E538" s="916">
        <v>7.0514942004876466E-3</v>
      </c>
      <c r="F538" s="854"/>
      <c r="G538" s="854"/>
      <c r="H538" s="3251" t="s">
        <v>346</v>
      </c>
      <c r="I538" s="3158"/>
      <c r="J538" s="917">
        <v>-6.7863563335690442E-3</v>
      </c>
      <c r="K538" s="854"/>
      <c r="L538" s="854"/>
      <c r="M538" s="3252" t="s">
        <v>318</v>
      </c>
      <c r="N538" s="3158"/>
      <c r="O538" s="918">
        <v>6.4849402774465293E-4</v>
      </c>
      <c r="P538" s="854"/>
      <c r="Q538" s="854"/>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250" t="s">
        <v>315</v>
      </c>
      <c r="D539" s="3158"/>
      <c r="E539" s="916">
        <v>5.8582147881845376E-2</v>
      </c>
      <c r="F539" s="854"/>
      <c r="G539" s="854"/>
      <c r="H539" s="3251" t="s">
        <v>289</v>
      </c>
      <c r="I539" s="3158"/>
      <c r="J539" s="917">
        <v>-1.9216660202559431E-2</v>
      </c>
      <c r="K539" s="854"/>
      <c r="L539" s="854"/>
      <c r="M539" s="3252" t="s">
        <v>312</v>
      </c>
      <c r="N539" s="3158"/>
      <c r="O539" s="918">
        <v>1.2333692456228656E-2</v>
      </c>
      <c r="P539" s="854"/>
      <c r="Q539" s="854"/>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250" t="s">
        <v>286</v>
      </c>
      <c r="D540" s="3158"/>
      <c r="E540" s="916">
        <v>8.1395361217339326E-2</v>
      </c>
      <c r="F540" s="854"/>
      <c r="G540" s="854"/>
      <c r="H540" s="3251" t="s">
        <v>347</v>
      </c>
      <c r="I540" s="3158"/>
      <c r="J540" s="917">
        <v>-1.0099989094168486E-2</v>
      </c>
      <c r="K540" s="854"/>
      <c r="L540" s="854"/>
      <c r="M540" s="3252" t="s">
        <v>327</v>
      </c>
      <c r="N540" s="3158"/>
      <c r="O540" s="918">
        <v>3.5449809519387818E-3</v>
      </c>
      <c r="P540" s="854"/>
      <c r="Q540" s="854"/>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250" t="s">
        <v>346</v>
      </c>
      <c r="D541" s="3158"/>
      <c r="E541" s="916">
        <v>8.6037189624703428E-3</v>
      </c>
      <c r="F541" s="854"/>
      <c r="G541" s="854"/>
      <c r="H541" s="3251" t="s">
        <v>325</v>
      </c>
      <c r="I541" s="3158"/>
      <c r="J541" s="917">
        <v>-1.9959456382878861E-2</v>
      </c>
      <c r="K541" s="854"/>
      <c r="L541" s="854"/>
      <c r="M541" s="3260" t="s">
        <v>336</v>
      </c>
      <c r="N541" s="3158"/>
      <c r="O541" s="921">
        <v>1.2232180756684814E-2</v>
      </c>
      <c r="P541" s="854"/>
      <c r="Q541" s="854"/>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250" t="s">
        <v>300</v>
      </c>
      <c r="D542" s="3158"/>
      <c r="E542" s="916">
        <v>-5.8620278541729257E-2</v>
      </c>
      <c r="F542" s="854"/>
      <c r="G542" s="854"/>
      <c r="H542" s="3251" t="s">
        <v>310</v>
      </c>
      <c r="I542" s="3158"/>
      <c r="J542" s="917">
        <v>6.3473984839447883E-2</v>
      </c>
      <c r="K542" s="854"/>
      <c r="L542" s="854"/>
      <c r="M542" s="3167"/>
      <c r="N542" s="3158"/>
      <c r="O542" s="870"/>
      <c r="P542" s="854"/>
      <c r="Q542" s="854"/>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250" t="s">
        <v>316</v>
      </c>
      <c r="D543" s="3158"/>
      <c r="E543" s="916">
        <v>-3.6617028894277426E-2</v>
      </c>
      <c r="F543" s="854"/>
      <c r="G543" s="854"/>
      <c r="H543" s="3251" t="s">
        <v>343</v>
      </c>
      <c r="I543" s="3158"/>
      <c r="J543" s="917">
        <v>1.7854463084796574E-2</v>
      </c>
      <c r="K543" s="854"/>
      <c r="L543" s="854"/>
      <c r="M543" s="3167"/>
      <c r="N543" s="3158"/>
      <c r="O543" s="854"/>
      <c r="P543" s="854"/>
      <c r="Q543" s="854"/>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250" t="s">
        <v>337</v>
      </c>
      <c r="D544" s="3158"/>
      <c r="E544" s="916">
        <v>-1.1226015703404712E-2</v>
      </c>
      <c r="F544" s="854"/>
      <c r="G544" s="854"/>
      <c r="H544" s="3251" t="s">
        <v>302</v>
      </c>
      <c r="I544" s="3158"/>
      <c r="J544" s="917">
        <v>1.9661877258114784E-2</v>
      </c>
      <c r="K544" s="854"/>
      <c r="L544" s="854"/>
      <c r="M544" s="3261" t="s">
        <v>239</v>
      </c>
      <c r="N544" s="3158"/>
      <c r="O544" s="3158"/>
      <c r="P544" s="3158"/>
      <c r="Q544" s="3158"/>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250" t="s">
        <v>289</v>
      </c>
      <c r="D545" s="3158"/>
      <c r="E545" s="916">
        <v>8.6583411307256178E-2</v>
      </c>
      <c r="F545" s="854"/>
      <c r="G545" s="854"/>
      <c r="H545" s="3251" t="s">
        <v>293</v>
      </c>
      <c r="I545" s="3158"/>
      <c r="J545" s="917">
        <v>-7.2955134335458055E-2</v>
      </c>
      <c r="K545" s="854"/>
      <c r="L545" s="854"/>
      <c r="M545" s="3272" t="s">
        <v>218</v>
      </c>
      <c r="N545" s="3158"/>
      <c r="O545" s="3273" t="s">
        <v>240</v>
      </c>
      <c r="P545" s="3274"/>
      <c r="Q545" s="327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250" t="s">
        <v>352</v>
      </c>
      <c r="D546" s="3158"/>
      <c r="E546" s="916">
        <v>6.2585546454738961E-3</v>
      </c>
      <c r="F546" s="854"/>
      <c r="G546" s="854"/>
      <c r="H546" s="3251" t="s">
        <v>349</v>
      </c>
      <c r="I546" s="3158"/>
      <c r="J546" s="917">
        <v>-5.5231691406673463E-3</v>
      </c>
      <c r="K546" s="854"/>
      <c r="L546" s="854"/>
      <c r="M546" s="3158"/>
      <c r="N546" s="3158"/>
      <c r="O546" s="909" t="s">
        <v>197</v>
      </c>
      <c r="P546" s="910" t="s">
        <v>241</v>
      </c>
      <c r="Q546" s="911" t="s">
        <v>242</v>
      </c>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250" t="s">
        <v>360</v>
      </c>
      <c r="D547" s="3158"/>
      <c r="E547" s="916">
        <v>1.9888577468050875E-3</v>
      </c>
      <c r="F547" s="854"/>
      <c r="G547" s="854"/>
      <c r="H547" s="3251" t="s">
        <v>328</v>
      </c>
      <c r="I547" s="3158"/>
      <c r="J547" s="917">
        <v>7.161337898457602E-3</v>
      </c>
      <c r="K547" s="854"/>
      <c r="L547" s="854"/>
      <c r="M547" s="3276" t="s">
        <v>219</v>
      </c>
      <c r="N547" s="3158"/>
      <c r="O547" s="932">
        <v>4.5517607928165837</v>
      </c>
      <c r="P547" s="933">
        <v>6.7936728250993781</v>
      </c>
      <c r="Q547" s="934">
        <v>6.7936728250993781</v>
      </c>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250" t="s">
        <v>347</v>
      </c>
      <c r="D548" s="3158"/>
      <c r="E548" s="916">
        <v>8.1545722347711215E-3</v>
      </c>
      <c r="F548" s="854"/>
      <c r="G548" s="854"/>
      <c r="H548" s="3251" t="s">
        <v>288</v>
      </c>
      <c r="I548" s="3158"/>
      <c r="J548" s="917">
        <v>-9.4325480389773703E-2</v>
      </c>
      <c r="K548" s="854"/>
      <c r="L548" s="854"/>
      <c r="M548" s="3167"/>
      <c r="N548" s="3158"/>
      <c r="O548" s="870"/>
      <c r="P548" s="870"/>
      <c r="Q548" s="870"/>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250" t="s">
        <v>325</v>
      </c>
      <c r="D549" s="3158"/>
      <c r="E549" s="916">
        <v>1.9905726820915334E-2</v>
      </c>
      <c r="F549" s="854"/>
      <c r="G549" s="854"/>
      <c r="H549" s="3251" t="s">
        <v>320</v>
      </c>
      <c r="I549" s="3158"/>
      <c r="J549" s="917">
        <v>-1.0739486021195744E-2</v>
      </c>
      <c r="K549" s="854"/>
      <c r="L549" s="854"/>
      <c r="M549" s="3167"/>
      <c r="N549" s="3158"/>
      <c r="O549" s="854"/>
      <c r="P549" s="854"/>
      <c r="Q549" s="854"/>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250" t="s">
        <v>322</v>
      </c>
      <c r="D550" s="3158"/>
      <c r="E550" s="916">
        <v>-2.3260694913162766E-2</v>
      </c>
      <c r="F550" s="854"/>
      <c r="G550" s="854"/>
      <c r="H550" s="3251" t="s">
        <v>294</v>
      </c>
      <c r="I550" s="3158"/>
      <c r="J550" s="917">
        <v>8.4609579957114892E-2</v>
      </c>
      <c r="K550" s="854"/>
      <c r="L550" s="854"/>
      <c r="M550" s="3261" t="s">
        <v>243</v>
      </c>
      <c r="N550" s="3158"/>
      <c r="O550" s="3158"/>
      <c r="P550" s="854"/>
      <c r="Q550" s="854"/>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250" t="s">
        <v>310</v>
      </c>
      <c r="D551" s="3158"/>
      <c r="E551" s="916">
        <v>-6.1071073466658639E-2</v>
      </c>
      <c r="F551" s="854"/>
      <c r="G551" s="854"/>
      <c r="H551" s="3251" t="s">
        <v>295</v>
      </c>
      <c r="I551" s="3158"/>
      <c r="J551" s="917">
        <v>7.9447071363384691E-2</v>
      </c>
      <c r="K551" s="854"/>
      <c r="L551" s="854"/>
      <c r="M551" s="3167"/>
      <c r="N551" s="3158"/>
      <c r="O551" s="912" t="s">
        <v>218</v>
      </c>
      <c r="P551" s="854"/>
      <c r="Q551" s="854"/>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250" t="s">
        <v>332</v>
      </c>
      <c r="D552" s="3158"/>
      <c r="E552" s="916">
        <v>-1.2911555984813585E-2</v>
      </c>
      <c r="F552" s="854"/>
      <c r="G552" s="854"/>
      <c r="H552" s="3251" t="s">
        <v>308</v>
      </c>
      <c r="I552" s="3158"/>
      <c r="J552" s="917">
        <v>-4.2752359822747594E-3</v>
      </c>
      <c r="K552" s="854"/>
      <c r="L552" s="854"/>
      <c r="M552" s="3158"/>
      <c r="N552" s="3158"/>
      <c r="O552" s="935" t="s">
        <v>219</v>
      </c>
      <c r="P552" s="854"/>
      <c r="Q552" s="854"/>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250" t="s">
        <v>363</v>
      </c>
      <c r="D553" s="3158"/>
      <c r="E553" s="916">
        <v>1.0650154451857159E-5</v>
      </c>
      <c r="F553" s="854"/>
      <c r="G553" s="854"/>
      <c r="H553" s="3251" t="s">
        <v>333</v>
      </c>
      <c r="I553" s="3158"/>
      <c r="J553" s="917">
        <v>5.0824861923658218E-3</v>
      </c>
      <c r="K553" s="854"/>
      <c r="L553" s="854"/>
      <c r="M553" s="3249" t="s">
        <v>329</v>
      </c>
      <c r="N553" s="3158"/>
      <c r="O553" s="915">
        <v>-4.5540610253363032E-3</v>
      </c>
      <c r="P553" s="854"/>
      <c r="Q553" s="854"/>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250" t="s">
        <v>343</v>
      </c>
      <c r="D554" s="3158"/>
      <c r="E554" s="916">
        <v>-8.6707015123907542E-3</v>
      </c>
      <c r="F554" s="854"/>
      <c r="G554" s="854"/>
      <c r="H554" s="3251" t="s">
        <v>299</v>
      </c>
      <c r="I554" s="3158"/>
      <c r="J554" s="917">
        <v>-7.840319910142575E-2</v>
      </c>
      <c r="K554" s="854"/>
      <c r="L554" s="854"/>
      <c r="M554" s="3252" t="s">
        <v>292</v>
      </c>
      <c r="N554" s="3158"/>
      <c r="O554" s="918">
        <v>-0.14666828081542316</v>
      </c>
      <c r="P554" s="854"/>
      <c r="Q554" s="854"/>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250" t="s">
        <v>302</v>
      </c>
      <c r="D555" s="3158"/>
      <c r="E555" s="916">
        <v>3.8693736901511011E-2</v>
      </c>
      <c r="F555" s="854"/>
      <c r="G555" s="854"/>
      <c r="H555" s="3251" t="s">
        <v>314</v>
      </c>
      <c r="I555" s="3158"/>
      <c r="J555" s="917">
        <v>-5.0480260724542871E-3</v>
      </c>
      <c r="K555" s="854"/>
      <c r="L555" s="854"/>
      <c r="M555" s="3252" t="s">
        <v>315</v>
      </c>
      <c r="N555" s="3158"/>
      <c r="O555" s="918">
        <v>2.6201242693803202E-2</v>
      </c>
      <c r="P555" s="854"/>
      <c r="Q555" s="854"/>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250" t="s">
        <v>293</v>
      </c>
      <c r="D556" s="3158"/>
      <c r="E556" s="916">
        <v>9.6108077936553543E-2</v>
      </c>
      <c r="F556" s="854"/>
      <c r="G556" s="854"/>
      <c r="H556" s="3251" t="s">
        <v>313</v>
      </c>
      <c r="I556" s="3158"/>
      <c r="J556" s="917">
        <v>6.4645395540225581E-2</v>
      </c>
      <c r="K556" s="854"/>
      <c r="L556" s="854"/>
      <c r="M556" s="3252" t="s">
        <v>286</v>
      </c>
      <c r="N556" s="3158"/>
      <c r="O556" s="918">
        <v>0.15386595731850333</v>
      </c>
      <c r="P556" s="854"/>
      <c r="Q556" s="854"/>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250" t="s">
        <v>349</v>
      </c>
      <c r="D557" s="3158"/>
      <c r="E557" s="916">
        <v>7.1997530450688546E-3</v>
      </c>
      <c r="F557" s="854"/>
      <c r="G557" s="854"/>
      <c r="H557" s="3251" t="s">
        <v>334</v>
      </c>
      <c r="I557" s="3158"/>
      <c r="J557" s="917">
        <v>-4.1864776551820467E-3</v>
      </c>
      <c r="K557" s="854"/>
      <c r="L557" s="854"/>
      <c r="M557" s="3252" t="s">
        <v>300</v>
      </c>
      <c r="N557" s="3158"/>
      <c r="O557" s="918">
        <v>-9.2895211988405696E-2</v>
      </c>
      <c r="P557" s="854"/>
      <c r="Q557" s="854"/>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250" t="s">
        <v>328</v>
      </c>
      <c r="D558" s="3158"/>
      <c r="E558" s="916">
        <v>1.8989857733248617E-2</v>
      </c>
      <c r="F558" s="854"/>
      <c r="G558" s="854"/>
      <c r="H558" s="3251" t="s">
        <v>284</v>
      </c>
      <c r="I558" s="3158"/>
      <c r="J558" s="917">
        <v>-7.7102890128576365E-2</v>
      </c>
      <c r="K558" s="854"/>
      <c r="L558" s="854"/>
      <c r="M558" s="3252" t="s">
        <v>316</v>
      </c>
      <c r="N558" s="3158"/>
      <c r="O558" s="918">
        <v>-5.3844082765895779E-2</v>
      </c>
      <c r="P558" s="854"/>
      <c r="Q558" s="854"/>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250" t="s">
        <v>357</v>
      </c>
      <c r="D559" s="3158"/>
      <c r="E559" s="916">
        <v>3.6494671178140992E-3</v>
      </c>
      <c r="F559" s="854"/>
      <c r="G559" s="854"/>
      <c r="H559" s="3251" t="s">
        <v>305</v>
      </c>
      <c r="I559" s="3158"/>
      <c r="J559" s="917">
        <v>-2.7042265650083767E-2</v>
      </c>
      <c r="K559" s="854"/>
      <c r="L559" s="854"/>
      <c r="M559" s="3252" t="s">
        <v>289</v>
      </c>
      <c r="N559" s="3158"/>
      <c r="O559" s="918">
        <v>0.14825919533273729</v>
      </c>
      <c r="P559" s="854"/>
      <c r="Q559" s="854"/>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250" t="s">
        <v>288</v>
      </c>
      <c r="D560" s="3158"/>
      <c r="E560" s="916">
        <v>7.8061187302790033E-2</v>
      </c>
      <c r="F560" s="854"/>
      <c r="G560" s="854"/>
      <c r="H560" s="3251" t="s">
        <v>287</v>
      </c>
      <c r="I560" s="3158"/>
      <c r="J560" s="917">
        <v>-7.3650747041260109E-2</v>
      </c>
      <c r="K560" s="854"/>
      <c r="L560" s="854"/>
      <c r="M560" s="3252" t="s">
        <v>352</v>
      </c>
      <c r="N560" s="3158"/>
      <c r="O560" s="918">
        <v>4.670061483016668E-3</v>
      </c>
      <c r="P560" s="854"/>
      <c r="Q560" s="854"/>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250" t="s">
        <v>331</v>
      </c>
      <c r="D561" s="3158"/>
      <c r="E561" s="916">
        <v>1.5239245291145308E-2</v>
      </c>
      <c r="F561" s="854"/>
      <c r="G561" s="854"/>
      <c r="H561" s="3251" t="s">
        <v>290</v>
      </c>
      <c r="I561" s="3158"/>
      <c r="J561" s="917">
        <v>-7.9881487222846492E-2</v>
      </c>
      <c r="K561" s="854"/>
      <c r="L561" s="854"/>
      <c r="M561" s="3252" t="s">
        <v>325</v>
      </c>
      <c r="N561" s="3158"/>
      <c r="O561" s="918">
        <v>9.7758668594704005E-3</v>
      </c>
      <c r="P561" s="854"/>
      <c r="Q561" s="854"/>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250" t="s">
        <v>340</v>
      </c>
      <c r="D562" s="3158"/>
      <c r="E562" s="916">
        <v>9.5626545200283644E-3</v>
      </c>
      <c r="F562" s="854"/>
      <c r="G562" s="854"/>
      <c r="H562" s="3251" t="s">
        <v>304</v>
      </c>
      <c r="I562" s="3158"/>
      <c r="J562" s="917">
        <v>-5.3855985970524982E-2</v>
      </c>
      <c r="K562" s="854"/>
      <c r="L562" s="854"/>
      <c r="M562" s="3252" t="s">
        <v>310</v>
      </c>
      <c r="N562" s="3158"/>
      <c r="O562" s="918">
        <v>-5.0722136429446452E-2</v>
      </c>
      <c r="P562" s="854"/>
      <c r="Q562" s="854"/>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250" t="s">
        <v>335</v>
      </c>
      <c r="D563" s="3158"/>
      <c r="E563" s="916">
        <v>1.1295530934384939E-2</v>
      </c>
      <c r="F563" s="854"/>
      <c r="G563" s="854"/>
      <c r="H563" s="3251" t="s">
        <v>298</v>
      </c>
      <c r="I563" s="3158"/>
      <c r="J563" s="917">
        <v>-7.3104627734655314E-2</v>
      </c>
      <c r="K563" s="854"/>
      <c r="L563" s="854"/>
      <c r="M563" s="3252" t="s">
        <v>363</v>
      </c>
      <c r="N563" s="3158"/>
      <c r="O563" s="918">
        <v>5.4620937759904684E-3</v>
      </c>
      <c r="P563" s="854"/>
      <c r="Q563" s="854"/>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250" t="s">
        <v>320</v>
      </c>
      <c r="D564" s="3158"/>
      <c r="E564" s="916">
        <v>3.2518307537659462E-2</v>
      </c>
      <c r="F564" s="854"/>
      <c r="G564" s="854"/>
      <c r="H564" s="3251" t="s">
        <v>307</v>
      </c>
      <c r="I564" s="3158"/>
      <c r="J564" s="917">
        <v>-3.2969351715495629E-2</v>
      </c>
      <c r="K564" s="854"/>
      <c r="L564" s="854"/>
      <c r="M564" s="3252" t="s">
        <v>343</v>
      </c>
      <c r="N564" s="3158"/>
      <c r="O564" s="918">
        <v>1.302980911890054E-2</v>
      </c>
      <c r="P564" s="854"/>
      <c r="Q564" s="854"/>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250" t="s">
        <v>294</v>
      </c>
      <c r="D565" s="3158"/>
      <c r="E565" s="916">
        <v>-5.93986736467235E-2</v>
      </c>
      <c r="F565" s="854"/>
      <c r="G565" s="854"/>
      <c r="H565" s="3251" t="s">
        <v>324</v>
      </c>
      <c r="I565" s="3158"/>
      <c r="J565" s="917">
        <v>3.012330642398596E-2</v>
      </c>
      <c r="K565" s="854"/>
      <c r="L565" s="854"/>
      <c r="M565" s="3252" t="s">
        <v>302</v>
      </c>
      <c r="N565" s="3158"/>
      <c r="O565" s="918">
        <v>8.4407358101214774E-2</v>
      </c>
      <c r="P565" s="854"/>
      <c r="Q565" s="854"/>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250" t="s">
        <v>345</v>
      </c>
      <c r="D566" s="3158"/>
      <c r="E566" s="916">
        <v>-8.6088299022607402E-3</v>
      </c>
      <c r="F566" s="854"/>
      <c r="G566" s="854"/>
      <c r="H566" s="3251" t="s">
        <v>297</v>
      </c>
      <c r="I566" s="3158"/>
      <c r="J566" s="917">
        <v>-5.7342726660993451E-2</v>
      </c>
      <c r="K566" s="854"/>
      <c r="L566" s="854"/>
      <c r="M566" s="3252" t="s">
        <v>293</v>
      </c>
      <c r="N566" s="3158"/>
      <c r="O566" s="918">
        <v>9.1138647357660321E-2</v>
      </c>
      <c r="P566" s="854"/>
      <c r="Q566" s="854"/>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250" t="s">
        <v>354</v>
      </c>
      <c r="D567" s="3158"/>
      <c r="E567" s="916">
        <v>-5.7439283110409236E-3</v>
      </c>
      <c r="F567" s="854"/>
      <c r="G567" s="854"/>
      <c r="H567" s="3251" t="s">
        <v>303</v>
      </c>
      <c r="I567" s="3158"/>
      <c r="J567" s="917">
        <v>5.5546548470512304E-2</v>
      </c>
      <c r="K567" s="854"/>
      <c r="L567" s="854"/>
      <c r="M567" s="3252" t="s">
        <v>349</v>
      </c>
      <c r="N567" s="3158"/>
      <c r="O567" s="918">
        <v>4.8585858907635761E-3</v>
      </c>
      <c r="P567" s="854"/>
      <c r="Q567" s="854"/>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250" t="s">
        <v>356</v>
      </c>
      <c r="D568" s="3158"/>
      <c r="E568" s="916">
        <v>-5.5450996342382621E-3</v>
      </c>
      <c r="F568" s="854"/>
      <c r="G568" s="854"/>
      <c r="H568" s="3251" t="s">
        <v>306</v>
      </c>
      <c r="I568" s="3158"/>
      <c r="J568" s="917">
        <v>-5.7173197669243392E-2</v>
      </c>
      <c r="K568" s="854"/>
      <c r="L568" s="854"/>
      <c r="M568" s="3252" t="s">
        <v>328</v>
      </c>
      <c r="N568" s="3158"/>
      <c r="O568" s="918">
        <v>2.7085196325555151E-2</v>
      </c>
      <c r="P568" s="854"/>
      <c r="Q568" s="854"/>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250" t="s">
        <v>362</v>
      </c>
      <c r="D569" s="3158"/>
      <c r="E569" s="916">
        <v>1.4962761462128027E-3</v>
      </c>
      <c r="F569" s="854"/>
      <c r="G569" s="854"/>
      <c r="H569" s="3251" t="s">
        <v>358</v>
      </c>
      <c r="I569" s="3158"/>
      <c r="J569" s="917">
        <v>-2.1737793223189374E-3</v>
      </c>
      <c r="K569" s="854"/>
      <c r="L569" s="854"/>
      <c r="M569" s="3252" t="s">
        <v>357</v>
      </c>
      <c r="N569" s="3158"/>
      <c r="O569" s="918">
        <v>1.067398644643789E-2</v>
      </c>
      <c r="P569" s="854"/>
      <c r="Q569" s="854"/>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250" t="s">
        <v>295</v>
      </c>
      <c r="D570" s="3158"/>
      <c r="E570" s="916">
        <v>-9.6093325560591275E-2</v>
      </c>
      <c r="F570" s="854"/>
      <c r="G570" s="854"/>
      <c r="H570" s="3251" t="s">
        <v>317</v>
      </c>
      <c r="I570" s="3158"/>
      <c r="J570" s="917">
        <v>3.4391430755577594E-2</v>
      </c>
      <c r="K570" s="854"/>
      <c r="L570" s="854"/>
      <c r="M570" s="3252" t="s">
        <v>288</v>
      </c>
      <c r="N570" s="3158"/>
      <c r="O570" s="918">
        <v>3.7731876438447047E-2</v>
      </c>
      <c r="P570" s="854"/>
      <c r="Q570" s="854"/>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250" t="s">
        <v>308</v>
      </c>
      <c r="D571" s="3158"/>
      <c r="E571" s="916">
        <v>6.4346850648616116E-2</v>
      </c>
      <c r="F571" s="854"/>
      <c r="G571" s="854"/>
      <c r="H571" s="3251" t="s">
        <v>355</v>
      </c>
      <c r="I571" s="3158"/>
      <c r="J571" s="917">
        <v>2.8400499767668526E-3</v>
      </c>
      <c r="K571" s="854"/>
      <c r="L571" s="854"/>
      <c r="M571" s="3252" t="s">
        <v>331</v>
      </c>
      <c r="N571" s="3158"/>
      <c r="O571" s="918">
        <v>2.6675210003540822E-2</v>
      </c>
      <c r="P571" s="854"/>
      <c r="Q571" s="854"/>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250" t="s">
        <v>333</v>
      </c>
      <c r="D572" s="3158"/>
      <c r="E572" s="916">
        <v>1.22924631974764E-2</v>
      </c>
      <c r="F572" s="854"/>
      <c r="G572" s="854"/>
      <c r="H572" s="3251" t="s">
        <v>291</v>
      </c>
      <c r="I572" s="3158"/>
      <c r="J572" s="917">
        <v>8.6581822674286671E-2</v>
      </c>
      <c r="K572" s="854"/>
      <c r="L572" s="854"/>
      <c r="M572" s="3252" t="s">
        <v>340</v>
      </c>
      <c r="N572" s="3158"/>
      <c r="O572" s="918">
        <v>1.7168626149810649E-2</v>
      </c>
      <c r="P572" s="854"/>
      <c r="Q572" s="854"/>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250" t="s">
        <v>299</v>
      </c>
      <c r="D573" s="3158"/>
      <c r="E573" s="916">
        <v>1.9447632862066858E-2</v>
      </c>
      <c r="F573" s="854"/>
      <c r="G573" s="854"/>
      <c r="H573" s="3251" t="s">
        <v>323</v>
      </c>
      <c r="I573" s="3158"/>
      <c r="J573" s="917">
        <v>4.6940850217002325E-2</v>
      </c>
      <c r="K573" s="854"/>
      <c r="L573" s="854"/>
      <c r="M573" s="3252" t="s">
        <v>320</v>
      </c>
      <c r="N573" s="3158"/>
      <c r="O573" s="918">
        <v>2.1799528900186771E-2</v>
      </c>
      <c r="P573" s="854"/>
      <c r="Q573" s="854"/>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250" t="s">
        <v>314</v>
      </c>
      <c r="D574" s="3158"/>
      <c r="E574" s="916">
        <v>2.3490292600007796E-2</v>
      </c>
      <c r="F574" s="854"/>
      <c r="G574" s="854"/>
      <c r="H574" s="3251" t="s">
        <v>330</v>
      </c>
      <c r="I574" s="3158"/>
      <c r="J574" s="917">
        <v>9.5498755345755533E-3</v>
      </c>
      <c r="K574" s="854"/>
      <c r="L574" s="854"/>
      <c r="M574" s="3252" t="s">
        <v>294</v>
      </c>
      <c r="N574" s="3158"/>
      <c r="O574" s="918">
        <v>-4.4738119238720382E-3</v>
      </c>
      <c r="P574" s="854"/>
      <c r="Q574" s="854"/>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250" t="s">
        <v>313</v>
      </c>
      <c r="D575" s="3158"/>
      <c r="E575" s="916">
        <v>-3.6705812620714852E-2</v>
      </c>
      <c r="F575" s="854"/>
      <c r="G575" s="854"/>
      <c r="H575" s="3251" t="s">
        <v>309</v>
      </c>
      <c r="I575" s="3158"/>
      <c r="J575" s="917">
        <v>7.2356550817478549E-2</v>
      </c>
      <c r="K575" s="854"/>
      <c r="L575" s="854"/>
      <c r="M575" s="3252" t="s">
        <v>345</v>
      </c>
      <c r="N575" s="3158"/>
      <c r="O575" s="918">
        <v>-1.3787322531717871E-2</v>
      </c>
      <c r="P575" s="854"/>
      <c r="Q575" s="854"/>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250" t="s">
        <v>334</v>
      </c>
      <c r="D576" s="3158"/>
      <c r="E576" s="916">
        <v>1.1380901739523072E-2</v>
      </c>
      <c r="F576" s="854"/>
      <c r="G576" s="854"/>
      <c r="H576" s="3251" t="s">
        <v>311</v>
      </c>
      <c r="I576" s="3158"/>
      <c r="J576" s="917">
        <v>6.8578308792173803E-2</v>
      </c>
      <c r="K576" s="854"/>
      <c r="L576" s="854"/>
      <c r="M576" s="3252" t="s">
        <v>362</v>
      </c>
      <c r="N576" s="3158"/>
      <c r="O576" s="918">
        <v>-7.441438695748125E-4</v>
      </c>
      <c r="P576" s="854"/>
      <c r="Q576" s="854"/>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250" t="s">
        <v>284</v>
      </c>
      <c r="D577" s="3158"/>
      <c r="E577" s="916">
        <v>0.10975653079931277</v>
      </c>
      <c r="F577" s="854"/>
      <c r="G577" s="854"/>
      <c r="H577" s="3251" t="s">
        <v>296</v>
      </c>
      <c r="I577" s="3158"/>
      <c r="J577" s="917">
        <v>8.274542736300286E-2</v>
      </c>
      <c r="K577" s="854"/>
      <c r="L577" s="854"/>
      <c r="M577" s="3252" t="s">
        <v>295</v>
      </c>
      <c r="N577" s="3158"/>
      <c r="O577" s="918">
        <v>-4.678506888430424E-2</v>
      </c>
      <c r="P577" s="854"/>
      <c r="Q577" s="854"/>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250" t="s">
        <v>305</v>
      </c>
      <c r="D578" s="3158"/>
      <c r="E578" s="916">
        <v>4.1022699607179941E-2</v>
      </c>
      <c r="F578" s="854"/>
      <c r="G578" s="854"/>
      <c r="H578" s="3251" t="s">
        <v>321</v>
      </c>
      <c r="I578" s="3158"/>
      <c r="J578" s="917">
        <v>5.2735054215810657E-2</v>
      </c>
      <c r="K578" s="854"/>
      <c r="L578" s="854"/>
      <c r="M578" s="3252" t="s">
        <v>308</v>
      </c>
      <c r="N578" s="3158"/>
      <c r="O578" s="918">
        <v>4.0242006743019872E-2</v>
      </c>
      <c r="P578" s="854"/>
      <c r="Q578" s="854"/>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250" t="s">
        <v>287</v>
      </c>
      <c r="D579" s="3158"/>
      <c r="E579" s="916">
        <v>0.10532129481108113</v>
      </c>
      <c r="F579" s="854"/>
      <c r="G579" s="854"/>
      <c r="H579" s="3251" t="s">
        <v>344</v>
      </c>
      <c r="I579" s="3158"/>
      <c r="J579" s="917">
        <v>9.3521118709920092E-3</v>
      </c>
      <c r="K579" s="854"/>
      <c r="L579" s="854"/>
      <c r="M579" s="3252" t="s">
        <v>333</v>
      </c>
      <c r="N579" s="3158"/>
      <c r="O579" s="918">
        <v>4.0658684303628125E-3</v>
      </c>
      <c r="P579" s="854"/>
      <c r="Q579" s="854"/>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250" t="s">
        <v>290</v>
      </c>
      <c r="D580" s="3158"/>
      <c r="E580" s="916">
        <v>0.10468653539525258</v>
      </c>
      <c r="F580" s="854"/>
      <c r="G580" s="854"/>
      <c r="H580" s="3251" t="s">
        <v>301</v>
      </c>
      <c r="I580" s="3158"/>
      <c r="J580" s="917">
        <v>7.6825083409484879E-2</v>
      </c>
      <c r="K580" s="854"/>
      <c r="L580" s="854"/>
      <c r="M580" s="3252" t="s">
        <v>299</v>
      </c>
      <c r="N580" s="3158"/>
      <c r="O580" s="918">
        <v>-2.8587920984442624E-2</v>
      </c>
      <c r="P580" s="854"/>
      <c r="Q580" s="854"/>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250" t="s">
        <v>304</v>
      </c>
      <c r="D581" s="3158"/>
      <c r="E581" s="916">
        <v>6.958668758190821E-2</v>
      </c>
      <c r="F581" s="854"/>
      <c r="G581" s="854"/>
      <c r="H581" s="3251" t="s">
        <v>319</v>
      </c>
      <c r="I581" s="3158"/>
      <c r="J581" s="917">
        <v>5.461687422351956E-2</v>
      </c>
      <c r="K581" s="854"/>
      <c r="L581" s="854"/>
      <c r="M581" s="3252" t="s">
        <v>314</v>
      </c>
      <c r="N581" s="3158"/>
      <c r="O581" s="918">
        <v>5.6667620283272935E-2</v>
      </c>
      <c r="P581" s="854"/>
      <c r="Q581" s="854"/>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250" t="s">
        <v>298</v>
      </c>
      <c r="D582" s="3158"/>
      <c r="E582" s="916">
        <v>8.8078916888187225E-2</v>
      </c>
      <c r="F582" s="854"/>
      <c r="G582" s="854"/>
      <c r="H582" s="3251" t="s">
        <v>326</v>
      </c>
      <c r="I582" s="3158"/>
      <c r="J582" s="917">
        <v>1.6941315774246443E-2</v>
      </c>
      <c r="K582" s="854"/>
      <c r="L582" s="854"/>
      <c r="M582" s="3252" t="s">
        <v>313</v>
      </c>
      <c r="N582" s="3158"/>
      <c r="O582" s="918">
        <v>-3.0274714957401101E-2</v>
      </c>
      <c r="P582" s="854"/>
      <c r="Q582" s="854"/>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250" t="s">
        <v>307</v>
      </c>
      <c r="D583" s="3158"/>
      <c r="E583" s="916">
        <v>4.2777851052512118E-2</v>
      </c>
      <c r="F583" s="854"/>
      <c r="G583" s="854"/>
      <c r="H583" s="3251" t="s">
        <v>285</v>
      </c>
      <c r="I583" s="3158"/>
      <c r="J583" s="917">
        <v>9.6206919724562245E-2</v>
      </c>
      <c r="K583" s="854"/>
      <c r="L583" s="854"/>
      <c r="M583" s="3252" t="s">
        <v>334</v>
      </c>
      <c r="N583" s="3158"/>
      <c r="O583" s="918">
        <v>1.0166897442181804E-3</v>
      </c>
      <c r="P583" s="854"/>
      <c r="Q583" s="854"/>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250" t="s">
        <v>324</v>
      </c>
      <c r="D584" s="3158"/>
      <c r="E584" s="916">
        <v>-1.6039515017142361E-2</v>
      </c>
      <c r="F584" s="854"/>
      <c r="G584" s="854"/>
      <c r="H584" s="3251" t="s">
        <v>341</v>
      </c>
      <c r="I584" s="3158"/>
      <c r="J584" s="917">
        <v>1.818046194653803E-2</v>
      </c>
      <c r="K584" s="854"/>
      <c r="L584" s="854"/>
      <c r="M584" s="3252" t="s">
        <v>284</v>
      </c>
      <c r="N584" s="3158"/>
      <c r="O584" s="918">
        <v>0.10507624770033991</v>
      </c>
      <c r="P584" s="854"/>
      <c r="Q584" s="854"/>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250" t="s">
        <v>297</v>
      </c>
      <c r="D585" s="3158"/>
      <c r="E585" s="916">
        <v>7.3301497865495488E-2</v>
      </c>
      <c r="F585" s="854"/>
      <c r="G585" s="854"/>
      <c r="H585" s="3251" t="s">
        <v>338</v>
      </c>
      <c r="I585" s="3158"/>
      <c r="J585" s="917">
        <v>1.8342924593223044E-2</v>
      </c>
      <c r="K585" s="854"/>
      <c r="L585" s="854"/>
      <c r="M585" s="3252" t="s">
        <v>305</v>
      </c>
      <c r="N585" s="3158"/>
      <c r="O585" s="918">
        <v>8.1217628792505173E-2</v>
      </c>
      <c r="P585" s="854"/>
      <c r="Q585" s="854"/>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250" t="s">
        <v>303</v>
      </c>
      <c r="D586" s="3158"/>
      <c r="E586" s="916">
        <v>-1.5570056165279646E-2</v>
      </c>
      <c r="F586" s="854"/>
      <c r="G586" s="854"/>
      <c r="H586" s="3251" t="s">
        <v>318</v>
      </c>
      <c r="I586" s="3158"/>
      <c r="J586" s="917">
        <v>5.5126589502794414E-2</v>
      </c>
      <c r="K586" s="854"/>
      <c r="L586" s="854"/>
      <c r="M586" s="3252" t="s">
        <v>287</v>
      </c>
      <c r="N586" s="3158"/>
      <c r="O586" s="918">
        <v>0.12489132039054865</v>
      </c>
      <c r="P586" s="854"/>
      <c r="Q586" s="854"/>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250" t="s">
        <v>306</v>
      </c>
      <c r="D587" s="3158"/>
      <c r="E587" s="916">
        <v>6.5507496033739843E-2</v>
      </c>
      <c r="F587" s="854"/>
      <c r="G587" s="854"/>
      <c r="H587" s="3251" t="s">
        <v>312</v>
      </c>
      <c r="I587" s="3158"/>
      <c r="J587" s="917">
        <v>6.7406217729509388E-2</v>
      </c>
      <c r="K587" s="854"/>
      <c r="L587" s="854"/>
      <c r="M587" s="3252" t="s">
        <v>290</v>
      </c>
      <c r="N587" s="3158"/>
      <c r="O587" s="918">
        <v>0.11645199042247273</v>
      </c>
      <c r="P587" s="854"/>
      <c r="Q587" s="854"/>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250" t="s">
        <v>358</v>
      </c>
      <c r="D588" s="3158"/>
      <c r="E588" s="916">
        <v>-3.5140579466908742E-3</v>
      </c>
      <c r="F588" s="854"/>
      <c r="G588" s="854"/>
      <c r="H588" s="3251" t="s">
        <v>327</v>
      </c>
      <c r="I588" s="3158"/>
      <c r="J588" s="917">
        <v>3.6772630159248934E-2</v>
      </c>
      <c r="K588" s="854"/>
      <c r="L588" s="854"/>
      <c r="M588" s="3252" t="s">
        <v>304</v>
      </c>
      <c r="N588" s="3158"/>
      <c r="O588" s="918">
        <v>7.2506284326191453E-2</v>
      </c>
      <c r="P588" s="854"/>
      <c r="Q588" s="854"/>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256" t="s">
        <v>317</v>
      </c>
      <c r="D589" s="3158"/>
      <c r="E589" s="919">
        <v>-3.3069426195447685E-2</v>
      </c>
      <c r="F589" s="854"/>
      <c r="G589" s="854"/>
      <c r="H589" s="3257" t="s">
        <v>336</v>
      </c>
      <c r="I589" s="3158"/>
      <c r="J589" s="920">
        <v>7.8858223559042893E-3</v>
      </c>
      <c r="K589" s="854"/>
      <c r="L589" s="854"/>
      <c r="M589" s="3252" t="s">
        <v>298</v>
      </c>
      <c r="N589" s="3158"/>
      <c r="O589" s="918">
        <v>7.9544038045773299E-2</v>
      </c>
      <c r="P589" s="854"/>
      <c r="Q589" s="854"/>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167"/>
      <c r="D590" s="3158"/>
      <c r="E590" s="870"/>
      <c r="F590" s="854"/>
      <c r="G590" s="854"/>
      <c r="H590" s="3167"/>
      <c r="I590" s="3158"/>
      <c r="J590" s="870"/>
      <c r="K590" s="854"/>
      <c r="L590" s="854"/>
      <c r="M590" s="3252" t="s">
        <v>307</v>
      </c>
      <c r="N590" s="3158"/>
      <c r="O590" s="918">
        <v>8.0650107496964232E-2</v>
      </c>
      <c r="P590" s="854"/>
      <c r="Q590" s="854"/>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167"/>
      <c r="D591" s="3158"/>
      <c r="E591" s="854"/>
      <c r="F591" s="854"/>
      <c r="G591" s="854"/>
      <c r="H591" s="3167"/>
      <c r="I591" s="3158"/>
      <c r="J591" s="854"/>
      <c r="K591" s="854"/>
      <c r="L591" s="854"/>
      <c r="M591" s="3252" t="s">
        <v>324</v>
      </c>
      <c r="N591" s="3158"/>
      <c r="O591" s="918">
        <v>3.494823104209873E-2</v>
      </c>
      <c r="P591" s="854"/>
      <c r="Q591" s="854"/>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258" t="s">
        <v>244</v>
      </c>
      <c r="D592" s="3158"/>
      <c r="E592" s="3158"/>
      <c r="F592" s="854"/>
      <c r="G592" s="854"/>
      <c r="H592" s="3259" t="s">
        <v>244</v>
      </c>
      <c r="I592" s="3158"/>
      <c r="J592" s="3158"/>
      <c r="K592" s="854"/>
      <c r="L592" s="854"/>
      <c r="M592" s="3252" t="s">
        <v>297</v>
      </c>
      <c r="N592" s="3158"/>
      <c r="O592" s="918">
        <v>0.12053687457493692</v>
      </c>
      <c r="P592" s="854"/>
      <c r="Q592" s="854"/>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277" t="s">
        <v>218</v>
      </c>
      <c r="D593" s="3158"/>
      <c r="E593" s="936" t="s">
        <v>219</v>
      </c>
      <c r="F593" s="854"/>
      <c r="G593" s="854"/>
      <c r="H593" s="3278" t="s">
        <v>218</v>
      </c>
      <c r="I593" s="3158"/>
      <c r="J593" s="937" t="s">
        <v>219</v>
      </c>
      <c r="K593" s="854"/>
      <c r="L593" s="854"/>
      <c r="M593" s="3252" t="s">
        <v>303</v>
      </c>
      <c r="N593" s="3158"/>
      <c r="O593" s="918">
        <v>8.1428656217765003E-2</v>
      </c>
      <c r="P593" s="854"/>
      <c r="Q593" s="854"/>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270" t="s">
        <v>219</v>
      </c>
      <c r="D594" s="3158"/>
      <c r="E594" s="938">
        <v>0.99999999999999989</v>
      </c>
      <c r="F594" s="854"/>
      <c r="G594" s="854"/>
      <c r="H594" s="3271" t="s">
        <v>219</v>
      </c>
      <c r="I594" s="3158"/>
      <c r="J594" s="939">
        <v>0.99999999999999989</v>
      </c>
      <c r="K594" s="854"/>
      <c r="L594" s="854"/>
      <c r="M594" s="3252" t="s">
        <v>306</v>
      </c>
      <c r="N594" s="3158"/>
      <c r="O594" s="918">
        <v>5.5542351431174856E-2</v>
      </c>
      <c r="P594" s="854"/>
      <c r="Q594" s="854"/>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167"/>
      <c r="D595" s="3158"/>
      <c r="E595" s="870"/>
      <c r="F595" s="854"/>
      <c r="G595" s="854"/>
      <c r="H595" s="3167"/>
      <c r="I595" s="3158"/>
      <c r="J595" s="870"/>
      <c r="K595" s="854"/>
      <c r="L595" s="854"/>
      <c r="M595" s="3252" t="s">
        <v>358</v>
      </c>
      <c r="N595" s="3158"/>
      <c r="O595" s="918">
        <v>-5.3549011511432442E-3</v>
      </c>
      <c r="P595" s="854"/>
      <c r="Q595" s="854"/>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167"/>
      <c r="D596" s="3158"/>
      <c r="E596" s="854"/>
      <c r="F596" s="854"/>
      <c r="G596" s="854"/>
      <c r="H596" s="3167"/>
      <c r="I596" s="3158"/>
      <c r="J596" s="854"/>
      <c r="K596" s="854"/>
      <c r="L596" s="854"/>
      <c r="M596" s="3252" t="s">
        <v>317</v>
      </c>
      <c r="N596" s="3158"/>
      <c r="O596" s="918">
        <v>-5.3355881812708228E-2</v>
      </c>
      <c r="P596" s="854"/>
      <c r="Q596" s="854"/>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167"/>
      <c r="D597" s="3158"/>
      <c r="E597" s="854"/>
      <c r="F597" s="854"/>
      <c r="G597" s="854"/>
      <c r="H597" s="3167"/>
      <c r="I597" s="3158"/>
      <c r="J597" s="854"/>
      <c r="K597" s="854"/>
      <c r="L597" s="854"/>
      <c r="M597" s="3252" t="s">
        <v>355</v>
      </c>
      <c r="N597" s="3158"/>
      <c r="O597" s="918">
        <v>1.326987630410372E-2</v>
      </c>
      <c r="P597" s="854"/>
      <c r="Q597" s="854"/>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167"/>
      <c r="D598" s="3158"/>
      <c r="E598" s="854"/>
      <c r="F598" s="854"/>
      <c r="G598" s="854"/>
      <c r="H598" s="3167"/>
      <c r="I598" s="3158"/>
      <c r="J598" s="854"/>
      <c r="K598" s="854"/>
      <c r="L598" s="854"/>
      <c r="M598" s="3252" t="s">
        <v>291</v>
      </c>
      <c r="N598" s="3158"/>
      <c r="O598" s="918">
        <v>-5.18406678651646E-2</v>
      </c>
      <c r="P598" s="854"/>
      <c r="Q598" s="854"/>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167"/>
      <c r="D599" s="3158"/>
      <c r="E599" s="854"/>
      <c r="F599" s="854"/>
      <c r="G599" s="854"/>
      <c r="H599" s="3167"/>
      <c r="I599" s="3158"/>
      <c r="J599" s="854"/>
      <c r="K599" s="854"/>
      <c r="L599" s="854"/>
      <c r="M599" s="3252" t="s">
        <v>323</v>
      </c>
      <c r="N599" s="3158"/>
      <c r="O599" s="918">
        <v>1.8750475696895596E-2</v>
      </c>
      <c r="P599" s="854"/>
      <c r="Q599" s="854"/>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167"/>
      <c r="D600" s="3158"/>
      <c r="E600" s="854"/>
      <c r="F600" s="854"/>
      <c r="G600" s="854"/>
      <c r="H600" s="3167"/>
      <c r="I600" s="3158"/>
      <c r="J600" s="854"/>
      <c r="K600" s="854"/>
      <c r="L600" s="854"/>
      <c r="M600" s="3252" t="s">
        <v>339</v>
      </c>
      <c r="N600" s="3158"/>
      <c r="O600" s="918">
        <v>2.2458467732756976E-2</v>
      </c>
      <c r="P600" s="854"/>
      <c r="Q600" s="854"/>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167"/>
      <c r="D601" s="3158"/>
      <c r="E601" s="854"/>
      <c r="F601" s="854"/>
      <c r="G601" s="854"/>
      <c r="H601" s="3167"/>
      <c r="I601" s="3158"/>
      <c r="J601" s="854"/>
      <c r="K601" s="854"/>
      <c r="L601" s="854"/>
      <c r="M601" s="3252" t="s">
        <v>330</v>
      </c>
      <c r="N601" s="3158"/>
      <c r="O601" s="918">
        <v>2.6791454553541531E-2</v>
      </c>
      <c r="P601" s="854"/>
      <c r="Q601" s="854"/>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167"/>
      <c r="D602" s="3158"/>
      <c r="E602" s="854"/>
      <c r="F602" s="854"/>
      <c r="G602" s="854"/>
      <c r="H602" s="3167"/>
      <c r="I602" s="3158"/>
      <c r="J602" s="854"/>
      <c r="K602" s="854"/>
      <c r="L602" s="854"/>
      <c r="M602" s="3252" t="s">
        <v>309</v>
      </c>
      <c r="N602" s="3158"/>
      <c r="O602" s="918">
        <v>-6.0787996523177033E-2</v>
      </c>
      <c r="P602" s="854"/>
      <c r="Q602" s="854"/>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167"/>
      <c r="D603" s="3158"/>
      <c r="E603" s="854"/>
      <c r="F603" s="854"/>
      <c r="G603" s="854"/>
      <c r="H603" s="3167"/>
      <c r="I603" s="3158"/>
      <c r="J603" s="854"/>
      <c r="K603" s="854"/>
      <c r="L603" s="854"/>
      <c r="M603" s="3252" t="s">
        <v>311</v>
      </c>
      <c r="N603" s="3158"/>
      <c r="O603" s="918">
        <v>5.2267396384853421E-2</v>
      </c>
      <c r="P603" s="854"/>
      <c r="Q603" s="854"/>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167"/>
      <c r="D604" s="3158"/>
      <c r="E604" s="854"/>
      <c r="F604" s="854"/>
      <c r="G604" s="854"/>
      <c r="H604" s="3167"/>
      <c r="I604" s="3158"/>
      <c r="J604" s="854"/>
      <c r="K604" s="854"/>
      <c r="L604" s="854"/>
      <c r="M604" s="3252" t="s">
        <v>353</v>
      </c>
      <c r="N604" s="3158"/>
      <c r="O604" s="918">
        <v>1.3735803715613993E-2</v>
      </c>
      <c r="P604" s="854"/>
      <c r="Q604" s="854"/>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167"/>
      <c r="D605" s="3158"/>
      <c r="E605" s="854"/>
      <c r="F605" s="854"/>
      <c r="G605" s="854"/>
      <c r="H605" s="3167"/>
      <c r="I605" s="3158"/>
      <c r="J605" s="854"/>
      <c r="K605" s="854"/>
      <c r="L605" s="854"/>
      <c r="M605" s="3252" t="s">
        <v>296</v>
      </c>
      <c r="N605" s="3158"/>
      <c r="O605" s="918">
        <v>5.6566514776276661E-3</v>
      </c>
      <c r="P605" s="854"/>
      <c r="Q605" s="854"/>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167"/>
      <c r="D606" s="3158"/>
      <c r="E606" s="854"/>
      <c r="F606" s="854"/>
      <c r="G606" s="854"/>
      <c r="H606" s="3167"/>
      <c r="I606" s="3158"/>
      <c r="J606" s="854"/>
      <c r="K606" s="854"/>
      <c r="L606" s="854"/>
      <c r="M606" s="3252" t="s">
        <v>321</v>
      </c>
      <c r="N606" s="3158"/>
      <c r="O606" s="918">
        <v>-2.5956838564761504E-2</v>
      </c>
      <c r="P606" s="854"/>
      <c r="Q606" s="854"/>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167"/>
      <c r="D607" s="3158"/>
      <c r="E607" s="854"/>
      <c r="F607" s="854"/>
      <c r="G607" s="854"/>
      <c r="H607" s="3167"/>
      <c r="I607" s="3158"/>
      <c r="J607" s="854"/>
      <c r="K607" s="854"/>
      <c r="L607" s="854"/>
      <c r="M607" s="3252" t="s">
        <v>344</v>
      </c>
      <c r="N607" s="3158"/>
      <c r="O607" s="918">
        <v>1.9681314308961688E-2</v>
      </c>
      <c r="P607" s="854"/>
      <c r="Q607" s="854"/>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167"/>
      <c r="D608" s="3158"/>
      <c r="E608" s="854"/>
      <c r="F608" s="854"/>
      <c r="G608" s="854"/>
      <c r="H608" s="3167"/>
      <c r="I608" s="3158"/>
      <c r="J608" s="854"/>
      <c r="K608" s="854"/>
      <c r="L608" s="854"/>
      <c r="M608" s="3252" t="s">
        <v>301</v>
      </c>
      <c r="N608" s="3158"/>
      <c r="O608" s="918">
        <v>-2.7645891334553866E-2</v>
      </c>
      <c r="P608" s="854"/>
      <c r="Q608" s="854"/>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167"/>
      <c r="D609" s="3158"/>
      <c r="E609" s="854"/>
      <c r="F609" s="854"/>
      <c r="G609" s="854"/>
      <c r="H609" s="3167"/>
      <c r="I609" s="3158"/>
      <c r="J609" s="854"/>
      <c r="K609" s="854"/>
      <c r="L609" s="854"/>
      <c r="M609" s="3252" t="s">
        <v>319</v>
      </c>
      <c r="N609" s="3158"/>
      <c r="O609" s="918">
        <v>-1.753581645773081E-3</v>
      </c>
      <c r="P609" s="854"/>
      <c r="Q609" s="854"/>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167"/>
      <c r="D610" s="3158"/>
      <c r="E610" s="854"/>
      <c r="F610" s="854"/>
      <c r="G610" s="854"/>
      <c r="H610" s="3167"/>
      <c r="I610" s="3158"/>
      <c r="J610" s="854"/>
      <c r="K610" s="854"/>
      <c r="L610" s="854"/>
      <c r="M610" s="3252" t="s">
        <v>326</v>
      </c>
      <c r="N610" s="3158"/>
      <c r="O610" s="918">
        <v>3.1547957091223856E-2</v>
      </c>
      <c r="P610" s="854"/>
      <c r="Q610" s="854"/>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167"/>
      <c r="D611" s="3158"/>
      <c r="E611" s="854"/>
      <c r="F611" s="854"/>
      <c r="G611" s="854"/>
      <c r="H611" s="3167"/>
      <c r="I611" s="3158"/>
      <c r="J611" s="854"/>
      <c r="K611" s="854"/>
      <c r="L611" s="854"/>
      <c r="M611" s="3252" t="s">
        <v>348</v>
      </c>
      <c r="N611" s="3158"/>
      <c r="O611" s="918">
        <v>1.5535729256866949E-2</v>
      </c>
      <c r="P611" s="854"/>
      <c r="Q611" s="854"/>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167"/>
      <c r="D612" s="3158"/>
      <c r="E612" s="854"/>
      <c r="F612" s="854"/>
      <c r="G612" s="854"/>
      <c r="H612" s="3167"/>
      <c r="I612" s="3158"/>
      <c r="J612" s="854"/>
      <c r="K612" s="854"/>
      <c r="L612" s="854"/>
      <c r="M612" s="3252" t="s">
        <v>285</v>
      </c>
      <c r="N612" s="3158"/>
      <c r="O612" s="918">
        <v>1.8884756699554491E-3</v>
      </c>
      <c r="P612" s="854"/>
      <c r="Q612" s="854"/>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167"/>
      <c r="D613" s="3158"/>
      <c r="E613" s="854"/>
      <c r="F613" s="854"/>
      <c r="G613" s="854"/>
      <c r="H613" s="3167"/>
      <c r="I613" s="3158"/>
      <c r="J613" s="854"/>
      <c r="K613" s="854"/>
      <c r="L613" s="854"/>
      <c r="M613" s="3252" t="s">
        <v>350</v>
      </c>
      <c r="N613" s="3158"/>
      <c r="O613" s="918">
        <v>-1.4585687294141218E-2</v>
      </c>
      <c r="P613" s="854"/>
      <c r="Q613" s="854"/>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167"/>
      <c r="D614" s="3158"/>
      <c r="E614" s="854"/>
      <c r="F614" s="854"/>
      <c r="G614" s="854"/>
      <c r="H614" s="3167"/>
      <c r="I614" s="3158"/>
      <c r="J614" s="854"/>
      <c r="K614" s="854"/>
      <c r="L614" s="854"/>
      <c r="M614" s="3252" t="s">
        <v>341</v>
      </c>
      <c r="N614" s="3158"/>
      <c r="O614" s="918">
        <v>-3.4488634531595029E-3</v>
      </c>
      <c r="P614" s="854"/>
      <c r="Q614" s="854"/>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167"/>
      <c r="D615" s="3158"/>
      <c r="E615" s="854"/>
      <c r="F615" s="854"/>
      <c r="G615" s="854"/>
      <c r="H615" s="3167"/>
      <c r="I615" s="3158"/>
      <c r="J615" s="854"/>
      <c r="K615" s="854"/>
      <c r="L615" s="854"/>
      <c r="M615" s="3252" t="s">
        <v>338</v>
      </c>
      <c r="N615" s="3158"/>
      <c r="O615" s="918">
        <v>1.4849296155660992E-2</v>
      </c>
      <c r="P615" s="854"/>
      <c r="Q615" s="854"/>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167"/>
      <c r="D616" s="3158"/>
      <c r="E616" s="854"/>
      <c r="F616" s="854"/>
      <c r="G616" s="854"/>
      <c r="H616" s="3167"/>
      <c r="I616" s="3158"/>
      <c r="J616" s="854"/>
      <c r="K616" s="854"/>
      <c r="L616" s="854"/>
      <c r="M616" s="3252" t="s">
        <v>318</v>
      </c>
      <c r="N616" s="3158"/>
      <c r="O616" s="918">
        <v>-5.594658211272782E-3</v>
      </c>
      <c r="P616" s="854"/>
      <c r="Q616" s="854"/>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167"/>
      <c r="D617" s="3158"/>
      <c r="E617" s="854"/>
      <c r="F617" s="854"/>
      <c r="G617" s="854"/>
      <c r="H617" s="3167"/>
      <c r="I617" s="3158"/>
      <c r="J617" s="854"/>
      <c r="K617" s="854"/>
      <c r="L617" s="854"/>
      <c r="M617" s="3252" t="s">
        <v>312</v>
      </c>
      <c r="N617" s="3158"/>
      <c r="O617" s="918">
        <v>-2.4398724705585646E-2</v>
      </c>
      <c r="P617" s="854"/>
      <c r="Q617" s="854"/>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167"/>
      <c r="D618" s="3158"/>
      <c r="E618" s="854"/>
      <c r="F618" s="854"/>
      <c r="G618" s="854"/>
      <c r="H618" s="3167"/>
      <c r="I618" s="3158"/>
      <c r="J618" s="854"/>
      <c r="K618" s="854"/>
      <c r="L618" s="854"/>
      <c r="M618" s="3252" t="s">
        <v>327</v>
      </c>
      <c r="N618" s="3158"/>
      <c r="O618" s="918">
        <v>1.3080595693802387E-2</v>
      </c>
      <c r="P618" s="854"/>
      <c r="Q618" s="854"/>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167"/>
      <c r="D619" s="3158"/>
      <c r="E619" s="854"/>
      <c r="F619" s="854"/>
      <c r="G619" s="854"/>
      <c r="H619" s="3167"/>
      <c r="I619" s="3158"/>
      <c r="J619" s="854"/>
      <c r="K619" s="854"/>
      <c r="L619" s="854"/>
      <c r="M619" s="3260" t="s">
        <v>336</v>
      </c>
      <c r="N619" s="3158"/>
      <c r="O619" s="921">
        <v>2.4298111150562574E-2</v>
      </c>
      <c r="P619" s="854"/>
      <c r="Q619" s="854"/>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167"/>
      <c r="D620" s="3158"/>
      <c r="E620" s="854"/>
      <c r="F620" s="854"/>
      <c r="G620" s="854"/>
      <c r="H620" s="3167"/>
      <c r="I620" s="3158"/>
      <c r="J620" s="854"/>
      <c r="K620" s="854"/>
      <c r="L620" s="854"/>
      <c r="M620" s="3167"/>
      <c r="N620" s="3158"/>
      <c r="O620" s="870"/>
      <c r="P620" s="854"/>
      <c r="Q620" s="854"/>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167"/>
      <c r="D621" s="3158"/>
      <c r="E621" s="854"/>
      <c r="F621" s="854"/>
      <c r="G621" s="854"/>
      <c r="H621" s="3167"/>
      <c r="I621" s="3158"/>
      <c r="J621" s="854"/>
      <c r="K621" s="854"/>
      <c r="L621" s="854"/>
      <c r="M621" s="3167"/>
      <c r="N621" s="3158"/>
      <c r="O621" s="854"/>
      <c r="P621" s="854"/>
      <c r="Q621" s="854"/>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167"/>
      <c r="D622" s="3158"/>
      <c r="E622" s="854"/>
      <c r="F622" s="854"/>
      <c r="G622" s="854"/>
      <c r="H622" s="3167"/>
      <c r="I622" s="3158"/>
      <c r="J622" s="854"/>
      <c r="K622" s="854"/>
      <c r="L622" s="854"/>
      <c r="M622" s="3261" t="s">
        <v>244</v>
      </c>
      <c r="N622" s="3158"/>
      <c r="O622" s="3158"/>
      <c r="P622" s="854"/>
      <c r="Q622" s="854"/>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167"/>
      <c r="D623" s="3158"/>
      <c r="E623" s="854"/>
      <c r="F623" s="854"/>
      <c r="G623" s="854"/>
      <c r="H623" s="3167"/>
      <c r="I623" s="3158"/>
      <c r="J623" s="854"/>
      <c r="K623" s="854"/>
      <c r="L623" s="854"/>
      <c r="M623" s="3279" t="s">
        <v>218</v>
      </c>
      <c r="N623" s="3158"/>
      <c r="O623" s="940" t="s">
        <v>219</v>
      </c>
      <c r="P623" s="854"/>
      <c r="Q623" s="854"/>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167"/>
      <c r="D624" s="3158"/>
      <c r="E624" s="854"/>
      <c r="F624" s="854"/>
      <c r="G624" s="854"/>
      <c r="H624" s="3167"/>
      <c r="I624" s="3158"/>
      <c r="J624" s="854"/>
      <c r="K624" s="854"/>
      <c r="L624" s="854"/>
      <c r="M624" s="3276" t="s">
        <v>219</v>
      </c>
      <c r="N624" s="3158"/>
      <c r="O624" s="941">
        <v>1.0000000000000004</v>
      </c>
      <c r="P624" s="854"/>
      <c r="Q624" s="854"/>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167"/>
      <c r="D625" s="3158"/>
      <c r="E625" s="854"/>
      <c r="F625" s="854"/>
      <c r="G625" s="854"/>
      <c r="H625" s="3167"/>
      <c r="I625" s="3158"/>
      <c r="J625" s="854"/>
      <c r="K625" s="854"/>
      <c r="L625" s="854"/>
      <c r="M625" s="3167"/>
      <c r="N625" s="3158"/>
      <c r="O625" s="870"/>
      <c r="P625" s="854"/>
      <c r="Q625" s="854"/>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167"/>
      <c r="D626" s="3158"/>
      <c r="E626" s="854"/>
      <c r="F626" s="854"/>
      <c r="G626" s="854"/>
      <c r="H626" s="3167"/>
      <c r="I626" s="3158"/>
      <c r="J626" s="854"/>
      <c r="K626" s="854"/>
      <c r="L626" s="854"/>
      <c r="M626" s="3167"/>
      <c r="N626" s="3158"/>
      <c r="O626" s="854"/>
      <c r="P626" s="854"/>
      <c r="Q626" s="854"/>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167"/>
      <c r="D627" s="3158"/>
      <c r="E627" s="854"/>
      <c r="F627" s="854"/>
      <c r="G627" s="854"/>
      <c r="H627" s="3167"/>
      <c r="I627" s="3158"/>
      <c r="J627" s="854"/>
      <c r="K627" s="854"/>
      <c r="L627" s="854"/>
      <c r="M627" s="3167"/>
      <c r="N627" s="3158"/>
      <c r="O627" s="854"/>
      <c r="P627" s="854"/>
      <c r="Q627" s="854"/>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167"/>
      <c r="D628" s="3158"/>
      <c r="E628" s="854"/>
      <c r="F628" s="854"/>
      <c r="G628" s="854"/>
      <c r="H628" s="3167"/>
      <c r="I628" s="3158"/>
      <c r="J628" s="854"/>
      <c r="K628" s="854"/>
      <c r="L628" s="854"/>
      <c r="M628" s="3167"/>
      <c r="N628" s="3158"/>
      <c r="O628" s="854"/>
      <c r="P628" s="854"/>
      <c r="Q628" s="854"/>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167"/>
      <c r="D629" s="3158"/>
      <c r="E629" s="854"/>
      <c r="F629" s="854"/>
      <c r="G629" s="854"/>
      <c r="H629" s="3167"/>
      <c r="I629" s="3158"/>
      <c r="J629" s="854"/>
      <c r="K629" s="854"/>
      <c r="L629" s="854"/>
      <c r="M629" s="3167"/>
      <c r="N629" s="3158"/>
      <c r="O629" s="854"/>
      <c r="P629" s="854"/>
      <c r="Q629" s="854"/>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167"/>
      <c r="D630" s="3158"/>
      <c r="E630" s="854"/>
      <c r="F630" s="854"/>
      <c r="G630" s="854"/>
      <c r="H630" s="3167"/>
      <c r="I630" s="3158"/>
      <c r="J630" s="854"/>
      <c r="K630" s="854"/>
      <c r="L630" s="854"/>
      <c r="M630" s="3167"/>
      <c r="N630" s="3158"/>
      <c r="O630" s="854"/>
      <c r="P630" s="854"/>
      <c r="Q630" s="854"/>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167"/>
      <c r="D631" s="3158"/>
      <c r="E631" s="854"/>
      <c r="F631" s="854"/>
      <c r="G631" s="854"/>
      <c r="H631" s="3167"/>
      <c r="I631" s="3158"/>
      <c r="J631" s="854"/>
      <c r="K631" s="854"/>
      <c r="L631" s="854"/>
      <c r="M631" s="3167"/>
      <c r="N631" s="3158"/>
      <c r="O631" s="854"/>
      <c r="P631" s="854"/>
      <c r="Q631" s="854"/>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167"/>
      <c r="D632" s="3158"/>
      <c r="E632" s="854"/>
      <c r="F632" s="854"/>
      <c r="G632" s="854"/>
      <c r="H632" s="3167"/>
      <c r="I632" s="3158"/>
      <c r="J632" s="854"/>
      <c r="K632" s="854"/>
      <c r="L632" s="854"/>
      <c r="M632" s="3167"/>
      <c r="N632" s="3158"/>
      <c r="O632" s="854"/>
      <c r="P632" s="854"/>
      <c r="Q632" s="854"/>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167"/>
      <c r="D633" s="3158"/>
      <c r="E633" s="854"/>
      <c r="F633" s="854"/>
      <c r="G633" s="854"/>
      <c r="H633" s="3167"/>
      <c r="I633" s="3158"/>
      <c r="J633" s="854"/>
      <c r="K633" s="854"/>
      <c r="L633" s="854"/>
      <c r="M633" s="3167"/>
      <c r="N633" s="3158"/>
      <c r="O633" s="854"/>
      <c r="P633" s="854"/>
      <c r="Q633" s="854"/>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167"/>
      <c r="D634" s="3158"/>
      <c r="E634" s="854"/>
      <c r="F634" s="854"/>
      <c r="G634" s="854"/>
      <c r="H634" s="3167"/>
      <c r="I634" s="3158"/>
      <c r="J634" s="854"/>
      <c r="K634" s="854"/>
      <c r="L634" s="854"/>
      <c r="M634" s="3167"/>
      <c r="N634" s="3158"/>
      <c r="O634" s="854"/>
      <c r="P634" s="854"/>
      <c r="Q634" s="854"/>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167"/>
      <c r="D635" s="3158"/>
      <c r="E635" s="854"/>
      <c r="F635" s="854"/>
      <c r="G635" s="854"/>
      <c r="H635" s="3167"/>
      <c r="I635" s="3158"/>
      <c r="J635" s="854"/>
      <c r="K635" s="854"/>
      <c r="L635" s="854"/>
      <c r="M635" s="3167"/>
      <c r="N635" s="3158"/>
      <c r="O635" s="854"/>
      <c r="P635" s="854"/>
      <c r="Q635" s="854"/>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167"/>
      <c r="D636" s="3158"/>
      <c r="E636" s="854"/>
      <c r="F636" s="854"/>
      <c r="G636" s="854"/>
      <c r="H636" s="3167"/>
      <c r="I636" s="3158"/>
      <c r="J636" s="854"/>
      <c r="K636" s="854"/>
      <c r="L636" s="854"/>
      <c r="M636" s="3167"/>
      <c r="N636" s="3158"/>
      <c r="O636" s="854"/>
      <c r="P636" s="854"/>
      <c r="Q636" s="854"/>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167"/>
      <c r="D637" s="3158"/>
      <c r="E637" s="854"/>
      <c r="F637" s="854"/>
      <c r="G637" s="854"/>
      <c r="H637" s="3167"/>
      <c r="I637" s="3158"/>
      <c r="J637" s="854"/>
      <c r="K637" s="854"/>
      <c r="L637" s="854"/>
      <c r="M637" s="3167"/>
      <c r="N637" s="3158"/>
      <c r="O637" s="854"/>
      <c r="P637" s="854"/>
      <c r="Q637" s="854"/>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167"/>
      <c r="D638" s="3158"/>
      <c r="E638" s="854"/>
      <c r="F638" s="854"/>
      <c r="G638" s="854"/>
      <c r="H638" s="3167"/>
      <c r="I638" s="3158"/>
      <c r="J638" s="854"/>
      <c r="K638" s="854"/>
      <c r="L638" s="854"/>
      <c r="M638" s="3167"/>
      <c r="N638" s="3158"/>
      <c r="O638" s="854"/>
      <c r="P638" s="854"/>
      <c r="Q638" s="854"/>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167"/>
      <c r="D639" s="3158"/>
      <c r="E639" s="854"/>
      <c r="F639" s="854"/>
      <c r="G639" s="854"/>
      <c r="H639" s="3167"/>
      <c r="I639" s="3158"/>
      <c r="J639" s="854"/>
      <c r="K639" s="854"/>
      <c r="L639" s="854"/>
      <c r="M639" s="3167"/>
      <c r="N639" s="3158"/>
      <c r="O639" s="854"/>
      <c r="P639" s="854"/>
      <c r="Q639" s="854"/>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167"/>
      <c r="D640" s="3158"/>
      <c r="E640" s="854"/>
      <c r="F640" s="854"/>
      <c r="G640" s="854"/>
      <c r="H640" s="3167"/>
      <c r="I640" s="3158"/>
      <c r="J640" s="854"/>
      <c r="K640" s="854"/>
      <c r="L640" s="854"/>
      <c r="M640" s="3167"/>
      <c r="N640" s="3158"/>
      <c r="O640" s="854"/>
      <c r="P640" s="854"/>
      <c r="Q640" s="854"/>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167"/>
      <c r="D641" s="3158"/>
      <c r="E641" s="854"/>
      <c r="F641" s="854"/>
      <c r="G641" s="854"/>
      <c r="H641" s="3167"/>
      <c r="I641" s="3158"/>
      <c r="J641" s="854"/>
      <c r="K641" s="854"/>
      <c r="L641" s="854"/>
      <c r="M641" s="3167"/>
      <c r="N641" s="3158"/>
      <c r="O641" s="854"/>
      <c r="P641" s="854"/>
      <c r="Q641" s="854"/>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167"/>
      <c r="D642" s="3158"/>
      <c r="E642" s="854"/>
      <c r="F642" s="854"/>
      <c r="G642" s="854"/>
      <c r="H642" s="3167"/>
      <c r="I642" s="3158"/>
      <c r="J642" s="854"/>
      <c r="K642" s="854"/>
      <c r="L642" s="854"/>
      <c r="M642" s="3167"/>
      <c r="N642" s="3158"/>
      <c r="O642" s="854"/>
      <c r="P642" s="854"/>
      <c r="Q642" s="854"/>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167"/>
      <c r="D643" s="3158"/>
      <c r="E643" s="854"/>
      <c r="F643" s="854"/>
      <c r="G643" s="854"/>
      <c r="H643" s="3167"/>
      <c r="I643" s="3158"/>
      <c r="J643" s="854"/>
      <c r="K643" s="854"/>
      <c r="L643" s="854"/>
      <c r="M643" s="3167"/>
      <c r="N643" s="3158"/>
      <c r="O643" s="854"/>
      <c r="P643" s="854"/>
      <c r="Q643" s="854"/>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167"/>
      <c r="D644" s="3158"/>
      <c r="E644" s="854"/>
      <c r="F644" s="854"/>
      <c r="G644" s="854"/>
      <c r="H644" s="3167"/>
      <c r="I644" s="3158"/>
      <c r="J644" s="854"/>
      <c r="K644" s="854"/>
      <c r="L644" s="854"/>
      <c r="M644" s="3167"/>
      <c r="N644" s="3158"/>
      <c r="O644" s="854"/>
      <c r="P644" s="854"/>
      <c r="Q644" s="854"/>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167"/>
      <c r="D645" s="3158"/>
      <c r="E645" s="854"/>
      <c r="F645" s="854"/>
      <c r="G645" s="854"/>
      <c r="H645" s="3167"/>
      <c r="I645" s="3158"/>
      <c r="J645" s="854"/>
      <c r="K645" s="854"/>
      <c r="L645" s="854"/>
      <c r="M645" s="3167"/>
      <c r="N645" s="3158"/>
      <c r="O645" s="854"/>
      <c r="P645" s="854"/>
      <c r="Q645" s="854"/>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167"/>
      <c r="D646" s="3158"/>
      <c r="E646" s="854"/>
      <c r="F646" s="854"/>
      <c r="G646" s="854"/>
      <c r="H646" s="3167"/>
      <c r="I646" s="3158"/>
      <c r="J646" s="854"/>
      <c r="K646" s="854"/>
      <c r="L646" s="854"/>
      <c r="M646" s="3167"/>
      <c r="N646" s="3158"/>
      <c r="O646" s="854"/>
      <c r="P646" s="854"/>
      <c r="Q646" s="854"/>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167"/>
      <c r="D647" s="3158"/>
      <c r="E647" s="854"/>
      <c r="F647" s="854"/>
      <c r="G647" s="854"/>
      <c r="H647" s="3167"/>
      <c r="I647" s="3158"/>
      <c r="J647" s="854"/>
      <c r="K647" s="854"/>
      <c r="L647" s="854"/>
      <c r="M647" s="3167"/>
      <c r="N647" s="3158"/>
      <c r="O647" s="854"/>
      <c r="P647" s="854"/>
      <c r="Q647" s="854"/>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167"/>
      <c r="D648" s="3158"/>
      <c r="E648" s="854"/>
      <c r="F648" s="854"/>
      <c r="G648" s="854"/>
      <c r="H648" s="3167"/>
      <c r="I648" s="3158"/>
      <c r="J648" s="854"/>
      <c r="K648" s="854"/>
      <c r="L648" s="854"/>
      <c r="M648" s="3167"/>
      <c r="N648" s="3158"/>
      <c r="O648" s="854"/>
      <c r="P648" s="854"/>
      <c r="Q648" s="854"/>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167"/>
      <c r="D649" s="3158"/>
      <c r="E649" s="854"/>
      <c r="F649" s="854"/>
      <c r="G649" s="854"/>
      <c r="H649" s="3167"/>
      <c r="I649" s="3158"/>
      <c r="J649" s="854"/>
      <c r="K649" s="854"/>
      <c r="L649" s="854"/>
      <c r="M649" s="3167"/>
      <c r="N649" s="3158"/>
      <c r="O649" s="854"/>
      <c r="P649" s="854"/>
      <c r="Q649" s="854"/>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167"/>
      <c r="D650" s="3158"/>
      <c r="E650" s="854"/>
      <c r="F650" s="854"/>
      <c r="G650" s="854"/>
      <c r="H650" s="3167"/>
      <c r="I650" s="3158"/>
      <c r="J650" s="854"/>
      <c r="K650" s="854"/>
      <c r="L650" s="854"/>
      <c r="M650" s="3167"/>
      <c r="N650" s="3158"/>
      <c r="O650" s="854"/>
      <c r="P650" s="854"/>
      <c r="Q650" s="854"/>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167"/>
      <c r="D651" s="3158"/>
      <c r="E651" s="854"/>
      <c r="F651" s="854"/>
      <c r="G651" s="854"/>
      <c r="H651" s="3167"/>
      <c r="I651" s="3158"/>
      <c r="J651" s="854"/>
      <c r="K651" s="854"/>
      <c r="L651" s="854"/>
      <c r="M651" s="3167"/>
      <c r="N651" s="3158"/>
      <c r="O651" s="854"/>
      <c r="P651" s="854"/>
      <c r="Q651" s="854"/>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167"/>
      <c r="D652" s="3158"/>
      <c r="E652" s="854"/>
      <c r="F652" s="854"/>
      <c r="G652" s="854"/>
      <c r="H652" s="3167"/>
      <c r="I652" s="3158"/>
      <c r="J652" s="854"/>
      <c r="K652" s="854"/>
      <c r="L652" s="854"/>
      <c r="M652" s="3167"/>
      <c r="N652" s="3158"/>
      <c r="O652" s="854"/>
      <c r="P652" s="854"/>
      <c r="Q652" s="854"/>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167"/>
      <c r="D653" s="3158"/>
      <c r="E653" s="854"/>
      <c r="F653" s="854"/>
      <c r="G653" s="854"/>
      <c r="H653" s="3167"/>
      <c r="I653" s="3158"/>
      <c r="J653" s="854"/>
      <c r="K653" s="854"/>
      <c r="L653" s="854"/>
      <c r="M653" s="3167"/>
      <c r="N653" s="3158"/>
      <c r="O653" s="854"/>
      <c r="P653" s="854"/>
      <c r="Q653" s="854"/>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167"/>
      <c r="D654" s="3158"/>
      <c r="E654" s="854"/>
      <c r="F654" s="854"/>
      <c r="G654" s="854"/>
      <c r="H654" s="3167"/>
      <c r="I654" s="3158"/>
      <c r="J654" s="854"/>
      <c r="K654" s="854"/>
      <c r="L654" s="854"/>
      <c r="M654" s="3167"/>
      <c r="N654" s="3158"/>
      <c r="O654" s="854"/>
      <c r="P654" s="854"/>
      <c r="Q654" s="854"/>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167"/>
      <c r="D655" s="3158"/>
      <c r="E655" s="854"/>
      <c r="F655" s="854"/>
      <c r="G655" s="854"/>
      <c r="H655" s="3167"/>
      <c r="I655" s="3158"/>
      <c r="J655" s="854"/>
      <c r="K655" s="854"/>
      <c r="L655" s="854"/>
      <c r="M655" s="3167"/>
      <c r="N655" s="3158"/>
      <c r="O655" s="854"/>
      <c r="P655" s="854"/>
      <c r="Q655" s="854"/>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167"/>
      <c r="D656" s="3158"/>
      <c r="E656" s="854"/>
      <c r="F656" s="854"/>
      <c r="G656" s="854"/>
      <c r="H656" s="3167"/>
      <c r="I656" s="3158"/>
      <c r="J656" s="854"/>
      <c r="K656" s="854"/>
      <c r="L656" s="854"/>
      <c r="M656" s="3167"/>
      <c r="N656" s="3158"/>
      <c r="O656" s="854"/>
      <c r="P656" s="854"/>
      <c r="Q656" s="854"/>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167"/>
      <c r="D657" s="3158"/>
      <c r="E657" s="854"/>
      <c r="F657" s="854"/>
      <c r="G657" s="854"/>
      <c r="H657" s="3167"/>
      <c r="I657" s="3158"/>
      <c r="J657" s="854"/>
      <c r="K657" s="854"/>
      <c r="L657" s="854"/>
      <c r="M657" s="3167"/>
      <c r="N657" s="3158"/>
      <c r="O657" s="854"/>
      <c r="P657" s="854"/>
      <c r="Q657" s="854"/>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167"/>
      <c r="D658" s="3158"/>
      <c r="E658" s="854"/>
      <c r="F658" s="854"/>
      <c r="G658" s="854"/>
      <c r="H658" s="3167"/>
      <c r="I658" s="3158"/>
      <c r="J658" s="854"/>
      <c r="K658" s="854"/>
      <c r="L658" s="854"/>
      <c r="M658" s="3167"/>
      <c r="N658" s="3158"/>
      <c r="O658" s="854"/>
      <c r="P658" s="854"/>
      <c r="Q658" s="854"/>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167"/>
      <c r="D659" s="3158"/>
      <c r="E659" s="854"/>
      <c r="F659" s="854"/>
      <c r="G659" s="854"/>
      <c r="H659" s="3167"/>
      <c r="I659" s="3158"/>
      <c r="J659" s="854"/>
      <c r="K659" s="854"/>
      <c r="L659" s="854"/>
      <c r="M659" s="3167"/>
      <c r="N659" s="3158"/>
      <c r="O659" s="854"/>
      <c r="P659" s="854"/>
      <c r="Q659" s="854"/>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167"/>
      <c r="D660" s="3158"/>
      <c r="E660" s="854"/>
      <c r="F660" s="854"/>
      <c r="G660" s="854"/>
      <c r="H660" s="3167"/>
      <c r="I660" s="3158"/>
      <c r="J660" s="854"/>
      <c r="K660" s="854"/>
      <c r="L660" s="854"/>
      <c r="M660" s="3167"/>
      <c r="N660" s="3158"/>
      <c r="O660" s="854"/>
      <c r="P660" s="854"/>
      <c r="Q660" s="854"/>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167"/>
      <c r="D661" s="3158"/>
      <c r="E661" s="854"/>
      <c r="F661" s="854"/>
      <c r="G661" s="854"/>
      <c r="H661" s="3167"/>
      <c r="I661" s="3158"/>
      <c r="J661" s="854"/>
      <c r="K661" s="854"/>
      <c r="L661" s="854"/>
      <c r="M661" s="3167"/>
      <c r="N661" s="3158"/>
      <c r="O661" s="854"/>
      <c r="P661" s="854"/>
      <c r="Q661" s="854"/>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167"/>
      <c r="D662" s="3158"/>
      <c r="E662" s="854"/>
      <c r="F662" s="854"/>
      <c r="G662" s="854"/>
      <c r="H662" s="3167"/>
      <c r="I662" s="3158"/>
      <c r="J662" s="854"/>
      <c r="K662" s="854"/>
      <c r="L662" s="854"/>
      <c r="M662" s="3167"/>
      <c r="N662" s="3158"/>
      <c r="O662" s="854"/>
      <c r="P662" s="854"/>
      <c r="Q662" s="854"/>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167"/>
      <c r="D663" s="3158"/>
      <c r="E663" s="854"/>
      <c r="F663" s="854"/>
      <c r="G663" s="854"/>
      <c r="H663" s="3167"/>
      <c r="I663" s="3158"/>
      <c r="J663" s="854"/>
      <c r="K663" s="854"/>
      <c r="L663" s="854"/>
      <c r="M663" s="3167"/>
      <c r="N663" s="3158"/>
      <c r="O663" s="854"/>
      <c r="P663" s="854"/>
      <c r="Q663" s="854"/>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167"/>
      <c r="D664" s="3158"/>
      <c r="E664" s="854"/>
      <c r="F664" s="854"/>
      <c r="G664" s="854"/>
      <c r="H664" s="3167"/>
      <c r="I664" s="3158"/>
      <c r="J664" s="854"/>
      <c r="K664" s="854"/>
      <c r="L664" s="854"/>
      <c r="M664" s="3167"/>
      <c r="N664" s="3158"/>
      <c r="O664" s="854"/>
      <c r="P664" s="854"/>
      <c r="Q664" s="854"/>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167"/>
      <c r="D665" s="3158"/>
      <c r="E665" s="854"/>
      <c r="F665" s="854"/>
      <c r="G665" s="854"/>
      <c r="H665" s="3167"/>
      <c r="I665" s="3158"/>
      <c r="J665" s="854"/>
      <c r="K665" s="854"/>
      <c r="L665" s="854"/>
      <c r="M665" s="3167"/>
      <c r="N665" s="3158"/>
      <c r="O665" s="854"/>
      <c r="P665" s="854"/>
      <c r="Q665" s="854"/>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167"/>
      <c r="D666" s="3158"/>
      <c r="E666" s="854"/>
      <c r="F666" s="854"/>
      <c r="G666" s="854"/>
      <c r="H666" s="3167"/>
      <c r="I666" s="3158"/>
      <c r="J666" s="854"/>
      <c r="K666" s="854"/>
      <c r="L666" s="854"/>
      <c r="M666" s="3167"/>
      <c r="N666" s="3158"/>
      <c r="O666" s="854"/>
      <c r="P666" s="854"/>
      <c r="Q666" s="854"/>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167"/>
      <c r="D667" s="3158"/>
      <c r="E667" s="854"/>
      <c r="F667" s="854"/>
      <c r="G667" s="854"/>
      <c r="H667" s="3167"/>
      <c r="I667" s="3158"/>
      <c r="J667" s="854"/>
      <c r="K667" s="854"/>
      <c r="L667" s="854"/>
      <c r="M667" s="3167"/>
      <c r="N667" s="3158"/>
      <c r="O667" s="854"/>
      <c r="P667" s="854"/>
      <c r="Q667" s="854"/>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167"/>
      <c r="D668" s="3158"/>
      <c r="E668" s="854"/>
      <c r="F668" s="854"/>
      <c r="G668" s="854"/>
      <c r="H668" s="3167"/>
      <c r="I668" s="3158"/>
      <c r="J668" s="854"/>
      <c r="K668" s="854"/>
      <c r="L668" s="854"/>
      <c r="M668" s="3167"/>
      <c r="N668" s="3158"/>
      <c r="O668" s="854"/>
      <c r="P668" s="854"/>
      <c r="Q668" s="854"/>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167"/>
      <c r="D669" s="3158"/>
      <c r="E669" s="854"/>
      <c r="F669" s="854"/>
      <c r="G669" s="854"/>
      <c r="H669" s="3167"/>
      <c r="I669" s="3158"/>
      <c r="J669" s="854"/>
      <c r="K669" s="854"/>
      <c r="L669" s="854"/>
      <c r="M669" s="3167"/>
      <c r="N669" s="3158"/>
      <c r="O669" s="854"/>
      <c r="P669" s="854"/>
      <c r="Q669" s="854"/>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167"/>
      <c r="D670" s="3158"/>
      <c r="E670" s="854"/>
      <c r="F670" s="854"/>
      <c r="G670" s="854"/>
      <c r="H670" s="3167"/>
      <c r="I670" s="3158"/>
      <c r="J670" s="854"/>
      <c r="K670" s="854"/>
      <c r="L670" s="854"/>
      <c r="M670" s="3167"/>
      <c r="N670" s="3158"/>
      <c r="O670" s="854"/>
      <c r="P670" s="854"/>
      <c r="Q670" s="854"/>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167"/>
      <c r="D671" s="3158"/>
      <c r="E671" s="854"/>
      <c r="F671" s="854"/>
      <c r="G671" s="854"/>
      <c r="H671" s="3167"/>
      <c r="I671" s="3158"/>
      <c r="J671" s="854"/>
      <c r="K671" s="854"/>
      <c r="L671" s="854"/>
      <c r="M671" s="3167"/>
      <c r="N671" s="3158"/>
      <c r="O671" s="854"/>
      <c r="P671" s="854"/>
      <c r="Q671" s="854"/>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167"/>
      <c r="D672" s="3158"/>
      <c r="E672" s="854"/>
      <c r="F672" s="854"/>
      <c r="G672" s="854"/>
      <c r="H672" s="3167"/>
      <c r="I672" s="3158"/>
      <c r="J672" s="854"/>
      <c r="K672" s="854"/>
      <c r="L672" s="854"/>
      <c r="M672" s="3167"/>
      <c r="N672" s="3158"/>
      <c r="O672" s="854"/>
      <c r="P672" s="854"/>
      <c r="Q672" s="854"/>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167"/>
      <c r="D673" s="3158"/>
      <c r="E673" s="854"/>
      <c r="F673" s="854"/>
      <c r="G673" s="854"/>
      <c r="H673" s="3167"/>
      <c r="I673" s="3158"/>
      <c r="J673" s="854"/>
      <c r="K673" s="854"/>
      <c r="L673" s="854"/>
      <c r="M673" s="3167"/>
      <c r="N673" s="3158"/>
      <c r="O673" s="854"/>
      <c r="P673" s="854"/>
      <c r="Q673" s="854"/>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167"/>
      <c r="D674" s="3158"/>
      <c r="E674" s="854"/>
      <c r="F674" s="854"/>
      <c r="G674" s="854"/>
      <c r="H674" s="3167"/>
      <c r="I674" s="3158"/>
      <c r="J674" s="854"/>
      <c r="K674" s="854"/>
      <c r="L674" s="854"/>
      <c r="M674" s="3167"/>
      <c r="N674" s="3158"/>
      <c r="O674" s="854"/>
      <c r="P674" s="854"/>
      <c r="Q674" s="854"/>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167"/>
      <c r="D675" s="3158"/>
      <c r="E675" s="854"/>
      <c r="F675" s="854"/>
      <c r="G675" s="854"/>
      <c r="H675" s="3167"/>
      <c r="I675" s="3158"/>
      <c r="J675" s="854"/>
      <c r="K675" s="854"/>
      <c r="L675" s="854"/>
      <c r="M675" s="3167"/>
      <c r="N675" s="3158"/>
      <c r="O675" s="854"/>
      <c r="P675" s="854"/>
      <c r="Q675" s="854"/>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167"/>
      <c r="D676" s="3158"/>
      <c r="E676" s="854"/>
      <c r="F676" s="854"/>
      <c r="G676" s="854"/>
      <c r="H676" s="3167"/>
      <c r="I676" s="3158"/>
      <c r="J676" s="854"/>
      <c r="K676" s="854"/>
      <c r="L676" s="854"/>
      <c r="M676" s="3167"/>
      <c r="N676" s="3158"/>
      <c r="O676" s="854"/>
      <c r="P676" s="854"/>
      <c r="Q676" s="854"/>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167"/>
      <c r="D677" s="3158"/>
      <c r="E677" s="854"/>
      <c r="F677" s="854"/>
      <c r="G677" s="854"/>
      <c r="H677" s="3167"/>
      <c r="I677" s="3158"/>
      <c r="J677" s="854"/>
      <c r="K677" s="854"/>
      <c r="L677" s="854"/>
      <c r="M677" s="3167"/>
      <c r="N677" s="3158"/>
      <c r="O677" s="854"/>
      <c r="P677" s="854"/>
      <c r="Q677" s="854"/>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167"/>
      <c r="D678" s="3158"/>
      <c r="E678" s="854"/>
      <c r="F678" s="854"/>
      <c r="G678" s="854"/>
      <c r="H678" s="3167"/>
      <c r="I678" s="3158"/>
      <c r="J678" s="854"/>
      <c r="K678" s="854"/>
      <c r="L678" s="854"/>
      <c r="M678" s="3167"/>
      <c r="N678" s="3158"/>
      <c r="O678" s="854"/>
      <c r="P678" s="854"/>
      <c r="Q678" s="854"/>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167"/>
      <c r="D679" s="3158"/>
      <c r="E679" s="854"/>
      <c r="F679" s="854"/>
      <c r="G679" s="854"/>
      <c r="H679" s="3167"/>
      <c r="I679" s="3158"/>
      <c r="J679" s="854"/>
      <c r="K679" s="854"/>
      <c r="L679" s="854"/>
      <c r="M679" s="3167"/>
      <c r="N679" s="3158"/>
      <c r="O679" s="854"/>
      <c r="P679" s="854"/>
      <c r="Q679" s="854"/>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167"/>
      <c r="D680" s="3158"/>
      <c r="E680" s="854"/>
      <c r="F680" s="854"/>
      <c r="G680" s="854"/>
      <c r="H680" s="3167"/>
      <c r="I680" s="3158"/>
      <c r="J680" s="854"/>
      <c r="K680" s="854"/>
      <c r="L680" s="854"/>
      <c r="M680" s="3167"/>
      <c r="N680" s="3158"/>
      <c r="O680" s="854"/>
      <c r="P680" s="854"/>
      <c r="Q680" s="854"/>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167"/>
      <c r="D681" s="3158"/>
      <c r="E681" s="854"/>
      <c r="F681" s="854"/>
      <c r="G681" s="854"/>
      <c r="H681" s="3167"/>
      <c r="I681" s="3158"/>
      <c r="J681" s="854"/>
      <c r="K681" s="854"/>
      <c r="L681" s="854"/>
      <c r="M681" s="3167"/>
      <c r="N681" s="3158"/>
      <c r="O681" s="854"/>
      <c r="P681" s="854"/>
      <c r="Q681" s="854"/>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167"/>
      <c r="D682" s="3158"/>
      <c r="E682" s="854"/>
      <c r="F682" s="854"/>
      <c r="G682" s="854"/>
      <c r="H682" s="3167"/>
      <c r="I682" s="3158"/>
      <c r="J682" s="854"/>
      <c r="K682" s="854"/>
      <c r="L682" s="854"/>
      <c r="M682" s="3167"/>
      <c r="N682" s="3158"/>
      <c r="O682" s="854"/>
      <c r="P682" s="854"/>
      <c r="Q682" s="854"/>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167"/>
      <c r="D683" s="3158"/>
      <c r="E683" s="854"/>
      <c r="F683" s="854"/>
      <c r="G683" s="854"/>
      <c r="H683" s="3167"/>
      <c r="I683" s="3158"/>
      <c r="J683" s="854"/>
      <c r="K683" s="854"/>
      <c r="L683" s="854"/>
      <c r="M683" s="3167"/>
      <c r="N683" s="3158"/>
      <c r="O683" s="854"/>
      <c r="P683" s="854"/>
      <c r="Q683" s="854"/>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167"/>
      <c r="D684" s="3158"/>
      <c r="E684" s="854"/>
      <c r="F684" s="854"/>
      <c r="G684" s="854"/>
      <c r="H684" s="3167"/>
      <c r="I684" s="3158"/>
      <c r="J684" s="854"/>
      <c r="K684" s="854"/>
      <c r="L684" s="854"/>
      <c r="M684" s="3167"/>
      <c r="N684" s="3158"/>
      <c r="O684" s="854"/>
      <c r="P684" s="854"/>
      <c r="Q684" s="854"/>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167"/>
      <c r="D685" s="3158"/>
      <c r="E685" s="854"/>
      <c r="F685" s="854"/>
      <c r="G685" s="854"/>
      <c r="H685" s="3167"/>
      <c r="I685" s="3158"/>
      <c r="J685" s="854"/>
      <c r="K685" s="854"/>
      <c r="L685" s="854"/>
      <c r="M685" s="3167"/>
      <c r="N685" s="3158"/>
      <c r="O685" s="854"/>
      <c r="P685" s="854"/>
      <c r="Q685" s="854"/>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167"/>
      <c r="D686" s="3158"/>
      <c r="E686" s="854"/>
      <c r="F686" s="854"/>
      <c r="G686" s="854"/>
      <c r="H686" s="3167"/>
      <c r="I686" s="3158"/>
      <c r="J686" s="854"/>
      <c r="K686" s="854"/>
      <c r="L686" s="854"/>
      <c r="M686" s="3167"/>
      <c r="N686" s="3158"/>
      <c r="O686" s="854"/>
      <c r="P686" s="854"/>
      <c r="Q686" s="854"/>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167"/>
      <c r="D687" s="3158"/>
      <c r="E687" s="854"/>
      <c r="F687" s="854"/>
      <c r="G687" s="854"/>
      <c r="H687" s="3167"/>
      <c r="I687" s="3158"/>
      <c r="J687" s="854"/>
      <c r="K687" s="854"/>
      <c r="L687" s="854"/>
      <c r="M687" s="3167"/>
      <c r="N687" s="3158"/>
      <c r="O687" s="854"/>
      <c r="P687" s="854"/>
      <c r="Q687" s="854"/>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167"/>
      <c r="D688" s="3158"/>
      <c r="E688" s="854"/>
      <c r="F688" s="854"/>
      <c r="G688" s="854"/>
      <c r="H688" s="3167"/>
      <c r="I688" s="3158"/>
      <c r="J688" s="854"/>
      <c r="K688" s="854"/>
      <c r="L688" s="854"/>
      <c r="M688" s="3167"/>
      <c r="N688" s="3158"/>
      <c r="O688" s="854"/>
      <c r="P688" s="854"/>
      <c r="Q688" s="854"/>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167"/>
      <c r="D689" s="3158"/>
      <c r="E689" s="854"/>
      <c r="F689" s="854"/>
      <c r="G689" s="854"/>
      <c r="H689" s="3167"/>
      <c r="I689" s="3158"/>
      <c r="J689" s="854"/>
      <c r="K689" s="854"/>
      <c r="L689" s="854"/>
      <c r="M689" s="3167"/>
      <c r="N689" s="3158"/>
      <c r="O689" s="854"/>
      <c r="P689" s="854"/>
      <c r="Q689" s="854"/>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167"/>
      <c r="D690" s="3158"/>
      <c r="E690" s="854"/>
      <c r="F690" s="854"/>
      <c r="G690" s="854"/>
      <c r="H690" s="3167"/>
      <c r="I690" s="3158"/>
      <c r="J690" s="854"/>
      <c r="K690" s="854"/>
      <c r="L690" s="854"/>
      <c r="M690" s="3167"/>
      <c r="N690" s="3158"/>
      <c r="O690" s="854"/>
      <c r="P690" s="854"/>
      <c r="Q690" s="854"/>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167"/>
      <c r="D691" s="3158"/>
      <c r="E691" s="854"/>
      <c r="F691" s="854"/>
      <c r="G691" s="854"/>
      <c r="H691" s="3167"/>
      <c r="I691" s="3158"/>
      <c r="J691" s="854"/>
      <c r="K691" s="854"/>
      <c r="L691" s="854"/>
      <c r="M691" s="3167"/>
      <c r="N691" s="3158"/>
      <c r="O691" s="854"/>
      <c r="P691" s="854"/>
      <c r="Q691" s="854"/>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167"/>
      <c r="D692" s="3158"/>
      <c r="E692" s="854"/>
      <c r="F692" s="854"/>
      <c r="G692" s="854"/>
      <c r="H692" s="3167"/>
      <c r="I692" s="3158"/>
      <c r="J692" s="854"/>
      <c r="K692" s="854"/>
      <c r="L692" s="854"/>
      <c r="M692" s="3167"/>
      <c r="N692" s="3158"/>
      <c r="O692" s="854"/>
      <c r="P692" s="854"/>
      <c r="Q692" s="854"/>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3167"/>
      <c r="D693" s="3158"/>
      <c r="E693" s="854"/>
      <c r="F693" s="854"/>
      <c r="G693" s="854"/>
      <c r="H693" s="3167"/>
      <c r="I693" s="3158"/>
      <c r="J693" s="854"/>
      <c r="K693" s="854"/>
      <c r="L693" s="854"/>
      <c r="M693" s="3167"/>
      <c r="N693" s="3158"/>
      <c r="O693" s="854"/>
      <c r="P693" s="854"/>
      <c r="Q693" s="854"/>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3167"/>
      <c r="D694" s="3158"/>
      <c r="E694" s="854"/>
      <c r="F694" s="854"/>
      <c r="G694" s="854"/>
      <c r="H694" s="3167"/>
      <c r="I694" s="3158"/>
      <c r="J694" s="854"/>
      <c r="K694" s="854"/>
      <c r="L694" s="854"/>
      <c r="M694" s="3167"/>
      <c r="N694" s="3158"/>
      <c r="O694" s="854"/>
      <c r="P694" s="854"/>
      <c r="Q694" s="854"/>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3167"/>
      <c r="D695" s="3158"/>
      <c r="E695" s="854"/>
      <c r="F695" s="854"/>
      <c r="G695" s="854"/>
      <c r="H695" s="3167"/>
      <c r="I695" s="3158"/>
      <c r="J695" s="854"/>
      <c r="K695" s="854"/>
      <c r="L695" s="854"/>
      <c r="M695" s="3167"/>
      <c r="N695" s="3158"/>
      <c r="O695" s="854"/>
      <c r="P695" s="854"/>
      <c r="Q695" s="854"/>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3167"/>
      <c r="D696" s="3158"/>
      <c r="E696" s="854"/>
      <c r="F696" s="854"/>
      <c r="G696" s="854"/>
      <c r="H696" s="3167"/>
      <c r="I696" s="3158"/>
      <c r="J696" s="854"/>
      <c r="K696" s="854"/>
      <c r="L696" s="854"/>
      <c r="M696" s="3167"/>
      <c r="N696" s="3158"/>
      <c r="O696" s="854"/>
      <c r="P696" s="854"/>
      <c r="Q696" s="854"/>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3167"/>
      <c r="D697" s="3158"/>
      <c r="E697" s="854"/>
      <c r="F697" s="854"/>
      <c r="G697" s="854"/>
      <c r="H697" s="3167"/>
      <c r="I697" s="3158"/>
      <c r="J697" s="854"/>
      <c r="K697" s="854"/>
      <c r="L697" s="854"/>
      <c r="M697" s="3167"/>
      <c r="N697" s="3158"/>
      <c r="O697" s="854"/>
      <c r="P697" s="854"/>
      <c r="Q697" s="854"/>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3167"/>
      <c r="D698" s="3158"/>
      <c r="E698" s="854"/>
      <c r="F698" s="854"/>
      <c r="G698" s="854"/>
      <c r="H698" s="3167"/>
      <c r="I698" s="3158"/>
      <c r="J698" s="854"/>
      <c r="K698" s="854"/>
      <c r="L698" s="854"/>
      <c r="M698" s="3167"/>
      <c r="N698" s="3158"/>
      <c r="O698" s="854"/>
      <c r="P698" s="854"/>
      <c r="Q698" s="854"/>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3167"/>
      <c r="D699" s="3158"/>
      <c r="E699" s="854"/>
      <c r="F699" s="854"/>
      <c r="G699" s="854"/>
      <c r="H699" s="3167"/>
      <c r="I699" s="3158"/>
      <c r="J699" s="854"/>
      <c r="K699" s="854"/>
      <c r="L699" s="854"/>
      <c r="M699" s="3167"/>
      <c r="N699" s="3158"/>
      <c r="O699" s="854"/>
      <c r="P699" s="854"/>
      <c r="Q699" s="854"/>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3167"/>
      <c r="D700" s="3158"/>
      <c r="E700" s="854"/>
      <c r="F700" s="854"/>
      <c r="G700" s="854"/>
      <c r="H700" s="3167"/>
      <c r="I700" s="3158"/>
      <c r="J700" s="854"/>
      <c r="K700" s="854"/>
      <c r="L700" s="854"/>
      <c r="M700" s="3167"/>
      <c r="N700" s="3158"/>
      <c r="O700" s="854"/>
      <c r="P700" s="854"/>
      <c r="Q700" s="854"/>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3158"/>
      <c r="D701" s="3158"/>
      <c r="E701" s="870"/>
      <c r="F701" s="870"/>
      <c r="G701" s="870"/>
      <c r="H701" s="3158"/>
      <c r="I701" s="3158"/>
      <c r="J701" s="870"/>
      <c r="K701" s="870"/>
      <c r="L701" s="870"/>
      <c r="M701" s="3158"/>
      <c r="N701" s="3158"/>
      <c r="O701" s="870"/>
      <c r="P701" s="870"/>
      <c r="Q701" s="870"/>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3158"/>
      <c r="D702" s="3158"/>
      <c r="E702" s="870"/>
      <c r="F702" s="870"/>
      <c r="G702" s="870"/>
      <c r="H702" s="3158"/>
      <c r="I702" s="3158"/>
      <c r="J702" s="870"/>
      <c r="K702" s="870"/>
      <c r="L702" s="870"/>
      <c r="M702" s="3158"/>
      <c r="N702" s="3158"/>
      <c r="O702" s="870"/>
      <c r="P702" s="870"/>
      <c r="Q702" s="870"/>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3158"/>
      <c r="D703" s="3158"/>
      <c r="E703" s="870"/>
      <c r="F703" s="870"/>
      <c r="G703" s="870"/>
      <c r="H703" s="3158"/>
      <c r="I703" s="3158"/>
      <c r="J703" s="870"/>
      <c r="K703" s="870"/>
      <c r="L703" s="870"/>
      <c r="M703" s="3158"/>
      <c r="N703" s="3158"/>
      <c r="O703" s="870"/>
      <c r="P703" s="870"/>
      <c r="Q703" s="870"/>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3158"/>
      <c r="D704" s="3158"/>
      <c r="E704" s="870"/>
      <c r="F704" s="870"/>
      <c r="G704" s="870"/>
      <c r="H704" s="3158"/>
      <c r="I704" s="3158"/>
      <c r="J704" s="870"/>
      <c r="K704" s="870"/>
      <c r="L704" s="870"/>
      <c r="M704" s="3158"/>
      <c r="N704" s="3158"/>
      <c r="O704" s="870"/>
      <c r="P704" s="870"/>
      <c r="Q704" s="870"/>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3158"/>
      <c r="D705" s="3158"/>
      <c r="E705" s="870"/>
      <c r="F705" s="870"/>
      <c r="G705" s="870"/>
      <c r="H705" s="3158"/>
      <c r="I705" s="3158"/>
      <c r="J705" s="870"/>
      <c r="K705" s="870"/>
      <c r="L705" s="870"/>
      <c r="M705" s="3158"/>
      <c r="N705" s="3158"/>
      <c r="O705" s="870"/>
      <c r="P705" s="870"/>
      <c r="Q705" s="870"/>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3158"/>
      <c r="D706" s="3158"/>
      <c r="E706" s="870"/>
      <c r="F706" s="870"/>
      <c r="G706" s="870"/>
      <c r="H706" s="3158"/>
      <c r="I706" s="3158"/>
      <c r="J706" s="870"/>
      <c r="K706" s="870"/>
      <c r="L706" s="870"/>
      <c r="M706" s="3158"/>
      <c r="N706" s="3158"/>
      <c r="O706" s="870"/>
      <c r="P706" s="870"/>
      <c r="Q706" s="870"/>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3158"/>
      <c r="D707" s="3158"/>
      <c r="E707" s="870"/>
      <c r="F707" s="870"/>
      <c r="G707" s="870"/>
      <c r="H707" s="3158"/>
      <c r="I707" s="3158"/>
      <c r="J707" s="870"/>
      <c r="K707" s="870"/>
      <c r="L707" s="870"/>
      <c r="M707" s="3158"/>
      <c r="N707" s="3158"/>
      <c r="O707" s="870"/>
      <c r="P707" s="870"/>
      <c r="Q707" s="870"/>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3158"/>
      <c r="D708" s="3158"/>
      <c r="E708" s="870"/>
      <c r="F708" s="870"/>
      <c r="G708" s="870"/>
      <c r="H708" s="3158"/>
      <c r="I708" s="3158"/>
      <c r="J708" s="870"/>
      <c r="K708" s="870"/>
      <c r="L708" s="870"/>
      <c r="M708" s="3158"/>
      <c r="N708" s="3158"/>
      <c r="O708" s="870"/>
      <c r="P708" s="870"/>
      <c r="Q708" s="870"/>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3158"/>
      <c r="D709" s="3158"/>
      <c r="E709" s="870"/>
      <c r="F709" s="870"/>
      <c r="G709" s="870"/>
      <c r="H709" s="3158"/>
      <c r="I709" s="3158"/>
      <c r="J709" s="870"/>
      <c r="K709" s="870"/>
      <c r="L709" s="870"/>
      <c r="M709" s="3158"/>
      <c r="N709" s="3158"/>
      <c r="O709" s="870"/>
      <c r="P709" s="870"/>
      <c r="Q709" s="870"/>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3158"/>
      <c r="D710" s="3158"/>
      <c r="E710" s="870"/>
      <c r="F710" s="870"/>
      <c r="G710" s="870"/>
      <c r="H710" s="3158"/>
      <c r="I710" s="3158"/>
      <c r="J710" s="870"/>
      <c r="K710" s="870"/>
      <c r="L710" s="870"/>
      <c r="M710" s="3158"/>
      <c r="N710" s="3158"/>
      <c r="O710" s="870"/>
      <c r="P710" s="870"/>
      <c r="Q710" s="870"/>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3158"/>
      <c r="D711" s="3158"/>
      <c r="E711" s="870"/>
      <c r="F711" s="870"/>
      <c r="G711" s="870"/>
      <c r="H711" s="3158"/>
      <c r="I711" s="3158"/>
      <c r="J711" s="870"/>
      <c r="K711" s="870"/>
      <c r="L711" s="870"/>
      <c r="M711" s="3158"/>
      <c r="N711" s="3158"/>
      <c r="O711" s="870"/>
      <c r="P711" s="870"/>
      <c r="Q711" s="870"/>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3158"/>
      <c r="D712" s="3158"/>
      <c r="E712" s="870"/>
      <c r="F712" s="870"/>
      <c r="G712" s="870"/>
      <c r="H712" s="3158"/>
      <c r="I712" s="3158"/>
      <c r="J712" s="870"/>
      <c r="K712" s="870"/>
      <c r="L712" s="870"/>
      <c r="M712" s="3158"/>
      <c r="N712" s="3158"/>
      <c r="O712" s="870"/>
      <c r="P712" s="870"/>
      <c r="Q712" s="870"/>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3158"/>
      <c r="D713" s="3158"/>
      <c r="E713" s="870"/>
      <c r="F713" s="870"/>
      <c r="G713" s="870"/>
      <c r="H713" s="3158"/>
      <c r="I713" s="3158"/>
      <c r="J713" s="870"/>
      <c r="K713" s="870"/>
      <c r="L713" s="870"/>
      <c r="M713" s="3158"/>
      <c r="N713" s="3158"/>
      <c r="O713" s="870"/>
      <c r="P713" s="870"/>
      <c r="Q713" s="870"/>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3158"/>
      <c r="D714" s="3158"/>
      <c r="E714" s="870"/>
      <c r="F714" s="870"/>
      <c r="G714" s="870"/>
      <c r="H714" s="3158"/>
      <c r="I714" s="3158"/>
      <c r="J714" s="870"/>
      <c r="K714" s="870"/>
      <c r="L714" s="870"/>
      <c r="M714" s="3158"/>
      <c r="N714" s="3158"/>
      <c r="O714" s="870"/>
      <c r="P714" s="870"/>
      <c r="Q714" s="870"/>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3158"/>
      <c r="D715" s="3158"/>
      <c r="E715" s="870"/>
      <c r="F715" s="870"/>
      <c r="G715" s="870"/>
      <c r="H715" s="3158"/>
      <c r="I715" s="3158"/>
      <c r="J715" s="870"/>
      <c r="K715" s="870"/>
      <c r="L715" s="870"/>
      <c r="M715" s="3158"/>
      <c r="N715" s="3158"/>
      <c r="O715" s="870"/>
      <c r="P715" s="870"/>
      <c r="Q715" s="870"/>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3158"/>
      <c r="D716" s="3158"/>
      <c r="E716" s="870"/>
      <c r="F716" s="870"/>
      <c r="G716" s="870"/>
      <c r="H716" s="3158"/>
      <c r="I716" s="3158"/>
      <c r="J716" s="870"/>
      <c r="K716" s="870"/>
      <c r="L716" s="870"/>
      <c r="M716" s="3158"/>
      <c r="N716" s="3158"/>
      <c r="O716" s="870"/>
      <c r="P716" s="870"/>
      <c r="Q716" s="870"/>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3158"/>
      <c r="D717" s="3158"/>
      <c r="E717" s="870"/>
      <c r="F717" s="870"/>
      <c r="G717" s="870"/>
      <c r="H717" s="3158"/>
      <c r="I717" s="3158"/>
      <c r="J717" s="870"/>
      <c r="K717" s="870"/>
      <c r="L717" s="870"/>
      <c r="M717" s="3158"/>
      <c r="N717" s="3158"/>
      <c r="O717" s="870"/>
      <c r="P717" s="870"/>
      <c r="Q717" s="870"/>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3158"/>
      <c r="D718" s="3158"/>
      <c r="E718" s="870"/>
      <c r="F718" s="870"/>
      <c r="G718" s="870"/>
      <c r="H718" s="3158"/>
      <c r="I718" s="3158"/>
      <c r="J718" s="870"/>
      <c r="K718" s="870"/>
      <c r="L718" s="870"/>
      <c r="M718" s="3158"/>
      <c r="N718" s="3158"/>
      <c r="O718" s="870"/>
      <c r="P718" s="870"/>
      <c r="Q718" s="870"/>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3158"/>
      <c r="D719" s="3158"/>
      <c r="E719" s="870"/>
      <c r="F719" s="870"/>
      <c r="G719" s="870"/>
      <c r="H719" s="3158"/>
      <c r="I719" s="3158"/>
      <c r="J719" s="870"/>
      <c r="K719" s="870"/>
      <c r="L719" s="870"/>
      <c r="M719" s="3158"/>
      <c r="N719" s="3158"/>
      <c r="O719" s="870"/>
      <c r="P719" s="870"/>
      <c r="Q719" s="870"/>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3158"/>
      <c r="D720" s="3158"/>
      <c r="E720" s="870"/>
      <c r="F720" s="870"/>
      <c r="G720" s="870"/>
      <c r="H720" s="3158"/>
      <c r="I720" s="3158"/>
      <c r="J720" s="870"/>
      <c r="K720" s="870"/>
      <c r="L720" s="870"/>
      <c r="M720" s="3158"/>
      <c r="N720" s="3158"/>
      <c r="O720" s="870"/>
      <c r="P720" s="870"/>
      <c r="Q720" s="870"/>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3158"/>
      <c r="D721" s="3158"/>
      <c r="E721" s="870"/>
      <c r="F721" s="870"/>
      <c r="G721" s="870"/>
      <c r="H721" s="3158"/>
      <c r="I721" s="3158"/>
      <c r="J721" s="870"/>
      <c r="K721" s="870"/>
      <c r="L721" s="870"/>
      <c r="M721" s="3158"/>
      <c r="N721" s="3158"/>
      <c r="O721" s="870"/>
      <c r="P721" s="870"/>
      <c r="Q721" s="870"/>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3158"/>
      <c r="D722" s="3158"/>
      <c r="E722" s="870"/>
      <c r="F722" s="870"/>
      <c r="G722" s="870"/>
      <c r="H722" s="3158"/>
      <c r="I722" s="3158"/>
      <c r="J722" s="870"/>
      <c r="K722" s="870"/>
      <c r="L722" s="870"/>
      <c r="M722" s="3158"/>
      <c r="N722" s="3158"/>
      <c r="O722" s="870"/>
      <c r="P722" s="870"/>
      <c r="Q722" s="870"/>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3158"/>
      <c r="D723" s="3158"/>
      <c r="E723" s="870"/>
      <c r="F723" s="870"/>
      <c r="G723" s="870"/>
      <c r="H723" s="3158"/>
      <c r="I723" s="3158"/>
      <c r="J723" s="870"/>
      <c r="K723" s="870"/>
      <c r="L723" s="870"/>
      <c r="M723" s="3158"/>
      <c r="N723" s="3158"/>
      <c r="O723" s="870"/>
      <c r="P723" s="870"/>
      <c r="Q723" s="870"/>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3158"/>
      <c r="D724" s="3158"/>
      <c r="E724" s="870"/>
      <c r="F724" s="870"/>
      <c r="G724" s="870"/>
      <c r="H724" s="3158"/>
      <c r="I724" s="3158"/>
      <c r="J724" s="870"/>
      <c r="K724" s="870"/>
      <c r="L724" s="870"/>
      <c r="M724" s="3158"/>
      <c r="N724" s="3158"/>
      <c r="O724" s="870"/>
      <c r="P724" s="870"/>
      <c r="Q724" s="870"/>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3158"/>
      <c r="D725" s="3158"/>
      <c r="E725" s="870"/>
      <c r="F725" s="870"/>
      <c r="G725" s="870"/>
      <c r="H725" s="3158"/>
      <c r="I725" s="3158"/>
      <c r="J725" s="870"/>
      <c r="K725" s="870"/>
      <c r="L725" s="870"/>
      <c r="M725" s="3158"/>
      <c r="N725" s="3158"/>
      <c r="O725" s="870"/>
      <c r="P725" s="870"/>
      <c r="Q725" s="870"/>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3158"/>
      <c r="D726" s="3158"/>
      <c r="E726" s="870"/>
      <c r="F726" s="870"/>
      <c r="G726" s="870"/>
      <c r="H726" s="3158"/>
      <c r="I726" s="3158"/>
      <c r="J726" s="870"/>
      <c r="K726" s="870"/>
      <c r="L726" s="870"/>
      <c r="M726" s="3158"/>
      <c r="N726" s="3158"/>
      <c r="O726" s="870"/>
      <c r="P726" s="870"/>
      <c r="Q726" s="870"/>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3158"/>
      <c r="D727" s="3158"/>
      <c r="E727" s="870"/>
      <c r="F727" s="870"/>
      <c r="G727" s="870"/>
      <c r="H727" s="3158"/>
      <c r="I727" s="3158"/>
      <c r="J727" s="870"/>
      <c r="K727" s="870"/>
      <c r="L727" s="870"/>
      <c r="M727" s="3158"/>
      <c r="N727" s="3158"/>
      <c r="O727" s="870"/>
      <c r="P727" s="870"/>
      <c r="Q727" s="870"/>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3158"/>
      <c r="D728" s="3158"/>
      <c r="E728" s="870"/>
      <c r="F728" s="870"/>
      <c r="G728" s="870"/>
      <c r="H728" s="3158"/>
      <c r="I728" s="3158"/>
      <c r="J728" s="870"/>
      <c r="K728" s="870"/>
      <c r="L728" s="870"/>
      <c r="M728" s="3158"/>
      <c r="N728" s="3158"/>
      <c r="O728" s="870"/>
      <c r="P728" s="870"/>
      <c r="Q728" s="870"/>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3158"/>
      <c r="D729" s="3158"/>
      <c r="E729" s="870"/>
      <c r="F729" s="870"/>
      <c r="G729" s="870"/>
      <c r="H729" s="3158"/>
      <c r="I729" s="3158"/>
      <c r="J729" s="870"/>
      <c r="K729" s="870"/>
      <c r="L729" s="870"/>
      <c r="M729" s="3158"/>
      <c r="N729" s="3158"/>
      <c r="O729" s="870"/>
      <c r="P729" s="870"/>
      <c r="Q729" s="870"/>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3158"/>
      <c r="D730" s="3158"/>
      <c r="E730" s="870"/>
      <c r="F730" s="870"/>
      <c r="G730" s="870"/>
      <c r="H730" s="3158"/>
      <c r="I730" s="3158"/>
      <c r="J730" s="870"/>
      <c r="K730" s="870"/>
      <c r="L730" s="870"/>
      <c r="M730" s="3158"/>
      <c r="N730" s="3158"/>
      <c r="O730" s="870"/>
      <c r="P730" s="870"/>
      <c r="Q730" s="870"/>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3158"/>
      <c r="D731" s="3158"/>
      <c r="E731" s="870"/>
      <c r="F731" s="870"/>
      <c r="G731" s="870"/>
      <c r="H731" s="3158"/>
      <c r="I731" s="3158"/>
      <c r="J731" s="870"/>
      <c r="K731" s="870"/>
      <c r="L731" s="870"/>
      <c r="M731" s="3158"/>
      <c r="N731" s="3158"/>
      <c r="O731" s="870"/>
      <c r="P731" s="870"/>
      <c r="Q731" s="870"/>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3158"/>
      <c r="D732" s="3158"/>
      <c r="E732" s="870"/>
      <c r="F732" s="870"/>
      <c r="G732" s="870"/>
      <c r="H732" s="3158"/>
      <c r="I732" s="3158"/>
      <c r="J732" s="870"/>
      <c r="K732" s="870"/>
      <c r="L732" s="870"/>
      <c r="M732" s="3158"/>
      <c r="N732" s="3158"/>
      <c r="O732" s="870"/>
      <c r="P732" s="870"/>
      <c r="Q732" s="870"/>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3158"/>
      <c r="D733" s="3158"/>
      <c r="E733" s="870"/>
      <c r="F733" s="870"/>
      <c r="G733" s="870"/>
      <c r="H733" s="3158"/>
      <c r="I733" s="3158"/>
      <c r="J733" s="870"/>
      <c r="K733" s="870"/>
      <c r="L733" s="870"/>
      <c r="M733" s="3158"/>
      <c r="N733" s="3158"/>
      <c r="O733" s="870"/>
      <c r="P733" s="870"/>
      <c r="Q733" s="870"/>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3158"/>
      <c r="D734" s="3158"/>
      <c r="E734" s="870"/>
      <c r="F734" s="870"/>
      <c r="G734" s="870"/>
      <c r="H734" s="3158"/>
      <c r="I734" s="3158"/>
      <c r="J734" s="870"/>
      <c r="K734" s="870"/>
      <c r="L734" s="870"/>
      <c r="M734" s="3158"/>
      <c r="N734" s="3158"/>
      <c r="O734" s="870"/>
      <c r="P734" s="870"/>
      <c r="Q734" s="870"/>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3158"/>
      <c r="D735" s="3158"/>
      <c r="E735" s="870"/>
      <c r="F735" s="870"/>
      <c r="G735" s="870"/>
      <c r="H735" s="3158"/>
      <c r="I735" s="3158"/>
      <c r="J735" s="870"/>
      <c r="K735" s="870"/>
      <c r="L735" s="870"/>
      <c r="M735" s="3158"/>
      <c r="N735" s="3158"/>
      <c r="O735" s="870"/>
      <c r="P735" s="870"/>
      <c r="Q735" s="870"/>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3158"/>
      <c r="D736" s="3158"/>
      <c r="E736" s="870"/>
      <c r="F736" s="870"/>
      <c r="G736" s="870"/>
      <c r="H736" s="3158"/>
      <c r="I736" s="3158"/>
      <c r="J736" s="870"/>
      <c r="K736" s="870"/>
      <c r="L736" s="870"/>
      <c r="M736" s="3158"/>
      <c r="N736" s="3158"/>
      <c r="O736" s="870"/>
      <c r="P736" s="870"/>
      <c r="Q736" s="870"/>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3158"/>
      <c r="D737" s="3158"/>
      <c r="E737" s="870"/>
      <c r="F737" s="870"/>
      <c r="G737" s="870"/>
      <c r="H737" s="3158"/>
      <c r="I737" s="3158"/>
      <c r="J737" s="870"/>
      <c r="K737" s="870"/>
      <c r="L737" s="870"/>
      <c r="M737" s="3158"/>
      <c r="N737" s="3158"/>
      <c r="O737" s="870"/>
      <c r="P737" s="870"/>
      <c r="Q737" s="870"/>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3158"/>
      <c r="D738" s="3158"/>
      <c r="E738" s="870"/>
      <c r="F738" s="870"/>
      <c r="G738" s="870"/>
      <c r="H738" s="3158"/>
      <c r="I738" s="3158"/>
      <c r="J738" s="870"/>
      <c r="K738" s="870"/>
      <c r="L738" s="870"/>
      <c r="M738" s="3158"/>
      <c r="N738" s="3158"/>
      <c r="O738" s="870"/>
      <c r="P738" s="870"/>
      <c r="Q738" s="870"/>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3158"/>
      <c r="D739" s="3158"/>
      <c r="E739" s="870"/>
      <c r="F739" s="870"/>
      <c r="G739" s="870"/>
      <c r="H739" s="3158"/>
      <c r="I739" s="3158"/>
      <c r="J739" s="870"/>
      <c r="K739" s="870"/>
      <c r="L739" s="870"/>
      <c r="M739" s="3158"/>
      <c r="N739" s="3158"/>
      <c r="O739" s="870"/>
      <c r="P739" s="870"/>
      <c r="Q739" s="870"/>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3158"/>
      <c r="D740" s="3158"/>
      <c r="E740" s="870"/>
      <c r="F740" s="870"/>
      <c r="G740" s="870"/>
      <c r="H740" s="3158"/>
      <c r="I740" s="3158"/>
      <c r="J740" s="870"/>
      <c r="K740" s="870"/>
      <c r="L740" s="870"/>
      <c r="M740" s="3158"/>
      <c r="N740" s="3158"/>
      <c r="O740" s="870"/>
      <c r="P740" s="870"/>
      <c r="Q740" s="870"/>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3158"/>
      <c r="D741" s="3158"/>
      <c r="E741" s="870"/>
      <c r="F741" s="870"/>
      <c r="G741" s="870"/>
      <c r="H741" s="3158"/>
      <c r="I741" s="3158"/>
      <c r="J741" s="870"/>
      <c r="K741" s="870"/>
      <c r="L741" s="870"/>
      <c r="M741" s="3158"/>
      <c r="N741" s="3158"/>
      <c r="O741" s="870"/>
      <c r="P741" s="870"/>
      <c r="Q741" s="870"/>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3158"/>
      <c r="D742" s="3158"/>
      <c r="E742" s="870"/>
      <c r="F742" s="870"/>
      <c r="G742" s="870"/>
      <c r="H742" s="3158"/>
      <c r="I742" s="3158"/>
      <c r="J742" s="870"/>
      <c r="K742" s="870"/>
      <c r="L742" s="870"/>
      <c r="M742" s="3158"/>
      <c r="N742" s="3158"/>
      <c r="O742" s="870"/>
      <c r="P742" s="870"/>
      <c r="Q742" s="870"/>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3158"/>
      <c r="D743" s="3158"/>
      <c r="E743" s="870"/>
      <c r="F743" s="870"/>
      <c r="G743" s="870"/>
      <c r="H743" s="3158"/>
      <c r="I743" s="3158"/>
      <c r="J743" s="870"/>
      <c r="K743" s="870"/>
      <c r="L743" s="870"/>
      <c r="M743" s="3158"/>
      <c r="N743" s="3158"/>
      <c r="O743" s="870"/>
      <c r="P743" s="870"/>
      <c r="Q743" s="870"/>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3158"/>
      <c r="D744" s="3158"/>
      <c r="E744" s="870"/>
      <c r="F744" s="870"/>
      <c r="G744" s="870"/>
      <c r="H744" s="3158"/>
      <c r="I744" s="3158"/>
      <c r="J744" s="870"/>
      <c r="K744" s="870"/>
      <c r="L744" s="870"/>
      <c r="M744" s="3158"/>
      <c r="N744" s="3158"/>
      <c r="O744" s="870"/>
      <c r="P744" s="870"/>
      <c r="Q744" s="870"/>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3158"/>
      <c r="D745" s="3158"/>
      <c r="E745" s="870"/>
      <c r="F745" s="870"/>
      <c r="G745" s="870"/>
      <c r="H745" s="3158"/>
      <c r="I745" s="3158"/>
      <c r="J745" s="870"/>
      <c r="K745" s="870"/>
      <c r="L745" s="870"/>
      <c r="M745" s="3158"/>
      <c r="N745" s="3158"/>
      <c r="O745" s="870"/>
      <c r="P745" s="870"/>
      <c r="Q745" s="870"/>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3158"/>
      <c r="D746" s="3158"/>
      <c r="E746" s="870"/>
      <c r="F746" s="870"/>
      <c r="G746" s="870"/>
      <c r="H746" s="3158"/>
      <c r="I746" s="3158"/>
      <c r="J746" s="870"/>
      <c r="K746" s="870"/>
      <c r="L746" s="870"/>
      <c r="M746" s="3158"/>
      <c r="N746" s="3158"/>
      <c r="O746" s="870"/>
      <c r="P746" s="870"/>
      <c r="Q746" s="870"/>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3158"/>
      <c r="D747" s="3158"/>
      <c r="E747" s="870"/>
      <c r="F747" s="870"/>
      <c r="G747" s="870"/>
      <c r="H747" s="3158"/>
      <c r="I747" s="3158"/>
      <c r="J747" s="870"/>
      <c r="K747" s="870"/>
      <c r="L747" s="870"/>
      <c r="M747" s="3158"/>
      <c r="N747" s="3158"/>
      <c r="O747" s="870"/>
      <c r="P747" s="870"/>
      <c r="Q747" s="870"/>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3158"/>
      <c r="D748" s="3158"/>
      <c r="E748" s="870"/>
      <c r="F748" s="870"/>
      <c r="G748" s="870"/>
      <c r="H748" s="3158"/>
      <c r="I748" s="3158"/>
      <c r="J748" s="870"/>
      <c r="K748" s="870"/>
      <c r="L748" s="870"/>
      <c r="M748" s="3158"/>
      <c r="N748" s="3158"/>
      <c r="O748" s="870"/>
      <c r="P748" s="870"/>
      <c r="Q748" s="870"/>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3158"/>
      <c r="D749" s="3158"/>
      <c r="E749" s="870"/>
      <c r="F749" s="870"/>
      <c r="G749" s="870"/>
      <c r="H749" s="3158"/>
      <c r="I749" s="3158"/>
      <c r="J749" s="870"/>
      <c r="K749" s="870"/>
      <c r="L749" s="870"/>
      <c r="M749" s="3158"/>
      <c r="N749" s="3158"/>
      <c r="O749" s="870"/>
      <c r="P749" s="870"/>
      <c r="Q749" s="870"/>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3158"/>
      <c r="D750" s="3158"/>
      <c r="E750" s="870"/>
      <c r="F750" s="870"/>
      <c r="G750" s="870"/>
      <c r="H750" s="3158"/>
      <c r="I750" s="3158"/>
      <c r="J750" s="870"/>
      <c r="K750" s="870"/>
      <c r="L750" s="870"/>
      <c r="M750" s="3158"/>
      <c r="N750" s="3158"/>
      <c r="O750" s="870"/>
      <c r="P750" s="870"/>
      <c r="Q750" s="870"/>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3158"/>
      <c r="D751" s="3158"/>
      <c r="E751" s="870"/>
      <c r="F751" s="870"/>
      <c r="G751" s="870"/>
      <c r="H751" s="3158"/>
      <c r="I751" s="3158"/>
      <c r="J751" s="870"/>
      <c r="K751" s="870"/>
      <c r="L751" s="870"/>
      <c r="M751" s="3158"/>
      <c r="N751" s="3158"/>
      <c r="O751" s="870"/>
      <c r="P751" s="870"/>
      <c r="Q751" s="870"/>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3158"/>
      <c r="D752" s="3158"/>
      <c r="E752" s="870"/>
      <c r="F752" s="870"/>
      <c r="G752" s="870"/>
      <c r="H752" s="3158"/>
      <c r="I752" s="3158"/>
      <c r="J752" s="870"/>
      <c r="K752" s="870"/>
      <c r="L752" s="870"/>
      <c r="M752" s="3158"/>
      <c r="N752" s="3158"/>
      <c r="O752" s="870"/>
      <c r="P752" s="870"/>
      <c r="Q752" s="870"/>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3158"/>
      <c r="D753" s="3158"/>
      <c r="E753" s="870"/>
      <c r="F753" s="870"/>
      <c r="G753" s="870"/>
      <c r="H753" s="3158"/>
      <c r="I753" s="3158"/>
      <c r="J753" s="870"/>
      <c r="K753" s="870"/>
      <c r="L753" s="870"/>
      <c r="M753" s="3158"/>
      <c r="N753" s="3158"/>
      <c r="O753" s="870"/>
      <c r="P753" s="870"/>
      <c r="Q753" s="870"/>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3158"/>
      <c r="D754" s="3158"/>
      <c r="E754" s="870"/>
      <c r="F754" s="870"/>
      <c r="G754" s="870"/>
      <c r="H754" s="3158"/>
      <c r="I754" s="3158"/>
      <c r="J754" s="870"/>
      <c r="K754" s="870"/>
      <c r="L754" s="870"/>
      <c r="M754" s="3158"/>
      <c r="N754" s="3158"/>
      <c r="O754" s="870"/>
      <c r="P754" s="870"/>
      <c r="Q754" s="870"/>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3158"/>
      <c r="D755" s="3158"/>
      <c r="E755" s="870"/>
      <c r="F755" s="870"/>
      <c r="G755" s="870"/>
      <c r="H755" s="3158"/>
      <c r="I755" s="3158"/>
      <c r="J755" s="870"/>
      <c r="K755" s="870"/>
      <c r="L755" s="870"/>
      <c r="M755" s="3158"/>
      <c r="N755" s="3158"/>
      <c r="O755" s="870"/>
      <c r="P755" s="870"/>
      <c r="Q755" s="870"/>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3158"/>
      <c r="D756" s="3158"/>
      <c r="E756" s="870"/>
      <c r="F756" s="870"/>
      <c r="G756" s="870"/>
      <c r="H756" s="3158"/>
      <c r="I756" s="3158"/>
      <c r="J756" s="870"/>
      <c r="K756" s="870"/>
      <c r="L756" s="870"/>
      <c r="M756" s="3158"/>
      <c r="N756" s="3158"/>
      <c r="O756" s="870"/>
      <c r="P756" s="870"/>
      <c r="Q756" s="870"/>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3158"/>
      <c r="D757" s="3158"/>
      <c r="E757" s="870"/>
      <c r="F757" s="870"/>
      <c r="G757" s="870"/>
      <c r="H757" s="3158"/>
      <c r="I757" s="3158"/>
      <c r="J757" s="870"/>
      <c r="K757" s="870"/>
      <c r="L757" s="870"/>
      <c r="M757" s="3158"/>
      <c r="N757" s="3158"/>
      <c r="O757" s="870"/>
      <c r="P757" s="870"/>
      <c r="Q757" s="870"/>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3158"/>
      <c r="D758" s="3158"/>
      <c r="E758" s="870"/>
      <c r="F758" s="870"/>
      <c r="G758" s="870"/>
      <c r="H758" s="3158"/>
      <c r="I758" s="3158"/>
      <c r="J758" s="870"/>
      <c r="K758" s="870"/>
      <c r="L758" s="870"/>
      <c r="M758" s="3158"/>
      <c r="N758" s="3158"/>
      <c r="O758" s="870"/>
      <c r="P758" s="870"/>
      <c r="Q758" s="870"/>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3158"/>
      <c r="D759" s="3158"/>
      <c r="E759" s="870"/>
      <c r="F759" s="870"/>
      <c r="G759" s="870"/>
      <c r="H759" s="3158"/>
      <c r="I759" s="3158"/>
      <c r="J759" s="870"/>
      <c r="K759" s="870"/>
      <c r="L759" s="870"/>
      <c r="M759" s="3158"/>
      <c r="N759" s="3158"/>
      <c r="O759" s="870"/>
      <c r="P759" s="870"/>
      <c r="Q759" s="870"/>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3158"/>
      <c r="D760" s="3158"/>
      <c r="E760" s="870"/>
      <c r="F760" s="870"/>
      <c r="G760" s="870"/>
      <c r="H760" s="3158"/>
      <c r="I760" s="3158"/>
      <c r="J760" s="870"/>
      <c r="K760" s="870"/>
      <c r="L760" s="870"/>
      <c r="M760" s="3158"/>
      <c r="N760" s="3158"/>
      <c r="O760" s="870"/>
      <c r="P760" s="870"/>
      <c r="Q760" s="870"/>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3158"/>
      <c r="D761" s="3158"/>
      <c r="E761" s="870"/>
      <c r="F761" s="870"/>
      <c r="G761" s="870"/>
      <c r="H761" s="3158"/>
      <c r="I761" s="3158"/>
      <c r="J761" s="870"/>
      <c r="K761" s="870"/>
      <c r="L761" s="870"/>
      <c r="M761" s="3158"/>
      <c r="N761" s="3158"/>
      <c r="O761" s="870"/>
      <c r="P761" s="870"/>
      <c r="Q761" s="870"/>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3158"/>
      <c r="D762" s="3158"/>
      <c r="E762" s="870"/>
      <c r="F762" s="870"/>
      <c r="G762" s="870"/>
      <c r="H762" s="3158"/>
      <c r="I762" s="3158"/>
      <c r="J762" s="870"/>
      <c r="K762" s="870"/>
      <c r="L762" s="870"/>
      <c r="M762" s="3158"/>
      <c r="N762" s="3158"/>
      <c r="O762" s="870"/>
      <c r="P762" s="870"/>
      <c r="Q762" s="870"/>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3158"/>
      <c r="D763" s="3158"/>
      <c r="E763" s="870"/>
      <c r="F763" s="870"/>
      <c r="G763" s="870"/>
      <c r="H763" s="3158"/>
      <c r="I763" s="3158"/>
      <c r="J763" s="870"/>
      <c r="K763" s="870"/>
      <c r="L763" s="870"/>
      <c r="M763" s="3158"/>
      <c r="N763" s="3158"/>
      <c r="O763" s="870"/>
      <c r="P763" s="870"/>
      <c r="Q763" s="870"/>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3158"/>
      <c r="D764" s="3158"/>
      <c r="E764" s="870"/>
      <c r="F764" s="870"/>
      <c r="G764" s="870"/>
      <c r="H764" s="3158"/>
      <c r="I764" s="3158"/>
      <c r="J764" s="870"/>
      <c r="K764" s="870"/>
      <c r="L764" s="870"/>
      <c r="M764" s="3158"/>
      <c r="N764" s="3158"/>
      <c r="O764" s="870"/>
      <c r="P764" s="870"/>
      <c r="Q764" s="870"/>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3158"/>
      <c r="D765" s="3158"/>
      <c r="E765" s="870"/>
      <c r="F765" s="870"/>
      <c r="G765" s="870"/>
      <c r="H765" s="3158"/>
      <c r="I765" s="3158"/>
      <c r="J765" s="870"/>
      <c r="K765" s="870"/>
      <c r="L765" s="870"/>
      <c r="M765" s="3158"/>
      <c r="N765" s="3158"/>
      <c r="O765" s="870"/>
      <c r="P765" s="870"/>
      <c r="Q765" s="870"/>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3158"/>
      <c r="D766" s="3158"/>
      <c r="E766" s="870"/>
      <c r="F766" s="870"/>
      <c r="G766" s="870"/>
      <c r="H766" s="3158"/>
      <c r="I766" s="3158"/>
      <c r="J766" s="870"/>
      <c r="K766" s="870"/>
      <c r="L766" s="870"/>
      <c r="M766" s="3158"/>
      <c r="N766" s="3158"/>
      <c r="O766" s="870"/>
      <c r="P766" s="870"/>
      <c r="Q766" s="870"/>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3158"/>
      <c r="D767" s="3158"/>
      <c r="E767" s="870"/>
      <c r="F767" s="870"/>
      <c r="G767" s="870"/>
      <c r="H767" s="3158"/>
      <c r="I767" s="3158"/>
      <c r="J767" s="870"/>
      <c r="K767" s="870"/>
      <c r="L767" s="870"/>
      <c r="M767" s="3158"/>
      <c r="N767" s="3158"/>
      <c r="O767" s="870"/>
      <c r="P767" s="870"/>
      <c r="Q767" s="870"/>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3158"/>
      <c r="D768" s="3158"/>
      <c r="E768" s="870"/>
      <c r="F768" s="870"/>
      <c r="G768" s="870"/>
      <c r="H768" s="3158"/>
      <c r="I768" s="3158"/>
      <c r="J768" s="870"/>
      <c r="K768" s="870"/>
      <c r="L768" s="870"/>
      <c r="M768" s="3158"/>
      <c r="N768" s="3158"/>
      <c r="O768" s="870"/>
      <c r="P768" s="870"/>
      <c r="Q768" s="870"/>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3158"/>
      <c r="D769" s="3158"/>
      <c r="E769" s="870"/>
      <c r="F769" s="870"/>
      <c r="G769" s="870"/>
      <c r="H769" s="3158"/>
      <c r="I769" s="3158"/>
      <c r="J769" s="870"/>
      <c r="K769" s="870"/>
      <c r="L769" s="870"/>
      <c r="M769" s="3158"/>
      <c r="N769" s="3158"/>
      <c r="O769" s="870"/>
      <c r="P769" s="870"/>
      <c r="Q769" s="870"/>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3158"/>
      <c r="D770" s="3158"/>
      <c r="E770" s="870"/>
      <c r="F770" s="870"/>
      <c r="G770" s="870"/>
      <c r="H770" s="3158"/>
      <c r="I770" s="3158"/>
      <c r="J770" s="870"/>
      <c r="K770" s="870"/>
      <c r="L770" s="870"/>
      <c r="M770" s="3158"/>
      <c r="N770" s="3158"/>
      <c r="O770" s="870"/>
      <c r="P770" s="870"/>
      <c r="Q770" s="870"/>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3158"/>
      <c r="D771" s="3158"/>
      <c r="E771" s="870"/>
      <c r="F771" s="870"/>
      <c r="G771" s="870"/>
      <c r="H771" s="3158"/>
      <c r="I771" s="3158"/>
      <c r="J771" s="870"/>
      <c r="K771" s="870"/>
      <c r="L771" s="870"/>
      <c r="M771" s="3158"/>
      <c r="N771" s="3158"/>
      <c r="O771" s="870"/>
      <c r="P771" s="870"/>
      <c r="Q771" s="870"/>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3158"/>
      <c r="D772" s="3158"/>
      <c r="E772" s="870"/>
      <c r="F772" s="870"/>
      <c r="G772" s="870"/>
      <c r="H772" s="3158"/>
      <c r="I772" s="3158"/>
      <c r="J772" s="870"/>
      <c r="K772" s="870"/>
      <c r="L772" s="870"/>
      <c r="M772" s="3158"/>
      <c r="N772" s="3158"/>
      <c r="O772" s="870"/>
      <c r="P772" s="870"/>
      <c r="Q772" s="870"/>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3158"/>
      <c r="D773" s="3158"/>
      <c r="E773" s="870"/>
      <c r="F773" s="870"/>
      <c r="G773" s="870"/>
      <c r="H773" s="3158"/>
      <c r="I773" s="3158"/>
      <c r="J773" s="870"/>
      <c r="K773" s="870"/>
      <c r="L773" s="870"/>
      <c r="M773" s="3158"/>
      <c r="N773" s="3158"/>
      <c r="O773" s="870"/>
      <c r="P773" s="870"/>
      <c r="Q773" s="870"/>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3158"/>
      <c r="D774" s="3158"/>
      <c r="E774" s="870"/>
      <c r="F774" s="870"/>
      <c r="G774" s="870"/>
      <c r="H774" s="3158"/>
      <c r="I774" s="3158"/>
      <c r="J774" s="870"/>
      <c r="K774" s="870"/>
      <c r="L774" s="870"/>
      <c r="M774" s="3158"/>
      <c r="N774" s="3158"/>
      <c r="O774" s="870"/>
      <c r="P774" s="870"/>
      <c r="Q774" s="870"/>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3158"/>
      <c r="D775" s="3158"/>
      <c r="E775" s="870"/>
      <c r="F775" s="870"/>
      <c r="G775" s="870"/>
      <c r="H775" s="3158"/>
      <c r="I775" s="3158"/>
      <c r="J775" s="870"/>
      <c r="K775" s="870"/>
      <c r="L775" s="870"/>
      <c r="M775" s="3158"/>
      <c r="N775" s="3158"/>
      <c r="O775" s="870"/>
      <c r="P775" s="870"/>
      <c r="Q775" s="870"/>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3158"/>
      <c r="D776" s="3158"/>
      <c r="E776" s="870"/>
      <c r="F776" s="870"/>
      <c r="G776" s="870"/>
      <c r="H776" s="3158"/>
      <c r="I776" s="3158"/>
      <c r="J776" s="870"/>
      <c r="K776" s="870"/>
      <c r="L776" s="870"/>
      <c r="M776" s="3158"/>
      <c r="N776" s="3158"/>
      <c r="O776" s="870"/>
      <c r="P776" s="870"/>
      <c r="Q776" s="870"/>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3158"/>
      <c r="D777" s="3158"/>
      <c r="E777" s="870"/>
      <c r="F777" s="870"/>
      <c r="G777" s="870"/>
      <c r="H777" s="3158"/>
      <c r="I777" s="3158"/>
      <c r="J777" s="870"/>
      <c r="K777" s="870"/>
      <c r="L777" s="870"/>
      <c r="M777" s="3158"/>
      <c r="N777" s="3158"/>
      <c r="O777" s="870"/>
      <c r="P777" s="870"/>
      <c r="Q777" s="870"/>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3158"/>
      <c r="D778" s="3158"/>
      <c r="E778" s="870"/>
      <c r="F778" s="870"/>
      <c r="G778" s="870"/>
      <c r="H778" s="3158"/>
      <c r="I778" s="3158"/>
      <c r="J778" s="870"/>
      <c r="K778" s="870"/>
      <c r="L778" s="870"/>
      <c r="M778" s="3158"/>
      <c r="N778" s="3158"/>
      <c r="O778" s="870"/>
      <c r="P778" s="870"/>
      <c r="Q778" s="870"/>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3158"/>
      <c r="D779" s="3158"/>
      <c r="E779" s="870"/>
      <c r="F779" s="870"/>
      <c r="G779" s="870"/>
      <c r="H779" s="3158"/>
      <c r="I779" s="3158"/>
      <c r="J779" s="870"/>
      <c r="K779" s="870"/>
      <c r="L779" s="870"/>
      <c r="M779" s="3158"/>
      <c r="N779" s="3158"/>
      <c r="O779" s="870"/>
      <c r="P779" s="870"/>
      <c r="Q779" s="870"/>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3158"/>
      <c r="D780" s="3158"/>
      <c r="E780" s="870"/>
      <c r="F780" s="870"/>
      <c r="G780" s="870"/>
      <c r="H780" s="3158"/>
      <c r="I780" s="3158"/>
      <c r="J780" s="870"/>
      <c r="K780" s="870"/>
      <c r="L780" s="870"/>
      <c r="M780" s="3158"/>
      <c r="N780" s="3158"/>
      <c r="O780" s="870"/>
      <c r="P780" s="870"/>
      <c r="Q780" s="870"/>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3158"/>
      <c r="D781" s="3158"/>
      <c r="E781" s="870"/>
      <c r="F781" s="870"/>
      <c r="G781" s="870"/>
      <c r="H781" s="3158"/>
      <c r="I781" s="3158"/>
      <c r="J781" s="870"/>
      <c r="K781" s="870"/>
      <c r="L781" s="870"/>
      <c r="M781" s="3158"/>
      <c r="N781" s="3158"/>
      <c r="O781" s="870"/>
      <c r="P781" s="870"/>
      <c r="Q781" s="870"/>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3158"/>
      <c r="D782" s="3158"/>
      <c r="E782" s="870"/>
      <c r="F782" s="870"/>
      <c r="G782" s="870"/>
      <c r="H782" s="3158"/>
      <c r="I782" s="3158"/>
      <c r="J782" s="870"/>
      <c r="K782" s="870"/>
      <c r="L782" s="870"/>
      <c r="M782" s="3158"/>
      <c r="N782" s="3158"/>
      <c r="O782" s="870"/>
      <c r="P782" s="870"/>
      <c r="Q782" s="870"/>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3158"/>
      <c r="D783" s="3158"/>
      <c r="E783" s="870"/>
      <c r="F783" s="870"/>
      <c r="G783" s="870"/>
      <c r="H783" s="3158"/>
      <c r="I783" s="3158"/>
      <c r="J783" s="870"/>
      <c r="K783" s="870"/>
      <c r="L783" s="870"/>
      <c r="M783" s="3158"/>
      <c r="N783" s="3158"/>
      <c r="O783" s="870"/>
      <c r="P783" s="870"/>
      <c r="Q783" s="870"/>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3158"/>
      <c r="D784" s="3158"/>
      <c r="E784" s="870"/>
      <c r="F784" s="870"/>
      <c r="G784" s="870"/>
      <c r="H784" s="3158"/>
      <c r="I784" s="3158"/>
      <c r="J784" s="870"/>
      <c r="K784" s="870"/>
      <c r="L784" s="870"/>
      <c r="M784" s="3158"/>
      <c r="N784" s="3158"/>
      <c r="O784" s="870"/>
      <c r="P784" s="870"/>
      <c r="Q784" s="870"/>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3158"/>
      <c r="D785" s="3158"/>
      <c r="E785" s="870"/>
      <c r="F785" s="870"/>
      <c r="G785" s="870"/>
      <c r="H785" s="3158"/>
      <c r="I785" s="3158"/>
      <c r="J785" s="870"/>
      <c r="K785" s="870"/>
      <c r="L785" s="870"/>
      <c r="M785" s="3158"/>
      <c r="N785" s="3158"/>
      <c r="O785" s="870"/>
      <c r="P785" s="870"/>
      <c r="Q785" s="870"/>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3158"/>
      <c r="D786" s="3158"/>
      <c r="E786" s="870"/>
      <c r="F786" s="870"/>
      <c r="G786" s="870"/>
      <c r="H786" s="3158"/>
      <c r="I786" s="3158"/>
      <c r="J786" s="870"/>
      <c r="K786" s="870"/>
      <c r="L786" s="870"/>
      <c r="M786" s="3158"/>
      <c r="N786" s="3158"/>
      <c r="O786" s="870"/>
      <c r="P786" s="870"/>
      <c r="Q786" s="870"/>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3158"/>
      <c r="D787" s="3158"/>
      <c r="E787" s="870"/>
      <c r="F787" s="870"/>
      <c r="G787" s="870"/>
      <c r="H787" s="3158"/>
      <c r="I787" s="3158"/>
      <c r="J787" s="870"/>
      <c r="K787" s="870"/>
      <c r="L787" s="870"/>
      <c r="M787" s="3158"/>
      <c r="N787" s="3158"/>
      <c r="O787" s="870"/>
      <c r="P787" s="870"/>
      <c r="Q787" s="870"/>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3158"/>
      <c r="D788" s="3158"/>
      <c r="E788" s="870"/>
      <c r="F788" s="870"/>
      <c r="G788" s="870"/>
      <c r="H788" s="3158"/>
      <c r="I788" s="3158"/>
      <c r="J788" s="870"/>
      <c r="K788" s="870"/>
      <c r="L788" s="870"/>
      <c r="M788" s="3158"/>
      <c r="N788" s="3158"/>
      <c r="O788" s="870"/>
      <c r="P788" s="870"/>
      <c r="Q788" s="870"/>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3158"/>
      <c r="D789" s="3158"/>
      <c r="E789" s="870"/>
      <c r="F789" s="870"/>
      <c r="G789" s="870"/>
      <c r="H789" s="3158"/>
      <c r="I789" s="3158"/>
      <c r="J789" s="870"/>
      <c r="K789" s="870"/>
      <c r="L789" s="870"/>
      <c r="M789" s="3158"/>
      <c r="N789" s="3158"/>
      <c r="O789" s="870"/>
      <c r="P789" s="870"/>
      <c r="Q789" s="870"/>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3158"/>
      <c r="D790" s="3158"/>
      <c r="E790" s="870"/>
      <c r="F790" s="870"/>
      <c r="G790" s="870"/>
      <c r="H790" s="3158"/>
      <c r="I790" s="3158"/>
      <c r="J790" s="870"/>
      <c r="K790" s="870"/>
      <c r="L790" s="870"/>
      <c r="M790" s="3158"/>
      <c r="N790" s="3158"/>
      <c r="O790" s="870"/>
      <c r="P790" s="870"/>
      <c r="Q790" s="870"/>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3158"/>
      <c r="D791" s="3158"/>
      <c r="E791" s="870"/>
      <c r="F791" s="870"/>
      <c r="G791" s="870"/>
      <c r="H791" s="3158"/>
      <c r="I791" s="3158"/>
      <c r="J791" s="870"/>
      <c r="K791" s="870"/>
      <c r="L791" s="870"/>
      <c r="M791" s="3158"/>
      <c r="N791" s="3158"/>
      <c r="O791" s="870"/>
      <c r="P791" s="870"/>
      <c r="Q791" s="870"/>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3158"/>
      <c r="D792" s="3158"/>
      <c r="E792" s="870"/>
      <c r="F792" s="870"/>
      <c r="G792" s="870"/>
      <c r="H792" s="3158"/>
      <c r="I792" s="3158"/>
      <c r="J792" s="870"/>
      <c r="K792" s="870"/>
      <c r="L792" s="870"/>
      <c r="M792" s="3158"/>
      <c r="N792" s="3158"/>
      <c r="O792" s="870"/>
      <c r="P792" s="870"/>
      <c r="Q792" s="870"/>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3158"/>
      <c r="D793" s="3158"/>
      <c r="E793" s="870"/>
      <c r="F793" s="870"/>
      <c r="G793" s="870"/>
      <c r="H793" s="3158"/>
      <c r="I793" s="3158"/>
      <c r="J793" s="870"/>
      <c r="K793" s="870"/>
      <c r="L793" s="870"/>
      <c r="M793" s="3158"/>
      <c r="N793" s="3158"/>
      <c r="O793" s="870"/>
      <c r="P793" s="870"/>
      <c r="Q793" s="870"/>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3158"/>
      <c r="D794" s="3158"/>
      <c r="E794" s="870"/>
      <c r="F794" s="870"/>
      <c r="G794" s="870"/>
      <c r="H794" s="3158"/>
      <c r="I794" s="3158"/>
      <c r="J794" s="870"/>
      <c r="K794" s="870"/>
      <c r="L794" s="870"/>
      <c r="M794" s="3158"/>
      <c r="N794" s="3158"/>
      <c r="O794" s="870"/>
      <c r="P794" s="870"/>
      <c r="Q794" s="870"/>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3158"/>
      <c r="D795" s="3158"/>
      <c r="E795" s="870"/>
      <c r="F795" s="870"/>
      <c r="G795" s="870"/>
      <c r="H795" s="3158"/>
      <c r="I795" s="3158"/>
      <c r="J795" s="870"/>
      <c r="K795" s="870"/>
      <c r="L795" s="870"/>
      <c r="M795" s="3158"/>
      <c r="N795" s="3158"/>
      <c r="O795" s="870"/>
      <c r="P795" s="870"/>
      <c r="Q795" s="870"/>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3158"/>
      <c r="D796" s="3158"/>
      <c r="E796" s="870"/>
      <c r="F796" s="870"/>
      <c r="G796" s="870"/>
      <c r="H796" s="3158"/>
      <c r="I796" s="3158"/>
      <c r="J796" s="870"/>
      <c r="K796" s="870"/>
      <c r="L796" s="870"/>
      <c r="M796" s="3158"/>
      <c r="N796" s="3158"/>
      <c r="O796" s="870"/>
      <c r="P796" s="870"/>
      <c r="Q796" s="870"/>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3158"/>
      <c r="D797" s="3158"/>
      <c r="E797" s="870"/>
      <c r="F797" s="870"/>
      <c r="G797" s="870"/>
      <c r="H797" s="3158"/>
      <c r="I797" s="3158"/>
      <c r="J797" s="870"/>
      <c r="K797" s="870"/>
      <c r="L797" s="870"/>
      <c r="M797" s="3158"/>
      <c r="N797" s="3158"/>
      <c r="O797" s="870"/>
      <c r="P797" s="870"/>
      <c r="Q797" s="870"/>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3158"/>
      <c r="D798" s="3158"/>
      <c r="E798" s="870"/>
      <c r="F798" s="870"/>
      <c r="G798" s="870"/>
      <c r="H798" s="3158"/>
      <c r="I798" s="3158"/>
      <c r="J798" s="870"/>
      <c r="K798" s="870"/>
      <c r="L798" s="870"/>
      <c r="M798" s="3158"/>
      <c r="N798" s="3158"/>
      <c r="O798" s="870"/>
      <c r="P798" s="870"/>
      <c r="Q798" s="870"/>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3158"/>
      <c r="D799" s="3158"/>
      <c r="E799" s="870"/>
      <c r="F799" s="870"/>
      <c r="G799" s="870"/>
      <c r="H799" s="3158"/>
      <c r="I799" s="3158"/>
      <c r="J799" s="870"/>
      <c r="K799" s="870"/>
      <c r="L799" s="870"/>
      <c r="M799" s="3158"/>
      <c r="N799" s="3158"/>
      <c r="O799" s="870"/>
      <c r="P799" s="870"/>
      <c r="Q799" s="870"/>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70"/>
      <c r="D800" s="870"/>
      <c r="E800" s="870"/>
      <c r="F800" s="870"/>
      <c r="G800" s="870"/>
      <c r="H800" s="870"/>
      <c r="I800" s="870"/>
      <c r="J800" s="870"/>
      <c r="K800" s="870"/>
      <c r="L800" s="870"/>
      <c r="M800" s="870"/>
      <c r="N800" s="870"/>
      <c r="O800" s="870"/>
      <c r="P800" s="870"/>
      <c r="Q800" s="870"/>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70"/>
      <c r="D801" s="870"/>
      <c r="E801" s="870"/>
      <c r="F801" s="870"/>
      <c r="G801" s="870"/>
      <c r="H801" s="870"/>
      <c r="I801" s="870"/>
      <c r="J801" s="870"/>
      <c r="K801" s="870"/>
      <c r="L801" s="870"/>
      <c r="M801" s="870"/>
      <c r="N801" s="870"/>
      <c r="O801" s="870"/>
      <c r="P801" s="870"/>
      <c r="Q801" s="870"/>
    </row>
    <row r="802" ht="25.15" customHeight="true" x14ac:dyDescent="0.2">
      <c r="C802" s="870"/>
      <c r="D802" s="870"/>
      <c r="E802" s="870"/>
      <c r="F802" s="870"/>
      <c r="G802" s="870"/>
      <c r="H802" s="870"/>
      <c r="I802" s="870"/>
      <c r="J802" s="870"/>
      <c r="K802" s="870"/>
      <c r="L802" s="870"/>
      <c r="M802" s="870"/>
      <c r="N802" s="870"/>
      <c r="O802" s="870"/>
      <c r="P802" s="870"/>
      <c r="Q802" s="870"/>
    </row>
    <row r="803" ht="25.15" customHeight="true" x14ac:dyDescent="0.2">
      <c r="C803" s="870"/>
      <c r="D803" s="870"/>
      <c r="E803" s="870"/>
      <c r="F803" s="870"/>
      <c r="G803" s="870"/>
      <c r="H803" s="870"/>
      <c r="I803" s="870"/>
      <c r="J803" s="870"/>
      <c r="K803" s="870"/>
      <c r="L803" s="870"/>
      <c r="M803" s="870"/>
      <c r="N803" s="870"/>
      <c r="O803" s="870"/>
      <c r="P803" s="870"/>
      <c r="Q803" s="870"/>
    </row>
    <row r="804" ht="25.15" customHeight="true" x14ac:dyDescent="0.2">
      <c r="C804" s="870"/>
      <c r="D804" s="870"/>
      <c r="E804" s="870"/>
      <c r="F804" s="870"/>
      <c r="G804" s="870"/>
      <c r="H804" s="870"/>
      <c r="I804" s="870"/>
      <c r="J804" s="870"/>
      <c r="K804" s="870"/>
      <c r="L804" s="870"/>
      <c r="M804" s="870"/>
      <c r="N804" s="870"/>
      <c r="O804" s="870"/>
      <c r="P804" s="870"/>
      <c r="Q804" s="870"/>
    </row>
    <row r="805" ht="25.15" customHeight="true" x14ac:dyDescent="0.2">
      <c r="C805" s="870"/>
      <c r="D805" s="870"/>
      <c r="E805" s="870"/>
      <c r="F805" s="870"/>
      <c r="G805" s="870"/>
      <c r="H805" s="870"/>
      <c r="I805" s="870"/>
      <c r="J805" s="870"/>
      <c r="K805" s="870"/>
      <c r="L805" s="870"/>
      <c r="M805" s="870"/>
      <c r="N805" s="870"/>
      <c r="O805" s="870"/>
      <c r="P805" s="870"/>
      <c r="Q805" s="870"/>
    </row>
    <row r="806" ht="25.15" customHeight="true" x14ac:dyDescent="0.2">
      <c r="C806" s="870"/>
      <c r="D806" s="870"/>
      <c r="E806" s="870"/>
      <c r="F806" s="870"/>
      <c r="G806" s="870"/>
      <c r="H806" s="870"/>
      <c r="I806" s="870"/>
      <c r="J806" s="870"/>
      <c r="K806" s="870"/>
      <c r="L806" s="870"/>
      <c r="M806" s="870"/>
      <c r="N806" s="870"/>
      <c r="O806" s="870"/>
      <c r="P806" s="870"/>
      <c r="Q806" s="870"/>
    </row>
    <row r="807" ht="25.15" customHeight="true" x14ac:dyDescent="0.2">
      <c r="C807" s="870"/>
      <c r="D807" s="870"/>
      <c r="E807" s="870"/>
      <c r="F807" s="870"/>
      <c r="G807" s="870"/>
      <c r="H807" s="870"/>
      <c r="I807" s="870"/>
      <c r="J807" s="870"/>
      <c r="K807" s="870"/>
      <c r="L807" s="870"/>
      <c r="M807" s="870"/>
      <c r="N807" s="870"/>
      <c r="O807" s="870"/>
      <c r="P807" s="870"/>
      <c r="Q807" s="870"/>
    </row>
    <row r="808" ht="25.15" customHeight="true" x14ac:dyDescent="0.2">
      <c r="C808" s="870"/>
      <c r="D808" s="870"/>
      <c r="E808" s="870"/>
      <c r="F808" s="870"/>
      <c r="G808" s="870"/>
      <c r="H808" s="870"/>
      <c r="I808" s="870"/>
      <c r="J808" s="870"/>
      <c r="K808" s="870"/>
      <c r="L808" s="870"/>
      <c r="M808" s="870"/>
      <c r="N808" s="870"/>
      <c r="O808" s="870"/>
      <c r="P808" s="870"/>
      <c r="Q808" s="870"/>
    </row>
    <row r="809" ht="25.15" customHeight="true" x14ac:dyDescent="0.2">
      <c r="C809" s="870"/>
      <c r="D809" s="870"/>
      <c r="E809" s="870"/>
      <c r="F809" s="870"/>
      <c r="G809" s="870"/>
      <c r="H809" s="870"/>
      <c r="I809" s="870"/>
      <c r="J809" s="870"/>
      <c r="K809" s="870"/>
      <c r="L809" s="870"/>
      <c r="M809" s="870"/>
      <c r="N809" s="870"/>
      <c r="O809" s="870"/>
      <c r="P809" s="870"/>
      <c r="Q809" s="870"/>
    </row>
    <row r="810" ht="25.15" customHeight="true" x14ac:dyDescent="0.2">
      <c r="C810" s="870"/>
      <c r="D810" s="870"/>
      <c r="E810" s="870"/>
      <c r="F810" s="870"/>
      <c r="G810" s="870"/>
      <c r="H810" s="870"/>
      <c r="I810" s="870"/>
      <c r="J810" s="870"/>
      <c r="K810" s="870"/>
      <c r="L810" s="870"/>
      <c r="M810" s="870"/>
      <c r="N810" s="870"/>
      <c r="O810" s="870"/>
      <c r="P810" s="870"/>
      <c r="Q810" s="870"/>
    </row>
    <row r="811" ht="25.15" customHeight="true" x14ac:dyDescent="0.2">
      <c r="C811" s="870"/>
      <c r="D811" s="870"/>
      <c r="E811" s="870"/>
      <c r="F811" s="870"/>
      <c r="G811" s="870"/>
      <c r="H811" s="870"/>
      <c r="I811" s="870"/>
      <c r="J811" s="870"/>
      <c r="K811" s="870"/>
      <c r="L811" s="870"/>
      <c r="M811" s="870"/>
      <c r="N811" s="870"/>
      <c r="O811" s="870"/>
      <c r="P811" s="870"/>
      <c r="Q811" s="870"/>
    </row>
    <row r="812" ht="25.15" customHeight="true" x14ac:dyDescent="0.2">
      <c r="C812" s="870"/>
      <c r="D812" s="870"/>
      <c r="E812" s="870"/>
      <c r="F812" s="870"/>
      <c r="G812" s="870"/>
      <c r="H812" s="870"/>
      <c r="I812" s="870"/>
      <c r="J812" s="870"/>
      <c r="K812" s="870"/>
      <c r="L812" s="870"/>
      <c r="M812" s="870"/>
      <c r="N812" s="870"/>
      <c r="O812" s="870"/>
      <c r="P812" s="870"/>
      <c r="Q812" s="870"/>
    </row>
    <row r="813" ht="25.15" customHeight="true" x14ac:dyDescent="0.2">
      <c r="C813" s="870"/>
      <c r="D813" s="870"/>
      <c r="E813" s="870"/>
      <c r="F813" s="870"/>
      <c r="G813" s="870"/>
      <c r="H813" s="870"/>
      <c r="I813" s="870"/>
      <c r="J813" s="870"/>
      <c r="K813" s="870"/>
      <c r="L813" s="870"/>
      <c r="M813" s="870"/>
      <c r="N813" s="870"/>
      <c r="O813" s="870"/>
      <c r="P813" s="870"/>
      <c r="Q813" s="870"/>
    </row>
    <row r="814" ht="25.15" customHeight="true" x14ac:dyDescent="0.2">
      <c r="C814" s="870"/>
      <c r="D814" s="870"/>
      <c r="E814" s="870"/>
      <c r="F814" s="870"/>
      <c r="G814" s="870"/>
      <c r="H814" s="870"/>
      <c r="I814" s="870"/>
      <c r="J814" s="870"/>
      <c r="K814" s="870"/>
      <c r="L814" s="870"/>
      <c r="M814" s="870"/>
      <c r="N814" s="870"/>
      <c r="O814" s="870"/>
      <c r="P814" s="870"/>
      <c r="Q814" s="870"/>
    </row>
    <row r="815" ht="25.15" customHeight="true" x14ac:dyDescent="0.2">
      <c r="C815" s="870"/>
      <c r="D815" s="870"/>
      <c r="E815" s="870"/>
      <c r="F815" s="870"/>
      <c r="G815" s="870"/>
      <c r="H815" s="870"/>
      <c r="I815" s="870"/>
      <c r="J815" s="870"/>
      <c r="K815" s="870"/>
      <c r="L815" s="870"/>
      <c r="M815" s="870"/>
      <c r="N815" s="870"/>
      <c r="O815" s="870"/>
      <c r="P815" s="870"/>
      <c r="Q815" s="870"/>
    </row>
    <row r="816" ht="25.15" customHeight="true" x14ac:dyDescent="0.2">
      <c r="C816" s="870"/>
      <c r="D816" s="870"/>
      <c r="E816" s="870"/>
      <c r="F816" s="870"/>
      <c r="G816" s="870"/>
      <c r="H816" s="870"/>
      <c r="I816" s="870"/>
      <c r="J816" s="870"/>
      <c r="K816" s="870"/>
      <c r="L816" s="870"/>
      <c r="M816" s="870"/>
      <c r="N816" s="870"/>
      <c r="O816" s="870"/>
      <c r="P816" s="870"/>
      <c r="Q816" s="870"/>
    </row>
    <row r="817" ht="25.15" customHeight="true" x14ac:dyDescent="0.2">
      <c r="C817" s="870"/>
      <c r="D817" s="870"/>
      <c r="E817" s="870"/>
      <c r="F817" s="870"/>
      <c r="G817" s="870"/>
      <c r="H817" s="870"/>
      <c r="I817" s="870"/>
      <c r="J817" s="870"/>
      <c r="K817" s="870"/>
      <c r="L817" s="870"/>
      <c r="M817" s="870"/>
      <c r="N817" s="870"/>
      <c r="O817" s="870"/>
      <c r="P817" s="870"/>
      <c r="Q817" s="870"/>
    </row>
    <row r="818" ht="25.15" customHeight="true" x14ac:dyDescent="0.2">
      <c r="C818" s="870"/>
      <c r="D818" s="870"/>
      <c r="E818" s="870"/>
      <c r="F818" s="870"/>
      <c r="G818" s="870"/>
      <c r="H818" s="870"/>
      <c r="I818" s="870"/>
      <c r="J818" s="870"/>
      <c r="K818" s="870"/>
      <c r="L818" s="870"/>
      <c r="M818" s="870"/>
      <c r="N818" s="870"/>
      <c r="O818" s="870"/>
      <c r="P818" s="870"/>
      <c r="Q818" s="870"/>
    </row>
    <row r="819" ht="25.15" customHeight="true" x14ac:dyDescent="0.2">
      <c r="C819" s="870"/>
      <c r="D819" s="870"/>
      <c r="E819" s="870"/>
      <c r="F819" s="870"/>
      <c r="G819" s="870"/>
      <c r="H819" s="870"/>
      <c r="I819" s="870"/>
      <c r="J819" s="870"/>
      <c r="K819" s="870"/>
      <c r="L819" s="870"/>
      <c r="M819" s="870"/>
      <c r="N819" s="870"/>
      <c r="O819" s="870"/>
      <c r="P819" s="870"/>
      <c r="Q819" s="870"/>
    </row>
    <row r="820" ht="25.15" customHeight="true" x14ac:dyDescent="0.2">
      <c r="C820" s="870"/>
      <c r="D820" s="870"/>
      <c r="E820" s="870"/>
      <c r="F820" s="870"/>
      <c r="G820" s="870"/>
      <c r="H820" s="870"/>
      <c r="I820" s="870"/>
      <c r="J820" s="870"/>
      <c r="K820" s="870"/>
      <c r="L820" s="870"/>
      <c r="M820" s="870"/>
      <c r="N820" s="870"/>
      <c r="O820" s="870"/>
      <c r="P820" s="870"/>
      <c r="Q820" s="870"/>
    </row>
    <row r="821" ht="25.15" customHeight="true" x14ac:dyDescent="0.2">
      <c r="C821" s="870"/>
      <c r="D821" s="870"/>
      <c r="E821" s="870"/>
      <c r="F821" s="870"/>
      <c r="G821" s="870"/>
      <c r="H821" s="870"/>
      <c r="I821" s="870"/>
      <c r="J821" s="870"/>
      <c r="K821" s="870"/>
      <c r="L821" s="870"/>
      <c r="M821" s="870"/>
      <c r="N821" s="870"/>
      <c r="O821" s="870"/>
      <c r="P821" s="870"/>
      <c r="Q821" s="870"/>
    </row>
    <row r="822" ht="25.15" customHeight="true" x14ac:dyDescent="0.2">
      <c r="C822" s="870"/>
      <c r="D822" s="870"/>
      <c r="E822" s="870"/>
      <c r="F822" s="870"/>
      <c r="G822" s="870"/>
      <c r="H822" s="870"/>
      <c r="I822" s="870"/>
      <c r="J822" s="870"/>
      <c r="K822" s="870"/>
      <c r="L822" s="870"/>
      <c r="M822" s="870"/>
      <c r="N822" s="870"/>
      <c r="O822" s="870"/>
      <c r="P822" s="870"/>
      <c r="Q822" s="870"/>
    </row>
    <row r="823" ht="25.15" customHeight="true" x14ac:dyDescent="0.2">
      <c r="C823" s="870"/>
      <c r="D823" s="870"/>
      <c r="E823" s="870"/>
      <c r="F823" s="870"/>
      <c r="G823" s="870"/>
      <c r="H823" s="870"/>
      <c r="I823" s="870"/>
      <c r="J823" s="870"/>
      <c r="K823" s="870"/>
      <c r="L823" s="870"/>
      <c r="M823" s="870"/>
      <c r="N823" s="870"/>
      <c r="O823" s="870"/>
      <c r="P823" s="870"/>
      <c r="Q823" s="870"/>
    </row>
    <row r="824" ht="25.15" customHeight="true" x14ac:dyDescent="0.2">
      <c r="C824" s="870"/>
      <c r="D824" s="870"/>
      <c r="E824" s="870"/>
      <c r="F824" s="870"/>
      <c r="G824" s="870"/>
      <c r="H824" s="870"/>
      <c r="I824" s="870"/>
      <c r="J824" s="870"/>
      <c r="K824" s="870"/>
      <c r="L824" s="870"/>
      <c r="M824" s="870"/>
      <c r="N824" s="870"/>
      <c r="O824" s="870"/>
      <c r="P824" s="870"/>
      <c r="Q824" s="870"/>
    </row>
    <row r="825" ht="25.15" customHeight="true" x14ac:dyDescent="0.2">
      <c r="C825" s="870"/>
      <c r="D825" s="870"/>
      <c r="E825" s="870"/>
      <c r="F825" s="870"/>
      <c r="G825" s="870"/>
      <c r="H825" s="870"/>
      <c r="I825" s="870"/>
      <c r="J825" s="870"/>
      <c r="K825" s="870"/>
      <c r="L825" s="870"/>
      <c r="M825" s="870"/>
      <c r="N825" s="870"/>
      <c r="O825" s="870"/>
      <c r="P825" s="870"/>
      <c r="Q825" s="870"/>
    </row>
    <row r="826" ht="25.15" customHeight="true" x14ac:dyDescent="0.2">
      <c r="C826" s="870"/>
      <c r="D826" s="870"/>
      <c r="E826" s="870"/>
      <c r="F826" s="870"/>
      <c r="G826" s="870"/>
      <c r="H826" s="870"/>
      <c r="I826" s="870"/>
      <c r="J826" s="870"/>
      <c r="K826" s="870"/>
      <c r="L826" s="870"/>
      <c r="M826" s="870"/>
      <c r="N826" s="870"/>
      <c r="O826" s="870"/>
      <c r="P826" s="870"/>
      <c r="Q826" s="870"/>
    </row>
    <row r="827" ht="25.15" customHeight="true" x14ac:dyDescent="0.2">
      <c r="C827" s="870"/>
      <c r="D827" s="870"/>
      <c r="E827" s="870"/>
      <c r="F827" s="870"/>
      <c r="G827" s="870"/>
      <c r="H827" s="870"/>
      <c r="I827" s="870"/>
      <c r="J827" s="870"/>
      <c r="K827" s="870"/>
      <c r="L827" s="870"/>
      <c r="M827" s="870"/>
      <c r="N827" s="870"/>
      <c r="O827" s="870"/>
      <c r="P827" s="870"/>
      <c r="Q827" s="870"/>
    </row>
    <row r="828" ht="25.15" customHeight="true" x14ac:dyDescent="0.2">
      <c r="C828" s="870"/>
      <c r="D828" s="870"/>
      <c r="E828" s="870"/>
      <c r="F828" s="870"/>
      <c r="G828" s="870"/>
      <c r="H828" s="870"/>
      <c r="I828" s="870"/>
      <c r="J828" s="870"/>
      <c r="K828" s="870"/>
      <c r="L828" s="870"/>
      <c r="M828" s="870"/>
      <c r="N828" s="870"/>
      <c r="O828" s="870"/>
      <c r="P828" s="870"/>
      <c r="Q828" s="870"/>
    </row>
    <row r="829" ht="25.15" customHeight="true" x14ac:dyDescent="0.2">
      <c r="C829" s="870"/>
      <c r="D829" s="870"/>
      <c r="E829" s="870"/>
      <c r="F829" s="870"/>
      <c r="G829" s="870"/>
      <c r="H829" s="870"/>
      <c r="I829" s="870"/>
      <c r="J829" s="870"/>
      <c r="K829" s="870"/>
      <c r="L829" s="870"/>
      <c r="M829" s="870"/>
      <c r="N829" s="870"/>
      <c r="O829" s="870"/>
      <c r="P829" s="870"/>
      <c r="Q829" s="870"/>
    </row>
    <row r="830" ht="25.15" customHeight="true" x14ac:dyDescent="0.2">
      <c r="C830" s="870"/>
      <c r="D830" s="870"/>
      <c r="E830" s="870"/>
      <c r="F830" s="870"/>
      <c r="G830" s="870"/>
      <c r="H830" s="870"/>
      <c r="I830" s="870"/>
      <c r="J830" s="870"/>
      <c r="K830" s="870"/>
      <c r="L830" s="870"/>
      <c r="M830" s="870"/>
      <c r="N830" s="870"/>
      <c r="O830" s="870"/>
      <c r="P830" s="870"/>
      <c r="Q830" s="870"/>
    </row>
    <row r="831" ht="25.15" customHeight="true" x14ac:dyDescent="0.2">
      <c r="C831" s="870"/>
      <c r="D831" s="870"/>
      <c r="E831" s="870"/>
      <c r="F831" s="870"/>
      <c r="G831" s="870"/>
      <c r="H831" s="870"/>
      <c r="I831" s="870"/>
      <c r="J831" s="870"/>
      <c r="K831" s="870"/>
      <c r="L831" s="870"/>
      <c r="M831" s="870"/>
      <c r="N831" s="870"/>
      <c r="O831" s="870"/>
      <c r="P831" s="870"/>
      <c r="Q831" s="870"/>
    </row>
    <row r="832" ht="25.15" customHeight="true" x14ac:dyDescent="0.2">
      <c r="C832" s="870"/>
      <c r="D832" s="870"/>
      <c r="E832" s="870"/>
      <c r="F832" s="870"/>
      <c r="G832" s="870"/>
      <c r="H832" s="870"/>
      <c r="I832" s="870"/>
      <c r="J832" s="870"/>
      <c r="K832" s="870"/>
      <c r="L832" s="870"/>
      <c r="M832" s="870"/>
      <c r="N832" s="870"/>
      <c r="O832" s="870"/>
      <c r="P832" s="870"/>
      <c r="Q832" s="870"/>
    </row>
    <row r="833" ht="25.15" customHeight="true" x14ac:dyDescent="0.2">
      <c r="C833" s="870"/>
      <c r="D833" s="870"/>
      <c r="E833" s="870"/>
      <c r="F833" s="870"/>
      <c r="G833" s="870"/>
      <c r="H833" s="870"/>
      <c r="I833" s="870"/>
      <c r="J833" s="870"/>
      <c r="K833" s="870"/>
      <c r="L833" s="870"/>
      <c r="M833" s="870"/>
      <c r="N833" s="870"/>
      <c r="O833" s="870"/>
      <c r="P833" s="870"/>
      <c r="Q833" s="870"/>
    </row>
    <row r="834" ht="25.15" customHeight="true" x14ac:dyDescent="0.2">
      <c r="C834" s="870"/>
      <c r="D834" s="870"/>
      <c r="E834" s="870"/>
      <c r="F834" s="870"/>
      <c r="G834" s="870"/>
      <c r="H834" s="870"/>
      <c r="I834" s="870"/>
      <c r="J834" s="870"/>
      <c r="K834" s="870"/>
      <c r="L834" s="870"/>
      <c r="M834" s="870"/>
      <c r="N834" s="870"/>
      <c r="O834" s="870"/>
      <c r="P834" s="870"/>
      <c r="Q834" s="870"/>
    </row>
    <row r="835" ht="25.15" customHeight="true" x14ac:dyDescent="0.2">
      <c r="C835" s="870"/>
      <c r="D835" s="870"/>
      <c r="E835" s="870"/>
      <c r="F835" s="870"/>
      <c r="G835" s="870"/>
      <c r="H835" s="870"/>
      <c r="I835" s="870"/>
      <c r="J835" s="870"/>
      <c r="K835" s="870"/>
      <c r="L835" s="870"/>
      <c r="M835" s="870"/>
      <c r="N835" s="870"/>
      <c r="O835" s="870"/>
      <c r="P835" s="870"/>
      <c r="Q835" s="870"/>
    </row>
    <row r="836" ht="25.15" customHeight="true" x14ac:dyDescent="0.2">
      <c r="C836" s="870"/>
      <c r="D836" s="870"/>
      <c r="E836" s="870"/>
      <c r="F836" s="870"/>
      <c r="G836" s="870"/>
      <c r="H836" s="870"/>
      <c r="I836" s="870"/>
      <c r="J836" s="870"/>
      <c r="K836" s="870"/>
      <c r="L836" s="870"/>
      <c r="M836" s="870"/>
      <c r="N836" s="870"/>
      <c r="O836" s="870"/>
      <c r="P836" s="870"/>
      <c r="Q836" s="870"/>
    </row>
    <row r="837" ht="25.15" customHeight="true" x14ac:dyDescent="0.2">
      <c r="C837" s="870"/>
      <c r="D837" s="870"/>
      <c r="E837" s="870"/>
      <c r="F837" s="870"/>
      <c r="G837" s="870"/>
      <c r="H837" s="870"/>
      <c r="I837" s="870"/>
      <c r="J837" s="870"/>
      <c r="K837" s="870"/>
      <c r="L837" s="870"/>
      <c r="M837" s="870"/>
      <c r="N837" s="870"/>
      <c r="O837" s="870"/>
      <c r="P837" s="870"/>
      <c r="Q837" s="870"/>
    </row>
    <row r="838" ht="25.15" customHeight="true" x14ac:dyDescent="0.2">
      <c r="C838" s="870"/>
      <c r="D838" s="870"/>
      <c r="E838" s="870"/>
      <c r="F838" s="870"/>
      <c r="G838" s="870"/>
      <c r="H838" s="870"/>
      <c r="I838" s="870"/>
      <c r="J838" s="870"/>
      <c r="K838" s="870"/>
      <c r="L838" s="870"/>
      <c r="M838" s="870"/>
      <c r="N838" s="870"/>
      <c r="O838" s="870"/>
      <c r="P838" s="870"/>
      <c r="Q838" s="870"/>
    </row>
    <row r="839" ht="25.15" customHeight="true" x14ac:dyDescent="0.2">
      <c r="C839" s="870"/>
      <c r="D839" s="870"/>
      <c r="E839" s="870"/>
      <c r="F839" s="870"/>
      <c r="G839" s="870"/>
      <c r="H839" s="870"/>
      <c r="I839" s="870"/>
      <c r="J839" s="870"/>
      <c r="K839" s="870"/>
      <c r="L839" s="870"/>
      <c r="M839" s="870"/>
      <c r="N839" s="870"/>
      <c r="O839" s="870"/>
      <c r="P839" s="870"/>
      <c r="Q839" s="870"/>
    </row>
    <row r="840" ht="25.15" customHeight="true" x14ac:dyDescent="0.2">
      <c r="C840" s="870"/>
      <c r="D840" s="870"/>
      <c r="E840" s="870"/>
      <c r="F840" s="870"/>
      <c r="G840" s="870"/>
      <c r="H840" s="870"/>
      <c r="I840" s="870"/>
      <c r="J840" s="870"/>
      <c r="K840" s="870"/>
      <c r="L840" s="870"/>
      <c r="M840" s="870"/>
      <c r="N840" s="870"/>
      <c r="O840" s="870"/>
      <c r="P840" s="870"/>
      <c r="Q840" s="870"/>
    </row>
    <row r="841" ht="25.15" customHeight="true" x14ac:dyDescent="0.2">
      <c r="C841" s="870"/>
      <c r="D841" s="870"/>
      <c r="E841" s="870"/>
      <c r="F841" s="870"/>
      <c r="G841" s="870"/>
      <c r="H841" s="870"/>
      <c r="I841" s="870"/>
      <c r="J841" s="870"/>
      <c r="K841" s="870"/>
      <c r="L841" s="870"/>
      <c r="M841" s="870"/>
      <c r="N841" s="870"/>
      <c r="O841" s="870"/>
      <c r="P841" s="870"/>
      <c r="Q841" s="870"/>
    </row>
    <row r="842" ht="25.15" customHeight="true" x14ac:dyDescent="0.2">
      <c r="C842" s="870"/>
      <c r="D842" s="870"/>
      <c r="E842" s="870"/>
      <c r="F842" s="870"/>
      <c r="G842" s="870"/>
      <c r="H842" s="870"/>
      <c r="I842" s="870"/>
      <c r="J842" s="870"/>
      <c r="K842" s="870"/>
      <c r="L842" s="870"/>
      <c r="M842" s="870"/>
      <c r="N842" s="870"/>
      <c r="O842" s="870"/>
      <c r="P842" s="870"/>
      <c r="Q842" s="870"/>
    </row>
    <row r="843" ht="25.15" customHeight="true" x14ac:dyDescent="0.2">
      <c r="C843" s="870"/>
      <c r="D843" s="870"/>
      <c r="E843" s="870"/>
      <c r="F843" s="870"/>
      <c r="G843" s="870"/>
      <c r="H843" s="870"/>
      <c r="I843" s="870"/>
      <c r="J843" s="870"/>
      <c r="K843" s="870"/>
      <c r="L843" s="870"/>
      <c r="M843" s="870"/>
      <c r="N843" s="870"/>
      <c r="O843" s="870"/>
      <c r="P843" s="870"/>
      <c r="Q843" s="870"/>
    </row>
    <row r="844" ht="25.15" customHeight="true" x14ac:dyDescent="0.2">
      <c r="C844" s="870"/>
      <c r="D844" s="870"/>
      <c r="E844" s="870"/>
      <c r="F844" s="870"/>
      <c r="G844" s="870"/>
      <c r="H844" s="870"/>
      <c r="I844" s="870"/>
      <c r="J844" s="870"/>
      <c r="K844" s="870"/>
      <c r="L844" s="870"/>
      <c r="M844" s="870"/>
      <c r="N844" s="870"/>
      <c r="O844" s="870"/>
      <c r="P844" s="870"/>
      <c r="Q844" s="870"/>
    </row>
    <row r="845" ht="25.15" customHeight="true" x14ac:dyDescent="0.2">
      <c r="C845" s="870"/>
      <c r="D845" s="870"/>
      <c r="E845" s="870"/>
      <c r="F845" s="870"/>
      <c r="G845" s="870"/>
      <c r="H845" s="870"/>
      <c r="I845" s="870"/>
      <c r="J845" s="870"/>
      <c r="K845" s="870"/>
      <c r="L845" s="870"/>
      <c r="M845" s="870"/>
      <c r="N845" s="870"/>
      <c r="O845" s="870"/>
      <c r="P845" s="870"/>
      <c r="Q845" s="870"/>
    </row>
    <row r="846" ht="25.15" customHeight="true" x14ac:dyDescent="0.2">
      <c r="C846" s="870"/>
      <c r="D846" s="870"/>
      <c r="E846" s="870"/>
      <c r="F846" s="870"/>
      <c r="G846" s="870"/>
      <c r="H846" s="870"/>
      <c r="I846" s="870"/>
      <c r="J846" s="870"/>
      <c r="K846" s="870"/>
      <c r="L846" s="870"/>
      <c r="M846" s="870"/>
      <c r="N846" s="870"/>
      <c r="O846" s="870"/>
      <c r="P846" s="870"/>
      <c r="Q846" s="870"/>
    </row>
    <row r="847" ht="25.15" customHeight="true" x14ac:dyDescent="0.2">
      <c r="C847" s="870"/>
      <c r="D847" s="870"/>
      <c r="E847" s="870"/>
      <c r="F847" s="870"/>
      <c r="G847" s="870"/>
      <c r="H847" s="870"/>
      <c r="I847" s="870"/>
      <c r="J847" s="870"/>
      <c r="K847" s="870"/>
      <c r="L847" s="870"/>
      <c r="M847" s="870"/>
      <c r="N847" s="870"/>
      <c r="O847" s="870"/>
      <c r="P847" s="870"/>
      <c r="Q847" s="870"/>
    </row>
    <row r="848" ht="25.15" customHeight="true" x14ac:dyDescent="0.2">
      <c r="C848" s="870"/>
      <c r="D848" s="870"/>
      <c r="E848" s="870"/>
      <c r="F848" s="870"/>
      <c r="G848" s="870"/>
      <c r="H848" s="870"/>
      <c r="I848" s="870"/>
      <c r="J848" s="870"/>
      <c r="K848" s="870"/>
      <c r="L848" s="870"/>
      <c r="M848" s="870"/>
      <c r="N848" s="870"/>
      <c r="O848" s="870"/>
      <c r="P848" s="870"/>
      <c r="Q848" s="870"/>
    </row>
    <row r="849" ht="25.15" customHeight="true" x14ac:dyDescent="0.2">
      <c r="C849" s="870"/>
      <c r="D849" s="870"/>
      <c r="E849" s="870"/>
      <c r="F849" s="870"/>
      <c r="G849" s="870"/>
      <c r="H849" s="870"/>
      <c r="I849" s="870"/>
      <c r="J849" s="870"/>
      <c r="K849" s="870"/>
      <c r="L849" s="870"/>
      <c r="M849" s="870"/>
      <c r="N849" s="870"/>
      <c r="O849" s="870"/>
      <c r="P849" s="870"/>
      <c r="Q849" s="870"/>
    </row>
    <row r="850" ht="25.15" customHeight="true" x14ac:dyDescent="0.2">
      <c r="C850" s="870"/>
      <c r="D850" s="870"/>
      <c r="E850" s="870"/>
      <c r="F850" s="870"/>
      <c r="G850" s="870"/>
      <c r="H850" s="870"/>
      <c r="I850" s="870"/>
      <c r="J850" s="870"/>
      <c r="K850" s="870"/>
      <c r="L850" s="870"/>
      <c r="M850" s="870"/>
      <c r="N850" s="870"/>
      <c r="O850" s="870"/>
      <c r="P850" s="870"/>
      <c r="Q850" s="870"/>
    </row>
    <row r="851" ht="25.15" customHeight="true" x14ac:dyDescent="0.2">
      <c r="C851" s="870"/>
      <c r="D851" s="870"/>
      <c r="E851" s="870"/>
      <c r="F851" s="870"/>
      <c r="G851" s="870"/>
      <c r="H851" s="870"/>
      <c r="I851" s="870"/>
      <c r="J851" s="870"/>
      <c r="K851" s="870"/>
      <c r="L851" s="870"/>
      <c r="M851" s="870"/>
      <c r="N851" s="870"/>
      <c r="O851" s="870"/>
      <c r="P851" s="870"/>
      <c r="Q851" s="870"/>
    </row>
    <row r="852" ht="25.15" customHeight="true" x14ac:dyDescent="0.2">
      <c r="C852" s="870"/>
      <c r="D852" s="870"/>
      <c r="E852" s="870"/>
      <c r="F852" s="870"/>
      <c r="G852" s="870"/>
      <c r="H852" s="870"/>
      <c r="I852" s="870"/>
      <c r="J852" s="870"/>
      <c r="K852" s="870"/>
      <c r="L852" s="870"/>
      <c r="M852" s="870"/>
      <c r="N852" s="870"/>
      <c r="O852" s="870"/>
      <c r="P852" s="870"/>
      <c r="Q852" s="870"/>
    </row>
    <row r="853" ht="25.15" customHeight="true" x14ac:dyDescent="0.2">
      <c r="C853" s="870"/>
      <c r="D853" s="870"/>
      <c r="E853" s="870"/>
      <c r="F853" s="870"/>
      <c r="G853" s="870"/>
      <c r="H853" s="870"/>
      <c r="I853" s="870"/>
      <c r="J853" s="870"/>
      <c r="K853" s="870"/>
      <c r="L853" s="870"/>
      <c r="M853" s="870"/>
      <c r="N853" s="870"/>
      <c r="O853" s="870"/>
      <c r="P853" s="870"/>
      <c r="Q853" s="870"/>
    </row>
    <row r="854" ht="25.15" customHeight="true" x14ac:dyDescent="0.2">
      <c r="C854" s="870"/>
      <c r="D854" s="870"/>
      <c r="E854" s="870"/>
      <c r="F854" s="870"/>
      <c r="G854" s="870"/>
      <c r="H854" s="870"/>
      <c r="I854" s="870"/>
      <c r="J854" s="870"/>
      <c r="K854" s="870"/>
      <c r="L854" s="870"/>
      <c r="M854" s="870"/>
      <c r="N854" s="870"/>
      <c r="O854" s="870"/>
      <c r="P854" s="870"/>
      <c r="Q854" s="870"/>
    </row>
    <row r="855" ht="25.15" customHeight="true" x14ac:dyDescent="0.2">
      <c r="C855" s="870"/>
      <c r="D855" s="870"/>
      <c r="E855" s="870"/>
      <c r="F855" s="870"/>
      <c r="G855" s="870"/>
      <c r="H855" s="870"/>
      <c r="I855" s="870"/>
      <c r="J855" s="870"/>
      <c r="K855" s="870"/>
      <c r="L855" s="870"/>
      <c r="M855" s="870"/>
      <c r="N855" s="870"/>
      <c r="O855" s="870"/>
      <c r="P855" s="870"/>
      <c r="Q855" s="870"/>
    </row>
    <row r="856" ht="25.15" customHeight="true" x14ac:dyDescent="0.2">
      <c r="C856" s="870"/>
      <c r="D856" s="870"/>
      <c r="E856" s="870"/>
      <c r="F856" s="870"/>
      <c r="G856" s="870"/>
      <c r="H856" s="870"/>
      <c r="I856" s="870"/>
      <c r="J856" s="870"/>
      <c r="K856" s="870"/>
      <c r="L856" s="870"/>
      <c r="M856" s="870"/>
      <c r="N856" s="870"/>
      <c r="O856" s="870"/>
      <c r="P856" s="870"/>
      <c r="Q856" s="870"/>
    </row>
    <row r="857" ht="25.15" customHeight="true" x14ac:dyDescent="0.2">
      <c r="C857" s="870"/>
      <c r="D857" s="870"/>
      <c r="E857" s="870"/>
      <c r="F857" s="870"/>
      <c r="G857" s="870"/>
      <c r="H857" s="870"/>
      <c r="I857" s="870"/>
      <c r="J857" s="870"/>
      <c r="K857" s="870"/>
      <c r="L857" s="870"/>
      <c r="M857" s="870"/>
      <c r="N857" s="870"/>
      <c r="O857" s="870"/>
      <c r="P857" s="870"/>
      <c r="Q857" s="870"/>
    </row>
    <row r="858" ht="25.15" customHeight="true" x14ac:dyDescent="0.2">
      <c r="C858" s="870"/>
      <c r="D858" s="870"/>
      <c r="E858" s="870"/>
      <c r="F858" s="870"/>
      <c r="G858" s="870"/>
      <c r="H858" s="870"/>
      <c r="I858" s="870"/>
      <c r="J858" s="870"/>
      <c r="K858" s="870"/>
      <c r="L858" s="870"/>
      <c r="M858" s="870"/>
      <c r="N858" s="870"/>
      <c r="O858" s="870"/>
      <c r="P858" s="870"/>
      <c r="Q858" s="870"/>
    </row>
    <row r="859" ht="25.15" customHeight="true" x14ac:dyDescent="0.2">
      <c r="C859" s="870"/>
      <c r="D859" s="870"/>
      <c r="E859" s="870"/>
      <c r="F859" s="870"/>
      <c r="G859" s="870"/>
      <c r="H859" s="870"/>
      <c r="I859" s="870"/>
      <c r="J859" s="870"/>
      <c r="K859" s="870"/>
      <c r="L859" s="870"/>
      <c r="M859" s="870"/>
      <c r="N859" s="870"/>
      <c r="O859" s="870"/>
      <c r="P859" s="870"/>
      <c r="Q859" s="870"/>
    </row>
    <row r="860" ht="25.15" customHeight="true" x14ac:dyDescent="0.2">
      <c r="C860" s="870"/>
      <c r="D860" s="870"/>
      <c r="E860" s="870"/>
      <c r="F860" s="870"/>
      <c r="G860" s="870"/>
      <c r="H860" s="870"/>
      <c r="I860" s="870"/>
      <c r="J860" s="870"/>
      <c r="K860" s="870"/>
      <c r="L860" s="870"/>
      <c r="M860" s="870"/>
      <c r="N860" s="870"/>
      <c r="O860" s="870"/>
      <c r="P860" s="870"/>
      <c r="Q860" s="870"/>
    </row>
    <row r="861" ht="25.15" customHeight="true" x14ac:dyDescent="0.2">
      <c r="C861" s="870"/>
      <c r="D861" s="870"/>
      <c r="E861" s="870"/>
      <c r="F861" s="870"/>
      <c r="G861" s="870"/>
      <c r="H861" s="870"/>
      <c r="I861" s="870"/>
      <c r="J861" s="870"/>
      <c r="K861" s="870"/>
      <c r="L861" s="870"/>
      <c r="M861" s="870"/>
      <c r="N861" s="870"/>
      <c r="O861" s="870"/>
      <c r="P861" s="870"/>
      <c r="Q861" s="870"/>
    </row>
    <row r="862" ht="25.15" customHeight="true" x14ac:dyDescent="0.2">
      <c r="C862" s="870"/>
      <c r="D862" s="870"/>
      <c r="E862" s="870"/>
      <c r="F862" s="870"/>
      <c r="G862" s="870"/>
      <c r="H862" s="870"/>
      <c r="I862" s="870"/>
      <c r="J862" s="870"/>
      <c r="K862" s="870"/>
      <c r="L862" s="870"/>
      <c r="M862" s="870"/>
      <c r="N862" s="870"/>
      <c r="O862" s="870"/>
      <c r="P862" s="870"/>
      <c r="Q862" s="870"/>
    </row>
    <row r="863" ht="25.15" customHeight="true" x14ac:dyDescent="0.2">
      <c r="C863" s="870"/>
      <c r="D863" s="870"/>
      <c r="E863" s="870"/>
      <c r="F863" s="870"/>
      <c r="G863" s="870"/>
      <c r="H863" s="870"/>
      <c r="I863" s="870"/>
      <c r="J863" s="870"/>
      <c r="K863" s="870"/>
      <c r="L863" s="870"/>
      <c r="M863" s="870"/>
      <c r="N863" s="870"/>
      <c r="O863" s="870"/>
      <c r="P863" s="870"/>
      <c r="Q863" s="870"/>
    </row>
    <row r="864" ht="25.15" customHeight="true" x14ac:dyDescent="0.2">
      <c r="C864" s="870"/>
      <c r="D864" s="870"/>
      <c r="E864" s="870"/>
      <c r="F864" s="870"/>
      <c r="G864" s="870"/>
      <c r="H864" s="870"/>
      <c r="I864" s="870"/>
      <c r="J864" s="870"/>
      <c r="K864" s="870"/>
      <c r="L864" s="870"/>
      <c r="M864" s="870"/>
      <c r="N864" s="870"/>
      <c r="O864" s="870"/>
      <c r="P864" s="870"/>
      <c r="Q864" s="870"/>
    </row>
    <row r="865" ht="25.15" customHeight="true" x14ac:dyDescent="0.2">
      <c r="C865" s="870"/>
      <c r="D865" s="870"/>
      <c r="E865" s="870"/>
      <c r="F865" s="870"/>
      <c r="G865" s="870"/>
      <c r="H865" s="870"/>
      <c r="I865" s="870"/>
      <c r="J865" s="870"/>
      <c r="K865" s="870"/>
      <c r="L865" s="870"/>
      <c r="M865" s="870"/>
      <c r="N865" s="870"/>
      <c r="O865" s="870"/>
      <c r="P865" s="870"/>
      <c r="Q865" s="870"/>
    </row>
    <row r="866" ht="25.15" customHeight="true" x14ac:dyDescent="0.2">
      <c r="C866" s="870"/>
      <c r="D866" s="870"/>
      <c r="E866" s="870"/>
      <c r="F866" s="870"/>
      <c r="G866" s="870"/>
      <c r="H866" s="870"/>
      <c r="I866" s="870"/>
      <c r="J866" s="870"/>
      <c r="K866" s="870"/>
      <c r="L866" s="870"/>
      <c r="M866" s="870"/>
      <c r="N866" s="870"/>
      <c r="O866" s="870"/>
      <c r="P866" s="870"/>
      <c r="Q866" s="870"/>
    </row>
    <row r="867" ht="25.15" customHeight="true" x14ac:dyDescent="0.2">
      <c r="C867" s="870"/>
      <c r="D867" s="870"/>
      <c r="E867" s="870"/>
      <c r="F867" s="870"/>
      <c r="G867" s="870"/>
      <c r="H867" s="870"/>
      <c r="I867" s="870"/>
      <c r="J867" s="870"/>
      <c r="K867" s="870"/>
      <c r="L867" s="870"/>
      <c r="M867" s="870"/>
      <c r="N867" s="870"/>
      <c r="O867" s="870"/>
      <c r="P867" s="870"/>
      <c r="Q867" s="870"/>
    </row>
    <row r="868" ht="25.15" customHeight="true" x14ac:dyDescent="0.2">
      <c r="C868" s="870"/>
      <c r="D868" s="870"/>
      <c r="E868" s="870"/>
      <c r="F868" s="870"/>
      <c r="G868" s="870"/>
      <c r="H868" s="870"/>
      <c r="I868" s="870"/>
      <c r="J868" s="870"/>
      <c r="K868" s="870"/>
      <c r="L868" s="870"/>
      <c r="M868" s="870"/>
      <c r="N868" s="870"/>
      <c r="O868" s="870"/>
      <c r="P868" s="870"/>
      <c r="Q868" s="870"/>
    </row>
    <row r="869" ht="25.15" customHeight="true" x14ac:dyDescent="0.2">
      <c r="C869" s="870"/>
      <c r="D869" s="870"/>
      <c r="E869" s="870"/>
      <c r="F869" s="870"/>
      <c r="G869" s="870"/>
      <c r="H869" s="870"/>
      <c r="I869" s="870"/>
      <c r="J869" s="870"/>
      <c r="K869" s="870"/>
      <c r="L869" s="870"/>
      <c r="M869" s="870"/>
      <c r="N869" s="870"/>
      <c r="O869" s="870"/>
      <c r="P869" s="870"/>
      <c r="Q869" s="870"/>
    </row>
    <row r="870" ht="25.15" customHeight="true" x14ac:dyDescent="0.2">
      <c r="C870" s="870"/>
      <c r="D870" s="870"/>
      <c r="E870" s="870"/>
      <c r="F870" s="870"/>
      <c r="G870" s="870"/>
      <c r="H870" s="870"/>
      <c r="I870" s="870"/>
      <c r="J870" s="870"/>
      <c r="K870" s="870"/>
      <c r="L870" s="870"/>
      <c r="M870" s="870"/>
      <c r="N870" s="870"/>
      <c r="O870" s="870"/>
      <c r="P870" s="870"/>
      <c r="Q870" s="870"/>
    </row>
    <row r="871" ht="25.15" customHeight="true" x14ac:dyDescent="0.2">
      <c r="C871" s="870"/>
      <c r="D871" s="870"/>
      <c r="E871" s="870"/>
      <c r="F871" s="870"/>
      <c r="G871" s="870"/>
      <c r="H871" s="870"/>
      <c r="I871" s="870"/>
      <c r="J871" s="870"/>
      <c r="K871" s="870"/>
      <c r="L871" s="870"/>
      <c r="M871" s="870"/>
      <c r="N871" s="870"/>
      <c r="O871" s="870"/>
      <c r="P871" s="870"/>
      <c r="Q871" s="870"/>
    </row>
    <row r="872" ht="25.15" customHeight="true" x14ac:dyDescent="0.2">
      <c r="C872" s="870"/>
      <c r="D872" s="870"/>
      <c r="E872" s="870"/>
      <c r="F872" s="870"/>
      <c r="G872" s="870"/>
      <c r="H872" s="870"/>
      <c r="I872" s="870"/>
      <c r="J872" s="870"/>
      <c r="K872" s="870"/>
      <c r="L872" s="870"/>
      <c r="M872" s="870"/>
      <c r="N872" s="870"/>
      <c r="O872" s="870"/>
      <c r="P872" s="870"/>
      <c r="Q872" s="870"/>
    </row>
    <row r="873" ht="25.15" customHeight="true" x14ac:dyDescent="0.2">
      <c r="C873" s="870"/>
      <c r="D873" s="870"/>
      <c r="E873" s="870"/>
      <c r="F873" s="870"/>
      <c r="G873" s="870"/>
      <c r="H873" s="870"/>
      <c r="I873" s="870"/>
      <c r="J873" s="870"/>
      <c r="K873" s="870"/>
      <c r="L873" s="870"/>
      <c r="M873" s="870"/>
      <c r="N873" s="870"/>
      <c r="O873" s="870"/>
      <c r="P873" s="870"/>
      <c r="Q873" s="870"/>
    </row>
    <row r="874" ht="25.15" customHeight="true" x14ac:dyDescent="0.2">
      <c r="C874" s="870"/>
      <c r="D874" s="870"/>
      <c r="E874" s="870"/>
      <c r="F874" s="870"/>
      <c r="G874" s="870"/>
      <c r="H874" s="870"/>
      <c r="I874" s="870"/>
      <c r="J874" s="870"/>
      <c r="K874" s="870"/>
      <c r="L874" s="870"/>
      <c r="M874" s="870"/>
      <c r="N874" s="870"/>
      <c r="O874" s="870"/>
      <c r="P874" s="870"/>
      <c r="Q874" s="870"/>
    </row>
    <row r="875" ht="25.15" customHeight="true" x14ac:dyDescent="0.2">
      <c r="C875" s="870"/>
      <c r="D875" s="870"/>
      <c r="E875" s="870"/>
      <c r="F875" s="870"/>
      <c r="G875" s="870"/>
      <c r="H875" s="870"/>
      <c r="I875" s="870"/>
      <c r="J875" s="870"/>
      <c r="K875" s="870"/>
      <c r="L875" s="870"/>
      <c r="M875" s="870"/>
      <c r="N875" s="870"/>
      <c r="O875" s="870"/>
      <c r="P875" s="870"/>
      <c r="Q875" s="870"/>
    </row>
    <row r="876" ht="25.15" customHeight="true" x14ac:dyDescent="0.2">
      <c r="C876" s="870"/>
      <c r="D876" s="870"/>
      <c r="E876" s="870"/>
      <c r="F876" s="870"/>
      <c r="G876" s="870"/>
      <c r="H876" s="870"/>
      <c r="I876" s="870"/>
      <c r="J876" s="870"/>
      <c r="K876" s="870"/>
      <c r="L876" s="870"/>
      <c r="M876" s="870"/>
      <c r="N876" s="870"/>
      <c r="O876" s="870"/>
      <c r="P876" s="870"/>
      <c r="Q876" s="870"/>
    </row>
    <row r="877" ht="25.15" customHeight="true" x14ac:dyDescent="0.2">
      <c r="C877" s="870"/>
      <c r="D877" s="870"/>
      <c r="E877" s="870"/>
      <c r="F877" s="870"/>
      <c r="G877" s="870"/>
      <c r="H877" s="870"/>
      <c r="I877" s="870"/>
      <c r="J877" s="870"/>
      <c r="K877" s="870"/>
      <c r="L877" s="870"/>
      <c r="M877" s="870"/>
      <c r="N877" s="870"/>
      <c r="O877" s="870"/>
      <c r="P877" s="870"/>
      <c r="Q877" s="870"/>
    </row>
    <row r="878" ht="25.15" customHeight="true" x14ac:dyDescent="0.2">
      <c r="C878" s="870"/>
      <c r="D878" s="870"/>
      <c r="E878" s="870"/>
      <c r="F878" s="870"/>
      <c r="G878" s="870"/>
      <c r="H878" s="870"/>
      <c r="I878" s="870"/>
      <c r="J878" s="870"/>
      <c r="K878" s="870"/>
      <c r="L878" s="870"/>
      <c r="M878" s="870"/>
      <c r="N878" s="870"/>
      <c r="O878" s="870"/>
      <c r="P878" s="870"/>
      <c r="Q878" s="870"/>
    </row>
    <row r="879" ht="25.15" customHeight="true" x14ac:dyDescent="0.2">
      <c r="C879" s="870"/>
      <c r="D879" s="870"/>
      <c r="E879" s="870"/>
      <c r="F879" s="870"/>
      <c r="G879" s="870"/>
      <c r="H879" s="870"/>
      <c r="I879" s="870"/>
      <c r="J879" s="870"/>
      <c r="K879" s="870"/>
      <c r="L879" s="870"/>
      <c r="M879" s="870"/>
      <c r="N879" s="870"/>
      <c r="O879" s="870"/>
      <c r="P879" s="870"/>
      <c r="Q879" s="870"/>
    </row>
    <row r="880" ht="25.15" customHeight="true" x14ac:dyDescent="0.2">
      <c r="C880" s="870"/>
      <c r="D880" s="870"/>
      <c r="E880" s="870"/>
      <c r="F880" s="870"/>
      <c r="G880" s="870"/>
      <c r="H880" s="870"/>
      <c r="I880" s="870"/>
      <c r="J880" s="870"/>
      <c r="K880" s="870"/>
      <c r="L880" s="870"/>
      <c r="M880" s="870"/>
      <c r="N880" s="870"/>
      <c r="O880" s="870"/>
      <c r="P880" s="870"/>
      <c r="Q880" s="870"/>
    </row>
    <row r="881" ht="25.15" customHeight="true" x14ac:dyDescent="0.2">
      <c r="C881" s="870"/>
      <c r="D881" s="870"/>
      <c r="E881" s="870"/>
      <c r="F881" s="870"/>
      <c r="G881" s="870"/>
      <c r="H881" s="870"/>
      <c r="I881" s="870"/>
      <c r="J881" s="870"/>
      <c r="K881" s="870"/>
      <c r="L881" s="870"/>
      <c r="M881" s="870"/>
      <c r="N881" s="870"/>
      <c r="O881" s="870"/>
      <c r="P881" s="870"/>
      <c r="Q881" s="870"/>
    </row>
    <row r="882" ht="25.15" customHeight="true" x14ac:dyDescent="0.2">
      <c r="C882" s="870"/>
      <c r="D882" s="870"/>
      <c r="E882" s="870"/>
      <c r="F882" s="870"/>
      <c r="G882" s="870"/>
      <c r="H882" s="870"/>
      <c r="I882" s="870"/>
      <c r="J882" s="870"/>
      <c r="K882" s="870"/>
      <c r="L882" s="870"/>
      <c r="M882" s="870"/>
      <c r="N882" s="870"/>
      <c r="O882" s="870"/>
      <c r="P882" s="870"/>
      <c r="Q882" s="870"/>
    </row>
    <row r="883" ht="25.15" customHeight="true" x14ac:dyDescent="0.2">
      <c r="C883" s="870"/>
      <c r="D883" s="870"/>
      <c r="E883" s="870"/>
      <c r="F883" s="870"/>
      <c r="G883" s="870"/>
      <c r="H883" s="870"/>
      <c r="I883" s="870"/>
      <c r="J883" s="870"/>
      <c r="K883" s="870"/>
      <c r="L883" s="870"/>
      <c r="M883" s="870"/>
      <c r="N883" s="870"/>
      <c r="O883" s="870"/>
      <c r="P883" s="870"/>
      <c r="Q883" s="870"/>
    </row>
    <row r="884" ht="25.15" customHeight="true" x14ac:dyDescent="0.2">
      <c r="C884" s="870"/>
      <c r="D884" s="870"/>
      <c r="E884" s="870"/>
      <c r="F884" s="870"/>
      <c r="G884" s="870"/>
      <c r="H884" s="870"/>
      <c r="I884" s="870"/>
      <c r="J884" s="870"/>
      <c r="K884" s="870"/>
      <c r="L884" s="870"/>
      <c r="M884" s="870"/>
      <c r="N884" s="870"/>
      <c r="O884" s="870"/>
      <c r="P884" s="870"/>
      <c r="Q884" s="870"/>
    </row>
    <row r="885" ht="25.15" customHeight="true" x14ac:dyDescent="0.2">
      <c r="C885" s="870"/>
      <c r="D885" s="870"/>
      <c r="E885" s="870"/>
      <c r="F885" s="870"/>
      <c r="G885" s="870"/>
      <c r="H885" s="870"/>
      <c r="I885" s="870"/>
      <c r="J885" s="870"/>
      <c r="K885" s="870"/>
      <c r="L885" s="870"/>
      <c r="M885" s="870"/>
      <c r="N885" s="870"/>
      <c r="O885" s="870"/>
      <c r="P885" s="870"/>
      <c r="Q885" s="870"/>
    </row>
    <row r="886" ht="25.15" customHeight="true" x14ac:dyDescent="0.2">
      <c r="C886" s="870"/>
      <c r="D886" s="870"/>
      <c r="E886" s="870"/>
      <c r="F886" s="870"/>
      <c r="G886" s="870"/>
      <c r="H886" s="870"/>
      <c r="I886" s="870"/>
      <c r="J886" s="870"/>
      <c r="K886" s="870"/>
      <c r="L886" s="870"/>
      <c r="M886" s="870"/>
      <c r="N886" s="870"/>
      <c r="O886" s="870"/>
      <c r="P886" s="870"/>
      <c r="Q886" s="870"/>
    </row>
    <row r="887" ht="25.15" customHeight="true" x14ac:dyDescent="0.2">
      <c r="C887" s="870"/>
      <c r="D887" s="870"/>
      <c r="E887" s="870"/>
      <c r="F887" s="870"/>
      <c r="G887" s="870"/>
      <c r="H887" s="870"/>
      <c r="I887" s="870"/>
      <c r="J887" s="870"/>
      <c r="K887" s="870"/>
      <c r="L887" s="870"/>
      <c r="M887" s="870"/>
      <c r="N887" s="870"/>
      <c r="O887" s="870"/>
      <c r="P887" s="870"/>
      <c r="Q887" s="870"/>
    </row>
    <row r="888" ht="25.15" customHeight="true" x14ac:dyDescent="0.2">
      <c r="C888" s="870"/>
      <c r="D888" s="870"/>
      <c r="E888" s="870"/>
      <c r="F888" s="870"/>
      <c r="G888" s="870"/>
      <c r="H888" s="870"/>
      <c r="I888" s="870"/>
      <c r="J888" s="870"/>
      <c r="K888" s="870"/>
      <c r="L888" s="870"/>
      <c r="M888" s="870"/>
      <c r="N888" s="870"/>
      <c r="O888" s="870"/>
      <c r="P888" s="870"/>
      <c r="Q888" s="870"/>
    </row>
    <row r="889" ht="25.15" customHeight="true" x14ac:dyDescent="0.2">
      <c r="C889" s="870"/>
      <c r="D889" s="870"/>
      <c r="E889" s="870"/>
      <c r="F889" s="870"/>
      <c r="G889" s="870"/>
      <c r="H889" s="870"/>
      <c r="I889" s="870"/>
      <c r="J889" s="870"/>
      <c r="K889" s="870"/>
      <c r="L889" s="870"/>
      <c r="M889" s="870"/>
      <c r="N889" s="870"/>
      <c r="O889" s="870"/>
      <c r="P889" s="870"/>
      <c r="Q889" s="870"/>
    </row>
    <row r="890" ht="25.15" customHeight="true" x14ac:dyDescent="0.2">
      <c r="C890" s="870"/>
      <c r="D890" s="870"/>
      <c r="E890" s="870"/>
      <c r="F890" s="870"/>
      <c r="G890" s="870"/>
      <c r="H890" s="870"/>
      <c r="I890" s="870"/>
      <c r="J890" s="870"/>
      <c r="K890" s="870"/>
      <c r="L890" s="870"/>
      <c r="M890" s="870"/>
      <c r="N890" s="870"/>
      <c r="O890" s="870"/>
      <c r="P890" s="870"/>
      <c r="Q890" s="870"/>
    </row>
    <row r="891" ht="25.15" customHeight="true" x14ac:dyDescent="0.2">
      <c r="C891" s="870"/>
      <c r="D891" s="870"/>
      <c r="E891" s="870"/>
      <c r="F891" s="870"/>
      <c r="G891" s="870"/>
      <c r="H891" s="870"/>
      <c r="I891" s="870"/>
      <c r="J891" s="870"/>
      <c r="K891" s="870"/>
      <c r="L891" s="870"/>
      <c r="M891" s="870"/>
      <c r="N891" s="870"/>
      <c r="O891" s="870"/>
      <c r="P891" s="870"/>
      <c r="Q891" s="870"/>
    </row>
    <row r="892" ht="25.15" customHeight="true" x14ac:dyDescent="0.2">
      <c r="C892" s="870"/>
      <c r="D892" s="870"/>
      <c r="E892" s="870"/>
      <c r="F892" s="870"/>
      <c r="G892" s="870"/>
      <c r="H892" s="870"/>
      <c r="I892" s="870"/>
      <c r="J892" s="870"/>
      <c r="K892" s="870"/>
      <c r="L892" s="870"/>
      <c r="M892" s="870"/>
      <c r="N892" s="870"/>
      <c r="O892" s="870"/>
      <c r="P892" s="870"/>
      <c r="Q892" s="870"/>
    </row>
    <row r="893" ht="25.15" customHeight="true" x14ac:dyDescent="0.2">
      <c r="C893" s="870"/>
      <c r="D893" s="870"/>
      <c r="E893" s="870"/>
      <c r="F893" s="870"/>
      <c r="G893" s="870"/>
      <c r="H893" s="870"/>
      <c r="I893" s="870"/>
      <c r="J893" s="870"/>
      <c r="K893" s="870"/>
      <c r="L893" s="870"/>
      <c r="M893" s="870"/>
      <c r="N893" s="870"/>
      <c r="O893" s="870"/>
      <c r="P893" s="870"/>
      <c r="Q893" s="870"/>
    </row>
    <row r="894" ht="25.15" customHeight="true" x14ac:dyDescent="0.2">
      <c r="C894" s="870"/>
      <c r="D894" s="870"/>
      <c r="E894" s="870"/>
      <c r="F894" s="870"/>
      <c r="G894" s="870"/>
      <c r="H894" s="870"/>
      <c r="I894" s="870"/>
      <c r="J894" s="870"/>
      <c r="K894" s="870"/>
      <c r="L894" s="870"/>
      <c r="M894" s="870"/>
      <c r="N894" s="870"/>
      <c r="O894" s="870"/>
      <c r="P894" s="870"/>
      <c r="Q894" s="870"/>
    </row>
    <row r="895" ht="25.15" customHeight="true" x14ac:dyDescent="0.2">
      <c r="C895" s="870"/>
      <c r="D895" s="870"/>
      <c r="E895" s="870"/>
      <c r="F895" s="870"/>
      <c r="G895" s="870"/>
      <c r="H895" s="870"/>
      <c r="I895" s="870"/>
      <c r="J895" s="870"/>
      <c r="K895" s="870"/>
      <c r="L895" s="870"/>
      <c r="M895" s="870"/>
      <c r="N895" s="870"/>
      <c r="O895" s="870"/>
      <c r="P895" s="870"/>
      <c r="Q895" s="870"/>
    </row>
    <row r="896" ht="25.15" customHeight="true" x14ac:dyDescent="0.2">
      <c r="C896" s="870"/>
      <c r="D896" s="870"/>
      <c r="E896" s="870"/>
      <c r="F896" s="870"/>
      <c r="G896" s="870"/>
      <c r="H896" s="870"/>
      <c r="I896" s="870"/>
      <c r="J896" s="870"/>
      <c r="K896" s="870"/>
      <c r="L896" s="870"/>
      <c r="M896" s="870"/>
      <c r="N896" s="870"/>
      <c r="O896" s="870"/>
      <c r="P896" s="870"/>
      <c r="Q896" s="870"/>
    </row>
    <row r="897" ht="25.15" customHeight="true" x14ac:dyDescent="0.2">
      <c r="C897" s="870"/>
      <c r="D897" s="870"/>
      <c r="E897" s="870"/>
      <c r="F897" s="870"/>
      <c r="G897" s="870"/>
      <c r="H897" s="870"/>
      <c r="I897" s="870"/>
      <c r="J897" s="870"/>
      <c r="K897" s="870"/>
      <c r="L897" s="870"/>
      <c r="M897" s="870"/>
      <c r="N897" s="870"/>
      <c r="O897" s="870"/>
      <c r="P897" s="870"/>
      <c r="Q897" s="870"/>
    </row>
    <row r="898" ht="25.15" customHeight="true" x14ac:dyDescent="0.2">
      <c r="C898" s="870"/>
      <c r="D898" s="870"/>
      <c r="E898" s="870"/>
      <c r="F898" s="870"/>
      <c r="G898" s="870"/>
      <c r="H898" s="870"/>
      <c r="I898" s="870"/>
      <c r="J898" s="870"/>
      <c r="K898" s="870"/>
      <c r="L898" s="870"/>
      <c r="M898" s="870"/>
      <c r="N898" s="870"/>
      <c r="O898" s="870"/>
      <c r="P898" s="870"/>
      <c r="Q898" s="870"/>
    </row>
    <row r="899" ht="25.15" customHeight="true" x14ac:dyDescent="0.2">
      <c r="C899" s="870"/>
      <c r="D899" s="870"/>
      <c r="E899" s="870"/>
      <c r="F899" s="870"/>
      <c r="G899" s="870"/>
      <c r="H899" s="870"/>
      <c r="I899" s="870"/>
      <c r="J899" s="870"/>
      <c r="K899" s="870"/>
      <c r="L899" s="870"/>
      <c r="M899" s="870"/>
      <c r="N899" s="870"/>
      <c r="O899" s="870"/>
      <c r="P899" s="870"/>
      <c r="Q899" s="870"/>
    </row>
    <row r="900" ht="25.15" customHeight="true" x14ac:dyDescent="0.2">
      <c r="C900" s="870"/>
      <c r="D900" s="870"/>
      <c r="E900" s="870"/>
      <c r="F900" s="870"/>
      <c r="G900" s="870"/>
      <c r="H900" s="870"/>
      <c r="I900" s="870"/>
      <c r="J900" s="870"/>
      <c r="K900" s="870"/>
      <c r="L900" s="870"/>
      <c r="M900" s="870"/>
      <c r="N900" s="870"/>
      <c r="O900" s="870"/>
      <c r="P900" s="870"/>
      <c r="Q900" s="870"/>
    </row>
    <row r="901" ht="25.15" customHeight="true" x14ac:dyDescent="0.2">
      <c r="C901" s="870"/>
      <c r="D901" s="870"/>
      <c r="E901" s="870"/>
      <c r="F901" s="870"/>
      <c r="G901" s="870"/>
      <c r="H901" s="870"/>
      <c r="I901" s="870"/>
      <c r="J901" s="870"/>
      <c r="K901" s="870"/>
      <c r="L901" s="870"/>
      <c r="M901" s="870"/>
      <c r="N901" s="870"/>
      <c r="O901" s="870"/>
      <c r="P901" s="870"/>
      <c r="Q901" s="870"/>
    </row>
    <row r="902" ht="25.15" customHeight="true" x14ac:dyDescent="0.2">
      <c r="C902" s="870"/>
      <c r="D902" s="870"/>
      <c r="E902" s="870"/>
      <c r="F902" s="870"/>
      <c r="G902" s="870"/>
      <c r="H902" s="870"/>
      <c r="I902" s="870"/>
      <c r="J902" s="870"/>
      <c r="K902" s="870"/>
      <c r="L902" s="870"/>
      <c r="M902" s="870"/>
      <c r="N902" s="870"/>
      <c r="O902" s="870"/>
      <c r="P902" s="870"/>
      <c r="Q902" s="870"/>
    </row>
    <row r="903" ht="25.15" customHeight="true" x14ac:dyDescent="0.2">
      <c r="C903" s="870"/>
      <c r="D903" s="870"/>
      <c r="E903" s="870"/>
      <c r="F903" s="870"/>
      <c r="G903" s="870"/>
      <c r="H903" s="870"/>
      <c r="I903" s="870"/>
      <c r="J903" s="870"/>
      <c r="K903" s="870"/>
      <c r="L903" s="870"/>
      <c r="M903" s="870"/>
      <c r="N903" s="870"/>
      <c r="O903" s="870"/>
      <c r="P903" s="870"/>
      <c r="Q903" s="870"/>
    </row>
    <row r="904" ht="25.15" customHeight="true" x14ac:dyDescent="0.2">
      <c r="C904" s="870"/>
      <c r="D904" s="870"/>
      <c r="E904" s="870"/>
      <c r="F904" s="870"/>
      <c r="G904" s="870"/>
      <c r="H904" s="870"/>
      <c r="I904" s="870"/>
      <c r="J904" s="870"/>
      <c r="K904" s="870"/>
      <c r="L904" s="870"/>
      <c r="M904" s="870"/>
      <c r="N904" s="870"/>
      <c r="O904" s="870"/>
      <c r="P904" s="870"/>
      <c r="Q904" s="870"/>
    </row>
    <row r="905" ht="25.15" customHeight="true" x14ac:dyDescent="0.2">
      <c r="C905" s="870"/>
      <c r="D905" s="870"/>
      <c r="E905" s="870"/>
      <c r="F905" s="870"/>
      <c r="G905" s="870"/>
      <c r="H905" s="870"/>
      <c r="I905" s="870"/>
      <c r="J905" s="870"/>
      <c r="K905" s="870"/>
      <c r="L905" s="870"/>
      <c r="M905" s="870"/>
      <c r="N905" s="870"/>
      <c r="O905" s="870"/>
      <c r="P905" s="870"/>
      <c r="Q905" s="870"/>
    </row>
    <row r="906" ht="25.15" customHeight="true" x14ac:dyDescent="0.2">
      <c r="C906" s="870"/>
      <c r="D906" s="870"/>
      <c r="E906" s="870"/>
      <c r="F906" s="870"/>
      <c r="G906" s="870"/>
      <c r="H906" s="870"/>
      <c r="I906" s="870"/>
      <c r="J906" s="870"/>
      <c r="K906" s="870"/>
      <c r="L906" s="870"/>
      <c r="M906" s="870"/>
      <c r="N906" s="870"/>
      <c r="O906" s="870"/>
      <c r="P906" s="870"/>
      <c r="Q906" s="870"/>
    </row>
    <row r="907" ht="25.15" customHeight="true" x14ac:dyDescent="0.2">
      <c r="C907" s="870"/>
      <c r="D907" s="870"/>
      <c r="E907" s="870"/>
      <c r="F907" s="870"/>
      <c r="G907" s="870"/>
      <c r="H907" s="870"/>
      <c r="I907" s="870"/>
      <c r="J907" s="870"/>
      <c r="K907" s="870"/>
      <c r="L907" s="870"/>
      <c r="M907" s="870"/>
      <c r="N907" s="870"/>
      <c r="O907" s="870"/>
      <c r="P907" s="870"/>
      <c r="Q907" s="870"/>
    </row>
    <row r="908" ht="25.15" customHeight="true" x14ac:dyDescent="0.2">
      <c r="C908" s="870"/>
      <c r="D908" s="870"/>
      <c r="E908" s="870"/>
      <c r="F908" s="870"/>
      <c r="G908" s="870"/>
      <c r="H908" s="870"/>
      <c r="I908" s="870"/>
      <c r="J908" s="870"/>
      <c r="K908" s="870"/>
      <c r="L908" s="870"/>
      <c r="M908" s="870"/>
      <c r="N908" s="870"/>
      <c r="O908" s="870"/>
      <c r="P908" s="870"/>
      <c r="Q908" s="870"/>
    </row>
    <row r="909" ht="25.15" customHeight="true" x14ac:dyDescent="0.2">
      <c r="C909" s="870"/>
      <c r="D909" s="870"/>
      <c r="E909" s="870"/>
      <c r="F909" s="870"/>
      <c r="G909" s="870"/>
      <c r="H909" s="870"/>
      <c r="I909" s="870"/>
      <c r="J909" s="870"/>
      <c r="K909" s="870"/>
      <c r="L909" s="870"/>
      <c r="M909" s="870"/>
      <c r="N909" s="870"/>
      <c r="O909" s="870"/>
      <c r="P909" s="870"/>
      <c r="Q909" s="870"/>
    </row>
    <row r="910" ht="25.15" customHeight="true" x14ac:dyDescent="0.2">
      <c r="C910" s="870"/>
      <c r="D910" s="870"/>
      <c r="E910" s="870"/>
      <c r="F910" s="870"/>
      <c r="G910" s="870"/>
      <c r="H910" s="870"/>
      <c r="I910" s="870"/>
      <c r="J910" s="870"/>
      <c r="K910" s="870"/>
      <c r="L910" s="870"/>
      <c r="M910" s="870"/>
      <c r="N910" s="870"/>
      <c r="O910" s="870"/>
      <c r="P910" s="870"/>
      <c r="Q910" s="870"/>
    </row>
    <row r="911" ht="25.15" customHeight="true" x14ac:dyDescent="0.2">
      <c r="C911" s="870"/>
      <c r="D911" s="870"/>
      <c r="E911" s="870"/>
      <c r="F911" s="870"/>
      <c r="G911" s="870"/>
      <c r="H911" s="870"/>
      <c r="I911" s="870"/>
      <c r="J911" s="870"/>
      <c r="K911" s="870"/>
      <c r="L911" s="870"/>
      <c r="M911" s="870"/>
      <c r="N911" s="870"/>
      <c r="O911" s="870"/>
      <c r="P911" s="870"/>
      <c r="Q911" s="870"/>
    </row>
    <row r="912" ht="25.15" customHeight="true" x14ac:dyDescent="0.2">
      <c r="C912" s="870"/>
      <c r="D912" s="870"/>
      <c r="E912" s="870"/>
      <c r="F912" s="870"/>
      <c r="G912" s="870"/>
      <c r="H912" s="870"/>
      <c r="I912" s="870"/>
      <c r="J912" s="870"/>
      <c r="K912" s="870"/>
      <c r="L912" s="870"/>
      <c r="M912" s="870"/>
      <c r="N912" s="870"/>
      <c r="O912" s="870"/>
      <c r="P912" s="870"/>
      <c r="Q912" s="870"/>
    </row>
    <row r="913" ht="25.15" customHeight="true" x14ac:dyDescent="0.2">
      <c r="C913" s="870"/>
      <c r="D913" s="870"/>
      <c r="E913" s="870"/>
      <c r="F913" s="870"/>
      <c r="G913" s="870"/>
      <c r="H913" s="870"/>
      <c r="I913" s="870"/>
      <c r="J913" s="870"/>
      <c r="K913" s="870"/>
      <c r="L913" s="870"/>
      <c r="M913" s="870"/>
      <c r="N913" s="870"/>
      <c r="O913" s="870"/>
      <c r="P913" s="870"/>
      <c r="Q913" s="870"/>
    </row>
    <row r="914" ht="25.15" customHeight="true" x14ac:dyDescent="0.2">
      <c r="C914" s="870"/>
      <c r="D914" s="870"/>
      <c r="E914" s="870"/>
      <c r="F914" s="870"/>
      <c r="G914" s="870"/>
      <c r="H914" s="870"/>
      <c r="I914" s="870"/>
      <c r="J914" s="870"/>
      <c r="K914" s="870"/>
      <c r="L914" s="870"/>
      <c r="M914" s="870"/>
      <c r="N914" s="870"/>
      <c r="O914" s="870"/>
      <c r="P914" s="870"/>
      <c r="Q914" s="870"/>
    </row>
    <row r="915" ht="25.15" customHeight="true" x14ac:dyDescent="0.2">
      <c r="C915" s="870"/>
      <c r="D915" s="870"/>
      <c r="E915" s="870"/>
      <c r="F915" s="870"/>
      <c r="G915" s="870"/>
      <c r="H915" s="870"/>
      <c r="I915" s="870"/>
      <c r="J915" s="870"/>
      <c r="K915" s="870"/>
      <c r="L915" s="870"/>
      <c r="M915" s="870"/>
      <c r="N915" s="870"/>
      <c r="O915" s="870"/>
      <c r="P915" s="870"/>
      <c r="Q915" s="870"/>
    </row>
    <row r="916" ht="25.15" customHeight="true" x14ac:dyDescent="0.2">
      <c r="C916" s="870"/>
      <c r="D916" s="870"/>
      <c r="E916" s="870"/>
      <c r="F916" s="870"/>
      <c r="G916" s="870"/>
      <c r="H916" s="870"/>
      <c r="I916" s="870"/>
      <c r="J916" s="870"/>
      <c r="K916" s="870"/>
      <c r="L916" s="870"/>
      <c r="M916" s="870"/>
      <c r="N916" s="870"/>
      <c r="O916" s="870"/>
      <c r="P916" s="870"/>
      <c r="Q916" s="870"/>
    </row>
    <row r="917" ht="25.15" customHeight="true" x14ac:dyDescent="0.2">
      <c r="C917" s="870"/>
      <c r="D917" s="870"/>
      <c r="E917" s="870"/>
      <c r="F917" s="870"/>
      <c r="G917" s="870"/>
      <c r="H917" s="870"/>
      <c r="I917" s="870"/>
      <c r="J917" s="870"/>
      <c r="K917" s="870"/>
      <c r="L917" s="870"/>
      <c r="M917" s="870"/>
      <c r="N917" s="870"/>
      <c r="O917" s="870"/>
      <c r="P917" s="870"/>
      <c r="Q917" s="870"/>
    </row>
    <row r="918" ht="25.15" customHeight="true" x14ac:dyDescent="0.2">
      <c r="C918" s="870"/>
      <c r="D918" s="870"/>
      <c r="E918" s="870"/>
      <c r="F918" s="870"/>
      <c r="G918" s="870"/>
      <c r="H918" s="870"/>
      <c r="I918" s="870"/>
      <c r="J918" s="870"/>
      <c r="K918" s="870"/>
      <c r="L918" s="870"/>
      <c r="M918" s="870"/>
      <c r="N918" s="870"/>
      <c r="O918" s="870"/>
      <c r="P918" s="870"/>
      <c r="Q918" s="870"/>
    </row>
    <row r="919" ht="25.15" customHeight="true" x14ac:dyDescent="0.2">
      <c r="C919" s="870"/>
      <c r="D919" s="870"/>
      <c r="E919" s="870"/>
      <c r="F919" s="870"/>
      <c r="G919" s="870"/>
      <c r="H919" s="870"/>
      <c r="I919" s="870"/>
      <c r="J919" s="870"/>
      <c r="K919" s="870"/>
      <c r="L919" s="870"/>
      <c r="M919" s="870"/>
      <c r="N919" s="870"/>
      <c r="O919" s="870"/>
      <c r="P919" s="870"/>
      <c r="Q919" s="870"/>
    </row>
    <row r="920" ht="25.15" customHeight="true" x14ac:dyDescent="0.2">
      <c r="C920" s="870"/>
      <c r="D920" s="870"/>
      <c r="E920" s="870"/>
      <c r="F920" s="870"/>
      <c r="G920" s="870"/>
      <c r="H920" s="870"/>
      <c r="I920" s="870"/>
      <c r="J920" s="870"/>
      <c r="K920" s="870"/>
      <c r="L920" s="870"/>
      <c r="M920" s="870"/>
      <c r="N920" s="870"/>
      <c r="O920" s="870"/>
      <c r="P920" s="870"/>
      <c r="Q920" s="870"/>
    </row>
    <row r="921" ht="25.15" customHeight="true" x14ac:dyDescent="0.2">
      <c r="C921" s="870"/>
      <c r="D921" s="870"/>
      <c r="E921" s="870"/>
      <c r="F921" s="870"/>
      <c r="G921" s="870"/>
      <c r="H921" s="870"/>
      <c r="I921" s="870"/>
      <c r="J921" s="870"/>
      <c r="K921" s="870"/>
      <c r="L921" s="870"/>
      <c r="M921" s="870"/>
      <c r="N921" s="870"/>
      <c r="O921" s="870"/>
      <c r="P921" s="870"/>
      <c r="Q921" s="870"/>
    </row>
    <row r="922" ht="25.15" customHeight="true" x14ac:dyDescent="0.2">
      <c r="C922" s="870"/>
      <c r="D922" s="870"/>
      <c r="E922" s="870"/>
      <c r="F922" s="870"/>
      <c r="G922" s="870"/>
      <c r="H922" s="870"/>
      <c r="I922" s="870"/>
      <c r="J922" s="870"/>
      <c r="K922" s="870"/>
      <c r="L922" s="870"/>
      <c r="M922" s="870"/>
      <c r="N922" s="870"/>
      <c r="O922" s="870"/>
      <c r="P922" s="870"/>
      <c r="Q922" s="870"/>
    </row>
    <row r="923" ht="25.15" customHeight="true" x14ac:dyDescent="0.2">
      <c r="C923" s="870"/>
      <c r="D923" s="870"/>
      <c r="E923" s="870"/>
      <c r="F923" s="870"/>
      <c r="G923" s="870"/>
      <c r="H923" s="870"/>
      <c r="I923" s="870"/>
      <c r="J923" s="870"/>
      <c r="K923" s="870"/>
      <c r="L923" s="870"/>
      <c r="M923" s="870"/>
      <c r="N923" s="870"/>
      <c r="O923" s="870"/>
      <c r="P923" s="870"/>
      <c r="Q923" s="870"/>
    </row>
    <row r="924" ht="25.15" customHeight="true" x14ac:dyDescent="0.2">
      <c r="C924" s="870"/>
      <c r="D924" s="870"/>
      <c r="E924" s="870"/>
      <c r="F924" s="870"/>
      <c r="G924" s="870"/>
      <c r="H924" s="870"/>
      <c r="I924" s="870"/>
      <c r="J924" s="870"/>
      <c r="K924" s="870"/>
      <c r="L924" s="870"/>
      <c r="M924" s="870"/>
      <c r="N924" s="870"/>
      <c r="O924" s="870"/>
      <c r="P924" s="870"/>
      <c r="Q924" s="870"/>
    </row>
    <row r="925" ht="25.15" customHeight="true" x14ac:dyDescent="0.2">
      <c r="C925" s="870"/>
      <c r="D925" s="870"/>
      <c r="E925" s="870"/>
      <c r="F925" s="870"/>
      <c r="G925" s="870"/>
      <c r="H925" s="870"/>
      <c r="I925" s="870"/>
      <c r="J925" s="870"/>
      <c r="K925" s="870"/>
      <c r="L925" s="870"/>
      <c r="M925" s="870"/>
      <c r="N925" s="870"/>
      <c r="O925" s="870"/>
      <c r="P925" s="870"/>
      <c r="Q925" s="870"/>
    </row>
    <row r="926" ht="25.15" customHeight="true" x14ac:dyDescent="0.2">
      <c r="C926" s="870"/>
      <c r="D926" s="870"/>
      <c r="E926" s="870"/>
      <c r="F926" s="870"/>
      <c r="G926" s="870"/>
      <c r="H926" s="870"/>
      <c r="I926" s="870"/>
      <c r="J926" s="870"/>
      <c r="K926" s="870"/>
      <c r="L926" s="870"/>
      <c r="M926" s="870"/>
      <c r="N926" s="870"/>
      <c r="O926" s="870"/>
      <c r="P926" s="870"/>
      <c r="Q926" s="870"/>
    </row>
    <row r="927" ht="25.15" customHeight="true" x14ac:dyDescent="0.2">
      <c r="C927" s="870"/>
      <c r="D927" s="870"/>
      <c r="E927" s="870"/>
      <c r="F927" s="870"/>
      <c r="G927" s="870"/>
      <c r="H927" s="870"/>
      <c r="I927" s="870"/>
      <c r="J927" s="870"/>
      <c r="K927" s="870"/>
      <c r="L927" s="870"/>
      <c r="M927" s="870"/>
      <c r="N927" s="870"/>
      <c r="O927" s="870"/>
      <c r="P927" s="870"/>
      <c r="Q927" s="870"/>
    </row>
    <row r="928" ht="25.15" customHeight="true" x14ac:dyDescent="0.2">
      <c r="C928" s="870"/>
      <c r="D928" s="870"/>
      <c r="E928" s="870"/>
      <c r="F928" s="870"/>
      <c r="G928" s="870"/>
      <c r="H928" s="870"/>
      <c r="I928" s="870"/>
      <c r="J928" s="870"/>
      <c r="K928" s="870"/>
      <c r="L928" s="870"/>
      <c r="M928" s="870"/>
      <c r="N928" s="870"/>
      <c r="O928" s="870"/>
      <c r="P928" s="870"/>
      <c r="Q928" s="870"/>
    </row>
    <row r="929" ht="25.15" customHeight="true" x14ac:dyDescent="0.2">
      <c r="C929" s="870"/>
      <c r="D929" s="870"/>
      <c r="E929" s="870"/>
      <c r="F929" s="870"/>
      <c r="G929" s="870"/>
      <c r="H929" s="870"/>
      <c r="I929" s="870"/>
      <c r="J929" s="870"/>
      <c r="K929" s="870"/>
      <c r="L929" s="870"/>
      <c r="M929" s="870"/>
      <c r="N929" s="870"/>
      <c r="O929" s="870"/>
      <c r="P929" s="870"/>
      <c r="Q929" s="870"/>
    </row>
    <row r="930" ht="25.15" customHeight="true" x14ac:dyDescent="0.2">
      <c r="C930" s="870"/>
      <c r="D930" s="870"/>
      <c r="E930" s="870"/>
      <c r="F930" s="870"/>
      <c r="G930" s="870"/>
      <c r="H930" s="870"/>
      <c r="I930" s="870"/>
      <c r="J930" s="870"/>
      <c r="K930" s="870"/>
      <c r="L930" s="870"/>
      <c r="M930" s="870"/>
      <c r="N930" s="870"/>
      <c r="O930" s="870"/>
      <c r="P930" s="870"/>
      <c r="Q930" s="870"/>
    </row>
    <row r="931" ht="25.15" customHeight="true" x14ac:dyDescent="0.2">
      <c r="C931" s="870"/>
      <c r="D931" s="870"/>
      <c r="E931" s="870"/>
      <c r="F931" s="870"/>
      <c r="G931" s="870"/>
      <c r="H931" s="870"/>
      <c r="I931" s="870"/>
      <c r="J931" s="870"/>
      <c r="K931" s="870"/>
      <c r="L931" s="870"/>
      <c r="M931" s="870"/>
      <c r="N931" s="870"/>
      <c r="O931" s="870"/>
      <c r="P931" s="870"/>
      <c r="Q931" s="870"/>
    </row>
    <row r="932" ht="25.15" customHeight="true" x14ac:dyDescent="0.2">
      <c r="C932" s="870"/>
      <c r="D932" s="870"/>
      <c r="E932" s="870"/>
      <c r="F932" s="870"/>
      <c r="G932" s="870"/>
      <c r="H932" s="870"/>
      <c r="I932" s="870"/>
      <c r="J932" s="870"/>
      <c r="K932" s="870"/>
      <c r="L932" s="870"/>
      <c r="M932" s="870"/>
      <c r="N932" s="870"/>
      <c r="O932" s="870"/>
      <c r="P932" s="870"/>
      <c r="Q932" s="870"/>
    </row>
    <row r="933" ht="25.15" customHeight="true" x14ac:dyDescent="0.2">
      <c r="C933" s="870"/>
      <c r="D933" s="870"/>
      <c r="E933" s="870"/>
      <c r="F933" s="870"/>
      <c r="G933" s="870"/>
      <c r="H933" s="870"/>
      <c r="I933" s="870"/>
      <c r="J933" s="870"/>
      <c r="K933" s="870"/>
      <c r="L933" s="870"/>
      <c r="M933" s="870"/>
      <c r="N933" s="870"/>
      <c r="O933" s="870"/>
      <c r="P933" s="870"/>
      <c r="Q933" s="870"/>
    </row>
    <row r="934" ht="25.15" customHeight="true" x14ac:dyDescent="0.2">
      <c r="C934" s="870"/>
      <c r="D934" s="870"/>
      <c r="E934" s="870"/>
      <c r="F934" s="870"/>
      <c r="G934" s="870"/>
      <c r="H934" s="870"/>
      <c r="I934" s="870"/>
      <c r="J934" s="870"/>
      <c r="K934" s="870"/>
      <c r="L934" s="870"/>
      <c r="M934" s="870"/>
      <c r="N934" s="870"/>
      <c r="O934" s="870"/>
      <c r="P934" s="870"/>
      <c r="Q934" s="870"/>
    </row>
    <row r="935" ht="25.15" customHeight="true" x14ac:dyDescent="0.2">
      <c r="C935" s="870"/>
      <c r="D935" s="870"/>
      <c r="E935" s="870"/>
      <c r="F935" s="870"/>
      <c r="G935" s="870"/>
      <c r="H935" s="870"/>
      <c r="I935" s="870"/>
      <c r="J935" s="870"/>
      <c r="K935" s="870"/>
      <c r="L935" s="870"/>
      <c r="M935" s="870"/>
      <c r="N935" s="870"/>
      <c r="O935" s="870"/>
      <c r="P935" s="870"/>
      <c r="Q935" s="870"/>
    </row>
    <row r="936" ht="25.15" customHeight="true" x14ac:dyDescent="0.2">
      <c r="C936" s="870"/>
      <c r="D936" s="870"/>
      <c r="E936" s="870"/>
      <c r="F936" s="870"/>
      <c r="G936" s="870"/>
      <c r="H936" s="870"/>
      <c r="I936" s="870"/>
      <c r="J936" s="870"/>
      <c r="K936" s="870"/>
      <c r="L936" s="870"/>
      <c r="M936" s="870"/>
      <c r="N936" s="870"/>
      <c r="O936" s="870"/>
      <c r="P936" s="870"/>
      <c r="Q936" s="870"/>
    </row>
    <row r="937" ht="25.15" customHeight="true" x14ac:dyDescent="0.2">
      <c r="C937" s="870"/>
      <c r="D937" s="870"/>
      <c r="E937" s="870"/>
      <c r="F937" s="870"/>
      <c r="G937" s="870"/>
      <c r="H937" s="870"/>
      <c r="I937" s="870"/>
      <c r="J937" s="870"/>
      <c r="K937" s="870"/>
      <c r="L937" s="870"/>
      <c r="M937" s="870"/>
      <c r="N937" s="870"/>
      <c r="O937" s="870"/>
      <c r="P937" s="870"/>
      <c r="Q937" s="870"/>
    </row>
    <row r="938" ht="25.15" customHeight="true" x14ac:dyDescent="0.2">
      <c r="C938" s="870"/>
      <c r="D938" s="870"/>
      <c r="E938" s="870"/>
      <c r="F938" s="870"/>
      <c r="G938" s="870"/>
      <c r="H938" s="870"/>
      <c r="I938" s="870"/>
      <c r="J938" s="870"/>
      <c r="K938" s="870"/>
      <c r="L938" s="870"/>
      <c r="M938" s="870"/>
      <c r="N938" s="870"/>
      <c r="O938" s="870"/>
      <c r="P938" s="870"/>
      <c r="Q938" s="870"/>
    </row>
    <row r="939" ht="25.15" customHeight="true" x14ac:dyDescent="0.2">
      <c r="C939" s="870"/>
      <c r="D939" s="870"/>
      <c r="E939" s="870"/>
      <c r="F939" s="870"/>
      <c r="G939" s="870"/>
      <c r="H939" s="870"/>
      <c r="I939" s="870"/>
      <c r="J939" s="870"/>
      <c r="K939" s="870"/>
      <c r="L939" s="870"/>
      <c r="M939" s="870"/>
      <c r="N939" s="870"/>
      <c r="O939" s="870"/>
      <c r="P939" s="870"/>
      <c r="Q939" s="870"/>
    </row>
    <row r="940" ht="25.15" customHeight="true" x14ac:dyDescent="0.2">
      <c r="C940" s="870"/>
      <c r="D940" s="870"/>
      <c r="E940" s="870"/>
      <c r="F940" s="870"/>
      <c r="G940" s="870"/>
      <c r="H940" s="870"/>
      <c r="I940" s="870"/>
      <c r="J940" s="870"/>
      <c r="K940" s="870"/>
      <c r="L940" s="870"/>
      <c r="M940" s="870"/>
      <c r="N940" s="870"/>
      <c r="O940" s="870"/>
      <c r="P940" s="870"/>
      <c r="Q940" s="870"/>
    </row>
    <row r="941" ht="25.15" customHeight="true" x14ac:dyDescent="0.2">
      <c r="C941" s="870"/>
      <c r="D941" s="870"/>
      <c r="E941" s="870"/>
      <c r="F941" s="870"/>
      <c r="G941" s="870"/>
      <c r="H941" s="870"/>
      <c r="I941" s="870"/>
      <c r="J941" s="870"/>
      <c r="K941" s="870"/>
      <c r="L941" s="870"/>
      <c r="M941" s="870"/>
      <c r="N941" s="870"/>
      <c r="O941" s="870"/>
      <c r="P941" s="870"/>
      <c r="Q941" s="870"/>
    </row>
    <row r="942" ht="25.15" customHeight="true" x14ac:dyDescent="0.2">
      <c r="C942" s="870"/>
      <c r="D942" s="870"/>
      <c r="E942" s="870"/>
      <c r="F942" s="870"/>
      <c r="G942" s="870"/>
      <c r="H942" s="870"/>
      <c r="I942" s="870"/>
      <c r="J942" s="870"/>
      <c r="K942" s="870"/>
      <c r="L942" s="870"/>
      <c r="M942" s="870"/>
      <c r="N942" s="870"/>
      <c r="O942" s="870"/>
      <c r="P942" s="870"/>
      <c r="Q942" s="870"/>
    </row>
    <row r="943" ht="25.15" customHeight="true" x14ac:dyDescent="0.2">
      <c r="C943" s="870"/>
      <c r="D943" s="870"/>
      <c r="E943" s="870"/>
      <c r="F943" s="870"/>
      <c r="G943" s="870"/>
      <c r="H943" s="870"/>
      <c r="I943" s="870"/>
      <c r="J943" s="870"/>
      <c r="K943" s="870"/>
      <c r="L943" s="870"/>
      <c r="M943" s="870"/>
      <c r="N943" s="870"/>
      <c r="O943" s="870"/>
      <c r="P943" s="870"/>
      <c r="Q943" s="870"/>
    </row>
    <row r="944" ht="25.15" customHeight="true" x14ac:dyDescent="0.2">
      <c r="C944" s="870"/>
      <c r="D944" s="870"/>
      <c r="E944" s="870"/>
      <c r="F944" s="870"/>
      <c r="G944" s="870"/>
      <c r="H944" s="870"/>
      <c r="I944" s="870"/>
      <c r="J944" s="870"/>
      <c r="K944" s="870"/>
      <c r="L944" s="870"/>
      <c r="M944" s="870"/>
      <c r="N944" s="870"/>
      <c r="O944" s="870"/>
      <c r="P944" s="870"/>
      <c r="Q944" s="870"/>
    </row>
    <row r="945" ht="25.15" customHeight="true" x14ac:dyDescent="0.2">
      <c r="C945" s="870"/>
      <c r="D945" s="870"/>
      <c r="E945" s="870"/>
      <c r="F945" s="870"/>
      <c r="G945" s="870"/>
      <c r="H945" s="870"/>
      <c r="I945" s="870"/>
      <c r="J945" s="870"/>
      <c r="K945" s="870"/>
      <c r="L945" s="870"/>
      <c r="M945" s="870"/>
      <c r="N945" s="870"/>
      <c r="O945" s="870"/>
      <c r="P945" s="870"/>
      <c r="Q945" s="870"/>
    </row>
    <row r="946" ht="25.15" customHeight="true" x14ac:dyDescent="0.2">
      <c r="C946" s="870"/>
      <c r="D946" s="870"/>
      <c r="E946" s="870"/>
      <c r="F946" s="870"/>
      <c r="G946" s="870"/>
      <c r="H946" s="870"/>
      <c r="I946" s="870"/>
      <c r="J946" s="870"/>
      <c r="K946" s="870"/>
      <c r="L946" s="870"/>
      <c r="M946" s="870"/>
      <c r="N946" s="870"/>
      <c r="O946" s="870"/>
      <c r="P946" s="870"/>
      <c r="Q946" s="870"/>
    </row>
    <row r="947" ht="25.15" customHeight="true" x14ac:dyDescent="0.2">
      <c r="C947" s="870"/>
      <c r="D947" s="870"/>
      <c r="E947" s="870"/>
      <c r="F947" s="870"/>
      <c r="G947" s="870"/>
      <c r="H947" s="870"/>
      <c r="I947" s="870"/>
      <c r="J947" s="870"/>
      <c r="K947" s="870"/>
      <c r="L947" s="870"/>
      <c r="M947" s="870"/>
      <c r="N947" s="870"/>
      <c r="O947" s="870"/>
      <c r="P947" s="870"/>
      <c r="Q947" s="870"/>
    </row>
    <row r="948" ht="25.15" customHeight="true" x14ac:dyDescent="0.2">
      <c r="C948" s="870"/>
      <c r="D948" s="870"/>
      <c r="E948" s="870"/>
      <c r="F948" s="870"/>
      <c r="G948" s="870"/>
      <c r="H948" s="870"/>
      <c r="I948" s="870"/>
      <c r="J948" s="870"/>
      <c r="K948" s="870"/>
      <c r="L948" s="870"/>
      <c r="M948" s="870"/>
      <c r="N948" s="870"/>
      <c r="O948" s="870"/>
      <c r="P948" s="870"/>
      <c r="Q948" s="870"/>
    </row>
    <row r="949" ht="25.15" customHeight="true" x14ac:dyDescent="0.2">
      <c r="C949" s="870"/>
      <c r="D949" s="870"/>
      <c r="E949" s="870"/>
      <c r="F949" s="870"/>
      <c r="G949" s="870"/>
      <c r="H949" s="870"/>
      <c r="I949" s="870"/>
      <c r="J949" s="870"/>
      <c r="K949" s="870"/>
      <c r="L949" s="870"/>
      <c r="M949" s="870"/>
      <c r="N949" s="870"/>
      <c r="O949" s="870"/>
      <c r="P949" s="870"/>
      <c r="Q949" s="870"/>
    </row>
    <row r="950" ht="25.15" customHeight="true" x14ac:dyDescent="0.2">
      <c r="C950" s="870"/>
      <c r="D950" s="870"/>
      <c r="E950" s="870"/>
      <c r="F950" s="870"/>
      <c r="G950" s="870"/>
      <c r="H950" s="870"/>
      <c r="I950" s="870"/>
      <c r="J950" s="870"/>
      <c r="K950" s="870"/>
      <c r="L950" s="870"/>
      <c r="M950" s="870"/>
      <c r="N950" s="870"/>
      <c r="O950" s="870"/>
      <c r="P950" s="870"/>
      <c r="Q950" s="870"/>
    </row>
    <row r="951" ht="25.15" customHeight="true" x14ac:dyDescent="0.2">
      <c r="C951" s="870"/>
      <c r="D951" s="870"/>
      <c r="E951" s="870"/>
      <c r="F951" s="870"/>
      <c r="G951" s="870"/>
      <c r="H951" s="870"/>
      <c r="I951" s="870"/>
      <c r="J951" s="870"/>
      <c r="K951" s="870"/>
      <c r="L951" s="870"/>
      <c r="M951" s="870"/>
      <c r="N951" s="870"/>
      <c r="O951" s="870"/>
      <c r="P951" s="870"/>
      <c r="Q951" s="870"/>
    </row>
    <row r="952" ht="25.15" customHeight="true" x14ac:dyDescent="0.2">
      <c r="C952" s="870"/>
      <c r="D952" s="870"/>
      <c r="E952" s="870"/>
      <c r="F952" s="870"/>
      <c r="G952" s="870"/>
      <c r="H952" s="870"/>
      <c r="I952" s="870"/>
      <c r="J952" s="870"/>
      <c r="K952" s="870"/>
      <c r="L952" s="870"/>
      <c r="M952" s="870"/>
      <c r="N952" s="870"/>
      <c r="O952" s="870"/>
      <c r="P952" s="870"/>
      <c r="Q952" s="870"/>
    </row>
    <row r="953" ht="25.15" customHeight="true" x14ac:dyDescent="0.2">
      <c r="C953" s="870"/>
      <c r="D953" s="870"/>
      <c r="E953" s="870"/>
      <c r="F953" s="870"/>
      <c r="G953" s="870"/>
      <c r="H953" s="870"/>
      <c r="I953" s="870"/>
      <c r="J953" s="870"/>
      <c r="K953" s="870"/>
      <c r="L953" s="870"/>
      <c r="M953" s="870"/>
      <c r="N953" s="870"/>
      <c r="O953" s="870"/>
      <c r="P953" s="870"/>
      <c r="Q953" s="870"/>
    </row>
    <row r="954" ht="25.15" customHeight="true" x14ac:dyDescent="0.2">
      <c r="C954" s="870"/>
      <c r="D954" s="870"/>
      <c r="E954" s="870"/>
      <c r="F954" s="870"/>
      <c r="G954" s="870"/>
      <c r="H954" s="870"/>
      <c r="I954" s="870"/>
      <c r="J954" s="870"/>
      <c r="K954" s="870"/>
      <c r="L954" s="870"/>
      <c r="M954" s="870"/>
      <c r="N954" s="870"/>
      <c r="O954" s="870"/>
      <c r="P954" s="870"/>
      <c r="Q954" s="870"/>
    </row>
    <row r="955" ht="25.15" customHeight="true" x14ac:dyDescent="0.2">
      <c r="C955" s="870"/>
      <c r="D955" s="870"/>
      <c r="E955" s="870"/>
      <c r="F955" s="870"/>
      <c r="G955" s="870"/>
      <c r="H955" s="870"/>
      <c r="I955" s="870"/>
      <c r="J955" s="870"/>
      <c r="K955" s="870"/>
      <c r="L955" s="870"/>
      <c r="M955" s="870"/>
      <c r="N955" s="870"/>
      <c r="O955" s="870"/>
      <c r="P955" s="870"/>
      <c r="Q955" s="870"/>
    </row>
    <row r="956" ht="25.15" customHeight="true" x14ac:dyDescent="0.2">
      <c r="C956" s="870"/>
      <c r="D956" s="870"/>
      <c r="E956" s="870"/>
      <c r="F956" s="870"/>
      <c r="G956" s="870"/>
      <c r="H956" s="870"/>
      <c r="I956" s="870"/>
      <c r="J956" s="870"/>
      <c r="K956" s="870"/>
      <c r="L956" s="870"/>
      <c r="M956" s="870"/>
      <c r="N956" s="870"/>
      <c r="O956" s="870"/>
      <c r="P956" s="870"/>
      <c r="Q956" s="870"/>
    </row>
    <row r="957" ht="25.15" customHeight="true" x14ac:dyDescent="0.2">
      <c r="C957" s="870"/>
      <c r="D957" s="870"/>
      <c r="E957" s="870"/>
      <c r="F957" s="870"/>
      <c r="G957" s="870"/>
      <c r="H957" s="870"/>
      <c r="I957" s="870"/>
      <c r="J957" s="870"/>
      <c r="K957" s="870"/>
      <c r="L957" s="870"/>
      <c r="M957" s="870"/>
      <c r="N957" s="870"/>
      <c r="O957" s="870"/>
      <c r="P957" s="870"/>
      <c r="Q957" s="870"/>
    </row>
    <row r="958" ht="25.15" customHeight="true" x14ac:dyDescent="0.2">
      <c r="C958" s="870"/>
      <c r="D958" s="870"/>
      <c r="E958" s="870"/>
      <c r="F958" s="870"/>
      <c r="G958" s="870"/>
      <c r="H958" s="870"/>
      <c r="I958" s="870"/>
      <c r="J958" s="870"/>
      <c r="K958" s="870"/>
      <c r="L958" s="870"/>
      <c r="M958" s="870"/>
      <c r="N958" s="870"/>
      <c r="O958" s="870"/>
      <c r="P958" s="870"/>
      <c r="Q958" s="870"/>
    </row>
    <row r="959" ht="25.15" customHeight="true" x14ac:dyDescent="0.2">
      <c r="C959" s="870"/>
      <c r="D959" s="870"/>
      <c r="E959" s="870"/>
      <c r="F959" s="870"/>
      <c r="G959" s="870"/>
      <c r="H959" s="870"/>
      <c r="I959" s="870"/>
      <c r="J959" s="870"/>
      <c r="K959" s="870"/>
      <c r="L959" s="870"/>
      <c r="M959" s="870"/>
      <c r="N959" s="870"/>
      <c r="O959" s="870"/>
      <c r="P959" s="870"/>
      <c r="Q959" s="870"/>
    </row>
    <row r="960" ht="25.15" customHeight="true" x14ac:dyDescent="0.2">
      <c r="C960" s="870"/>
      <c r="D960" s="870"/>
      <c r="E960" s="870"/>
      <c r="F960" s="870"/>
      <c r="G960" s="870"/>
      <c r="H960" s="870"/>
      <c r="I960" s="870"/>
      <c r="J960" s="870"/>
      <c r="K960" s="870"/>
      <c r="L960" s="870"/>
      <c r="M960" s="870"/>
      <c r="N960" s="870"/>
      <c r="O960" s="870"/>
      <c r="P960" s="870"/>
      <c r="Q960" s="870"/>
    </row>
    <row r="961" ht="25.15" customHeight="true" x14ac:dyDescent="0.2">
      <c r="C961" s="870"/>
      <c r="D961" s="870"/>
      <c r="E961" s="870"/>
      <c r="F961" s="870"/>
      <c r="G961" s="870"/>
      <c r="H961" s="870"/>
      <c r="I961" s="870"/>
      <c r="J961" s="870"/>
      <c r="K961" s="870"/>
      <c r="L961" s="870"/>
      <c r="M961" s="870"/>
      <c r="N961" s="870"/>
      <c r="O961" s="870"/>
      <c r="P961" s="870"/>
      <c r="Q961" s="870"/>
    </row>
    <row r="962" ht="25.15" customHeight="true" x14ac:dyDescent="0.2">
      <c r="C962" s="870"/>
      <c r="D962" s="870"/>
      <c r="E962" s="870"/>
      <c r="F962" s="870"/>
      <c r="G962" s="870"/>
      <c r="H962" s="870"/>
      <c r="I962" s="870"/>
      <c r="J962" s="870"/>
      <c r="K962" s="870"/>
      <c r="L962" s="870"/>
      <c r="M962" s="870"/>
      <c r="N962" s="870"/>
      <c r="O962" s="870"/>
      <c r="P962" s="870"/>
      <c r="Q962" s="870"/>
    </row>
    <row r="963" ht="25.15" customHeight="true" x14ac:dyDescent="0.2">
      <c r="C963" s="870"/>
      <c r="D963" s="870"/>
      <c r="E963" s="870"/>
      <c r="F963" s="870"/>
      <c r="G963" s="870"/>
      <c r="H963" s="870"/>
      <c r="I963" s="870"/>
      <c r="J963" s="870"/>
      <c r="K963" s="870"/>
      <c r="L963" s="870"/>
      <c r="M963" s="870"/>
      <c r="N963" s="870"/>
      <c r="O963" s="870"/>
      <c r="P963" s="870"/>
      <c r="Q963" s="870"/>
    </row>
    <row r="964" ht="25.15" customHeight="true" x14ac:dyDescent="0.2">
      <c r="C964" s="870"/>
      <c r="D964" s="870"/>
      <c r="E964" s="870"/>
      <c r="F964" s="870"/>
      <c r="G964" s="870"/>
      <c r="H964" s="870"/>
      <c r="I964" s="870"/>
      <c r="J964" s="870"/>
      <c r="K964" s="870"/>
      <c r="L964" s="870"/>
      <c r="M964" s="870"/>
      <c r="N964" s="870"/>
      <c r="O964" s="870"/>
      <c r="P964" s="870"/>
      <c r="Q964" s="870"/>
    </row>
    <row r="965" ht="25.15" customHeight="true" x14ac:dyDescent="0.2">
      <c r="C965" s="870"/>
      <c r="D965" s="870"/>
      <c r="E965" s="870"/>
      <c r="F965" s="870"/>
      <c r="G965" s="870"/>
      <c r="H965" s="870"/>
      <c r="I965" s="870"/>
      <c r="J965" s="870"/>
      <c r="K965" s="870"/>
      <c r="L965" s="870"/>
      <c r="M965" s="870"/>
      <c r="N965" s="870"/>
      <c r="O965" s="870"/>
      <c r="P965" s="870"/>
      <c r="Q965" s="870"/>
    </row>
    <row r="966" ht="25.15" customHeight="true" x14ac:dyDescent="0.2">
      <c r="C966" s="870"/>
      <c r="D966" s="870"/>
      <c r="E966" s="870"/>
      <c r="F966" s="870"/>
      <c r="G966" s="870"/>
      <c r="H966" s="870"/>
      <c r="I966" s="870"/>
      <c r="J966" s="870"/>
      <c r="K966" s="870"/>
      <c r="L966" s="870"/>
      <c r="M966" s="870"/>
      <c r="N966" s="870"/>
      <c r="O966" s="870"/>
      <c r="P966" s="870"/>
      <c r="Q966" s="870"/>
    </row>
    <row r="967" ht="25.15" customHeight="true" x14ac:dyDescent="0.2">
      <c r="C967" s="870"/>
      <c r="D967" s="870"/>
      <c r="E967" s="870"/>
      <c r="F967" s="870"/>
      <c r="G967" s="870"/>
      <c r="H967" s="870"/>
      <c r="I967" s="870"/>
      <c r="J967" s="870"/>
      <c r="K967" s="870"/>
      <c r="L967" s="870"/>
      <c r="M967" s="870"/>
      <c r="N967" s="870"/>
      <c r="O967" s="870"/>
      <c r="P967" s="870"/>
      <c r="Q967" s="870"/>
    </row>
    <row r="968" ht="25.15" customHeight="true" x14ac:dyDescent="0.2">
      <c r="C968" s="870"/>
      <c r="D968" s="870"/>
      <c r="E968" s="870"/>
      <c r="F968" s="870"/>
      <c r="G968" s="870"/>
      <c r="H968" s="870"/>
      <c r="I968" s="870"/>
      <c r="J968" s="870"/>
      <c r="K968" s="870"/>
      <c r="L968" s="870"/>
      <c r="M968" s="870"/>
      <c r="N968" s="870"/>
      <c r="O968" s="870"/>
      <c r="P968" s="870"/>
      <c r="Q968" s="870"/>
    </row>
    <row r="969" ht="25.15" customHeight="true" x14ac:dyDescent="0.2">
      <c r="C969" s="870"/>
      <c r="D969" s="870"/>
      <c r="E969" s="870"/>
      <c r="F969" s="870"/>
      <c r="G969" s="870"/>
      <c r="H969" s="870"/>
      <c r="I969" s="870"/>
      <c r="J969" s="870"/>
      <c r="K969" s="870"/>
      <c r="L969" s="870"/>
      <c r="M969" s="870"/>
      <c r="N969" s="870"/>
      <c r="O969" s="870"/>
      <c r="P969" s="870"/>
      <c r="Q969" s="870"/>
    </row>
    <row r="970" ht="25.15" customHeight="true" x14ac:dyDescent="0.2">
      <c r="C970" s="870"/>
      <c r="D970" s="870"/>
      <c r="E970" s="870"/>
      <c r="F970" s="870"/>
      <c r="G970" s="870"/>
      <c r="H970" s="870"/>
      <c r="I970" s="870"/>
      <c r="J970" s="870"/>
      <c r="K970" s="870"/>
      <c r="L970" s="870"/>
      <c r="M970" s="870"/>
      <c r="N970" s="870"/>
      <c r="O970" s="870"/>
      <c r="P970" s="870"/>
      <c r="Q970" s="870"/>
    </row>
    <row r="971" ht="25.15" customHeight="true" x14ac:dyDescent="0.2">
      <c r="C971" s="870"/>
      <c r="D971" s="870"/>
      <c r="E971" s="870"/>
      <c r="F971" s="870"/>
      <c r="G971" s="870"/>
      <c r="H971" s="870"/>
      <c r="I971" s="870"/>
      <c r="J971" s="870"/>
      <c r="K971" s="870"/>
      <c r="L971" s="870"/>
      <c r="M971" s="870"/>
      <c r="N971" s="870"/>
      <c r="O971" s="870"/>
      <c r="P971" s="870"/>
      <c r="Q971" s="870"/>
    </row>
    <row r="972" ht="25.15" customHeight="true" x14ac:dyDescent="0.2">
      <c r="C972" s="870"/>
      <c r="D972" s="870"/>
      <c r="E972" s="870"/>
      <c r="F972" s="870"/>
      <c r="G972" s="870"/>
      <c r="H972" s="870"/>
      <c r="I972" s="870"/>
      <c r="J972" s="870"/>
      <c r="K972" s="870"/>
      <c r="L972" s="870"/>
      <c r="M972" s="870"/>
      <c r="N972" s="870"/>
      <c r="O972" s="870"/>
      <c r="P972" s="870"/>
      <c r="Q972" s="870"/>
    </row>
    <row r="973" ht="25.15" customHeight="true" x14ac:dyDescent="0.2">
      <c r="C973" s="870"/>
      <c r="D973" s="870"/>
      <c r="E973" s="870"/>
      <c r="F973" s="870"/>
      <c r="G973" s="870"/>
      <c r="H973" s="870"/>
      <c r="I973" s="870"/>
      <c r="J973" s="870"/>
      <c r="K973" s="870"/>
      <c r="L973" s="870"/>
      <c r="M973" s="870"/>
      <c r="N973" s="870"/>
      <c r="O973" s="870"/>
      <c r="P973" s="870"/>
      <c r="Q973" s="870"/>
    </row>
    <row r="974" ht="25.15" customHeight="true" x14ac:dyDescent="0.2">
      <c r="C974" s="870"/>
      <c r="D974" s="870"/>
      <c r="E974" s="870"/>
      <c r="F974" s="870"/>
      <c r="G974" s="870"/>
      <c r="H974" s="870"/>
      <c r="I974" s="870"/>
      <c r="J974" s="870"/>
      <c r="K974" s="870"/>
      <c r="L974" s="870"/>
      <c r="M974" s="870"/>
      <c r="N974" s="870"/>
      <c r="O974" s="870"/>
      <c r="P974" s="870"/>
      <c r="Q974" s="870"/>
    </row>
    <row r="975" ht="25.15" customHeight="true" x14ac:dyDescent="0.2">
      <c r="C975" s="870"/>
      <c r="D975" s="870"/>
      <c r="E975" s="870"/>
      <c r="F975" s="870"/>
      <c r="G975" s="870"/>
      <c r="H975" s="870"/>
      <c r="I975" s="870"/>
      <c r="J975" s="870"/>
      <c r="K975" s="870"/>
      <c r="L975" s="870"/>
      <c r="M975" s="870"/>
      <c r="N975" s="870"/>
      <c r="O975" s="870"/>
      <c r="P975" s="870"/>
      <c r="Q975" s="870"/>
    </row>
    <row r="976" ht="25.15" customHeight="true" x14ac:dyDescent="0.2">
      <c r="C976" s="870"/>
      <c r="D976" s="870"/>
      <c r="E976" s="870"/>
      <c r="F976" s="870"/>
      <c r="G976" s="870"/>
      <c r="H976" s="870"/>
      <c r="I976" s="870"/>
      <c r="J976" s="870"/>
      <c r="K976" s="870"/>
      <c r="L976" s="870"/>
      <c r="M976" s="870"/>
      <c r="N976" s="870"/>
      <c r="O976" s="870"/>
      <c r="P976" s="870"/>
      <c r="Q976" s="870"/>
    </row>
    <row r="977" ht="25.15" customHeight="true" x14ac:dyDescent="0.2">
      <c r="C977" s="870"/>
      <c r="D977" s="870"/>
      <c r="E977" s="870"/>
      <c r="F977" s="870"/>
      <c r="G977" s="870"/>
      <c r="H977" s="870"/>
      <c r="I977" s="870"/>
      <c r="J977" s="870"/>
      <c r="K977" s="870"/>
      <c r="L977" s="870"/>
      <c r="M977" s="870"/>
      <c r="N977" s="870"/>
      <c r="O977" s="870"/>
      <c r="P977" s="870"/>
      <c r="Q977" s="870"/>
    </row>
    <row r="978" ht="25.15" customHeight="true" x14ac:dyDescent="0.2">
      <c r="C978" s="870"/>
      <c r="D978" s="870"/>
      <c r="E978" s="870"/>
      <c r="F978" s="870"/>
      <c r="G978" s="870"/>
      <c r="H978" s="870"/>
      <c r="I978" s="870"/>
      <c r="J978" s="870"/>
      <c r="K978" s="870"/>
      <c r="L978" s="870"/>
      <c r="M978" s="870"/>
      <c r="N978" s="870"/>
      <c r="O978" s="870"/>
      <c r="P978" s="870"/>
      <c r="Q978" s="870"/>
    </row>
    <row r="979" ht="25.15" customHeight="true" x14ac:dyDescent="0.2">
      <c r="C979" s="870"/>
      <c r="D979" s="870"/>
      <c r="E979" s="870"/>
      <c r="F979" s="870"/>
      <c r="G979" s="870"/>
      <c r="H979" s="870"/>
      <c r="I979" s="870"/>
      <c r="J979" s="870"/>
      <c r="K979" s="870"/>
      <c r="L979" s="870"/>
      <c r="M979" s="870"/>
      <c r="N979" s="870"/>
      <c r="O979" s="870"/>
      <c r="P979" s="870"/>
      <c r="Q979" s="870"/>
    </row>
    <row r="980" ht="25.15" customHeight="true" x14ac:dyDescent="0.2">
      <c r="C980" s="870"/>
      <c r="D980" s="870"/>
      <c r="E980" s="870"/>
      <c r="F980" s="870"/>
      <c r="G980" s="870"/>
      <c r="H980" s="870"/>
      <c r="I980" s="870"/>
      <c r="J980" s="870"/>
      <c r="K980" s="870"/>
      <c r="L980" s="870"/>
      <c r="M980" s="870"/>
      <c r="N980" s="870"/>
      <c r="O980" s="870"/>
      <c r="P980" s="870"/>
      <c r="Q980" s="870"/>
    </row>
    <row r="981" ht="25.15" customHeight="true" x14ac:dyDescent="0.2">
      <c r="C981" s="870"/>
      <c r="D981" s="870"/>
      <c r="E981" s="870"/>
      <c r="F981" s="870"/>
      <c r="G981" s="870"/>
      <c r="H981" s="870"/>
      <c r="I981" s="870"/>
      <c r="J981" s="870"/>
      <c r="K981" s="870"/>
      <c r="L981" s="870"/>
      <c r="M981" s="870"/>
      <c r="N981" s="870"/>
      <c r="O981" s="870"/>
      <c r="P981" s="870"/>
      <c r="Q981" s="870"/>
    </row>
    <row r="982" ht="25.15" customHeight="true" x14ac:dyDescent="0.2">
      <c r="C982" s="870"/>
      <c r="D982" s="870"/>
      <c r="E982" s="870"/>
      <c r="F982" s="870"/>
      <c r="G982" s="870"/>
      <c r="H982" s="870"/>
      <c r="I982" s="870"/>
      <c r="J982" s="870"/>
      <c r="K982" s="870"/>
      <c r="L982" s="870"/>
      <c r="M982" s="870"/>
      <c r="N982" s="870"/>
      <c r="O982" s="870"/>
      <c r="P982" s="870"/>
      <c r="Q982" s="870"/>
    </row>
    <row r="983" ht="25.15" customHeight="true" x14ac:dyDescent="0.2">
      <c r="C983" s="870"/>
      <c r="D983" s="870"/>
      <c r="E983" s="870"/>
      <c r="F983" s="870"/>
      <c r="G983" s="870"/>
      <c r="H983" s="870"/>
      <c r="I983" s="870"/>
      <c r="J983" s="870"/>
      <c r="K983" s="870"/>
      <c r="L983" s="870"/>
      <c r="M983" s="870"/>
      <c r="N983" s="870"/>
      <c r="O983" s="870"/>
      <c r="P983" s="870"/>
      <c r="Q983" s="870"/>
    </row>
    <row r="984" ht="25.15" customHeight="true" x14ac:dyDescent="0.2">
      <c r="C984" s="870"/>
      <c r="D984" s="870"/>
      <c r="E984" s="870"/>
      <c r="F984" s="870"/>
      <c r="G984" s="870"/>
      <c r="H984" s="870"/>
      <c r="I984" s="870"/>
      <c r="J984" s="870"/>
      <c r="K984" s="870"/>
      <c r="L984" s="870"/>
      <c r="M984" s="870"/>
      <c r="N984" s="870"/>
      <c r="O984" s="870"/>
      <c r="P984" s="870"/>
      <c r="Q984" s="870"/>
    </row>
    <row r="985" ht="25.15" customHeight="true" x14ac:dyDescent="0.2">
      <c r="C985" s="870"/>
      <c r="D985" s="870"/>
      <c r="E985" s="870"/>
      <c r="F985" s="870"/>
      <c r="G985" s="870"/>
      <c r="H985" s="870"/>
      <c r="I985" s="870"/>
      <c r="J985" s="870"/>
      <c r="K985" s="870"/>
      <c r="L985" s="870"/>
      <c r="M985" s="870"/>
      <c r="N985" s="870"/>
      <c r="O985" s="870"/>
      <c r="P985" s="870"/>
      <c r="Q985" s="870"/>
    </row>
    <row r="986" ht="25.15" customHeight="true" x14ac:dyDescent="0.2">
      <c r="C986" s="870"/>
      <c r="D986" s="870"/>
      <c r="E986" s="870"/>
      <c r="F986" s="870"/>
      <c r="G986" s="870"/>
      <c r="H986" s="870"/>
      <c r="I986" s="870"/>
      <c r="J986" s="870"/>
      <c r="K986" s="870"/>
      <c r="L986" s="870"/>
      <c r="M986" s="870"/>
      <c r="N986" s="870"/>
      <c r="O986" s="870"/>
      <c r="P986" s="870"/>
      <c r="Q986" s="870"/>
    </row>
    <row r="987" ht="25.15" customHeight="true" x14ac:dyDescent="0.2">
      <c r="C987" s="870"/>
      <c r="D987" s="870"/>
      <c r="E987" s="870"/>
      <c r="F987" s="870"/>
      <c r="G987" s="870"/>
      <c r="H987" s="870"/>
      <c r="I987" s="870"/>
      <c r="J987" s="870"/>
      <c r="K987" s="870"/>
      <c r="L987" s="870"/>
      <c r="M987" s="870"/>
      <c r="N987" s="870"/>
      <c r="O987" s="870"/>
      <c r="P987" s="870"/>
      <c r="Q987" s="870"/>
    </row>
    <row r="988" ht="25.15" customHeight="true" x14ac:dyDescent="0.2">
      <c r="C988" s="870"/>
      <c r="D988" s="870"/>
      <c r="E988" s="870"/>
      <c r="F988" s="870"/>
      <c r="G988" s="870"/>
      <c r="H988" s="870"/>
      <c r="I988" s="870"/>
      <c r="J988" s="870"/>
      <c r="K988" s="870"/>
      <c r="L988" s="870"/>
      <c r="M988" s="870"/>
      <c r="N988" s="870"/>
      <c r="O988" s="870"/>
      <c r="P988" s="870"/>
      <c r="Q988" s="870"/>
    </row>
    <row r="989" ht="25.15" customHeight="true" x14ac:dyDescent="0.2">
      <c r="C989" s="870"/>
      <c r="D989" s="870"/>
      <c r="E989" s="870"/>
      <c r="F989" s="870"/>
      <c r="G989" s="870"/>
      <c r="H989" s="870"/>
      <c r="I989" s="870"/>
      <c r="J989" s="870"/>
      <c r="K989" s="870"/>
      <c r="L989" s="870"/>
      <c r="M989" s="870"/>
      <c r="N989" s="870"/>
      <c r="O989" s="870"/>
      <c r="P989" s="870"/>
      <c r="Q989" s="870"/>
    </row>
    <row r="990" ht="25.15" customHeight="true" x14ac:dyDescent="0.2">
      <c r="C990" s="870"/>
      <c r="D990" s="870"/>
      <c r="E990" s="870"/>
      <c r="F990" s="870"/>
      <c r="G990" s="870"/>
      <c r="H990" s="870"/>
      <c r="I990" s="870"/>
      <c r="J990" s="870"/>
      <c r="K990" s="870"/>
      <c r="L990" s="870"/>
      <c r="M990" s="870"/>
      <c r="N990" s="870"/>
      <c r="O990" s="870"/>
      <c r="P990" s="870"/>
      <c r="Q990" s="870"/>
    </row>
    <row r="991" ht="25.15" customHeight="true" x14ac:dyDescent="0.2">
      <c r="C991" s="870"/>
      <c r="D991" s="870"/>
      <c r="E991" s="870"/>
      <c r="F991" s="870"/>
      <c r="G991" s="870"/>
      <c r="H991" s="870"/>
      <c r="I991" s="870"/>
      <c r="J991" s="870"/>
      <c r="K991" s="870"/>
      <c r="L991" s="870"/>
      <c r="M991" s="870"/>
      <c r="N991" s="870"/>
      <c r="O991" s="870"/>
      <c r="P991" s="870"/>
      <c r="Q991" s="870"/>
    </row>
    <row r="992" ht="25.15" customHeight="true" x14ac:dyDescent="0.2">
      <c r="C992" s="870"/>
      <c r="D992" s="870"/>
      <c r="E992" s="870"/>
      <c r="F992" s="870"/>
      <c r="G992" s="870"/>
      <c r="H992" s="870"/>
      <c r="I992" s="870"/>
      <c r="J992" s="870"/>
      <c r="K992" s="870"/>
      <c r="L992" s="870"/>
      <c r="M992" s="870"/>
      <c r="N992" s="870"/>
      <c r="O992" s="870"/>
      <c r="P992" s="870"/>
      <c r="Q992" s="870"/>
    </row>
    <row r="993" ht="25.15" customHeight="true" x14ac:dyDescent="0.2">
      <c r="C993" s="870"/>
      <c r="D993" s="870"/>
      <c r="E993" s="870"/>
      <c r="F993" s="870"/>
      <c r="G993" s="870"/>
      <c r="H993" s="870"/>
      <c r="I993" s="870"/>
      <c r="J993" s="870"/>
      <c r="K993" s="870"/>
      <c r="L993" s="870"/>
      <c r="M993" s="870"/>
      <c r="N993" s="870"/>
      <c r="O993" s="870"/>
      <c r="P993" s="870"/>
      <c r="Q993" s="870"/>
    </row>
    <row r="994" ht="25.15" customHeight="true" x14ac:dyDescent="0.2">
      <c r="C994" s="870"/>
      <c r="D994" s="870"/>
      <c r="E994" s="870"/>
      <c r="F994" s="870"/>
      <c r="G994" s="870"/>
      <c r="H994" s="870"/>
      <c r="I994" s="870"/>
      <c r="J994" s="870"/>
      <c r="K994" s="870"/>
      <c r="L994" s="870"/>
      <c r="M994" s="870"/>
      <c r="N994" s="870"/>
      <c r="O994" s="870"/>
      <c r="P994" s="870"/>
      <c r="Q994" s="870"/>
    </row>
    <row r="995" ht="25.15" customHeight="true" x14ac:dyDescent="0.2">
      <c r="C995" s="870"/>
      <c r="D995" s="870"/>
      <c r="E995" s="870"/>
      <c r="F995" s="870"/>
      <c r="G995" s="870"/>
      <c r="H995" s="870"/>
      <c r="I995" s="870"/>
      <c r="J995" s="870"/>
      <c r="K995" s="870"/>
      <c r="L995" s="870"/>
      <c r="M995" s="870"/>
      <c r="N995" s="870"/>
      <c r="O995" s="870"/>
      <c r="P995" s="870"/>
      <c r="Q995" s="870"/>
    </row>
    <row r="996" ht="25.15" customHeight="true" x14ac:dyDescent="0.2">
      <c r="C996" s="870"/>
      <c r="D996" s="870"/>
      <c r="E996" s="870"/>
      <c r="F996" s="870"/>
      <c r="G996" s="870"/>
      <c r="H996" s="870"/>
      <c r="I996" s="870"/>
      <c r="J996" s="870"/>
      <c r="K996" s="870"/>
      <c r="L996" s="870"/>
      <c r="M996" s="870"/>
      <c r="N996" s="870"/>
      <c r="O996" s="870"/>
      <c r="P996" s="870"/>
      <c r="Q996" s="870"/>
    </row>
    <row r="997" ht="25.15" customHeight="true" x14ac:dyDescent="0.2">
      <c r="C997" s="870"/>
      <c r="D997" s="870"/>
      <c r="E997" s="870"/>
      <c r="F997" s="870"/>
      <c r="G997" s="870"/>
      <c r="H997" s="870"/>
      <c r="I997" s="870"/>
      <c r="J997" s="870"/>
      <c r="K997" s="870"/>
      <c r="L997" s="870"/>
      <c r="M997" s="870"/>
      <c r="N997" s="870"/>
      <c r="O997" s="870"/>
      <c r="P997" s="870"/>
      <c r="Q997" s="870"/>
    </row>
    <row r="998" ht="25.15" customHeight="true" x14ac:dyDescent="0.2">
      <c r="C998" s="870"/>
      <c r="D998" s="870"/>
      <c r="E998" s="870"/>
      <c r="F998" s="870"/>
      <c r="G998" s="870"/>
      <c r="H998" s="870"/>
      <c r="I998" s="870"/>
      <c r="J998" s="870"/>
      <c r="K998" s="870"/>
      <c r="L998" s="870"/>
      <c r="M998" s="870"/>
      <c r="N998" s="870"/>
      <c r="O998" s="870"/>
      <c r="P998" s="870"/>
      <c r="Q998" s="870"/>
    </row>
    <row r="999" ht="25.15" customHeight="true" x14ac:dyDescent="0.2">
      <c r="C999" s="870"/>
      <c r="D999" s="870"/>
      <c r="E999" s="870"/>
      <c r="F999" s="870"/>
      <c r="G999" s="870"/>
      <c r="H999" s="870"/>
      <c r="I999" s="870"/>
      <c r="J999" s="870"/>
      <c r="K999" s="870"/>
      <c r="L999" s="870"/>
      <c r="M999" s="870"/>
      <c r="N999" s="870"/>
      <c r="O999" s="870"/>
      <c r="P999" s="870"/>
      <c r="Q999" s="870"/>
    </row>
    <row r="1000" ht="25.15" customHeight="true" x14ac:dyDescent="0.2">
      <c r="C1000" s="870"/>
      <c r="D1000" s="870"/>
      <c r="E1000" s="870"/>
      <c r="F1000" s="870"/>
      <c r="G1000" s="870"/>
      <c r="H1000" s="870"/>
      <c r="I1000" s="870"/>
      <c r="J1000" s="870"/>
      <c r="K1000" s="870"/>
      <c r="L1000" s="870"/>
      <c r="M1000" s="870"/>
      <c r="N1000" s="870"/>
      <c r="O1000" s="870"/>
      <c r="P1000" s="870"/>
      <c r="Q1000" s="870"/>
    </row>
    <row r="1001" ht="25.15" customHeight="true" x14ac:dyDescent="0.2">
      <c r="C1001" s="870"/>
      <c r="D1001" s="870"/>
      <c r="E1001" s="870"/>
      <c r="F1001" s="870"/>
      <c r="G1001" s="870"/>
      <c r="H1001" s="870"/>
      <c r="I1001" s="870"/>
      <c r="J1001" s="870"/>
      <c r="K1001" s="870"/>
      <c r="L1001" s="870"/>
      <c r="M1001" s="870"/>
      <c r="N1001" s="870"/>
      <c r="O1001" s="870"/>
      <c r="P1001" s="870"/>
      <c r="Q1001" s="870"/>
    </row>
    <row r="1002" ht="25.15" customHeight="true" x14ac:dyDescent="0.2">
      <c r="C1002" s="870"/>
      <c r="D1002" s="870"/>
      <c r="E1002" s="870"/>
      <c r="F1002" s="870"/>
      <c r="G1002" s="870"/>
      <c r="H1002" s="870"/>
      <c r="I1002" s="870"/>
      <c r="J1002" s="870"/>
      <c r="K1002" s="870"/>
      <c r="L1002" s="870"/>
      <c r="M1002" s="870"/>
      <c r="N1002" s="870"/>
      <c r="O1002" s="870"/>
      <c r="P1002" s="870"/>
      <c r="Q1002" s="870"/>
    </row>
    <row r="1003" ht="25.15" customHeight="true" x14ac:dyDescent="0.2">
      <c r="C1003" s="870"/>
      <c r="D1003" s="870"/>
      <c r="E1003" s="870"/>
      <c r="F1003" s="870"/>
      <c r="G1003" s="870"/>
      <c r="H1003" s="870"/>
      <c r="I1003" s="870"/>
      <c r="J1003" s="870"/>
      <c r="K1003" s="870"/>
      <c r="L1003" s="870"/>
      <c r="M1003" s="870"/>
      <c r="N1003" s="870"/>
      <c r="O1003" s="870"/>
      <c r="P1003" s="870"/>
      <c r="Q1003" s="870"/>
    </row>
    <row r="1004" ht="25.15" customHeight="true" x14ac:dyDescent="0.2">
      <c r="C1004" s="870"/>
      <c r="D1004" s="870"/>
      <c r="E1004" s="870"/>
      <c r="F1004" s="870"/>
      <c r="G1004" s="870"/>
      <c r="H1004" s="870"/>
      <c r="I1004" s="870"/>
      <c r="J1004" s="870"/>
      <c r="K1004" s="870"/>
      <c r="L1004" s="870"/>
      <c r="M1004" s="870"/>
      <c r="N1004" s="870"/>
      <c r="O1004" s="870"/>
      <c r="P1004" s="870"/>
      <c r="Q1004" s="870"/>
    </row>
    <row r="1005" ht="25.15" customHeight="true" x14ac:dyDescent="0.2">
      <c r="C1005" s="870"/>
      <c r="D1005" s="870"/>
      <c r="E1005" s="870"/>
      <c r="F1005" s="870"/>
      <c r="G1005" s="870"/>
      <c r="H1005" s="870"/>
      <c r="I1005" s="870"/>
      <c r="J1005" s="870"/>
      <c r="K1005" s="870"/>
      <c r="L1005" s="870"/>
      <c r="M1005" s="870"/>
      <c r="N1005" s="870"/>
      <c r="O1005" s="870"/>
      <c r="P1005" s="870"/>
      <c r="Q1005" s="870"/>
    </row>
    <row r="1006" ht="25.15" customHeight="true" x14ac:dyDescent="0.2">
      <c r="C1006" s="870"/>
      <c r="D1006" s="870"/>
      <c r="E1006" s="870"/>
      <c r="F1006" s="870"/>
      <c r="G1006" s="870"/>
      <c r="H1006" s="870"/>
      <c r="I1006" s="870"/>
      <c r="J1006" s="870"/>
      <c r="K1006" s="870"/>
      <c r="L1006" s="870"/>
      <c r="M1006" s="870"/>
      <c r="N1006" s="870"/>
      <c r="O1006" s="870"/>
      <c r="P1006" s="870"/>
      <c r="Q1006" s="870"/>
    </row>
    <row r="1007" ht="25.15" customHeight="true" x14ac:dyDescent="0.2">
      <c r="C1007" s="870"/>
      <c r="D1007" s="870"/>
      <c r="E1007" s="870"/>
      <c r="F1007" s="870"/>
      <c r="G1007" s="870"/>
      <c r="H1007" s="870"/>
      <c r="I1007" s="870"/>
      <c r="J1007" s="870"/>
      <c r="K1007" s="870"/>
      <c r="L1007" s="870"/>
      <c r="M1007" s="870"/>
      <c r="N1007" s="870"/>
      <c r="O1007" s="870"/>
      <c r="P1007" s="870"/>
      <c r="Q1007" s="870"/>
    </row>
    <row r="1008" ht="25.15" customHeight="true" x14ac:dyDescent="0.2">
      <c r="C1008" s="870"/>
      <c r="D1008" s="870"/>
      <c r="E1008" s="870"/>
      <c r="F1008" s="870"/>
      <c r="G1008" s="870"/>
      <c r="H1008" s="870"/>
      <c r="I1008" s="870"/>
      <c r="J1008" s="870"/>
      <c r="K1008" s="870"/>
      <c r="L1008" s="870"/>
      <c r="M1008" s="870"/>
      <c r="N1008" s="870"/>
      <c r="O1008" s="870"/>
      <c r="P1008" s="870"/>
      <c r="Q1008" s="870"/>
    </row>
    <row r="1009" ht="25.15" customHeight="true" x14ac:dyDescent="0.2">
      <c r="C1009" s="870"/>
      <c r="D1009" s="870"/>
      <c r="E1009" s="870"/>
      <c r="F1009" s="870"/>
      <c r="G1009" s="870"/>
      <c r="H1009" s="870"/>
      <c r="I1009" s="870"/>
      <c r="J1009" s="870"/>
      <c r="K1009" s="870"/>
      <c r="L1009" s="870"/>
      <c r="M1009" s="870"/>
      <c r="N1009" s="870"/>
      <c r="O1009" s="870"/>
      <c r="P1009" s="870"/>
      <c r="Q1009" s="870"/>
    </row>
    <row r="1010" ht="25.15" customHeight="true" x14ac:dyDescent="0.2">
      <c r="C1010" s="870"/>
      <c r="D1010" s="870"/>
      <c r="E1010" s="870"/>
      <c r="F1010" s="870"/>
      <c r="G1010" s="870"/>
      <c r="H1010" s="870"/>
      <c r="I1010" s="870"/>
      <c r="J1010" s="870"/>
      <c r="K1010" s="870"/>
      <c r="L1010" s="870"/>
      <c r="M1010" s="870"/>
      <c r="N1010" s="870"/>
      <c r="O1010" s="870"/>
      <c r="P1010" s="870"/>
      <c r="Q1010" s="870"/>
    </row>
    <row r="1011" ht="25.15" customHeight="true" x14ac:dyDescent="0.2">
      <c r="C1011" s="870"/>
      <c r="D1011" s="870"/>
      <c r="E1011" s="870"/>
      <c r="F1011" s="870"/>
      <c r="G1011" s="870"/>
      <c r="H1011" s="870"/>
      <c r="I1011" s="870"/>
      <c r="J1011" s="870"/>
      <c r="K1011" s="870"/>
      <c r="L1011" s="870"/>
      <c r="M1011" s="870"/>
      <c r="N1011" s="870"/>
      <c r="O1011" s="870"/>
      <c r="P1011" s="870"/>
      <c r="Q1011" s="870"/>
    </row>
    <row r="1012" ht="25.15" customHeight="true" x14ac:dyDescent="0.2">
      <c r="C1012" s="870"/>
      <c r="D1012" s="870"/>
      <c r="E1012" s="870"/>
      <c r="F1012" s="870"/>
      <c r="G1012" s="870"/>
      <c r="H1012" s="870"/>
      <c r="I1012" s="870"/>
      <c r="J1012" s="870"/>
      <c r="K1012" s="870"/>
      <c r="L1012" s="870"/>
      <c r="M1012" s="870"/>
      <c r="N1012" s="870"/>
      <c r="O1012" s="870"/>
      <c r="P1012" s="870"/>
      <c r="Q1012" s="870"/>
    </row>
    <row r="1013" ht="25.15" customHeight="true" x14ac:dyDescent="0.2">
      <c r="C1013" s="870"/>
      <c r="D1013" s="870"/>
      <c r="E1013" s="870"/>
      <c r="F1013" s="870"/>
      <c r="G1013" s="870"/>
      <c r="H1013" s="870"/>
      <c r="I1013" s="870"/>
      <c r="J1013" s="870"/>
      <c r="K1013" s="870"/>
      <c r="L1013" s="870"/>
      <c r="M1013" s="870"/>
      <c r="N1013" s="870"/>
      <c r="O1013" s="870"/>
      <c r="P1013" s="870"/>
      <c r="Q1013" s="870"/>
    </row>
    <row r="1014" ht="25.15" customHeight="true" x14ac:dyDescent="0.2">
      <c r="C1014" s="870"/>
      <c r="D1014" s="870"/>
      <c r="E1014" s="870"/>
      <c r="F1014" s="870"/>
      <c r="G1014" s="870"/>
      <c r="H1014" s="870"/>
      <c r="I1014" s="870"/>
      <c r="J1014" s="870"/>
      <c r="K1014" s="870"/>
      <c r="L1014" s="870"/>
      <c r="M1014" s="870"/>
      <c r="N1014" s="870"/>
      <c r="O1014" s="870"/>
      <c r="P1014" s="870"/>
      <c r="Q1014" s="870"/>
    </row>
    <row r="1015" ht="25.15" customHeight="true" x14ac:dyDescent="0.2">
      <c r="C1015" s="870"/>
      <c r="D1015" s="870"/>
      <c r="E1015" s="870"/>
      <c r="F1015" s="870"/>
      <c r="G1015" s="870"/>
      <c r="H1015" s="870"/>
      <c r="I1015" s="870"/>
      <c r="J1015" s="870"/>
      <c r="K1015" s="870"/>
      <c r="L1015" s="870"/>
      <c r="M1015" s="870"/>
      <c r="N1015" s="870"/>
      <c r="O1015" s="870"/>
      <c r="P1015" s="870"/>
      <c r="Q1015" s="870"/>
    </row>
    <row r="1016" ht="25.15" customHeight="true" x14ac:dyDescent="0.2">
      <c r="C1016" s="870"/>
      <c r="D1016" s="870"/>
      <c r="E1016" s="870"/>
      <c r="F1016" s="870"/>
      <c r="G1016" s="870"/>
      <c r="H1016" s="870"/>
      <c r="I1016" s="870"/>
      <c r="J1016" s="870"/>
      <c r="K1016" s="870"/>
      <c r="L1016" s="870"/>
      <c r="M1016" s="870"/>
      <c r="N1016" s="870"/>
      <c r="O1016" s="870"/>
      <c r="P1016" s="870"/>
      <c r="Q1016" s="870"/>
    </row>
    <row r="1017" ht="25.15" customHeight="true" x14ac:dyDescent="0.2">
      <c r="C1017" s="870"/>
      <c r="D1017" s="870"/>
      <c r="E1017" s="870"/>
      <c r="F1017" s="870"/>
      <c r="G1017" s="870"/>
      <c r="H1017" s="870"/>
      <c r="I1017" s="870"/>
      <c r="J1017" s="870"/>
      <c r="K1017" s="870"/>
      <c r="L1017" s="870"/>
      <c r="M1017" s="870"/>
      <c r="N1017" s="870"/>
      <c r="O1017" s="870"/>
      <c r="P1017" s="870"/>
      <c r="Q1017" s="870"/>
    </row>
    <row r="1018" ht="25.15" customHeight="true" x14ac:dyDescent="0.2">
      <c r="C1018" s="870"/>
      <c r="D1018" s="870"/>
      <c r="E1018" s="870"/>
      <c r="F1018" s="870"/>
      <c r="G1018" s="870"/>
      <c r="H1018" s="870"/>
      <c r="I1018" s="870"/>
      <c r="J1018" s="870"/>
      <c r="K1018" s="870"/>
      <c r="L1018" s="870"/>
      <c r="M1018" s="870"/>
      <c r="N1018" s="870"/>
      <c r="O1018" s="870"/>
      <c r="P1018" s="870"/>
      <c r="Q1018" s="870"/>
    </row>
    <row r="1019" ht="25.15" customHeight="true" x14ac:dyDescent="0.2">
      <c r="C1019" s="870"/>
      <c r="D1019" s="870"/>
      <c r="E1019" s="870"/>
      <c r="F1019" s="870"/>
      <c r="G1019" s="870"/>
      <c r="H1019" s="870"/>
      <c r="I1019" s="870"/>
      <c r="J1019" s="870"/>
      <c r="K1019" s="870"/>
      <c r="L1019" s="870"/>
      <c r="M1019" s="870"/>
      <c r="N1019" s="870"/>
      <c r="O1019" s="870"/>
      <c r="P1019" s="870"/>
      <c r="Q1019" s="870"/>
    </row>
    <row r="1020" ht="25.15" customHeight="true" x14ac:dyDescent="0.2">
      <c r="C1020" s="870"/>
      <c r="D1020" s="870"/>
      <c r="E1020" s="870"/>
      <c r="F1020" s="870"/>
      <c r="G1020" s="870"/>
      <c r="H1020" s="870"/>
      <c r="I1020" s="870"/>
      <c r="J1020" s="870"/>
      <c r="K1020" s="870"/>
      <c r="L1020" s="870"/>
      <c r="M1020" s="870"/>
      <c r="N1020" s="870"/>
      <c r="O1020" s="870"/>
      <c r="P1020" s="870"/>
      <c r="Q1020" s="870"/>
    </row>
    <row r="1021" ht="25.15" customHeight="true" x14ac:dyDescent="0.2">
      <c r="C1021" s="870"/>
      <c r="D1021" s="870"/>
      <c r="E1021" s="870"/>
      <c r="F1021" s="870"/>
      <c r="G1021" s="870"/>
      <c r="H1021" s="870"/>
      <c r="I1021" s="870"/>
      <c r="J1021" s="870"/>
      <c r="K1021" s="870"/>
      <c r="L1021" s="870"/>
      <c r="M1021" s="870"/>
      <c r="N1021" s="870"/>
      <c r="O1021" s="870"/>
      <c r="P1021" s="870"/>
      <c r="Q1021" s="870"/>
    </row>
    <row r="1022" ht="25.15" customHeight="true" x14ac:dyDescent="0.2">
      <c r="C1022" s="870"/>
      <c r="D1022" s="870"/>
      <c r="E1022" s="870"/>
      <c r="F1022" s="870"/>
      <c r="G1022" s="870"/>
      <c r="H1022" s="870"/>
      <c r="I1022" s="870"/>
      <c r="J1022" s="870"/>
      <c r="K1022" s="870"/>
      <c r="L1022" s="870"/>
      <c r="M1022" s="870"/>
      <c r="N1022" s="870"/>
      <c r="O1022" s="870"/>
      <c r="P1022" s="870"/>
      <c r="Q1022" s="870"/>
    </row>
    <row r="1023" ht="25.15" customHeight="true" x14ac:dyDescent="0.2">
      <c r="C1023" s="870"/>
      <c r="D1023" s="870"/>
      <c r="E1023" s="870"/>
      <c r="F1023" s="870"/>
      <c r="G1023" s="870"/>
      <c r="H1023" s="870"/>
      <c r="I1023" s="870"/>
      <c r="J1023" s="870"/>
      <c r="K1023" s="870"/>
      <c r="L1023" s="870"/>
      <c r="M1023" s="870"/>
      <c r="N1023" s="870"/>
      <c r="O1023" s="870"/>
      <c r="P1023" s="870"/>
      <c r="Q1023" s="870"/>
    </row>
    <row r="1024" ht="25.15" customHeight="true" x14ac:dyDescent="0.2">
      <c r="C1024" s="870"/>
      <c r="D1024" s="870"/>
      <c r="E1024" s="870"/>
      <c r="F1024" s="870"/>
      <c r="G1024" s="870"/>
      <c r="H1024" s="870"/>
      <c r="I1024" s="870"/>
      <c r="J1024" s="870"/>
      <c r="K1024" s="870"/>
      <c r="L1024" s="870"/>
      <c r="M1024" s="870"/>
      <c r="N1024" s="870"/>
      <c r="O1024" s="870"/>
      <c r="P1024" s="870"/>
      <c r="Q1024" s="870"/>
    </row>
    <row r="1025" s="242" customFormat="true" ht="21" customHeight="true" x14ac:dyDescent="0.2">
      <c r="A1025" s="3228" t="s">
        <v>35</v>
      </c>
      <c r="B1025" s="3229"/>
      <c r="C1025" s="3230"/>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231" t="s">
        <v>203</v>
      </c>
      <c r="B1026" s="3232"/>
      <c r="C1026" s="793" t="s">
        <v>204</v>
      </c>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794" t="s">
        <v>205</v>
      </c>
      <c r="B1027" s="795" t="s">
        <v>206</v>
      </c>
      <c r="C1027" s="796">
        <v>5523</v>
      </c>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797" t="s">
        <v>207</v>
      </c>
      <c r="B1028" s="798" t="s">
        <v>206</v>
      </c>
      <c r="C1028" s="799">
        <v>5523</v>
      </c>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797" t="s">
        <v>208</v>
      </c>
      <c r="B1029" s="798" t="s">
        <v>206</v>
      </c>
      <c r="C1029" s="799">
        <v>5523</v>
      </c>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797" t="s">
        <v>210</v>
      </c>
      <c r="B1030" s="798" t="s">
        <v>206</v>
      </c>
      <c r="C1030" s="799">
        <v>5523</v>
      </c>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233" t="s">
        <v>212</v>
      </c>
      <c r="B1031" s="798" t="s">
        <v>213</v>
      </c>
      <c r="C1031" s="799">
        <v>921</v>
      </c>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233"/>
      <c r="B1032" s="798" t="s">
        <v>214</v>
      </c>
      <c r="C1032" s="799">
        <v>4602</v>
      </c>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234"/>
      <c r="B1033" s="800" t="s">
        <v>215</v>
      </c>
      <c r="C1033" s="801">
        <v>0</v>
      </c>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785"/>
      <c r="BB1033" s="136"/>
      <c r="BC1033" s="785"/>
      <c r="BD1033" s="785"/>
      <c r="BE1033" s="785"/>
      <c r="BF1033" s="785"/>
      <c r="BG1033" s="785"/>
      <c r="BH1033" s="785"/>
      <c r="BI1033" s="785"/>
      <c r="BJ1033" s="785"/>
      <c r="BK1033" s="785"/>
      <c r="BL1033" s="785"/>
      <c r="BM1033" s="785"/>
      <c r="BN1033" s="785"/>
      <c r="BO1033" s="785"/>
      <c r="BP1033" s="785"/>
      <c r="BQ1033" s="785"/>
      <c r="BR1033" s="785"/>
      <c r="BS1033" s="785"/>
      <c r="BT1033" s="785"/>
      <c r="BU1033" s="785"/>
      <c r="BV1033" s="785"/>
      <c r="BW1033" s="785"/>
      <c r="BX1033" s="785"/>
      <c r="BY1033" s="78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235" t="s">
        <v>283</v>
      </c>
      <c r="B1034" s="3236"/>
      <c r="C1034" s="3237"/>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6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760"/>
      <c r="BB1035" s="268"/>
      <c r="BC1035" s="760"/>
      <c r="BD1035" s="760"/>
      <c r="BE1035" s="760"/>
      <c r="BF1035" s="760"/>
      <c r="BG1035" s="760"/>
      <c r="BH1035" s="760"/>
      <c r="BI1035" s="760"/>
      <c r="BJ1035" s="760"/>
      <c r="BK1035" s="760"/>
      <c r="BL1035" s="760"/>
      <c r="BM1035" s="760"/>
      <c r="BN1035" s="760"/>
      <c r="BO1035" s="760"/>
      <c r="BP1035" s="760"/>
      <c r="BQ1035" s="760"/>
      <c r="BR1035" s="760"/>
      <c r="BS1035" s="760"/>
      <c r="BT1035" s="760"/>
      <c r="BU1035" s="760"/>
      <c r="BV1035" s="760"/>
      <c r="BW1035" s="760"/>
      <c r="BX1035" s="760"/>
      <c r="BY1035" s="760"/>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122</v>
      </c>
      <c r="B1036" s="118" t="s">
        <v>123</v>
      </c>
    </row>
    <row r="1037" ht="15" customHeight="true" x14ac:dyDescent="0.2">
      <c r="A1037" s="429" t="str">
        <f>R15</f>
        <v>Boucle du Mouhoun</v>
      </c>
      <c r="B1037" s="429">
        <f>BR122+BR123</f>
        <v>2935.1501327499009</v>
      </c>
    </row>
    <row r="1038" ht="15" customHeight="true" x14ac:dyDescent="0.2">
      <c r="A1038" s="429" t="str">
        <f>S15</f>
        <v>Cascade</v>
      </c>
      <c r="B1038" s="429">
        <f>BS122+BS123</f>
        <v>3712.2005697172963</v>
      </c>
    </row>
    <row r="1039" ht="15" customHeight="true" x14ac:dyDescent="0.2">
      <c r="A1039" s="429" t="str">
        <f>T15</f>
        <v>Centre</v>
      </c>
      <c r="B1039" s="429">
        <f>BT122+BT123</f>
        <v>2592.0104737290048</v>
      </c>
    </row>
    <row r="1040" ht="15" customHeight="true" x14ac:dyDescent="0.2">
      <c r="A1040" s="429" t="str">
        <f>U15</f>
        <v>Centre-Est</v>
      </c>
      <c r="B1040" s="429">
        <f>BU122+BU123</f>
        <v>2713.440624008826</v>
      </c>
    </row>
    <row r="1041" ht="15" customHeight="true" x14ac:dyDescent="0.2">
      <c r="A1041" s="429" t="str">
        <f>V15</f>
        <v>Centre-Nord</v>
      </c>
      <c r="B1041" s="429">
        <f>BV122+BV123</f>
        <v>2393.2616850543391</v>
      </c>
    </row>
    <row r="1042" ht="15" customHeight="true" x14ac:dyDescent="0.2">
      <c r="A1042" s="429" t="str">
        <f>W15</f>
        <v>Centre-Ouest</v>
      </c>
      <c r="B1042" s="429">
        <f>BW122+BW123</f>
        <v>2431.4610116450694</v>
      </c>
    </row>
    <row r="1043" ht="15" customHeight="true" x14ac:dyDescent="0.2">
      <c r="A1043" s="429" t="str">
        <f>X15</f>
        <v>Centre-Sud</v>
      </c>
      <c r="B1043" s="429">
        <f>BX122+XR123</f>
        <v>9.8792422082486056</v>
      </c>
    </row>
    <row r="1044" ht="15" customHeight="true" x14ac:dyDescent="0.2">
      <c r="A1044" s="429" t="str">
        <f>Y15</f>
        <v>Est</v>
      </c>
      <c r="B1044" s="429">
        <f>BY122+BY123</f>
        <v>3052.6279249034433</v>
      </c>
    </row>
    <row r="1045" ht="15" customHeight="true" x14ac:dyDescent="0.2">
      <c r="A1045" s="429" t="str">
        <f>Z15</f>
        <v>Hauts-Bassins</v>
      </c>
      <c r="B1045" s="429">
        <f>BZ122+BZ123</f>
        <v>2952.4870217349376</v>
      </c>
    </row>
    <row r="1046" ht="15" customHeight="true" x14ac:dyDescent="0.2">
      <c r="A1046" s="268" t="str">
        <f>AA15</f>
        <v>Nord</v>
      </c>
      <c r="B1046" s="429">
        <f>CA122+CA123</f>
        <v>4602.71691601354</v>
      </c>
    </row>
    <row r="1047" ht="15" customHeight="true" x14ac:dyDescent="0.2">
      <c r="A1047" s="268" t="str">
        <f>AB15</f>
        <v>Plateau-Central</v>
      </c>
      <c r="B1047" s="429">
        <f>CB122+CB123</f>
        <v>2189.3166854949154</v>
      </c>
    </row>
    <row r="1048" ht="15" customHeight="true" x14ac:dyDescent="0.2">
      <c r="A1048" s="268" t="str">
        <f>AC15</f>
        <v>Sahel</v>
      </c>
      <c r="B1048" s="429">
        <f>CC122+CC123</f>
        <v>1936.5992794242343</v>
      </c>
    </row>
    <row r="1049" ht="15" customHeight="true" x14ac:dyDescent="0.2">
      <c r="A1049" s="268" t="str">
        <f>AD15</f>
        <v>Sud-Ouest</v>
      </c>
      <c r="B1049" s="429">
        <f>CD122+CD123</f>
        <v>2298.7916432850343</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13</v>
      </c>
      <c r="B1072" s="268" t="s">
        <v>142</v>
      </c>
    </row>
    <row r="1100" s="235" customFormat="true" ht="17.1" customHeight="true" x14ac:dyDescent="0.2">
      <c r="A1100" s="1054"/>
      <c r="B1100" s="1049"/>
      <c r="BA1100" s="760"/>
      <c r="BB1100" s="268"/>
      <c r="BC1100" s="760"/>
      <c r="BD1100" s="760"/>
      <c r="BE1100" s="760"/>
      <c r="BF1100" s="760"/>
      <c r="BG1100" s="760"/>
      <c r="BH1100" s="760"/>
      <c r="BI1100" s="760"/>
      <c r="BJ1100" s="760"/>
      <c r="BK1100" s="760"/>
      <c r="BL1100" s="760"/>
      <c r="BM1100" s="760"/>
      <c r="BN1100" s="760"/>
      <c r="BO1100" s="760"/>
      <c r="BP1100" s="760"/>
      <c r="BQ1100" s="760"/>
      <c r="BR1100" s="760"/>
      <c r="BS1100" s="760"/>
      <c r="BT1100" s="760"/>
      <c r="BU1100" s="760"/>
      <c r="BV1100" s="760"/>
      <c r="BW1100" s="760"/>
      <c r="BX1100" s="760"/>
      <c r="BY1100" s="760"/>
    </row>
    <row r="1101" s="235" customFormat="true" ht="17.1" customHeight="true" x14ac:dyDescent="0.2">
      <c r="A1101" s="1055"/>
      <c r="B1101" s="1050"/>
      <c r="BA1101" s="760"/>
      <c r="BB1101" s="268"/>
      <c r="BC1101" s="760"/>
      <c r="BD1101" s="760"/>
      <c r="BE1101" s="760"/>
      <c r="BF1101" s="760"/>
      <c r="BG1101" s="760"/>
      <c r="BH1101" s="760"/>
      <c r="BI1101" s="760"/>
      <c r="BJ1101" s="760"/>
      <c r="BK1101" s="760"/>
      <c r="BL1101" s="760"/>
      <c r="BM1101" s="760"/>
      <c r="BN1101" s="760"/>
      <c r="BO1101" s="760"/>
      <c r="BP1101" s="760"/>
      <c r="BQ1101" s="760"/>
      <c r="BR1101" s="760"/>
      <c r="BS1101" s="760"/>
      <c r="BT1101" s="760"/>
      <c r="BU1101" s="760"/>
      <c r="BV1101" s="760"/>
      <c r="BW1101" s="760"/>
      <c r="BX1101" s="760"/>
      <c r="BY1101" s="760"/>
    </row>
    <row r="1102" s="235" customFormat="true" ht="15" customHeight="true" x14ac:dyDescent="0.2">
      <c r="BA1102" s="760"/>
      <c r="BB1102" s="268"/>
      <c r="BC1102" s="760"/>
      <c r="BD1102" s="760"/>
      <c r="BE1102" s="760"/>
      <c r="BF1102" s="760"/>
      <c r="BG1102" s="760"/>
      <c r="BH1102" s="760"/>
      <c r="BI1102" s="760"/>
      <c r="BJ1102" s="760"/>
      <c r="BK1102" s="760"/>
      <c r="BL1102" s="760"/>
      <c r="BM1102" s="760"/>
      <c r="BN1102" s="760"/>
      <c r="BO1102" s="760"/>
      <c r="BP1102" s="760"/>
      <c r="BQ1102" s="760"/>
      <c r="BR1102" s="760"/>
      <c r="BS1102" s="760"/>
      <c r="BT1102" s="760"/>
      <c r="BU1102" s="760"/>
      <c r="BV1102" s="760"/>
      <c r="BW1102" s="760"/>
      <c r="BX1102" s="760"/>
      <c r="BY1102" s="760"/>
    </row>
    <row r="1103" s="235" customFormat="true" ht="15" customHeight="true" x14ac:dyDescent="0.2">
      <c r="BA1103" s="760"/>
      <c r="BB1103" s="268"/>
      <c r="BC1103" s="760"/>
      <c r="BD1103" s="760"/>
      <c r="BE1103" s="760"/>
      <c r="BF1103" s="760"/>
      <c r="BG1103" s="760"/>
      <c r="BH1103" s="760"/>
      <c r="BI1103" s="760"/>
      <c r="BJ1103" s="760"/>
      <c r="BK1103" s="760"/>
      <c r="BL1103" s="760"/>
      <c r="BM1103" s="760"/>
      <c r="BN1103" s="760"/>
      <c r="BO1103" s="760"/>
      <c r="BP1103" s="760"/>
      <c r="BQ1103" s="760"/>
      <c r="BR1103" s="760"/>
      <c r="BS1103" s="760"/>
      <c r="BT1103" s="760"/>
      <c r="BU1103" s="760"/>
      <c r="BV1103" s="760"/>
      <c r="BW1103" s="760"/>
      <c r="BX1103" s="760"/>
      <c r="BY1103" s="760"/>
    </row>
    <row r="1104" s="235" customFormat="true" ht="15" customHeight="true" x14ac:dyDescent="0.2">
      <c r="BA1104" s="760"/>
      <c r="BB1104" s="268"/>
      <c r="BC1104" s="760"/>
      <c r="BD1104" s="760"/>
      <c r="BE1104" s="760"/>
      <c r="BF1104" s="760"/>
      <c r="BG1104" s="760"/>
      <c r="BH1104" s="760"/>
      <c r="BI1104" s="760"/>
      <c r="BJ1104" s="760"/>
      <c r="BK1104" s="760"/>
      <c r="BL1104" s="760"/>
      <c r="BM1104" s="760"/>
      <c r="BN1104" s="760"/>
      <c r="BO1104" s="760"/>
      <c r="BP1104" s="760"/>
      <c r="BQ1104" s="760"/>
      <c r="BR1104" s="760"/>
      <c r="BS1104" s="760"/>
      <c r="BT1104" s="760"/>
      <c r="BU1104" s="760"/>
      <c r="BV1104" s="760"/>
      <c r="BW1104" s="760"/>
      <c r="BX1104" s="760"/>
      <c r="BY1104" s="760"/>
    </row>
    <row r="1105" s="235" customFormat="true" ht="15" customHeight="true" x14ac:dyDescent="0.2">
      <c r="BA1105" s="760"/>
      <c r="BB1105" s="268"/>
      <c r="BC1105" s="760"/>
      <c r="BD1105" s="760"/>
      <c r="BE1105" s="760"/>
      <c r="BF1105" s="760"/>
      <c r="BG1105" s="760"/>
      <c r="BH1105" s="760"/>
      <c r="BI1105" s="760"/>
      <c r="BJ1105" s="760"/>
      <c r="BK1105" s="760"/>
      <c r="BL1105" s="760"/>
      <c r="BM1105" s="760"/>
      <c r="BN1105" s="760"/>
      <c r="BO1105" s="760"/>
      <c r="BP1105" s="760"/>
      <c r="BQ1105" s="760"/>
      <c r="BR1105" s="760"/>
      <c r="BS1105" s="760"/>
      <c r="BT1105" s="760"/>
      <c r="BU1105" s="760"/>
      <c r="BV1105" s="760"/>
      <c r="BW1105" s="760"/>
      <c r="BX1105" s="760"/>
      <c r="BY1105" s="760"/>
    </row>
    <row r="1106" s="235" customFormat="true" ht="15" customHeight="true" x14ac:dyDescent="0.2">
      <c r="BA1106" s="760"/>
      <c r="BB1106" s="268"/>
      <c r="BC1106" s="760"/>
      <c r="BD1106" s="760"/>
      <c r="BE1106" s="760"/>
      <c r="BF1106" s="760"/>
      <c r="BG1106" s="760"/>
      <c r="BH1106" s="760"/>
      <c r="BI1106" s="760"/>
      <c r="BJ1106" s="760"/>
      <c r="BK1106" s="760"/>
      <c r="BL1106" s="760"/>
      <c r="BM1106" s="760"/>
      <c r="BN1106" s="760"/>
      <c r="BO1106" s="760"/>
      <c r="BP1106" s="760"/>
      <c r="BQ1106" s="760"/>
      <c r="BR1106" s="760"/>
      <c r="BS1106" s="760"/>
      <c r="BT1106" s="760"/>
      <c r="BU1106" s="760"/>
      <c r="BV1106" s="760"/>
      <c r="BW1106" s="760"/>
      <c r="BX1106" s="760"/>
      <c r="BY1106" s="760"/>
    </row>
    <row r="1107" s="235" customFormat="true" ht="15" customHeight="true" x14ac:dyDescent="0.2">
      <c r="BA1107" s="760"/>
      <c r="BB1107" s="268"/>
      <c r="BC1107" s="760"/>
      <c r="BD1107" s="760"/>
      <c r="BE1107" s="760"/>
      <c r="BF1107" s="760"/>
      <c r="BG1107" s="760"/>
      <c r="BH1107" s="760"/>
      <c r="BI1107" s="760"/>
      <c r="BJ1107" s="760"/>
      <c r="BK1107" s="760"/>
      <c r="BL1107" s="760"/>
      <c r="BM1107" s="760"/>
      <c r="BN1107" s="760"/>
      <c r="BO1107" s="760"/>
      <c r="BP1107" s="760"/>
      <c r="BQ1107" s="760"/>
      <c r="BR1107" s="760"/>
      <c r="BS1107" s="760"/>
      <c r="BT1107" s="760"/>
      <c r="BU1107" s="760"/>
      <c r="BV1107" s="760"/>
      <c r="BW1107" s="760"/>
      <c r="BX1107" s="760"/>
      <c r="BY1107" s="760"/>
    </row>
    <row r="1108" s="235" customFormat="true" ht="15" customHeight="true" x14ac:dyDescent="0.2">
      <c r="BA1108" s="760"/>
      <c r="BB1108" s="268"/>
      <c r="BC1108" s="760"/>
      <c r="BD1108" s="760"/>
      <c r="BE1108" s="760"/>
      <c r="BF1108" s="760"/>
      <c r="BG1108" s="760"/>
      <c r="BH1108" s="760"/>
      <c r="BI1108" s="760"/>
      <c r="BJ1108" s="760"/>
      <c r="BK1108" s="760"/>
      <c r="BL1108" s="760"/>
      <c r="BM1108" s="760"/>
      <c r="BN1108" s="760"/>
      <c r="BO1108" s="760"/>
      <c r="BP1108" s="760"/>
      <c r="BQ1108" s="760"/>
      <c r="BR1108" s="760"/>
      <c r="BS1108" s="760"/>
      <c r="BT1108" s="760"/>
      <c r="BU1108" s="760"/>
      <c r="BV1108" s="760"/>
      <c r="BW1108" s="760"/>
      <c r="BX1108" s="760"/>
      <c r="BY1108" s="760"/>
    </row>
    <row r="1109" s="235" customFormat="true" ht="15" customHeight="true" x14ac:dyDescent="0.2">
      <c r="BA1109" s="760"/>
      <c r="BB1109" s="268"/>
      <c r="BC1109" s="760"/>
      <c r="BD1109" s="760"/>
      <c r="BE1109" s="760"/>
      <c r="BF1109" s="760"/>
      <c r="BG1109" s="760"/>
      <c r="BH1109" s="760"/>
      <c r="BI1109" s="760"/>
      <c r="BJ1109" s="760"/>
      <c r="BK1109" s="760"/>
      <c r="BL1109" s="760"/>
      <c r="BM1109" s="760"/>
      <c r="BN1109" s="760"/>
      <c r="BO1109" s="760"/>
      <c r="BP1109" s="760"/>
      <c r="BQ1109" s="760"/>
      <c r="BR1109" s="760"/>
      <c r="BS1109" s="760"/>
      <c r="BT1109" s="760"/>
      <c r="BU1109" s="760"/>
      <c r="BV1109" s="760"/>
      <c r="BW1109" s="760"/>
      <c r="BX1109" s="760"/>
      <c r="BY1109" s="760"/>
    </row>
    <row r="1110" s="235" customFormat="true" ht="15" customHeight="true" x14ac:dyDescent="0.2">
      <c r="BA1110" s="760"/>
      <c r="BB1110" s="268"/>
      <c r="BC1110" s="760"/>
      <c r="BD1110" s="760"/>
      <c r="BE1110" s="760"/>
      <c r="BF1110" s="760"/>
      <c r="BG1110" s="760"/>
      <c r="BH1110" s="760"/>
      <c r="BI1110" s="760"/>
      <c r="BJ1110" s="760"/>
      <c r="BK1110" s="760"/>
      <c r="BL1110" s="760"/>
      <c r="BM1110" s="760"/>
      <c r="BN1110" s="760"/>
      <c r="BO1110" s="760"/>
      <c r="BP1110" s="760"/>
      <c r="BQ1110" s="760"/>
      <c r="BR1110" s="760"/>
      <c r="BS1110" s="760"/>
      <c r="BT1110" s="760"/>
      <c r="BU1110" s="760"/>
      <c r="BV1110" s="760"/>
      <c r="BW1110" s="760"/>
      <c r="BX1110" s="760"/>
      <c r="BY1110" s="760"/>
    </row>
    <row r="1111" s="235" customFormat="true" ht="15" customHeight="true" x14ac:dyDescent="0.2">
      <c r="BA1111" s="760"/>
      <c r="BB1111" s="268"/>
      <c r="BC1111" s="760"/>
      <c r="BD1111" s="760"/>
      <c r="BE1111" s="760"/>
      <c r="BF1111" s="760"/>
      <c r="BG1111" s="760"/>
      <c r="BH1111" s="760"/>
      <c r="BI1111" s="760"/>
      <c r="BJ1111" s="760"/>
      <c r="BK1111" s="760"/>
      <c r="BL1111" s="760"/>
      <c r="BM1111" s="760"/>
      <c r="BN1111" s="760"/>
      <c r="BO1111" s="760"/>
      <c r="BP1111" s="760"/>
      <c r="BQ1111" s="760"/>
      <c r="BR1111" s="760"/>
      <c r="BS1111" s="760"/>
      <c r="BT1111" s="760"/>
      <c r="BU1111" s="760"/>
      <c r="BV1111" s="760"/>
      <c r="BW1111" s="760"/>
      <c r="BX1111" s="760"/>
      <c r="BY1111" s="760"/>
    </row>
    <row r="1112" s="235" customFormat="true" ht="15" customHeight="true" x14ac:dyDescent="0.2">
      <c r="BA1112" s="760"/>
      <c r="BB1112" s="268"/>
      <c r="BC1112" s="760"/>
      <c r="BD1112" s="760"/>
      <c r="BE1112" s="760"/>
      <c r="BF1112" s="760"/>
      <c r="BG1112" s="760"/>
      <c r="BH1112" s="760"/>
      <c r="BI1112" s="760"/>
      <c r="BJ1112" s="760"/>
      <c r="BK1112" s="760"/>
      <c r="BL1112" s="760"/>
      <c r="BM1112" s="760"/>
      <c r="BN1112" s="760"/>
      <c r="BO1112" s="760"/>
      <c r="BP1112" s="760"/>
      <c r="BQ1112" s="760"/>
      <c r="BR1112" s="760"/>
      <c r="BS1112" s="760"/>
      <c r="BT1112" s="760"/>
      <c r="BU1112" s="760"/>
      <c r="BV1112" s="760"/>
      <c r="BW1112" s="760"/>
      <c r="BX1112" s="760"/>
      <c r="BY1112" s="760"/>
    </row>
    <row r="1113" s="235" customFormat="true" ht="15" customHeight="true" x14ac:dyDescent="0.2">
      <c r="BA1113" s="760"/>
      <c r="BB1113" s="268"/>
      <c r="BC1113" s="760"/>
      <c r="BD1113" s="760"/>
      <c r="BE1113" s="760"/>
      <c r="BF1113" s="760"/>
      <c r="BG1113" s="760"/>
      <c r="BH1113" s="760"/>
      <c r="BI1113" s="760"/>
      <c r="BJ1113" s="760"/>
      <c r="BK1113" s="760"/>
      <c r="BL1113" s="760"/>
      <c r="BM1113" s="760"/>
      <c r="BN1113" s="760"/>
      <c r="BO1113" s="760"/>
      <c r="BP1113" s="760"/>
      <c r="BQ1113" s="760"/>
      <c r="BR1113" s="760"/>
      <c r="BS1113" s="760"/>
      <c r="BT1113" s="760"/>
      <c r="BU1113" s="760"/>
      <c r="BV1113" s="760"/>
      <c r="BW1113" s="760"/>
      <c r="BX1113" s="760"/>
      <c r="BY1113" s="760"/>
    </row>
    <row r="1114" s="235" customFormat="true" ht="17.1" customHeight="true" x14ac:dyDescent="0.2">
      <c r="A1114" s="1055"/>
      <c r="B1114" s="1050"/>
      <c r="C1114" s="1051"/>
      <c r="D1114" s="1051"/>
      <c r="E1114" s="1051"/>
      <c r="F1114" s="1051"/>
      <c r="G1114" s="1051"/>
      <c r="H1114" s="1051"/>
      <c r="I1114" s="1051"/>
      <c r="J1114" s="1051"/>
      <c r="K1114" s="1051"/>
      <c r="L1114" s="1051"/>
      <c r="M1114" s="1051"/>
      <c r="N1114" s="1051"/>
      <c r="O1114" s="1051"/>
      <c r="P1114" s="1051"/>
      <c r="Q1114" s="1051"/>
      <c r="R1114" s="1051"/>
      <c r="S1114" s="1051"/>
      <c r="T1114" s="1051"/>
      <c r="U1114" s="1051"/>
      <c r="V1114" s="1051"/>
      <c r="W1114" s="1051"/>
      <c r="X1114" s="1051"/>
      <c r="Y1114" s="1051"/>
      <c r="Z1114" s="1051"/>
      <c r="AA1114" s="1051"/>
      <c r="AB1114" s="1051"/>
      <c r="AC1114" s="1051"/>
      <c r="AD1114" s="1051"/>
      <c r="BA1114" s="760"/>
      <c r="BB1114" s="268"/>
      <c r="BC1114" s="760"/>
      <c r="BD1114" s="760"/>
      <c r="BE1114" s="760"/>
      <c r="BF1114" s="760"/>
      <c r="BG1114" s="760"/>
      <c r="BH1114" s="760"/>
      <c r="BI1114" s="760"/>
      <c r="BJ1114" s="760"/>
      <c r="BK1114" s="760"/>
      <c r="BL1114" s="760"/>
      <c r="BM1114" s="760"/>
      <c r="BN1114" s="760"/>
      <c r="BO1114" s="760"/>
      <c r="BP1114" s="760"/>
      <c r="BQ1114" s="760"/>
      <c r="BR1114" s="760"/>
      <c r="BS1114" s="760"/>
      <c r="BT1114" s="760"/>
      <c r="BU1114" s="760"/>
      <c r="BV1114" s="760"/>
      <c r="BW1114" s="760"/>
      <c r="BX1114" s="760"/>
      <c r="BY1114" s="760"/>
    </row>
    <row r="1115" s="235" customFormat="true" ht="17.1" customHeight="true" x14ac:dyDescent="0.2">
      <c r="A1115" s="1055"/>
      <c r="B1115" s="1050"/>
      <c r="C1115" s="1051"/>
      <c r="D1115" s="1051"/>
      <c r="E1115" s="1051"/>
      <c r="F1115" s="1051"/>
      <c r="G1115" s="1051"/>
      <c r="H1115" s="1051"/>
      <c r="I1115" s="1051"/>
      <c r="J1115" s="1051"/>
      <c r="K1115" s="1051"/>
      <c r="L1115" s="1051"/>
      <c r="M1115" s="1051"/>
      <c r="N1115" s="1051"/>
      <c r="O1115" s="1051"/>
      <c r="P1115" s="1051"/>
      <c r="Q1115" s="1051"/>
      <c r="R1115" s="1051"/>
      <c r="S1115" s="1051"/>
      <c r="T1115" s="1051"/>
      <c r="U1115" s="1051"/>
      <c r="V1115" s="1051"/>
      <c r="W1115" s="1051"/>
      <c r="X1115" s="1051"/>
      <c r="Y1115" s="1051"/>
      <c r="Z1115" s="1051"/>
      <c r="AA1115" s="1051"/>
      <c r="AB1115" s="1051"/>
      <c r="AC1115" s="1051"/>
      <c r="AD1115" s="1051"/>
      <c r="BA1115" s="760"/>
      <c r="BB1115" s="268"/>
      <c r="BC1115" s="760"/>
      <c r="BD1115" s="760"/>
      <c r="BE1115" s="760"/>
      <c r="BF1115" s="760"/>
      <c r="BG1115" s="760"/>
      <c r="BH1115" s="760"/>
      <c r="BI1115" s="760"/>
      <c r="BJ1115" s="760"/>
      <c r="BK1115" s="760"/>
      <c r="BL1115" s="760"/>
      <c r="BM1115" s="760"/>
      <c r="BN1115" s="760"/>
      <c r="BO1115" s="760"/>
      <c r="BP1115" s="760"/>
      <c r="BQ1115" s="760"/>
      <c r="BR1115" s="760"/>
      <c r="BS1115" s="760"/>
      <c r="BT1115" s="760"/>
      <c r="BU1115" s="760"/>
      <c r="BV1115" s="760"/>
      <c r="BW1115" s="760"/>
      <c r="BX1115" s="760"/>
      <c r="BY1115" s="760"/>
    </row>
    <row r="1116" s="235" customFormat="true" ht="17.1" customHeight="true" x14ac:dyDescent="0.2">
      <c r="A1116" s="1055"/>
      <c r="B1116" s="1050"/>
      <c r="C1116" s="1051"/>
      <c r="D1116" s="1051"/>
      <c r="E1116" s="1051"/>
      <c r="F1116" s="1051"/>
      <c r="G1116" s="1051"/>
      <c r="H1116" s="1051"/>
      <c r="I1116" s="1051"/>
      <c r="J1116" s="1051"/>
      <c r="K1116" s="1051"/>
      <c r="L1116" s="1051"/>
      <c r="M1116" s="1051"/>
      <c r="N1116" s="1051"/>
      <c r="O1116" s="1051"/>
      <c r="P1116" s="1051"/>
      <c r="Q1116" s="1051"/>
      <c r="R1116" s="1051"/>
      <c r="S1116" s="1051"/>
      <c r="T1116" s="1051"/>
      <c r="U1116" s="1051"/>
      <c r="V1116" s="1051"/>
      <c r="W1116" s="1051"/>
      <c r="X1116" s="1051"/>
      <c r="Y1116" s="1051"/>
      <c r="Z1116" s="1051"/>
      <c r="AA1116" s="1051"/>
      <c r="AB1116" s="1051"/>
      <c r="AC1116" s="1051"/>
      <c r="AD1116" s="1051"/>
      <c r="BA1116" s="760"/>
      <c r="BB1116" s="268"/>
      <c r="BC1116" s="760"/>
      <c r="BD1116" s="760"/>
      <c r="BE1116" s="760"/>
      <c r="BF1116" s="760"/>
      <c r="BG1116" s="760"/>
      <c r="BH1116" s="760"/>
      <c r="BI1116" s="760"/>
      <c r="BJ1116" s="760"/>
      <c r="BK1116" s="760"/>
      <c r="BL1116" s="760"/>
      <c r="BM1116" s="760"/>
      <c r="BN1116" s="760"/>
      <c r="BO1116" s="760"/>
      <c r="BP1116" s="760"/>
      <c r="BQ1116" s="760"/>
      <c r="BR1116" s="760"/>
      <c r="BS1116" s="760"/>
      <c r="BT1116" s="760"/>
      <c r="BU1116" s="760"/>
      <c r="BV1116" s="760"/>
      <c r="BW1116" s="760"/>
      <c r="BX1116" s="760"/>
      <c r="BY1116" s="760"/>
    </row>
    <row r="1117" s="235" customFormat="true" ht="17.1" customHeight="true" x14ac:dyDescent="0.2">
      <c r="A1117" s="1056"/>
      <c r="B1117" s="1052"/>
      <c r="C1117" s="1053"/>
      <c r="D1117" s="1053"/>
      <c r="E1117" s="1053"/>
      <c r="F1117" s="1053"/>
      <c r="G1117" s="1053"/>
      <c r="H1117" s="1053"/>
      <c r="I1117" s="1053"/>
      <c r="J1117" s="1053"/>
      <c r="K1117" s="1053"/>
      <c r="L1117" s="1053"/>
      <c r="M1117" s="1053"/>
      <c r="N1117" s="1053"/>
      <c r="O1117" s="1053"/>
      <c r="P1117" s="1053"/>
      <c r="Q1117" s="1053"/>
      <c r="R1117" s="1053"/>
      <c r="S1117" s="1053"/>
      <c r="T1117" s="1053"/>
      <c r="U1117" s="1053"/>
      <c r="V1117" s="1053"/>
      <c r="W1117" s="1053"/>
      <c r="X1117" s="1053"/>
      <c r="Y1117" s="1053"/>
      <c r="Z1117" s="1053"/>
      <c r="AA1117" s="1053"/>
      <c r="AB1117" s="1053"/>
      <c r="AC1117" s="1053"/>
      <c r="AD1117" s="1053"/>
      <c r="BA1117" s="760"/>
      <c r="BB1117" s="268"/>
      <c r="BC1117" s="760"/>
      <c r="BD1117" s="760"/>
      <c r="BE1117" s="760"/>
      <c r="BF1117" s="760"/>
      <c r="BG1117" s="760"/>
      <c r="BH1117" s="760"/>
      <c r="BI1117" s="760"/>
      <c r="BJ1117" s="760"/>
      <c r="BK1117" s="760"/>
      <c r="BL1117" s="760"/>
      <c r="BM1117" s="760"/>
      <c r="BN1117" s="760"/>
      <c r="BO1117" s="760"/>
      <c r="BP1117" s="760"/>
      <c r="BQ1117" s="760"/>
      <c r="BR1117" s="760"/>
      <c r="BS1117" s="760"/>
      <c r="BT1117" s="760"/>
      <c r="BU1117" s="760"/>
      <c r="BV1117" s="760"/>
      <c r="BW1117" s="760"/>
      <c r="BX1117" s="760"/>
      <c r="BY1117" s="760"/>
    </row>
    <row r="1118" s="235" customFormat="true" ht="15" customHeight="true" x14ac:dyDescent="0.2">
      <c r="BA1118" s="760"/>
      <c r="BB1118" s="268"/>
      <c r="BC1118" s="760"/>
      <c r="BD1118" s="760"/>
      <c r="BE1118" s="760"/>
      <c r="BF1118" s="760"/>
      <c r="BG1118" s="760"/>
      <c r="BH1118" s="760"/>
      <c r="BI1118" s="760"/>
      <c r="BJ1118" s="760"/>
      <c r="BK1118" s="760"/>
      <c r="BL1118" s="760"/>
      <c r="BM1118" s="760"/>
      <c r="BN1118" s="760"/>
      <c r="BO1118" s="760"/>
      <c r="BP1118" s="760"/>
      <c r="BQ1118" s="760"/>
      <c r="BR1118" s="760"/>
      <c r="BS1118" s="760"/>
      <c r="BT1118" s="760"/>
      <c r="BU1118" s="760"/>
      <c r="BV1118" s="760"/>
      <c r="BW1118" s="760"/>
      <c r="BX1118" s="760"/>
      <c r="BY1118" s="760"/>
    </row>
    <row r="1119" s="235" customFormat="true" ht="15" customHeight="true" x14ac:dyDescent="0.2">
      <c r="BA1119" s="760"/>
      <c r="BB1119" s="268"/>
      <c r="BC1119" s="760"/>
      <c r="BD1119" s="760"/>
      <c r="BE1119" s="760"/>
      <c r="BF1119" s="760"/>
      <c r="BG1119" s="760"/>
      <c r="BH1119" s="760"/>
      <c r="BI1119" s="760"/>
      <c r="BJ1119" s="760"/>
      <c r="BK1119" s="760"/>
      <c r="BL1119" s="760"/>
      <c r="BM1119" s="760"/>
      <c r="BN1119" s="760"/>
      <c r="BO1119" s="760"/>
      <c r="BP1119" s="760"/>
      <c r="BQ1119" s="760"/>
      <c r="BR1119" s="760"/>
      <c r="BS1119" s="760"/>
      <c r="BT1119" s="760"/>
      <c r="BU1119" s="760"/>
      <c r="BV1119" s="760"/>
      <c r="BW1119" s="760"/>
      <c r="BX1119" s="760"/>
      <c r="BY1119" s="760"/>
    </row>
    <row r="1120" s="235" customFormat="true" ht="15" customHeight="true" x14ac:dyDescent="0.2">
      <c r="BA1120" s="760"/>
      <c r="BB1120" s="268"/>
      <c r="BC1120" s="760"/>
      <c r="BD1120" s="760"/>
      <c r="BE1120" s="760"/>
      <c r="BF1120" s="760"/>
      <c r="BG1120" s="760"/>
      <c r="BH1120" s="760"/>
      <c r="BI1120" s="760"/>
      <c r="BJ1120" s="760"/>
      <c r="BK1120" s="760"/>
      <c r="BL1120" s="760"/>
      <c r="BM1120" s="760"/>
      <c r="BN1120" s="760"/>
      <c r="BO1120" s="760"/>
      <c r="BP1120" s="760"/>
      <c r="BQ1120" s="760"/>
      <c r="BR1120" s="760"/>
      <c r="BS1120" s="760"/>
      <c r="BT1120" s="760"/>
      <c r="BU1120" s="760"/>
      <c r="BV1120" s="760"/>
      <c r="BW1120" s="760"/>
      <c r="BX1120" s="760"/>
      <c r="BY1120" s="760"/>
    </row>
    <row r="1121" s="235" customFormat="true" ht="15" customHeight="true" x14ac:dyDescent="0.2">
      <c r="BA1121" s="760"/>
      <c r="BB1121" s="268"/>
      <c r="BC1121" s="760"/>
      <c r="BD1121" s="760"/>
      <c r="BE1121" s="760"/>
      <c r="BF1121" s="760"/>
      <c r="BG1121" s="760"/>
      <c r="BH1121" s="760"/>
      <c r="BI1121" s="760"/>
      <c r="BJ1121" s="760"/>
      <c r="BK1121" s="760"/>
      <c r="BL1121" s="760"/>
      <c r="BM1121" s="760"/>
      <c r="BN1121" s="760"/>
      <c r="BO1121" s="760"/>
      <c r="BP1121" s="760"/>
      <c r="BQ1121" s="760"/>
      <c r="BR1121" s="760"/>
      <c r="BS1121" s="760"/>
      <c r="BT1121" s="760"/>
      <c r="BU1121" s="760"/>
      <c r="BV1121" s="760"/>
      <c r="BW1121" s="760"/>
      <c r="BX1121" s="760"/>
      <c r="BY1121" s="760"/>
    </row>
    <row r="1122" s="235" customFormat="true" ht="15" customHeight="true" x14ac:dyDescent="0.2">
      <c r="BA1122" s="760"/>
      <c r="BB1122" s="268"/>
      <c r="BC1122" s="760"/>
      <c r="BD1122" s="760"/>
      <c r="BE1122" s="760"/>
      <c r="BF1122" s="760"/>
      <c r="BG1122" s="760"/>
      <c r="BH1122" s="760"/>
      <c r="BI1122" s="760"/>
      <c r="BJ1122" s="760"/>
      <c r="BK1122" s="760"/>
      <c r="BL1122" s="760"/>
      <c r="BM1122" s="760"/>
      <c r="BN1122" s="760"/>
      <c r="BO1122" s="760"/>
      <c r="BP1122" s="760"/>
      <c r="BQ1122" s="760"/>
      <c r="BR1122" s="760"/>
      <c r="BS1122" s="760"/>
      <c r="BT1122" s="760"/>
      <c r="BU1122" s="760"/>
      <c r="BV1122" s="760"/>
      <c r="BW1122" s="760"/>
      <c r="BX1122" s="760"/>
      <c r="BY1122" s="760"/>
    </row>
    <row r="1123" s="235" customFormat="true" ht="15" customHeight="true" x14ac:dyDescent="0.2">
      <c r="BA1123" s="760"/>
      <c r="BB1123" s="268"/>
      <c r="BC1123" s="760"/>
      <c r="BD1123" s="760"/>
      <c r="BE1123" s="760"/>
      <c r="BF1123" s="760"/>
      <c r="BG1123" s="760"/>
      <c r="BH1123" s="760"/>
      <c r="BI1123" s="760"/>
      <c r="BJ1123" s="760"/>
      <c r="BK1123" s="760"/>
      <c r="BL1123" s="760"/>
      <c r="BM1123" s="760"/>
      <c r="BN1123" s="760"/>
      <c r="BO1123" s="760"/>
      <c r="BP1123" s="760"/>
      <c r="BQ1123" s="760"/>
      <c r="BR1123" s="760"/>
      <c r="BS1123" s="760"/>
      <c r="BT1123" s="760"/>
      <c r="BU1123" s="760"/>
      <c r="BV1123" s="760"/>
      <c r="BW1123" s="760"/>
      <c r="BX1123" s="760"/>
      <c r="BY1123" s="760"/>
    </row>
    <row r="1124" s="235" customFormat="true" ht="15" customHeight="true" x14ac:dyDescent="0.2">
      <c r="BA1124" s="760"/>
      <c r="BB1124" s="268"/>
      <c r="BC1124" s="760"/>
      <c r="BD1124" s="760"/>
      <c r="BE1124" s="760"/>
      <c r="BF1124" s="760"/>
      <c r="BG1124" s="760"/>
      <c r="BH1124" s="760"/>
      <c r="BI1124" s="760"/>
      <c r="BJ1124" s="760"/>
      <c r="BK1124" s="760"/>
      <c r="BL1124" s="760"/>
      <c r="BM1124" s="760"/>
      <c r="BN1124" s="760"/>
      <c r="BO1124" s="760"/>
      <c r="BP1124" s="760"/>
      <c r="BQ1124" s="760"/>
      <c r="BR1124" s="760"/>
      <c r="BS1124" s="760"/>
      <c r="BT1124" s="760"/>
      <c r="BU1124" s="760"/>
      <c r="BV1124" s="760"/>
      <c r="BW1124" s="760"/>
      <c r="BX1124" s="760"/>
      <c r="BY1124" s="760"/>
    </row>
    <row r="1125" s="235" customFormat="true" ht="15" customHeight="true" x14ac:dyDescent="0.2">
      <c r="BA1125" s="760"/>
      <c r="BB1125" s="268"/>
      <c r="BC1125" s="760"/>
      <c r="BD1125" s="760"/>
      <c r="BE1125" s="760"/>
      <c r="BF1125" s="760"/>
      <c r="BG1125" s="760"/>
      <c r="BH1125" s="760"/>
      <c r="BI1125" s="760"/>
      <c r="BJ1125" s="760"/>
      <c r="BK1125" s="760"/>
      <c r="BL1125" s="760"/>
      <c r="BM1125" s="760"/>
      <c r="BN1125" s="760"/>
      <c r="BO1125" s="760"/>
      <c r="BP1125" s="760"/>
      <c r="BQ1125" s="760"/>
      <c r="BR1125" s="760"/>
      <c r="BS1125" s="760"/>
      <c r="BT1125" s="760"/>
      <c r="BU1125" s="760"/>
      <c r="BV1125" s="760"/>
      <c r="BW1125" s="760"/>
      <c r="BX1125" s="760"/>
      <c r="BY1125" s="760"/>
    </row>
    <row r="1126" s="235" customFormat="true" ht="15" customHeight="true" x14ac:dyDescent="0.2">
      <c r="BA1126" s="760"/>
      <c r="BB1126" s="268"/>
      <c r="BC1126" s="760"/>
      <c r="BD1126" s="760"/>
      <c r="BE1126" s="760"/>
      <c r="BF1126" s="760"/>
      <c r="BG1126" s="760"/>
      <c r="BH1126" s="760"/>
      <c r="BI1126" s="760"/>
      <c r="BJ1126" s="760"/>
      <c r="BK1126" s="760"/>
      <c r="BL1126" s="760"/>
      <c r="BM1126" s="760"/>
      <c r="BN1126" s="760"/>
      <c r="BO1126" s="760"/>
      <c r="BP1126" s="760"/>
      <c r="BQ1126" s="760"/>
      <c r="BR1126" s="760"/>
      <c r="BS1126" s="760"/>
      <c r="BT1126" s="760"/>
      <c r="BU1126" s="760"/>
      <c r="BV1126" s="760"/>
      <c r="BW1126" s="760"/>
      <c r="BX1126" s="760"/>
      <c r="BY1126" s="760"/>
    </row>
    <row r="1127" s="235" customFormat="true" ht="15" customHeight="true" x14ac:dyDescent="0.2">
      <c r="BA1127" s="760"/>
      <c r="BB1127" s="268"/>
      <c r="BC1127" s="760"/>
      <c r="BD1127" s="760"/>
      <c r="BE1127" s="760"/>
      <c r="BF1127" s="760"/>
      <c r="BG1127" s="760"/>
      <c r="BH1127" s="760"/>
      <c r="BI1127" s="760"/>
      <c r="BJ1127" s="760"/>
      <c r="BK1127" s="760"/>
      <c r="BL1127" s="760"/>
      <c r="BM1127" s="760"/>
      <c r="BN1127" s="760"/>
      <c r="BO1127" s="760"/>
      <c r="BP1127" s="760"/>
      <c r="BQ1127" s="760"/>
      <c r="BR1127" s="760"/>
      <c r="BS1127" s="760"/>
      <c r="BT1127" s="760"/>
      <c r="BU1127" s="760"/>
      <c r="BV1127" s="760"/>
      <c r="BW1127" s="760"/>
      <c r="BX1127" s="760"/>
      <c r="BY1127" s="760"/>
    </row>
    <row r="1128" s="235" customFormat="true" ht="15" customHeight="true" x14ac:dyDescent="0.2">
      <c r="BA1128" s="760"/>
      <c r="BB1128" s="268"/>
      <c r="BC1128" s="760"/>
      <c r="BD1128" s="760"/>
      <c r="BE1128" s="760"/>
      <c r="BF1128" s="760"/>
      <c r="BG1128" s="760"/>
      <c r="BH1128" s="760"/>
      <c r="BI1128" s="760"/>
      <c r="BJ1128" s="760"/>
      <c r="BK1128" s="760"/>
      <c r="BL1128" s="760"/>
      <c r="BM1128" s="760"/>
      <c r="BN1128" s="760"/>
      <c r="BO1128" s="760"/>
      <c r="BP1128" s="760"/>
      <c r="BQ1128" s="760"/>
      <c r="BR1128" s="760"/>
      <c r="BS1128" s="760"/>
      <c r="BT1128" s="760"/>
      <c r="BU1128" s="760"/>
      <c r="BV1128" s="760"/>
      <c r="BW1128" s="760"/>
      <c r="BX1128" s="760"/>
      <c r="BY1128" s="760"/>
    </row>
    <row r="1129" s="235" customFormat="true" ht="15" customHeight="true" x14ac:dyDescent="0.2">
      <c r="BA1129" s="760"/>
      <c r="BB1129" s="268"/>
      <c r="BC1129" s="760"/>
      <c r="BD1129" s="760"/>
      <c r="BE1129" s="760"/>
      <c r="BF1129" s="760"/>
      <c r="BG1129" s="760"/>
      <c r="BH1129" s="760"/>
      <c r="BI1129" s="760"/>
      <c r="BJ1129" s="760"/>
      <c r="BK1129" s="760"/>
      <c r="BL1129" s="760"/>
      <c r="BM1129" s="760"/>
      <c r="BN1129" s="760"/>
      <c r="BO1129" s="760"/>
      <c r="BP1129" s="760"/>
      <c r="BQ1129" s="760"/>
      <c r="BR1129" s="760"/>
      <c r="BS1129" s="760"/>
      <c r="BT1129" s="760"/>
      <c r="BU1129" s="760"/>
      <c r="BV1129" s="760"/>
      <c r="BW1129" s="760"/>
      <c r="BX1129" s="760"/>
      <c r="BY1129" s="760"/>
    </row>
    <row r="1130" s="235" customFormat="true" ht="15" customHeight="true" x14ac:dyDescent="0.2">
      <c r="BA1130" s="760"/>
      <c r="BB1130" s="268"/>
      <c r="BC1130" s="760"/>
      <c r="BD1130" s="760"/>
      <c r="BE1130" s="760"/>
      <c r="BF1130" s="760"/>
      <c r="BG1130" s="760"/>
      <c r="BH1130" s="760"/>
      <c r="BI1130" s="760"/>
      <c r="BJ1130" s="760"/>
      <c r="BK1130" s="760"/>
      <c r="BL1130" s="760"/>
      <c r="BM1130" s="760"/>
      <c r="BN1130" s="760"/>
      <c r="BO1130" s="760"/>
      <c r="BP1130" s="760"/>
      <c r="BQ1130" s="760"/>
      <c r="BR1130" s="760"/>
      <c r="BS1130" s="760"/>
      <c r="BT1130" s="760"/>
      <c r="BU1130" s="760"/>
      <c r="BV1130" s="760"/>
      <c r="BW1130" s="760"/>
      <c r="BX1130" s="760"/>
      <c r="BY1130" s="760"/>
    </row>
    <row r="1131" s="235" customFormat="true" ht="15" customHeight="true" x14ac:dyDescent="0.2">
      <c r="BA1131" s="760"/>
      <c r="BB1131" s="268"/>
      <c r="BC1131" s="760"/>
      <c r="BD1131" s="760"/>
      <c r="BE1131" s="760"/>
      <c r="BF1131" s="760"/>
      <c r="BG1131" s="760"/>
      <c r="BH1131" s="760"/>
      <c r="BI1131" s="760"/>
      <c r="BJ1131" s="760"/>
      <c r="BK1131" s="760"/>
      <c r="BL1131" s="760"/>
      <c r="BM1131" s="760"/>
      <c r="BN1131" s="760"/>
      <c r="BO1131" s="760"/>
      <c r="BP1131" s="760"/>
      <c r="BQ1131" s="760"/>
      <c r="BR1131" s="760"/>
      <c r="BS1131" s="760"/>
      <c r="BT1131" s="760"/>
      <c r="BU1131" s="760"/>
      <c r="BV1131" s="760"/>
      <c r="BW1131" s="760"/>
      <c r="BX1131" s="760"/>
      <c r="BY1131" s="760"/>
    </row>
    <row r="1132" s="235" customFormat="true" ht="15" customHeight="true" x14ac:dyDescent="0.2">
      <c r="BA1132" s="760"/>
      <c r="BB1132" s="268"/>
      <c r="BC1132" s="760"/>
      <c r="BD1132" s="760"/>
      <c r="BE1132" s="760"/>
      <c r="BF1132" s="760"/>
      <c r="BG1132" s="760"/>
      <c r="BH1132" s="760"/>
      <c r="BI1132" s="760"/>
      <c r="BJ1132" s="760"/>
      <c r="BK1132" s="760"/>
      <c r="BL1132" s="760"/>
      <c r="BM1132" s="760"/>
      <c r="BN1132" s="760"/>
      <c r="BO1132" s="760"/>
      <c r="BP1132" s="760"/>
      <c r="BQ1132" s="760"/>
      <c r="BR1132" s="760"/>
      <c r="BS1132" s="760"/>
      <c r="BT1132" s="760"/>
      <c r="BU1132" s="760"/>
      <c r="BV1132" s="760"/>
      <c r="BW1132" s="760"/>
      <c r="BX1132" s="760"/>
      <c r="BY1132" s="760"/>
    </row>
    <row r="1133" s="235" customFormat="true" ht="15" customHeight="true" x14ac:dyDescent="0.2">
      <c r="BA1133" s="760"/>
      <c r="BB1133" s="268"/>
      <c r="BC1133" s="760"/>
      <c r="BD1133" s="760"/>
      <c r="BE1133" s="760"/>
      <c r="BF1133" s="760"/>
      <c r="BG1133" s="760"/>
      <c r="BH1133" s="760"/>
      <c r="BI1133" s="760"/>
      <c r="BJ1133" s="760"/>
      <c r="BK1133" s="760"/>
      <c r="BL1133" s="760"/>
      <c r="BM1133" s="760"/>
      <c r="BN1133" s="760"/>
      <c r="BO1133" s="760"/>
      <c r="BP1133" s="760"/>
      <c r="BQ1133" s="760"/>
      <c r="BR1133" s="760"/>
      <c r="BS1133" s="760"/>
      <c r="BT1133" s="760"/>
      <c r="BU1133" s="760"/>
      <c r="BV1133" s="760"/>
      <c r="BW1133" s="760"/>
      <c r="BX1133" s="760"/>
      <c r="BY1133" s="760"/>
    </row>
    <row r="1134" s="235" customFormat="true" ht="15" customHeight="true" x14ac:dyDescent="0.2">
      <c r="BA1134" s="760"/>
      <c r="BB1134" s="268"/>
      <c r="BC1134" s="760"/>
      <c r="BD1134" s="760"/>
      <c r="BE1134" s="760"/>
      <c r="BF1134" s="760"/>
      <c r="BG1134" s="760"/>
      <c r="BH1134" s="760"/>
      <c r="BI1134" s="760"/>
      <c r="BJ1134" s="760"/>
      <c r="BK1134" s="760"/>
      <c r="BL1134" s="760"/>
      <c r="BM1134" s="760"/>
      <c r="BN1134" s="760"/>
      <c r="BO1134" s="760"/>
      <c r="BP1134" s="760"/>
      <c r="BQ1134" s="760"/>
      <c r="BR1134" s="760"/>
      <c r="BS1134" s="760"/>
      <c r="BT1134" s="760"/>
      <c r="BU1134" s="760"/>
      <c r="BV1134" s="760"/>
      <c r="BW1134" s="760"/>
      <c r="BX1134" s="760"/>
      <c r="BY1134" s="760"/>
    </row>
    <row r="1135" s="235" customFormat="true" ht="15" customHeight="true" x14ac:dyDescent="0.2">
      <c r="BA1135" s="760"/>
      <c r="BB1135" s="268"/>
      <c r="BC1135" s="760"/>
      <c r="BD1135" s="760"/>
      <c r="BE1135" s="760"/>
      <c r="BF1135" s="760"/>
      <c r="BG1135" s="760"/>
      <c r="BH1135" s="760"/>
      <c r="BI1135" s="760"/>
      <c r="BJ1135" s="760"/>
      <c r="BK1135" s="760"/>
      <c r="BL1135" s="760"/>
      <c r="BM1135" s="760"/>
      <c r="BN1135" s="760"/>
      <c r="BO1135" s="760"/>
      <c r="BP1135" s="760"/>
      <c r="BQ1135" s="760"/>
      <c r="BR1135" s="760"/>
      <c r="BS1135" s="760"/>
      <c r="BT1135" s="760"/>
      <c r="BU1135" s="760"/>
      <c r="BV1135" s="760"/>
      <c r="BW1135" s="760"/>
      <c r="BX1135" s="760"/>
      <c r="BY1135" s="760"/>
    </row>
    <row r="1136" s="235" customFormat="true" ht="15" customHeight="true" x14ac:dyDescent="0.2">
      <c r="BA1136" s="760"/>
      <c r="BB1136" s="268"/>
      <c r="BC1136" s="760"/>
      <c r="BD1136" s="760"/>
      <c r="BE1136" s="760"/>
      <c r="BF1136" s="760"/>
      <c r="BG1136" s="760"/>
      <c r="BH1136" s="760"/>
      <c r="BI1136" s="760"/>
      <c r="BJ1136" s="760"/>
      <c r="BK1136" s="760"/>
      <c r="BL1136" s="760"/>
      <c r="BM1136" s="760"/>
      <c r="BN1136" s="760"/>
      <c r="BO1136" s="760"/>
      <c r="BP1136" s="760"/>
      <c r="BQ1136" s="760"/>
      <c r="BR1136" s="760"/>
      <c r="BS1136" s="760"/>
      <c r="BT1136" s="760"/>
      <c r="BU1136" s="760"/>
      <c r="BV1136" s="760"/>
      <c r="BW1136" s="760"/>
      <c r="BX1136" s="760"/>
      <c r="BY1136" s="760"/>
    </row>
    <row r="1137" s="235" customFormat="true" ht="15" customHeight="true" x14ac:dyDescent="0.2">
      <c r="BA1137" s="760"/>
      <c r="BB1137" s="268"/>
      <c r="BC1137" s="760"/>
      <c r="BD1137" s="760"/>
      <c r="BE1137" s="760"/>
      <c r="BF1137" s="760"/>
      <c r="BG1137" s="760"/>
      <c r="BH1137" s="760"/>
      <c r="BI1137" s="760"/>
      <c r="BJ1137" s="760"/>
      <c r="BK1137" s="760"/>
      <c r="BL1137" s="760"/>
      <c r="BM1137" s="760"/>
      <c r="BN1137" s="760"/>
      <c r="BO1137" s="760"/>
      <c r="BP1137" s="760"/>
      <c r="BQ1137" s="760"/>
      <c r="BR1137" s="760"/>
      <c r="BS1137" s="760"/>
      <c r="BT1137" s="760"/>
      <c r="BU1137" s="760"/>
      <c r="BV1137" s="760"/>
      <c r="BW1137" s="760"/>
      <c r="BX1137" s="760"/>
      <c r="BY1137" s="760"/>
    </row>
    <row r="1138" s="235" customFormat="true" ht="15" customHeight="true" x14ac:dyDescent="0.2">
      <c r="BA1138" s="760"/>
      <c r="BB1138" s="268"/>
      <c r="BC1138" s="760"/>
      <c r="BD1138" s="760"/>
      <c r="BE1138" s="760"/>
      <c r="BF1138" s="760"/>
      <c r="BG1138" s="760"/>
      <c r="BH1138" s="760"/>
      <c r="BI1138" s="760"/>
      <c r="BJ1138" s="760"/>
      <c r="BK1138" s="760"/>
      <c r="BL1138" s="760"/>
      <c r="BM1138" s="760"/>
      <c r="BN1138" s="760"/>
      <c r="BO1138" s="760"/>
      <c r="BP1138" s="760"/>
      <c r="BQ1138" s="760"/>
      <c r="BR1138" s="760"/>
      <c r="BS1138" s="760"/>
      <c r="BT1138" s="760"/>
      <c r="BU1138" s="760"/>
      <c r="BV1138" s="760"/>
      <c r="BW1138" s="760"/>
      <c r="BX1138" s="760"/>
      <c r="BY1138" s="760"/>
    </row>
    <row r="1139" s="235" customFormat="true" ht="15" customHeight="true" x14ac:dyDescent="0.2">
      <c r="BA1139" s="760"/>
      <c r="BB1139" s="268"/>
      <c r="BC1139" s="760"/>
      <c r="BD1139" s="760"/>
      <c r="BE1139" s="760"/>
      <c r="BF1139" s="760"/>
      <c r="BG1139" s="760"/>
      <c r="BH1139" s="760"/>
      <c r="BI1139" s="760"/>
      <c r="BJ1139" s="760"/>
      <c r="BK1139" s="760"/>
      <c r="BL1139" s="760"/>
      <c r="BM1139" s="760"/>
      <c r="BN1139" s="760"/>
      <c r="BO1139" s="760"/>
      <c r="BP1139" s="760"/>
      <c r="BQ1139" s="760"/>
      <c r="BR1139" s="760"/>
      <c r="BS1139" s="760"/>
      <c r="BT1139" s="760"/>
      <c r="BU1139" s="760"/>
      <c r="BV1139" s="760"/>
      <c r="BW1139" s="760"/>
      <c r="BX1139" s="760"/>
      <c r="BY1139" s="760"/>
    </row>
    <row r="1140" s="235" customFormat="true" ht="15" customHeight="true" x14ac:dyDescent="0.2">
      <c r="BA1140" s="760"/>
      <c r="BB1140" s="268"/>
      <c r="BC1140" s="760"/>
      <c r="BD1140" s="760"/>
      <c r="BE1140" s="760"/>
      <c r="BF1140" s="760"/>
      <c r="BG1140" s="760"/>
      <c r="BH1140" s="760"/>
      <c r="BI1140" s="760"/>
      <c r="BJ1140" s="760"/>
      <c r="BK1140" s="760"/>
      <c r="BL1140" s="760"/>
      <c r="BM1140" s="760"/>
      <c r="BN1140" s="760"/>
      <c r="BO1140" s="760"/>
      <c r="BP1140" s="760"/>
      <c r="BQ1140" s="760"/>
      <c r="BR1140" s="760"/>
      <c r="BS1140" s="760"/>
      <c r="BT1140" s="760"/>
      <c r="BU1140" s="760"/>
      <c r="BV1140" s="760"/>
      <c r="BW1140" s="760"/>
      <c r="BX1140" s="760"/>
      <c r="BY1140" s="760"/>
    </row>
    <row r="1141" s="235" customFormat="true" ht="15" customHeight="true" x14ac:dyDescent="0.2">
      <c r="BA1141" s="760"/>
      <c r="BB1141" s="268"/>
      <c r="BC1141" s="760"/>
      <c r="BD1141" s="760"/>
      <c r="BE1141" s="760"/>
      <c r="BF1141" s="760"/>
      <c r="BG1141" s="760"/>
      <c r="BH1141" s="760"/>
      <c r="BI1141" s="760"/>
      <c r="BJ1141" s="760"/>
      <c r="BK1141" s="760"/>
      <c r="BL1141" s="760"/>
      <c r="BM1141" s="760"/>
      <c r="BN1141" s="760"/>
      <c r="BO1141" s="760"/>
      <c r="BP1141" s="760"/>
      <c r="BQ1141" s="760"/>
      <c r="BR1141" s="760"/>
      <c r="BS1141" s="760"/>
      <c r="BT1141" s="760"/>
      <c r="BU1141" s="760"/>
      <c r="BV1141" s="760"/>
      <c r="BW1141" s="760"/>
      <c r="BX1141" s="760"/>
      <c r="BY1141" s="760"/>
    </row>
    <row r="1142" s="235" customFormat="true" ht="15" customHeight="true" x14ac:dyDescent="0.2">
      <c r="BA1142" s="760"/>
      <c r="BB1142" s="268"/>
      <c r="BC1142" s="760"/>
      <c r="BD1142" s="760"/>
      <c r="BE1142" s="760"/>
      <c r="BF1142" s="760"/>
      <c r="BG1142" s="760"/>
      <c r="BH1142" s="760"/>
      <c r="BI1142" s="760"/>
      <c r="BJ1142" s="760"/>
      <c r="BK1142" s="760"/>
      <c r="BL1142" s="760"/>
      <c r="BM1142" s="760"/>
      <c r="BN1142" s="760"/>
      <c r="BO1142" s="760"/>
      <c r="BP1142" s="760"/>
      <c r="BQ1142" s="760"/>
      <c r="BR1142" s="760"/>
      <c r="BS1142" s="760"/>
      <c r="BT1142" s="760"/>
      <c r="BU1142" s="760"/>
      <c r="BV1142" s="760"/>
      <c r="BW1142" s="760"/>
      <c r="BX1142" s="760"/>
      <c r="BY1142" s="760"/>
    </row>
    <row r="1143" s="235" customFormat="true" ht="15" customHeight="true" x14ac:dyDescent="0.2">
      <c r="BA1143" s="760"/>
      <c r="BB1143" s="268"/>
      <c r="BC1143" s="760"/>
      <c r="BD1143" s="760"/>
      <c r="BE1143" s="760"/>
      <c r="BF1143" s="760"/>
      <c r="BG1143" s="760"/>
      <c r="BH1143" s="760"/>
      <c r="BI1143" s="760"/>
      <c r="BJ1143" s="760"/>
      <c r="BK1143" s="760"/>
      <c r="BL1143" s="760"/>
      <c r="BM1143" s="760"/>
      <c r="BN1143" s="760"/>
      <c r="BO1143" s="760"/>
      <c r="BP1143" s="760"/>
      <c r="BQ1143" s="760"/>
      <c r="BR1143" s="760"/>
      <c r="BS1143" s="760"/>
      <c r="BT1143" s="760"/>
      <c r="BU1143" s="760"/>
      <c r="BV1143" s="760"/>
      <c r="BW1143" s="760"/>
      <c r="BX1143" s="760"/>
      <c r="BY1143" s="760"/>
    </row>
    <row r="1144" s="235" customFormat="true" ht="15" customHeight="true" x14ac:dyDescent="0.2">
      <c r="BA1144" s="760"/>
      <c r="BB1144" s="268"/>
      <c r="BC1144" s="760"/>
      <c r="BD1144" s="760"/>
      <c r="BE1144" s="760"/>
      <c r="BF1144" s="760"/>
      <c r="BG1144" s="760"/>
      <c r="BH1144" s="760"/>
      <c r="BI1144" s="760"/>
      <c r="BJ1144" s="760"/>
      <c r="BK1144" s="760"/>
      <c r="BL1144" s="760"/>
      <c r="BM1144" s="760"/>
      <c r="BN1144" s="760"/>
      <c r="BO1144" s="760"/>
      <c r="BP1144" s="760"/>
      <c r="BQ1144" s="760"/>
      <c r="BR1144" s="760"/>
      <c r="BS1144" s="760"/>
      <c r="BT1144" s="760"/>
      <c r="BU1144" s="760"/>
      <c r="BV1144" s="760"/>
      <c r="BW1144" s="760"/>
      <c r="BX1144" s="760"/>
      <c r="BY1144" s="760"/>
    </row>
    <row r="1145" s="235" customFormat="true" ht="15" customHeight="true" x14ac:dyDescent="0.2">
      <c r="BA1145" s="760"/>
      <c r="BB1145" s="268"/>
      <c r="BC1145" s="760"/>
      <c r="BD1145" s="760"/>
      <c r="BE1145" s="760"/>
      <c r="BF1145" s="760"/>
      <c r="BG1145" s="760"/>
      <c r="BH1145" s="760"/>
      <c r="BI1145" s="760"/>
      <c r="BJ1145" s="760"/>
      <c r="BK1145" s="760"/>
      <c r="BL1145" s="760"/>
      <c r="BM1145" s="760"/>
      <c r="BN1145" s="760"/>
      <c r="BO1145" s="760"/>
      <c r="BP1145" s="760"/>
      <c r="BQ1145" s="760"/>
      <c r="BR1145" s="760"/>
      <c r="BS1145" s="760"/>
      <c r="BT1145" s="760"/>
      <c r="BU1145" s="760"/>
      <c r="BV1145" s="760"/>
      <c r="BW1145" s="760"/>
      <c r="BX1145" s="760"/>
      <c r="BY1145" s="760"/>
    </row>
    <row r="1146" s="235" customFormat="true" ht="15" customHeight="true" x14ac:dyDescent="0.2">
      <c r="BA1146" s="760"/>
      <c r="BB1146" s="268"/>
      <c r="BC1146" s="760"/>
      <c r="BD1146" s="760"/>
      <c r="BE1146" s="760"/>
      <c r="BF1146" s="760"/>
      <c r="BG1146" s="760"/>
      <c r="BH1146" s="760"/>
      <c r="BI1146" s="760"/>
      <c r="BJ1146" s="760"/>
      <c r="BK1146" s="760"/>
      <c r="BL1146" s="760"/>
      <c r="BM1146" s="760"/>
      <c r="BN1146" s="760"/>
      <c r="BO1146" s="760"/>
      <c r="BP1146" s="760"/>
      <c r="BQ1146" s="760"/>
      <c r="BR1146" s="760"/>
      <c r="BS1146" s="760"/>
      <c r="BT1146" s="760"/>
      <c r="BU1146" s="760"/>
      <c r="BV1146" s="760"/>
      <c r="BW1146" s="760"/>
      <c r="BX1146" s="760"/>
      <c r="BY1146" s="760"/>
    </row>
    <row r="1147" s="235" customFormat="true" ht="15" customHeight="true" x14ac:dyDescent="0.2">
      <c r="BA1147" s="760"/>
      <c r="BB1147" s="268"/>
      <c r="BC1147" s="760"/>
      <c r="BD1147" s="760"/>
      <c r="BE1147" s="760"/>
      <c r="BF1147" s="760"/>
      <c r="BG1147" s="760"/>
      <c r="BH1147" s="760"/>
      <c r="BI1147" s="760"/>
      <c r="BJ1147" s="760"/>
      <c r="BK1147" s="760"/>
      <c r="BL1147" s="760"/>
      <c r="BM1147" s="760"/>
      <c r="BN1147" s="760"/>
      <c r="BO1147" s="760"/>
      <c r="BP1147" s="760"/>
      <c r="BQ1147" s="760"/>
      <c r="BR1147" s="760"/>
      <c r="BS1147" s="760"/>
      <c r="BT1147" s="760"/>
      <c r="BU1147" s="760"/>
      <c r="BV1147" s="760"/>
      <c r="BW1147" s="760"/>
      <c r="BX1147" s="760"/>
      <c r="BY1147" s="760"/>
    </row>
    <row r="1148" s="235" customFormat="true" ht="15" customHeight="true" x14ac:dyDescent="0.2">
      <c r="BA1148" s="760"/>
      <c r="BB1148" s="268"/>
      <c r="BC1148" s="760"/>
      <c r="BD1148" s="760"/>
      <c r="BE1148" s="760"/>
      <c r="BF1148" s="760"/>
      <c r="BG1148" s="760"/>
      <c r="BH1148" s="760"/>
      <c r="BI1148" s="760"/>
      <c r="BJ1148" s="760"/>
      <c r="BK1148" s="760"/>
      <c r="BL1148" s="760"/>
      <c r="BM1148" s="760"/>
      <c r="BN1148" s="760"/>
      <c r="BO1148" s="760"/>
      <c r="BP1148" s="760"/>
      <c r="BQ1148" s="760"/>
      <c r="BR1148" s="760"/>
      <c r="BS1148" s="760"/>
      <c r="BT1148" s="760"/>
      <c r="BU1148" s="760"/>
      <c r="BV1148" s="760"/>
      <c r="BW1148" s="760"/>
      <c r="BX1148" s="760"/>
      <c r="BY1148" s="760"/>
    </row>
    <row r="1149" s="235" customFormat="true" ht="15" customHeight="true" x14ac:dyDescent="0.2">
      <c r="BA1149" s="760"/>
      <c r="BB1149" s="268"/>
      <c r="BC1149" s="760"/>
      <c r="BD1149" s="760"/>
      <c r="BE1149" s="760"/>
      <c r="BF1149" s="760"/>
      <c r="BG1149" s="760"/>
      <c r="BH1149" s="760"/>
      <c r="BI1149" s="760"/>
      <c r="BJ1149" s="760"/>
      <c r="BK1149" s="760"/>
      <c r="BL1149" s="760"/>
      <c r="BM1149" s="760"/>
      <c r="BN1149" s="760"/>
      <c r="BO1149" s="760"/>
      <c r="BP1149" s="760"/>
      <c r="BQ1149" s="760"/>
      <c r="BR1149" s="760"/>
      <c r="BS1149" s="760"/>
      <c r="BT1149" s="760"/>
      <c r="BU1149" s="760"/>
      <c r="BV1149" s="760"/>
      <c r="BW1149" s="760"/>
      <c r="BX1149" s="760"/>
      <c r="BY1149" s="760"/>
    </row>
    <row r="1150" s="235" customFormat="true" ht="15" customHeight="true" x14ac:dyDescent="0.2">
      <c r="BA1150" s="760"/>
      <c r="BB1150" s="268"/>
      <c r="BC1150" s="760"/>
      <c r="BD1150" s="760"/>
      <c r="BE1150" s="760"/>
      <c r="BF1150" s="760"/>
      <c r="BG1150" s="760"/>
      <c r="BH1150" s="760"/>
      <c r="BI1150" s="760"/>
      <c r="BJ1150" s="760"/>
      <c r="BK1150" s="760"/>
      <c r="BL1150" s="760"/>
      <c r="BM1150" s="760"/>
      <c r="BN1150" s="760"/>
      <c r="BO1150" s="760"/>
      <c r="BP1150" s="760"/>
      <c r="BQ1150" s="760"/>
      <c r="BR1150" s="760"/>
      <c r="BS1150" s="760"/>
      <c r="BT1150" s="760"/>
      <c r="BU1150" s="760"/>
      <c r="BV1150" s="760"/>
      <c r="BW1150" s="760"/>
      <c r="BX1150" s="760"/>
      <c r="BY1150" s="760"/>
    </row>
    <row r="1151" s="235" customFormat="true" ht="15" customHeight="true" x14ac:dyDescent="0.2">
      <c r="BA1151" s="760"/>
      <c r="BB1151" s="268"/>
      <c r="BC1151" s="760"/>
      <c r="BD1151" s="760"/>
      <c r="BE1151" s="760"/>
      <c r="BF1151" s="760"/>
      <c r="BG1151" s="760"/>
      <c r="BH1151" s="760"/>
      <c r="BI1151" s="760"/>
      <c r="BJ1151" s="760"/>
      <c r="BK1151" s="760"/>
      <c r="BL1151" s="760"/>
      <c r="BM1151" s="760"/>
      <c r="BN1151" s="760"/>
      <c r="BO1151" s="760"/>
      <c r="BP1151" s="760"/>
      <c r="BQ1151" s="760"/>
      <c r="BR1151" s="760"/>
      <c r="BS1151" s="760"/>
      <c r="BT1151" s="760"/>
      <c r="BU1151" s="760"/>
      <c r="BV1151" s="760"/>
      <c r="BW1151" s="760"/>
      <c r="BX1151" s="760"/>
      <c r="BY1151" s="760"/>
    </row>
    <row r="1152" s="235" customFormat="true" ht="15" customHeight="true" x14ac:dyDescent="0.2">
      <c r="BA1152" s="760"/>
      <c r="BB1152" s="268"/>
      <c r="BC1152" s="760"/>
      <c r="BD1152" s="760"/>
      <c r="BE1152" s="760"/>
      <c r="BF1152" s="760"/>
      <c r="BG1152" s="760"/>
      <c r="BH1152" s="760"/>
      <c r="BI1152" s="760"/>
      <c r="BJ1152" s="760"/>
      <c r="BK1152" s="760"/>
      <c r="BL1152" s="760"/>
      <c r="BM1152" s="760"/>
      <c r="BN1152" s="760"/>
      <c r="BO1152" s="760"/>
      <c r="BP1152" s="760"/>
      <c r="BQ1152" s="760"/>
      <c r="BR1152" s="760"/>
      <c r="BS1152" s="760"/>
      <c r="BT1152" s="760"/>
      <c r="BU1152" s="760"/>
      <c r="BV1152" s="760"/>
      <c r="BW1152" s="760"/>
      <c r="BX1152" s="760"/>
      <c r="BY1152" s="760"/>
    </row>
    <row r="1153" s="235" customFormat="true" ht="15" customHeight="true" x14ac:dyDescent="0.2">
      <c r="BA1153" s="760"/>
      <c r="BB1153" s="268"/>
      <c r="BC1153" s="760"/>
      <c r="BD1153" s="760"/>
      <c r="BE1153" s="760"/>
      <c r="BF1153" s="760"/>
      <c r="BG1153" s="760"/>
      <c r="BH1153" s="760"/>
      <c r="BI1153" s="760"/>
      <c r="BJ1153" s="760"/>
      <c r="BK1153" s="760"/>
      <c r="BL1153" s="760"/>
      <c r="BM1153" s="760"/>
      <c r="BN1153" s="760"/>
      <c r="BO1153" s="760"/>
      <c r="BP1153" s="760"/>
      <c r="BQ1153" s="760"/>
      <c r="BR1153" s="760"/>
      <c r="BS1153" s="760"/>
      <c r="BT1153" s="760"/>
      <c r="BU1153" s="760"/>
      <c r="BV1153" s="760"/>
      <c r="BW1153" s="760"/>
      <c r="BX1153" s="760"/>
      <c r="BY1153" s="760"/>
    </row>
    <row r="1154" s="235" customFormat="true" ht="15" customHeight="true" x14ac:dyDescent="0.2">
      <c r="BA1154" s="760"/>
      <c r="BB1154" s="268"/>
      <c r="BC1154" s="760"/>
      <c r="BD1154" s="760"/>
      <c r="BE1154" s="760"/>
      <c r="BF1154" s="760"/>
      <c r="BG1154" s="760"/>
      <c r="BH1154" s="760"/>
      <c r="BI1154" s="760"/>
      <c r="BJ1154" s="760"/>
      <c r="BK1154" s="760"/>
      <c r="BL1154" s="760"/>
      <c r="BM1154" s="760"/>
      <c r="BN1154" s="760"/>
      <c r="BO1154" s="760"/>
      <c r="BP1154" s="760"/>
      <c r="BQ1154" s="760"/>
      <c r="BR1154" s="760"/>
      <c r="BS1154" s="760"/>
      <c r="BT1154" s="760"/>
      <c r="BU1154" s="760"/>
      <c r="BV1154" s="760"/>
      <c r="BW1154" s="760"/>
      <c r="BX1154" s="760"/>
      <c r="BY1154" s="760"/>
    </row>
    <row r="1155" s="235" customFormat="true" ht="15" customHeight="true" x14ac:dyDescent="0.2">
      <c r="BA1155" s="760"/>
      <c r="BB1155" s="268"/>
      <c r="BC1155" s="760"/>
      <c r="BD1155" s="760"/>
      <c r="BE1155" s="760"/>
      <c r="BF1155" s="760"/>
      <c r="BG1155" s="760"/>
      <c r="BH1155" s="760"/>
      <c r="BI1155" s="760"/>
      <c r="BJ1155" s="760"/>
      <c r="BK1155" s="760"/>
      <c r="BL1155" s="760"/>
      <c r="BM1155" s="760"/>
      <c r="BN1155" s="760"/>
      <c r="BO1155" s="760"/>
      <c r="BP1155" s="760"/>
      <c r="BQ1155" s="760"/>
      <c r="BR1155" s="760"/>
      <c r="BS1155" s="760"/>
      <c r="BT1155" s="760"/>
      <c r="BU1155" s="760"/>
      <c r="BV1155" s="760"/>
      <c r="BW1155" s="760"/>
      <c r="BX1155" s="760"/>
      <c r="BY1155" s="760"/>
    </row>
    <row r="1156" s="235" customFormat="true" ht="15" customHeight="true" x14ac:dyDescent="0.2">
      <c r="BA1156" s="760"/>
      <c r="BB1156" s="268"/>
      <c r="BC1156" s="760"/>
      <c r="BD1156" s="760"/>
      <c r="BE1156" s="760"/>
      <c r="BF1156" s="760"/>
      <c r="BG1156" s="760"/>
      <c r="BH1156" s="760"/>
      <c r="BI1156" s="760"/>
      <c r="BJ1156" s="760"/>
      <c r="BK1156" s="760"/>
      <c r="BL1156" s="760"/>
      <c r="BM1156" s="760"/>
      <c r="BN1156" s="760"/>
      <c r="BO1156" s="760"/>
      <c r="BP1156" s="760"/>
      <c r="BQ1156" s="760"/>
      <c r="BR1156" s="760"/>
      <c r="BS1156" s="760"/>
      <c r="BT1156" s="760"/>
      <c r="BU1156" s="760"/>
      <c r="BV1156" s="760"/>
      <c r="BW1156" s="760"/>
      <c r="BX1156" s="760"/>
      <c r="BY1156" s="760"/>
    </row>
    <row r="1157" s="235" customFormat="true" ht="15" customHeight="true" x14ac:dyDescent="0.2">
      <c r="BA1157" s="760"/>
      <c r="BB1157" s="268"/>
      <c r="BC1157" s="760"/>
      <c r="BD1157" s="760"/>
      <c r="BE1157" s="760"/>
      <c r="BF1157" s="760"/>
      <c r="BG1157" s="760"/>
      <c r="BH1157" s="760"/>
      <c r="BI1157" s="760"/>
      <c r="BJ1157" s="760"/>
      <c r="BK1157" s="760"/>
      <c r="BL1157" s="760"/>
      <c r="BM1157" s="760"/>
      <c r="BN1157" s="760"/>
      <c r="BO1157" s="760"/>
      <c r="BP1157" s="760"/>
      <c r="BQ1157" s="760"/>
      <c r="BR1157" s="760"/>
      <c r="BS1157" s="760"/>
      <c r="BT1157" s="760"/>
      <c r="BU1157" s="760"/>
      <c r="BV1157" s="760"/>
      <c r="BW1157" s="760"/>
      <c r="BX1157" s="760"/>
      <c r="BY1157" s="760"/>
    </row>
    <row r="1158" s="235" customFormat="true" ht="15" customHeight="true" x14ac:dyDescent="0.2">
      <c r="BA1158" s="760"/>
      <c r="BB1158" s="268"/>
      <c r="BC1158" s="760"/>
      <c r="BD1158" s="760"/>
      <c r="BE1158" s="760"/>
      <c r="BF1158" s="760"/>
      <c r="BG1158" s="760"/>
      <c r="BH1158" s="760"/>
      <c r="BI1158" s="760"/>
      <c r="BJ1158" s="760"/>
      <c r="BK1158" s="760"/>
      <c r="BL1158" s="760"/>
      <c r="BM1158" s="760"/>
      <c r="BN1158" s="760"/>
      <c r="BO1158" s="760"/>
      <c r="BP1158" s="760"/>
      <c r="BQ1158" s="760"/>
      <c r="BR1158" s="760"/>
      <c r="BS1158" s="760"/>
      <c r="BT1158" s="760"/>
      <c r="BU1158" s="760"/>
      <c r="BV1158" s="760"/>
      <c r="BW1158" s="760"/>
      <c r="BX1158" s="760"/>
      <c r="BY1158" s="760"/>
    </row>
    <row r="1159" s="235" customFormat="true" ht="15" customHeight="true" x14ac:dyDescent="0.2">
      <c r="BA1159" s="760"/>
      <c r="BB1159" s="268"/>
      <c r="BC1159" s="760"/>
      <c r="BD1159" s="760"/>
      <c r="BE1159" s="760"/>
      <c r="BF1159" s="760"/>
      <c r="BG1159" s="760"/>
      <c r="BH1159" s="760"/>
      <c r="BI1159" s="760"/>
      <c r="BJ1159" s="760"/>
      <c r="BK1159" s="760"/>
      <c r="BL1159" s="760"/>
      <c r="BM1159" s="760"/>
      <c r="BN1159" s="760"/>
      <c r="BO1159" s="760"/>
      <c r="BP1159" s="760"/>
      <c r="BQ1159" s="760"/>
      <c r="BR1159" s="760"/>
      <c r="BS1159" s="760"/>
      <c r="BT1159" s="760"/>
      <c r="BU1159" s="760"/>
      <c r="BV1159" s="760"/>
      <c r="BW1159" s="760"/>
      <c r="BX1159" s="760"/>
      <c r="BY1159" s="760"/>
    </row>
    <row r="1160" s="235" customFormat="true" ht="15" customHeight="true" x14ac:dyDescent="0.2">
      <c r="BA1160" s="760"/>
      <c r="BB1160" s="268"/>
      <c r="BC1160" s="760"/>
      <c r="BD1160" s="760"/>
      <c r="BE1160" s="760"/>
      <c r="BF1160" s="760"/>
      <c r="BG1160" s="760"/>
      <c r="BH1160" s="760"/>
      <c r="BI1160" s="760"/>
      <c r="BJ1160" s="760"/>
      <c r="BK1160" s="760"/>
      <c r="BL1160" s="760"/>
      <c r="BM1160" s="760"/>
      <c r="BN1160" s="760"/>
      <c r="BO1160" s="760"/>
      <c r="BP1160" s="760"/>
      <c r="BQ1160" s="760"/>
      <c r="BR1160" s="760"/>
      <c r="BS1160" s="760"/>
      <c r="BT1160" s="760"/>
      <c r="BU1160" s="760"/>
      <c r="BV1160" s="760"/>
      <c r="BW1160" s="760"/>
      <c r="BX1160" s="760"/>
      <c r="BY1160" s="760"/>
    </row>
    <row r="1161" s="235" customFormat="true" ht="15" customHeight="true" x14ac:dyDescent="0.2">
      <c r="BA1161" s="760"/>
      <c r="BB1161" s="268"/>
      <c r="BC1161" s="760"/>
      <c r="BD1161" s="760"/>
      <c r="BE1161" s="760"/>
      <c r="BF1161" s="760"/>
      <c r="BG1161" s="760"/>
      <c r="BH1161" s="760"/>
      <c r="BI1161" s="760"/>
      <c r="BJ1161" s="760"/>
      <c r="BK1161" s="760"/>
      <c r="BL1161" s="760"/>
      <c r="BM1161" s="760"/>
      <c r="BN1161" s="760"/>
      <c r="BO1161" s="760"/>
      <c r="BP1161" s="760"/>
      <c r="BQ1161" s="760"/>
      <c r="BR1161" s="760"/>
      <c r="BS1161" s="760"/>
      <c r="BT1161" s="760"/>
      <c r="BU1161" s="760"/>
      <c r="BV1161" s="760"/>
      <c r="BW1161" s="760"/>
      <c r="BX1161" s="760"/>
      <c r="BY1161" s="760"/>
    </row>
    <row r="1162" s="235" customFormat="true" ht="15" customHeight="true" x14ac:dyDescent="0.2">
      <c r="BA1162" s="760"/>
      <c r="BB1162" s="268"/>
      <c r="BC1162" s="760"/>
      <c r="BD1162" s="760"/>
      <c r="BE1162" s="760"/>
      <c r="BF1162" s="760"/>
      <c r="BG1162" s="760"/>
      <c r="BH1162" s="760"/>
      <c r="BI1162" s="760"/>
      <c r="BJ1162" s="760"/>
      <c r="BK1162" s="760"/>
      <c r="BL1162" s="760"/>
      <c r="BM1162" s="760"/>
      <c r="BN1162" s="760"/>
      <c r="BO1162" s="760"/>
      <c r="BP1162" s="760"/>
      <c r="BQ1162" s="760"/>
      <c r="BR1162" s="760"/>
      <c r="BS1162" s="760"/>
      <c r="BT1162" s="760"/>
      <c r="BU1162" s="760"/>
      <c r="BV1162" s="760"/>
      <c r="BW1162" s="760"/>
      <c r="BX1162" s="760"/>
      <c r="BY1162" s="760"/>
    </row>
    <row r="1163" s="235" customFormat="true" ht="15" customHeight="true" x14ac:dyDescent="0.2">
      <c r="BA1163" s="760"/>
      <c r="BB1163" s="268"/>
      <c r="BC1163" s="760"/>
      <c r="BD1163" s="760"/>
      <c r="BE1163" s="760"/>
      <c r="BF1163" s="760"/>
      <c r="BG1163" s="760"/>
      <c r="BH1163" s="760"/>
      <c r="BI1163" s="760"/>
      <c r="BJ1163" s="760"/>
      <c r="BK1163" s="760"/>
      <c r="BL1163" s="760"/>
      <c r="BM1163" s="760"/>
      <c r="BN1163" s="760"/>
      <c r="BO1163" s="760"/>
      <c r="BP1163" s="760"/>
      <c r="BQ1163" s="760"/>
      <c r="BR1163" s="760"/>
      <c r="BS1163" s="760"/>
      <c r="BT1163" s="760"/>
      <c r="BU1163" s="760"/>
      <c r="BV1163" s="760"/>
      <c r="BW1163" s="760"/>
      <c r="BX1163" s="760"/>
      <c r="BY1163" s="760"/>
    </row>
    <row r="1164" s="235" customFormat="true" ht="15" customHeight="true" x14ac:dyDescent="0.2">
      <c r="BA1164" s="760"/>
      <c r="BB1164" s="268"/>
      <c r="BC1164" s="760"/>
      <c r="BD1164" s="760"/>
      <c r="BE1164" s="760"/>
      <c r="BF1164" s="760"/>
      <c r="BG1164" s="760"/>
      <c r="BH1164" s="760"/>
      <c r="BI1164" s="760"/>
      <c r="BJ1164" s="760"/>
      <c r="BK1164" s="760"/>
      <c r="BL1164" s="760"/>
      <c r="BM1164" s="760"/>
      <c r="BN1164" s="760"/>
      <c r="BO1164" s="760"/>
      <c r="BP1164" s="760"/>
      <c r="BQ1164" s="760"/>
      <c r="BR1164" s="760"/>
      <c r="BS1164" s="760"/>
      <c r="BT1164" s="760"/>
      <c r="BU1164" s="760"/>
      <c r="BV1164" s="760"/>
      <c r="BW1164" s="760"/>
      <c r="BX1164" s="760"/>
      <c r="BY1164" s="760"/>
    </row>
    <row r="1165" s="235" customFormat="true" ht="15" customHeight="true" x14ac:dyDescent="0.2">
      <c r="BA1165" s="760"/>
      <c r="BB1165" s="268"/>
      <c r="BC1165" s="760"/>
      <c r="BD1165" s="760"/>
      <c r="BE1165" s="760"/>
      <c r="BF1165" s="760"/>
      <c r="BG1165" s="760"/>
      <c r="BH1165" s="760"/>
      <c r="BI1165" s="760"/>
      <c r="BJ1165" s="760"/>
      <c r="BK1165" s="760"/>
      <c r="BL1165" s="760"/>
      <c r="BM1165" s="760"/>
      <c r="BN1165" s="760"/>
      <c r="BO1165" s="760"/>
      <c r="BP1165" s="760"/>
      <c r="BQ1165" s="760"/>
      <c r="BR1165" s="760"/>
      <c r="BS1165" s="760"/>
      <c r="BT1165" s="760"/>
      <c r="BU1165" s="760"/>
      <c r="BV1165" s="760"/>
      <c r="BW1165" s="760"/>
      <c r="BX1165" s="760"/>
      <c r="BY1165" s="760"/>
    </row>
    <row r="1166" s="235" customFormat="true" ht="15" customHeight="true" x14ac:dyDescent="0.2">
      <c r="BA1166" s="760"/>
      <c r="BB1166" s="268"/>
      <c r="BC1166" s="760"/>
      <c r="BD1166" s="760"/>
      <c r="BE1166" s="760"/>
      <c r="BF1166" s="760"/>
      <c r="BG1166" s="760"/>
      <c r="BH1166" s="760"/>
      <c r="BI1166" s="760"/>
      <c r="BJ1166" s="760"/>
      <c r="BK1166" s="760"/>
      <c r="BL1166" s="760"/>
      <c r="BM1166" s="760"/>
      <c r="BN1166" s="760"/>
      <c r="BO1166" s="760"/>
      <c r="BP1166" s="760"/>
      <c r="BQ1166" s="760"/>
      <c r="BR1166" s="760"/>
      <c r="BS1166" s="760"/>
      <c r="BT1166" s="760"/>
      <c r="BU1166" s="760"/>
      <c r="BV1166" s="760"/>
      <c r="BW1166" s="760"/>
      <c r="BX1166" s="760"/>
      <c r="BY1166" s="760"/>
    </row>
    <row r="1167" s="235" customFormat="true" ht="15" customHeight="true" x14ac:dyDescent="0.2">
      <c r="BA1167" s="760"/>
      <c r="BB1167" s="268"/>
      <c r="BC1167" s="760"/>
      <c r="BD1167" s="760"/>
      <c r="BE1167" s="760"/>
      <c r="BF1167" s="760"/>
      <c r="BG1167" s="760"/>
      <c r="BH1167" s="760"/>
      <c r="BI1167" s="760"/>
      <c r="BJ1167" s="760"/>
      <c r="BK1167" s="760"/>
      <c r="BL1167" s="760"/>
      <c r="BM1167" s="760"/>
      <c r="BN1167" s="760"/>
      <c r="BO1167" s="760"/>
      <c r="BP1167" s="760"/>
      <c r="BQ1167" s="760"/>
      <c r="BR1167" s="760"/>
      <c r="BS1167" s="760"/>
      <c r="BT1167" s="760"/>
      <c r="BU1167" s="760"/>
      <c r="BV1167" s="760"/>
      <c r="BW1167" s="760"/>
      <c r="BX1167" s="760"/>
      <c r="BY1167" s="760"/>
    </row>
    <row r="1168" s="235" customFormat="true" ht="15" customHeight="true" x14ac:dyDescent="0.2">
      <c r="BA1168" s="760"/>
      <c r="BB1168" s="268"/>
      <c r="BC1168" s="760"/>
      <c r="BD1168" s="760"/>
      <c r="BE1168" s="760"/>
      <c r="BF1168" s="760"/>
      <c r="BG1168" s="760"/>
      <c r="BH1168" s="760"/>
      <c r="BI1168" s="760"/>
      <c r="BJ1168" s="760"/>
      <c r="BK1168" s="760"/>
      <c r="BL1168" s="760"/>
      <c r="BM1168" s="760"/>
      <c r="BN1168" s="760"/>
      <c r="BO1168" s="760"/>
      <c r="BP1168" s="760"/>
      <c r="BQ1168" s="760"/>
      <c r="BR1168" s="760"/>
      <c r="BS1168" s="760"/>
      <c r="BT1168" s="760"/>
      <c r="BU1168" s="760"/>
      <c r="BV1168" s="760"/>
      <c r="BW1168" s="760"/>
      <c r="BX1168" s="760"/>
      <c r="BY1168" s="760"/>
    </row>
    <row r="1169" s="235" customFormat="true" ht="15" customHeight="true" x14ac:dyDescent="0.2">
      <c r="BA1169" s="760"/>
      <c r="BB1169" s="268"/>
      <c r="BC1169" s="760"/>
      <c r="BD1169" s="760"/>
      <c r="BE1169" s="760"/>
      <c r="BF1169" s="760"/>
      <c r="BG1169" s="760"/>
      <c r="BH1169" s="760"/>
      <c r="BI1169" s="760"/>
      <c r="BJ1169" s="760"/>
      <c r="BK1169" s="760"/>
      <c r="BL1169" s="760"/>
      <c r="BM1169" s="760"/>
      <c r="BN1169" s="760"/>
      <c r="BO1169" s="760"/>
      <c r="BP1169" s="760"/>
      <c r="BQ1169" s="760"/>
      <c r="BR1169" s="760"/>
      <c r="BS1169" s="760"/>
      <c r="BT1169" s="760"/>
      <c r="BU1169" s="760"/>
      <c r="BV1169" s="760"/>
      <c r="BW1169" s="760"/>
      <c r="BX1169" s="760"/>
      <c r="BY1169" s="760"/>
    </row>
    <row r="1170" s="235" customFormat="true" ht="15" customHeight="true" x14ac:dyDescent="0.2">
      <c r="A1170" s="450"/>
      <c r="B1170" s="1041"/>
      <c r="C1170" s="1042"/>
      <c r="D1170" s="1042"/>
      <c r="E1170" s="1042"/>
      <c r="F1170" s="1042"/>
      <c r="G1170" s="1042"/>
      <c r="H1170" s="1042"/>
      <c r="I1170" s="1042"/>
      <c r="J1170" s="1042"/>
      <c r="K1170" s="1042"/>
      <c r="L1170" s="1042"/>
      <c r="M1170" s="1042"/>
      <c r="N1170" s="1042"/>
      <c r="O1170" s="1042"/>
      <c r="P1170" s="1042"/>
      <c r="Q1170" s="1042"/>
      <c r="R1170" s="1042"/>
      <c r="S1170" s="1042"/>
      <c r="T1170" s="1042"/>
      <c r="U1170" s="1042"/>
      <c r="V1170" s="1042"/>
      <c r="W1170" s="1042"/>
      <c r="X1170" s="1042"/>
      <c r="Y1170" s="1042"/>
      <c r="Z1170" s="1042"/>
      <c r="AA1170" s="1042"/>
      <c r="AB1170" s="1042"/>
      <c r="BA1170" s="760"/>
      <c r="BB1170" s="268"/>
      <c r="BC1170" s="760"/>
      <c r="BD1170" s="760"/>
      <c r="BE1170" s="760"/>
      <c r="BF1170" s="760"/>
      <c r="BG1170" s="760"/>
      <c r="BH1170" s="760"/>
      <c r="BI1170" s="760"/>
      <c r="BJ1170" s="760"/>
      <c r="BK1170" s="760"/>
      <c r="BL1170" s="760"/>
      <c r="BM1170" s="760"/>
      <c r="BN1170" s="760"/>
      <c r="BO1170" s="760"/>
      <c r="BP1170" s="760"/>
      <c r="BQ1170" s="760"/>
      <c r="BR1170" s="760"/>
      <c r="BS1170" s="760"/>
      <c r="BT1170" s="760"/>
      <c r="BU1170" s="760"/>
      <c r="BV1170" s="760"/>
      <c r="BW1170" s="760"/>
      <c r="BX1170" s="760"/>
      <c r="BY1170" s="760"/>
    </row>
    <row r="1171" s="235" customFormat="true" ht="15" customHeight="true" x14ac:dyDescent="0.2">
      <c r="A1171" s="450"/>
      <c r="B1171" s="1041"/>
      <c r="C1171" s="1042"/>
      <c r="D1171" s="1042"/>
      <c r="E1171" s="1042"/>
      <c r="F1171" s="1042"/>
      <c r="G1171" s="1042"/>
      <c r="H1171" s="1042"/>
      <c r="I1171" s="1042"/>
      <c r="J1171" s="1042"/>
      <c r="K1171" s="1042"/>
      <c r="L1171" s="1042"/>
      <c r="M1171" s="1042"/>
      <c r="N1171" s="1042"/>
      <c r="O1171" s="1042"/>
      <c r="P1171" s="1042"/>
      <c r="Q1171" s="1042"/>
      <c r="R1171" s="1042"/>
      <c r="S1171" s="1042"/>
      <c r="T1171" s="1042"/>
      <c r="U1171" s="1042"/>
      <c r="V1171" s="1042"/>
      <c r="W1171" s="1042"/>
      <c r="X1171" s="1042"/>
      <c r="Y1171" s="1042"/>
      <c r="Z1171" s="1042"/>
      <c r="AA1171" s="1042"/>
      <c r="AB1171" s="1042"/>
      <c r="BA1171" s="760"/>
      <c r="BB1171" s="268"/>
      <c r="BC1171" s="760"/>
      <c r="BD1171" s="760"/>
      <c r="BE1171" s="760"/>
      <c r="BF1171" s="760"/>
      <c r="BG1171" s="760"/>
      <c r="BH1171" s="760"/>
      <c r="BI1171" s="760"/>
      <c r="BJ1171" s="760"/>
      <c r="BK1171" s="760"/>
      <c r="BL1171" s="760"/>
      <c r="BM1171" s="760"/>
      <c r="BN1171" s="760"/>
      <c r="BO1171" s="760"/>
      <c r="BP1171" s="760"/>
      <c r="BQ1171" s="760"/>
      <c r="BR1171" s="760"/>
      <c r="BS1171" s="760"/>
      <c r="BT1171" s="760"/>
      <c r="BU1171" s="760"/>
      <c r="BV1171" s="760"/>
      <c r="BW1171" s="760"/>
      <c r="BX1171" s="760"/>
      <c r="BY1171" s="760"/>
    </row>
    <row r="1172" s="235" customFormat="true" ht="15" customHeight="true" x14ac:dyDescent="0.2">
      <c r="A1172" s="450"/>
      <c r="B1172" s="1041"/>
      <c r="C1172" s="1042"/>
      <c r="D1172" s="1042"/>
      <c r="E1172" s="1042"/>
      <c r="F1172" s="1042"/>
      <c r="G1172" s="1042"/>
      <c r="H1172" s="1042"/>
      <c r="I1172" s="1042"/>
      <c r="J1172" s="1042"/>
      <c r="K1172" s="1042"/>
      <c r="L1172" s="1042"/>
      <c r="M1172" s="1042"/>
      <c r="N1172" s="1042"/>
      <c r="O1172" s="1042"/>
      <c r="P1172" s="1042"/>
      <c r="Q1172" s="1042"/>
      <c r="R1172" s="1042"/>
      <c r="S1172" s="1042"/>
      <c r="T1172" s="1042"/>
      <c r="U1172" s="1042"/>
      <c r="V1172" s="1042"/>
      <c r="W1172" s="1042"/>
      <c r="X1172" s="1042"/>
      <c r="Y1172" s="1042"/>
      <c r="Z1172" s="1042"/>
      <c r="AA1172" s="1042"/>
      <c r="AB1172" s="1042"/>
      <c r="BA1172" s="760"/>
      <c r="BB1172" s="268"/>
      <c r="BC1172" s="760"/>
      <c r="BD1172" s="760"/>
      <c r="BE1172" s="760"/>
      <c r="BF1172" s="760"/>
      <c r="BG1172" s="760"/>
      <c r="BH1172" s="760"/>
      <c r="BI1172" s="760"/>
      <c r="BJ1172" s="760"/>
      <c r="BK1172" s="760"/>
      <c r="BL1172" s="760"/>
      <c r="BM1172" s="760"/>
      <c r="BN1172" s="760"/>
      <c r="BO1172" s="760"/>
      <c r="BP1172" s="760"/>
      <c r="BQ1172" s="760"/>
      <c r="BR1172" s="760"/>
      <c r="BS1172" s="760"/>
      <c r="BT1172" s="760"/>
      <c r="BU1172" s="760"/>
      <c r="BV1172" s="760"/>
      <c r="BW1172" s="760"/>
      <c r="BX1172" s="760"/>
      <c r="BY1172" s="760"/>
    </row>
    <row r="1173" s="235" customFormat="true" ht="15" customHeight="true" x14ac:dyDescent="0.2">
      <c r="A1173" s="450"/>
      <c r="B1173" s="1041"/>
      <c r="C1173" s="1042"/>
      <c r="D1173" s="1042"/>
      <c r="E1173" s="1042"/>
      <c r="F1173" s="1042"/>
      <c r="G1173" s="1042"/>
      <c r="H1173" s="1042"/>
      <c r="I1173" s="1042"/>
      <c r="J1173" s="1042"/>
      <c r="K1173" s="1042"/>
      <c r="L1173" s="1042"/>
      <c r="M1173" s="1042"/>
      <c r="N1173" s="1042"/>
      <c r="O1173" s="1042"/>
      <c r="P1173" s="1042"/>
      <c r="Q1173" s="1042"/>
      <c r="R1173" s="1042"/>
      <c r="S1173" s="1042"/>
      <c r="T1173" s="1042"/>
      <c r="U1173" s="1042"/>
      <c r="V1173" s="1042"/>
      <c r="W1173" s="1042"/>
      <c r="X1173" s="1042"/>
      <c r="Y1173" s="1042"/>
      <c r="Z1173" s="1042"/>
      <c r="AA1173" s="1042"/>
      <c r="AB1173" s="1042"/>
      <c r="BA1173" s="760"/>
      <c r="BB1173" s="268"/>
      <c r="BC1173" s="760"/>
      <c r="BD1173" s="760"/>
      <c r="BE1173" s="760"/>
      <c r="BF1173" s="760"/>
      <c r="BG1173" s="760"/>
      <c r="BH1173" s="760"/>
      <c r="BI1173" s="760"/>
      <c r="BJ1173" s="760"/>
      <c r="BK1173" s="760"/>
      <c r="BL1173" s="760"/>
      <c r="BM1173" s="760"/>
      <c r="BN1173" s="760"/>
      <c r="BO1173" s="760"/>
      <c r="BP1173" s="760"/>
      <c r="BQ1173" s="760"/>
      <c r="BR1173" s="760"/>
      <c r="BS1173" s="760"/>
      <c r="BT1173" s="760"/>
      <c r="BU1173" s="760"/>
      <c r="BV1173" s="760"/>
      <c r="BW1173" s="760"/>
      <c r="BX1173" s="760"/>
      <c r="BY1173" s="760"/>
    </row>
    <row r="1174" s="235" customFormat="true" ht="15" customHeight="true" x14ac:dyDescent="0.2">
      <c r="A1174" s="450"/>
      <c r="B1174" s="1041"/>
      <c r="C1174" s="1042"/>
      <c r="D1174" s="1042"/>
      <c r="E1174" s="1042"/>
      <c r="F1174" s="1042"/>
      <c r="G1174" s="1042"/>
      <c r="H1174" s="1042"/>
      <c r="I1174" s="1042"/>
      <c r="J1174" s="1042"/>
      <c r="K1174" s="1042"/>
      <c r="L1174" s="1042"/>
      <c r="M1174" s="1042"/>
      <c r="N1174" s="1042"/>
      <c r="O1174" s="1042"/>
      <c r="P1174" s="1042"/>
      <c r="Q1174" s="1042"/>
      <c r="R1174" s="1042"/>
      <c r="S1174" s="1042"/>
      <c r="T1174" s="1042"/>
      <c r="U1174" s="1042"/>
      <c r="V1174" s="1042"/>
      <c r="W1174" s="1042"/>
      <c r="X1174" s="1042"/>
      <c r="Y1174" s="1042"/>
      <c r="Z1174" s="1042"/>
      <c r="AA1174" s="1042"/>
      <c r="AB1174" s="1042"/>
      <c r="BA1174" s="760"/>
      <c r="BB1174" s="268"/>
      <c r="BC1174" s="760"/>
      <c r="BD1174" s="760"/>
      <c r="BE1174" s="760"/>
      <c r="BF1174" s="760"/>
      <c r="BG1174" s="760"/>
      <c r="BH1174" s="760"/>
      <c r="BI1174" s="760"/>
      <c r="BJ1174" s="760"/>
      <c r="BK1174" s="760"/>
      <c r="BL1174" s="760"/>
      <c r="BM1174" s="760"/>
      <c r="BN1174" s="760"/>
      <c r="BO1174" s="760"/>
      <c r="BP1174" s="760"/>
      <c r="BQ1174" s="760"/>
      <c r="BR1174" s="760"/>
      <c r="BS1174" s="760"/>
      <c r="BT1174" s="760"/>
      <c r="BU1174" s="760"/>
      <c r="BV1174" s="760"/>
      <c r="BW1174" s="760"/>
      <c r="BX1174" s="760"/>
      <c r="BY1174" s="760"/>
    </row>
    <row r="1175" s="235" customFormat="true" ht="15" customHeight="true" x14ac:dyDescent="0.2">
      <c r="A1175" s="450"/>
      <c r="B1175" s="1041"/>
      <c r="C1175" s="1042"/>
      <c r="D1175" s="1042"/>
      <c r="E1175" s="1042"/>
      <c r="F1175" s="1042"/>
      <c r="G1175" s="1042"/>
      <c r="H1175" s="1042"/>
      <c r="I1175" s="1042"/>
      <c r="J1175" s="1042"/>
      <c r="K1175" s="1042"/>
      <c r="L1175" s="1042"/>
      <c r="M1175" s="1042"/>
      <c r="N1175" s="1042"/>
      <c r="O1175" s="1042"/>
      <c r="P1175" s="1042"/>
      <c r="Q1175" s="1042"/>
      <c r="R1175" s="1042"/>
      <c r="S1175" s="1042"/>
      <c r="T1175" s="1042"/>
      <c r="U1175" s="1042"/>
      <c r="V1175" s="1042"/>
      <c r="W1175" s="1042"/>
      <c r="X1175" s="1042"/>
      <c r="Y1175" s="1042"/>
      <c r="Z1175" s="1042"/>
      <c r="AA1175" s="1042"/>
      <c r="AB1175" s="1042"/>
      <c r="BA1175" s="760"/>
      <c r="BB1175" s="268"/>
      <c r="BC1175" s="760"/>
      <c r="BD1175" s="760"/>
      <c r="BE1175" s="760"/>
      <c r="BF1175" s="760"/>
      <c r="BG1175" s="760"/>
      <c r="BH1175" s="760"/>
      <c r="BI1175" s="760"/>
      <c r="BJ1175" s="760"/>
      <c r="BK1175" s="760"/>
      <c r="BL1175" s="760"/>
      <c r="BM1175" s="760"/>
      <c r="BN1175" s="760"/>
      <c r="BO1175" s="760"/>
      <c r="BP1175" s="760"/>
      <c r="BQ1175" s="760"/>
      <c r="BR1175" s="760"/>
      <c r="BS1175" s="760"/>
      <c r="BT1175" s="760"/>
      <c r="BU1175" s="760"/>
      <c r="BV1175" s="760"/>
      <c r="BW1175" s="760"/>
      <c r="BX1175" s="760"/>
      <c r="BY1175" s="760"/>
    </row>
    <row r="1176" s="235" customFormat="true" ht="15" customHeight="true" x14ac:dyDescent="0.2">
      <c r="A1176" s="1043"/>
      <c r="B1176" s="450"/>
      <c r="C1176" s="1044"/>
      <c r="D1176" s="1045"/>
      <c r="E1176" s="1045"/>
      <c r="F1176" s="1045"/>
      <c r="G1176" s="1045"/>
      <c r="H1176" s="1044"/>
      <c r="I1176" s="1045"/>
      <c r="J1176" s="1045"/>
      <c r="K1176" s="1045"/>
      <c r="L1176" s="1045"/>
      <c r="M1176" s="1044"/>
      <c r="N1176" s="1045"/>
      <c r="O1176" s="1045"/>
      <c r="P1176" s="1045"/>
      <c r="Q1176" s="1045"/>
      <c r="R1176" s="1044"/>
      <c r="S1176" s="1045"/>
      <c r="T1176" s="1045"/>
      <c r="U1176" s="1045"/>
      <c r="BA1176" s="760"/>
      <c r="BB1176" s="268"/>
      <c r="BC1176" s="760"/>
      <c r="BD1176" s="760"/>
      <c r="BE1176" s="760"/>
      <c r="BF1176" s="760"/>
      <c r="BG1176" s="760"/>
      <c r="BH1176" s="760"/>
      <c r="BI1176" s="760"/>
      <c r="BJ1176" s="760"/>
      <c r="BK1176" s="760"/>
      <c r="BL1176" s="760"/>
      <c r="BM1176" s="760"/>
      <c r="BN1176" s="760"/>
      <c r="BO1176" s="760"/>
      <c r="BP1176" s="760"/>
      <c r="BQ1176" s="760"/>
      <c r="BR1176" s="760"/>
      <c r="BS1176" s="760"/>
      <c r="BT1176" s="760"/>
      <c r="BU1176" s="760"/>
      <c r="BV1176" s="760"/>
      <c r="BW1176" s="760"/>
      <c r="BX1176" s="760"/>
      <c r="BY1176" s="760"/>
    </row>
    <row r="1177" s="235" customFormat="true" ht="15" customHeight="true" x14ac:dyDescent="0.2">
      <c r="A1177" s="1045"/>
      <c r="B1177" s="1045"/>
      <c r="C1177" s="1044"/>
      <c r="D1177" s="1044"/>
      <c r="E1177" s="1044"/>
      <c r="F1177" s="1044"/>
      <c r="G1177" s="1044"/>
      <c r="H1177" s="1044"/>
      <c r="I1177" s="1044"/>
      <c r="J1177" s="1044"/>
      <c r="K1177" s="1044"/>
      <c r="L1177" s="1044"/>
      <c r="M1177" s="1044"/>
      <c r="N1177" s="1044"/>
      <c r="O1177" s="1044"/>
      <c r="P1177" s="1044"/>
      <c r="Q1177" s="1044"/>
      <c r="R1177" s="1044"/>
      <c r="S1177" s="1044"/>
      <c r="T1177" s="1044"/>
      <c r="U1177" s="1044"/>
      <c r="BA1177" s="760"/>
      <c r="BB1177" s="268"/>
      <c r="BC1177" s="760"/>
      <c r="BD1177" s="760"/>
      <c r="BE1177" s="760"/>
      <c r="BF1177" s="760"/>
      <c r="BG1177" s="760"/>
      <c r="BH1177" s="760"/>
      <c r="BI1177" s="760"/>
      <c r="BJ1177" s="760"/>
      <c r="BK1177" s="760"/>
      <c r="BL1177" s="760"/>
      <c r="BM1177" s="760"/>
      <c r="BN1177" s="760"/>
      <c r="BO1177" s="760"/>
      <c r="BP1177" s="760"/>
      <c r="BQ1177" s="760"/>
      <c r="BR1177" s="760"/>
      <c r="BS1177" s="760"/>
      <c r="BT1177" s="760"/>
      <c r="BU1177" s="760"/>
      <c r="BV1177" s="760"/>
      <c r="BW1177" s="760"/>
      <c r="BX1177" s="760"/>
      <c r="BY1177" s="760"/>
    </row>
    <row r="1178" s="235" customFormat="true" ht="15" customHeight="true" x14ac:dyDescent="0.2">
      <c r="BA1178" s="760"/>
      <c r="BB1178" s="268"/>
      <c r="BC1178" s="760"/>
      <c r="BD1178" s="760"/>
      <c r="BE1178" s="760"/>
      <c r="BF1178" s="760"/>
      <c r="BG1178" s="760"/>
      <c r="BH1178" s="760"/>
      <c r="BI1178" s="760"/>
      <c r="BJ1178" s="760"/>
      <c r="BK1178" s="760"/>
      <c r="BL1178" s="760"/>
      <c r="BM1178" s="760"/>
      <c r="BN1178" s="760"/>
      <c r="BO1178" s="760"/>
      <c r="BP1178" s="760"/>
      <c r="BQ1178" s="760"/>
      <c r="BR1178" s="760"/>
      <c r="BS1178" s="760"/>
      <c r="BT1178" s="760"/>
      <c r="BU1178" s="760"/>
      <c r="BV1178" s="760"/>
      <c r="BW1178" s="760"/>
      <c r="BX1178" s="760"/>
      <c r="BY1178" s="760"/>
    </row>
    <row r="1179" s="235" customFormat="true" ht="15" customHeight="true" x14ac:dyDescent="0.2">
      <c r="BA1179" s="760"/>
      <c r="BB1179" s="268"/>
      <c r="BC1179" s="760"/>
      <c r="BD1179" s="760"/>
      <c r="BE1179" s="760"/>
      <c r="BF1179" s="760"/>
      <c r="BG1179" s="760"/>
      <c r="BH1179" s="760"/>
      <c r="BI1179" s="760"/>
      <c r="BJ1179" s="760"/>
      <c r="BK1179" s="760"/>
      <c r="BL1179" s="760"/>
      <c r="BM1179" s="760"/>
      <c r="BN1179" s="760"/>
      <c r="BO1179" s="760"/>
      <c r="BP1179" s="760"/>
      <c r="BQ1179" s="760"/>
      <c r="BR1179" s="760"/>
      <c r="BS1179" s="760"/>
      <c r="BT1179" s="760"/>
      <c r="BU1179" s="760"/>
      <c r="BV1179" s="760"/>
      <c r="BW1179" s="760"/>
      <c r="BX1179" s="760"/>
      <c r="BY1179" s="760"/>
    </row>
    <row r="1180" s="235" customFormat="true" ht="15" customHeight="true" x14ac:dyDescent="0.2">
      <c r="BA1180" s="760"/>
      <c r="BB1180" s="268"/>
      <c r="BC1180" s="760"/>
      <c r="BD1180" s="760"/>
      <c r="BE1180" s="760"/>
      <c r="BF1180" s="760"/>
      <c r="BG1180" s="760"/>
      <c r="BH1180" s="760"/>
      <c r="BI1180" s="760"/>
      <c r="BJ1180" s="760"/>
      <c r="BK1180" s="760"/>
      <c r="BL1180" s="760"/>
      <c r="BM1180" s="760"/>
      <c r="BN1180" s="760"/>
      <c r="BO1180" s="760"/>
      <c r="BP1180" s="760"/>
      <c r="BQ1180" s="760"/>
      <c r="BR1180" s="760"/>
      <c r="BS1180" s="760"/>
      <c r="BT1180" s="760"/>
      <c r="BU1180" s="760"/>
      <c r="BV1180" s="760"/>
      <c r="BW1180" s="760"/>
      <c r="BX1180" s="760"/>
      <c r="BY1180" s="760"/>
    </row>
    <row r="1181" s="235" customFormat="true" ht="15" customHeight="true" x14ac:dyDescent="0.2">
      <c r="BA1181" s="760"/>
      <c r="BB1181" s="268"/>
      <c r="BC1181" s="760"/>
      <c r="BD1181" s="760"/>
      <c r="BE1181" s="760"/>
      <c r="BF1181" s="760"/>
      <c r="BG1181" s="760"/>
      <c r="BH1181" s="760"/>
      <c r="BI1181" s="760"/>
      <c r="BJ1181" s="760"/>
      <c r="BK1181" s="760"/>
      <c r="BL1181" s="760"/>
      <c r="BM1181" s="760"/>
      <c r="BN1181" s="760"/>
      <c r="BO1181" s="760"/>
      <c r="BP1181" s="760"/>
      <c r="BQ1181" s="760"/>
      <c r="BR1181" s="760"/>
      <c r="BS1181" s="760"/>
      <c r="BT1181" s="760"/>
      <c r="BU1181" s="760"/>
      <c r="BV1181" s="760"/>
      <c r="BW1181" s="760"/>
      <c r="BX1181" s="760"/>
      <c r="BY1181" s="760"/>
    </row>
    <row r="1182" s="235" customFormat="true" ht="15" customHeight="true" x14ac:dyDescent="0.2">
      <c r="BA1182" s="760"/>
      <c r="BB1182" s="268"/>
      <c r="BC1182" s="760"/>
      <c r="BD1182" s="760"/>
      <c r="BE1182" s="760"/>
      <c r="BF1182" s="760"/>
      <c r="BG1182" s="760"/>
      <c r="BH1182" s="760"/>
      <c r="BI1182" s="760"/>
      <c r="BJ1182" s="760"/>
      <c r="BK1182" s="760"/>
      <c r="BL1182" s="760"/>
      <c r="BM1182" s="760"/>
      <c r="BN1182" s="760"/>
      <c r="BO1182" s="760"/>
      <c r="BP1182" s="760"/>
      <c r="BQ1182" s="760"/>
      <c r="BR1182" s="760"/>
      <c r="BS1182" s="760"/>
      <c r="BT1182" s="760"/>
      <c r="BU1182" s="760"/>
      <c r="BV1182" s="760"/>
      <c r="BW1182" s="760"/>
      <c r="BX1182" s="760"/>
      <c r="BY1182" s="760"/>
    </row>
    <row r="1183" s="235" customFormat="true" ht="15" customHeight="true" x14ac:dyDescent="0.2">
      <c r="BA1183" s="760"/>
      <c r="BB1183" s="268"/>
      <c r="BC1183" s="760"/>
      <c r="BD1183" s="760"/>
      <c r="BE1183" s="760"/>
      <c r="BF1183" s="760"/>
      <c r="BG1183" s="760"/>
      <c r="BH1183" s="760"/>
      <c r="BI1183" s="760"/>
      <c r="BJ1183" s="760"/>
      <c r="BK1183" s="760"/>
      <c r="BL1183" s="760"/>
      <c r="BM1183" s="760"/>
      <c r="BN1183" s="760"/>
      <c r="BO1183" s="760"/>
      <c r="BP1183" s="760"/>
      <c r="BQ1183" s="760"/>
      <c r="BR1183" s="760"/>
      <c r="BS1183" s="760"/>
      <c r="BT1183" s="760"/>
      <c r="BU1183" s="760"/>
      <c r="BV1183" s="760"/>
      <c r="BW1183" s="760"/>
      <c r="BX1183" s="760"/>
      <c r="BY1183" s="760"/>
    </row>
    <row r="1184" s="235" customFormat="true" ht="15" customHeight="true" x14ac:dyDescent="0.2">
      <c r="BA1184" s="760"/>
      <c r="BB1184" s="268"/>
      <c r="BC1184" s="760"/>
      <c r="BD1184" s="760"/>
      <c r="BE1184" s="760"/>
      <c r="BF1184" s="760"/>
      <c r="BG1184" s="760"/>
      <c r="BH1184" s="760"/>
      <c r="BI1184" s="760"/>
      <c r="BJ1184" s="760"/>
      <c r="BK1184" s="760"/>
      <c r="BL1184" s="760"/>
      <c r="BM1184" s="760"/>
      <c r="BN1184" s="760"/>
      <c r="BO1184" s="760"/>
      <c r="BP1184" s="760"/>
      <c r="BQ1184" s="760"/>
      <c r="BR1184" s="760"/>
      <c r="BS1184" s="760"/>
      <c r="BT1184" s="760"/>
      <c r="BU1184" s="760"/>
      <c r="BV1184" s="760"/>
      <c r="BW1184" s="760"/>
      <c r="BX1184" s="760"/>
      <c r="BY1184" s="760"/>
    </row>
    <row r="1185" s="235" customFormat="true" ht="15" customHeight="true" x14ac:dyDescent="0.2">
      <c r="BA1185" s="760"/>
      <c r="BB1185" s="268"/>
      <c r="BC1185" s="760"/>
      <c r="BD1185" s="760"/>
      <c r="BE1185" s="760"/>
      <c r="BF1185" s="760"/>
      <c r="BG1185" s="760"/>
      <c r="BH1185" s="760"/>
      <c r="BI1185" s="760"/>
      <c r="BJ1185" s="760"/>
      <c r="BK1185" s="760"/>
      <c r="BL1185" s="760"/>
      <c r="BM1185" s="760"/>
      <c r="BN1185" s="760"/>
      <c r="BO1185" s="760"/>
      <c r="BP1185" s="760"/>
      <c r="BQ1185" s="760"/>
      <c r="BR1185" s="760"/>
      <c r="BS1185" s="760"/>
      <c r="BT1185" s="760"/>
      <c r="BU1185" s="760"/>
      <c r="BV1185" s="760"/>
      <c r="BW1185" s="760"/>
      <c r="BX1185" s="760"/>
      <c r="BY1185" s="760"/>
    </row>
    <row r="1186" s="235" customFormat="true" ht="15" customHeight="true" x14ac:dyDescent="0.2">
      <c r="BA1186" s="760"/>
      <c r="BB1186" s="268"/>
      <c r="BC1186" s="760"/>
      <c r="BD1186" s="760"/>
      <c r="BE1186" s="760"/>
      <c r="BF1186" s="760"/>
      <c r="BG1186" s="760"/>
      <c r="BH1186" s="760"/>
      <c r="BI1186" s="760"/>
      <c r="BJ1186" s="760"/>
      <c r="BK1186" s="760"/>
      <c r="BL1186" s="760"/>
      <c r="BM1186" s="760"/>
      <c r="BN1186" s="760"/>
      <c r="BO1186" s="760"/>
      <c r="BP1186" s="760"/>
      <c r="BQ1186" s="760"/>
      <c r="BR1186" s="760"/>
      <c r="BS1186" s="760"/>
      <c r="BT1186" s="760"/>
      <c r="BU1186" s="760"/>
      <c r="BV1186" s="760"/>
      <c r="BW1186" s="760"/>
      <c r="BX1186" s="760"/>
      <c r="BY1186" s="760"/>
    </row>
    <row r="1187" s="235" customFormat="true" ht="15" customHeight="true" x14ac:dyDescent="0.2">
      <c r="BA1187" s="760"/>
      <c r="BB1187" s="268"/>
      <c r="BC1187" s="760"/>
      <c r="BD1187" s="760"/>
      <c r="BE1187" s="760"/>
      <c r="BF1187" s="760"/>
      <c r="BG1187" s="760"/>
      <c r="BH1187" s="760"/>
      <c r="BI1187" s="760"/>
      <c r="BJ1187" s="760"/>
      <c r="BK1187" s="760"/>
      <c r="BL1187" s="760"/>
      <c r="BM1187" s="760"/>
      <c r="BN1187" s="760"/>
      <c r="BO1187" s="760"/>
      <c r="BP1187" s="760"/>
      <c r="BQ1187" s="760"/>
      <c r="BR1187" s="760"/>
      <c r="BS1187" s="760"/>
      <c r="BT1187" s="760"/>
      <c r="BU1187" s="760"/>
      <c r="BV1187" s="760"/>
      <c r="BW1187" s="760"/>
      <c r="BX1187" s="760"/>
      <c r="BY1187" s="760"/>
    </row>
    <row r="1188" s="235" customFormat="true" ht="15" customHeight="true" x14ac:dyDescent="0.2">
      <c r="BA1188" s="760"/>
      <c r="BB1188" s="268"/>
      <c r="BC1188" s="760"/>
      <c r="BD1188" s="760"/>
      <c r="BE1188" s="760"/>
      <c r="BF1188" s="760"/>
      <c r="BG1188" s="760"/>
      <c r="BH1188" s="760"/>
      <c r="BI1188" s="760"/>
      <c r="BJ1188" s="760"/>
      <c r="BK1188" s="760"/>
      <c r="BL1188" s="760"/>
      <c r="BM1188" s="760"/>
      <c r="BN1188" s="760"/>
      <c r="BO1188" s="760"/>
      <c r="BP1188" s="760"/>
      <c r="BQ1188" s="760"/>
      <c r="BR1188" s="760"/>
      <c r="BS1188" s="760"/>
      <c r="BT1188" s="760"/>
      <c r="BU1188" s="760"/>
      <c r="BV1188" s="760"/>
      <c r="BW1188" s="760"/>
      <c r="BX1188" s="760"/>
      <c r="BY1188" s="760"/>
    </row>
    <row r="1189" s="235" customFormat="true" ht="15" customHeight="true" x14ac:dyDescent="0.2">
      <c r="BA1189" s="760"/>
      <c r="BB1189" s="268"/>
      <c r="BC1189" s="760"/>
      <c r="BD1189" s="760"/>
      <c r="BE1189" s="760"/>
      <c r="BF1189" s="760"/>
      <c r="BG1189" s="760"/>
      <c r="BH1189" s="760"/>
      <c r="BI1189" s="760"/>
      <c r="BJ1189" s="760"/>
      <c r="BK1189" s="760"/>
      <c r="BL1189" s="760"/>
      <c r="BM1189" s="760"/>
      <c r="BN1189" s="760"/>
      <c r="BO1189" s="760"/>
      <c r="BP1189" s="760"/>
      <c r="BQ1189" s="760"/>
      <c r="BR1189" s="760"/>
      <c r="BS1189" s="760"/>
      <c r="BT1189" s="760"/>
      <c r="BU1189" s="760"/>
      <c r="BV1189" s="760"/>
      <c r="BW1189" s="760"/>
      <c r="BX1189" s="760"/>
      <c r="BY1189" s="760"/>
    </row>
    <row r="1190" s="235" customFormat="true" ht="15" customHeight="true" x14ac:dyDescent="0.2">
      <c r="BA1190" s="760"/>
      <c r="BB1190" s="268"/>
      <c r="BC1190" s="760"/>
      <c r="BD1190" s="760"/>
      <c r="BE1190" s="760"/>
      <c r="BF1190" s="760"/>
      <c r="BG1190" s="760"/>
      <c r="BH1190" s="760"/>
      <c r="BI1190" s="760"/>
      <c r="BJ1190" s="760"/>
      <c r="BK1190" s="760"/>
      <c r="BL1190" s="760"/>
      <c r="BM1190" s="760"/>
      <c r="BN1190" s="760"/>
      <c r="BO1190" s="760"/>
      <c r="BP1190" s="760"/>
      <c r="BQ1190" s="760"/>
      <c r="BR1190" s="760"/>
      <c r="BS1190" s="760"/>
      <c r="BT1190" s="760"/>
      <c r="BU1190" s="760"/>
      <c r="BV1190" s="760"/>
      <c r="BW1190" s="760"/>
      <c r="BX1190" s="760"/>
      <c r="BY1190" s="760"/>
    </row>
    <row r="1191" s="235" customFormat="true" ht="15" customHeight="true" x14ac:dyDescent="0.2">
      <c r="BA1191" s="760"/>
      <c r="BB1191" s="268"/>
      <c r="BC1191" s="760"/>
      <c r="BD1191" s="760"/>
      <c r="BE1191" s="760"/>
      <c r="BF1191" s="760"/>
      <c r="BG1191" s="760"/>
      <c r="BH1191" s="760"/>
      <c r="BI1191" s="760"/>
      <c r="BJ1191" s="760"/>
      <c r="BK1191" s="760"/>
      <c r="BL1191" s="760"/>
      <c r="BM1191" s="760"/>
      <c r="BN1191" s="760"/>
      <c r="BO1191" s="760"/>
      <c r="BP1191" s="760"/>
      <c r="BQ1191" s="760"/>
      <c r="BR1191" s="760"/>
      <c r="BS1191" s="760"/>
      <c r="BT1191" s="760"/>
      <c r="BU1191" s="760"/>
      <c r="BV1191" s="760"/>
      <c r="BW1191" s="760"/>
      <c r="BX1191" s="760"/>
      <c r="BY1191" s="760"/>
    </row>
    <row r="1192" s="235" customFormat="true" ht="15" customHeight="true" x14ac:dyDescent="0.2">
      <c r="BA1192" s="760"/>
      <c r="BB1192" s="268"/>
      <c r="BC1192" s="760"/>
      <c r="BD1192" s="760"/>
      <c r="BE1192" s="760"/>
      <c r="BF1192" s="760"/>
      <c r="BG1192" s="760"/>
      <c r="BH1192" s="760"/>
      <c r="BI1192" s="760"/>
      <c r="BJ1192" s="760"/>
      <c r="BK1192" s="760"/>
      <c r="BL1192" s="760"/>
      <c r="BM1192" s="760"/>
      <c r="BN1192" s="760"/>
      <c r="BO1192" s="760"/>
      <c r="BP1192" s="760"/>
      <c r="BQ1192" s="760"/>
      <c r="BR1192" s="760"/>
      <c r="BS1192" s="760"/>
      <c r="BT1192" s="760"/>
      <c r="BU1192" s="760"/>
      <c r="BV1192" s="760"/>
      <c r="BW1192" s="760"/>
      <c r="BX1192" s="760"/>
      <c r="BY1192" s="760"/>
    </row>
    <row r="1193" s="235" customFormat="true" ht="15" customHeight="true" x14ac:dyDescent="0.2">
      <c r="BA1193" s="760"/>
      <c r="BB1193" s="268"/>
      <c r="BC1193" s="760"/>
      <c r="BD1193" s="760"/>
      <c r="BE1193" s="760"/>
      <c r="BF1193" s="760"/>
      <c r="BG1193" s="760"/>
      <c r="BH1193" s="760"/>
      <c r="BI1193" s="760"/>
      <c r="BJ1193" s="760"/>
      <c r="BK1193" s="760"/>
      <c r="BL1193" s="760"/>
      <c r="BM1193" s="760"/>
      <c r="BN1193" s="760"/>
      <c r="BO1193" s="760"/>
      <c r="BP1193" s="760"/>
      <c r="BQ1193" s="760"/>
      <c r="BR1193" s="760"/>
      <c r="BS1193" s="760"/>
      <c r="BT1193" s="760"/>
      <c r="BU1193" s="760"/>
      <c r="BV1193" s="760"/>
      <c r="BW1193" s="760"/>
      <c r="BX1193" s="760"/>
      <c r="BY1193" s="760"/>
    </row>
    <row r="1194" s="235" customFormat="true" ht="15" customHeight="true" x14ac:dyDescent="0.2">
      <c r="BA1194" s="760"/>
      <c r="BB1194" s="268"/>
      <c r="BC1194" s="760"/>
      <c r="BD1194" s="760"/>
      <c r="BE1194" s="760"/>
      <c r="BF1194" s="760"/>
      <c r="BG1194" s="760"/>
      <c r="BH1194" s="760"/>
      <c r="BI1194" s="760"/>
      <c r="BJ1194" s="760"/>
      <c r="BK1194" s="760"/>
      <c r="BL1194" s="760"/>
      <c r="BM1194" s="760"/>
      <c r="BN1194" s="760"/>
      <c r="BO1194" s="760"/>
      <c r="BP1194" s="760"/>
      <c r="BQ1194" s="760"/>
      <c r="BR1194" s="760"/>
      <c r="BS1194" s="760"/>
      <c r="BT1194" s="760"/>
      <c r="BU1194" s="760"/>
      <c r="BV1194" s="760"/>
      <c r="BW1194" s="760"/>
      <c r="BX1194" s="760"/>
      <c r="BY1194" s="760"/>
    </row>
    <row r="1195" s="235" customFormat="true" ht="15" customHeight="true" x14ac:dyDescent="0.2">
      <c r="BA1195" s="760"/>
      <c r="BB1195" s="268"/>
      <c r="BC1195" s="760"/>
      <c r="BD1195" s="760"/>
      <c r="BE1195" s="760"/>
      <c r="BF1195" s="760"/>
      <c r="BG1195" s="760"/>
      <c r="BH1195" s="760"/>
      <c r="BI1195" s="760"/>
      <c r="BJ1195" s="760"/>
      <c r="BK1195" s="760"/>
      <c r="BL1195" s="760"/>
      <c r="BM1195" s="760"/>
      <c r="BN1195" s="760"/>
      <c r="BO1195" s="760"/>
      <c r="BP1195" s="760"/>
      <c r="BQ1195" s="760"/>
      <c r="BR1195" s="760"/>
      <c r="BS1195" s="760"/>
      <c r="BT1195" s="760"/>
      <c r="BU1195" s="760"/>
      <c r="BV1195" s="760"/>
      <c r="BW1195" s="760"/>
      <c r="BX1195" s="760"/>
      <c r="BY1195" s="760"/>
    </row>
    <row r="1196" s="235" customFormat="true" ht="15" customHeight="true" x14ac:dyDescent="0.2">
      <c r="BA1196" s="760"/>
      <c r="BB1196" s="268"/>
      <c r="BC1196" s="760"/>
      <c r="BD1196" s="760"/>
      <c r="BE1196" s="760"/>
      <c r="BF1196" s="760"/>
      <c r="BG1196" s="760"/>
      <c r="BH1196" s="760"/>
      <c r="BI1196" s="760"/>
      <c r="BJ1196" s="760"/>
      <c r="BK1196" s="760"/>
      <c r="BL1196" s="760"/>
      <c r="BM1196" s="760"/>
      <c r="BN1196" s="760"/>
      <c r="BO1196" s="760"/>
      <c r="BP1196" s="760"/>
      <c r="BQ1196" s="760"/>
      <c r="BR1196" s="760"/>
      <c r="BS1196" s="760"/>
      <c r="BT1196" s="760"/>
      <c r="BU1196" s="760"/>
      <c r="BV1196" s="760"/>
      <c r="BW1196" s="760"/>
      <c r="BX1196" s="760"/>
      <c r="BY1196" s="760"/>
    </row>
    <row r="1197" s="235" customFormat="true" ht="15" customHeight="true" x14ac:dyDescent="0.2">
      <c r="BA1197" s="760"/>
      <c r="BB1197" s="268"/>
      <c r="BC1197" s="760"/>
      <c r="BD1197" s="760"/>
      <c r="BE1197" s="760"/>
      <c r="BF1197" s="760"/>
      <c r="BG1197" s="760"/>
      <c r="BH1197" s="760"/>
      <c r="BI1197" s="760"/>
      <c r="BJ1197" s="760"/>
      <c r="BK1197" s="760"/>
      <c r="BL1197" s="760"/>
      <c r="BM1197" s="760"/>
      <c r="BN1197" s="760"/>
      <c r="BO1197" s="760"/>
      <c r="BP1197" s="760"/>
      <c r="BQ1197" s="760"/>
      <c r="BR1197" s="760"/>
      <c r="BS1197" s="760"/>
      <c r="BT1197" s="760"/>
      <c r="BU1197" s="760"/>
      <c r="BV1197" s="760"/>
      <c r="BW1197" s="760"/>
      <c r="BX1197" s="760"/>
      <c r="BY1197" s="760"/>
    </row>
    <row r="1198" s="235" customFormat="true" ht="15" customHeight="true" x14ac:dyDescent="0.2">
      <c r="BA1198" s="760"/>
      <c r="BB1198" s="268"/>
      <c r="BC1198" s="760"/>
      <c r="BD1198" s="760"/>
      <c r="BE1198" s="760"/>
      <c r="BF1198" s="760"/>
      <c r="BG1198" s="760"/>
      <c r="BH1198" s="760"/>
      <c r="BI1198" s="760"/>
      <c r="BJ1198" s="760"/>
      <c r="BK1198" s="760"/>
      <c r="BL1198" s="760"/>
      <c r="BM1198" s="760"/>
      <c r="BN1198" s="760"/>
      <c r="BO1198" s="760"/>
      <c r="BP1198" s="760"/>
      <c r="BQ1198" s="760"/>
      <c r="BR1198" s="760"/>
      <c r="BS1198" s="760"/>
      <c r="BT1198" s="760"/>
      <c r="BU1198" s="760"/>
      <c r="BV1198" s="760"/>
      <c r="BW1198" s="760"/>
      <c r="BX1198" s="760"/>
      <c r="BY1198" s="760"/>
    </row>
    <row r="1199" s="235" customFormat="true" ht="15" customHeight="true" x14ac:dyDescent="0.2">
      <c r="BA1199" s="760"/>
      <c r="BB1199" s="268"/>
      <c r="BC1199" s="760"/>
      <c r="BD1199" s="760"/>
      <c r="BE1199" s="760"/>
      <c r="BF1199" s="760"/>
      <c r="BG1199" s="760"/>
      <c r="BH1199" s="760"/>
      <c r="BI1199" s="760"/>
      <c r="BJ1199" s="760"/>
      <c r="BK1199" s="760"/>
      <c r="BL1199" s="760"/>
      <c r="BM1199" s="760"/>
      <c r="BN1199" s="760"/>
      <c r="BO1199" s="760"/>
      <c r="BP1199" s="760"/>
      <c r="BQ1199" s="760"/>
      <c r="BR1199" s="760"/>
      <c r="BS1199" s="760"/>
      <c r="BT1199" s="760"/>
      <c r="BU1199" s="760"/>
      <c r="BV1199" s="760"/>
      <c r="BW1199" s="760"/>
      <c r="BX1199" s="760"/>
      <c r="BY1199" s="760"/>
    </row>
    <row r="1200" s="235" customFormat="true" ht="15" customHeight="true" x14ac:dyDescent="0.2">
      <c r="BA1200" s="760"/>
      <c r="BB1200" s="268"/>
      <c r="BC1200" s="760"/>
      <c r="BD1200" s="760"/>
      <c r="BE1200" s="760"/>
      <c r="BF1200" s="760"/>
      <c r="BG1200" s="760"/>
      <c r="BH1200" s="760"/>
      <c r="BI1200" s="760"/>
      <c r="BJ1200" s="760"/>
      <c r="BK1200" s="760"/>
      <c r="BL1200" s="760"/>
      <c r="BM1200" s="760"/>
      <c r="BN1200" s="760"/>
      <c r="BO1200" s="760"/>
      <c r="BP1200" s="760"/>
      <c r="BQ1200" s="760"/>
      <c r="BR1200" s="760"/>
      <c r="BS1200" s="760"/>
      <c r="BT1200" s="760"/>
      <c r="BU1200" s="760"/>
      <c r="BV1200" s="760"/>
      <c r="BW1200" s="760"/>
      <c r="BX1200" s="760"/>
      <c r="BY1200" s="760"/>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O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E592"/>
    <mergeCell ref="H592:J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1:D551"/>
    <mergeCell ref="H551:I551"/>
    <mergeCell ref="M551:N552"/>
    <mergeCell ref="C552:D552"/>
    <mergeCell ref="H552:I552"/>
    <mergeCell ref="C553:D553"/>
    <mergeCell ref="H553:I553"/>
    <mergeCell ref="M553:N553"/>
    <mergeCell ref="C549:D549"/>
    <mergeCell ref="H549:I549"/>
    <mergeCell ref="M549:N549"/>
    <mergeCell ref="C550:D550"/>
    <mergeCell ref="H550:I550"/>
    <mergeCell ref="M550:O550"/>
    <mergeCell ref="C547:D547"/>
    <mergeCell ref="H547:I547"/>
    <mergeCell ref="M547:N547"/>
    <mergeCell ref="C548:D548"/>
    <mergeCell ref="H548:I548"/>
    <mergeCell ref="M548:N548"/>
    <mergeCell ref="C544:D544"/>
    <mergeCell ref="H544:I544"/>
    <mergeCell ref="M544:Q544"/>
    <mergeCell ref="C545:D545"/>
    <mergeCell ref="H545:I545"/>
    <mergeCell ref="M545:N546"/>
    <mergeCell ref="O545:Q545"/>
    <mergeCell ref="C546:D546"/>
    <mergeCell ref="H546:I546"/>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1:D532"/>
    <mergeCell ref="H531:I532"/>
    <mergeCell ref="M531:N531"/>
    <mergeCell ref="M532:N532"/>
    <mergeCell ref="C533:D533"/>
    <mergeCell ref="H533:I533"/>
    <mergeCell ref="M533:N533"/>
    <mergeCell ref="C529:D529"/>
    <mergeCell ref="H529:I529"/>
    <mergeCell ref="M529:N529"/>
    <mergeCell ref="C530:E530"/>
    <mergeCell ref="H530:J530"/>
    <mergeCell ref="M530:N530"/>
    <mergeCell ref="C527:D527"/>
    <mergeCell ref="H527:I527"/>
    <mergeCell ref="M527:N527"/>
    <mergeCell ref="C528:D528"/>
    <mergeCell ref="H528:I528"/>
    <mergeCell ref="M528:N528"/>
    <mergeCell ref="C524:G524"/>
    <mergeCell ref="H524:L524"/>
    <mergeCell ref="M524:N524"/>
    <mergeCell ref="C525:D526"/>
    <mergeCell ref="E525:G525"/>
    <mergeCell ref="H525:I526"/>
    <mergeCell ref="J525:L525"/>
    <mergeCell ref="M525:N525"/>
    <mergeCell ref="M526:N526"/>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O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E463"/>
    <mergeCell ref="H463:J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A208:B208"/>
    <mergeCell ref="A153:A160"/>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69"/>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161925</xdr:rowOff>
                  </from>
                  <to>
                    <xdr:col>1</xdr:col>
                    <xdr:colOff>1704975</xdr:colOff>
                    <xdr:row>400</xdr:row>
                    <xdr:rowOff>47625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A5A2A-5B6A-4F4D-AAF4-98B507E4B3E9}">
  <sheetPr codeName="Feuil7"/>
  <dimension ref="A1:CZ1200"/>
  <sheetViews>
    <sheetView showGridLines="false" workbookViewId="0"/>
  </sheetViews>
  <sheetFormatPr defaultColWidth="11" defaultRowHeight="15" customHeight="true" x14ac:dyDescent="0.2"/>
  <cols>
    <col min="1" max="1" width="31.5703125" style="759" customWidth="true"/>
    <col min="2" max="2" width="41.5703125" style="759" customWidth="true"/>
    <col min="3" max="17" width="10.7109375" style="759" customWidth="true"/>
    <col min="18" max="30" width="12.5703125" style="759" customWidth="true"/>
    <col min="31" max="52" width="12.5703125" style="235" customWidth="true"/>
    <col min="53" max="53" width="31.5703125" style="760" customWidth="true"/>
    <col min="54" max="54" width="41.5703125" style="268" customWidth="true"/>
    <col min="55" max="69" width="9.140625" style="760" customWidth="true"/>
    <col min="70" max="77" width="12.5703125" style="760" customWidth="true"/>
    <col min="78" max="104" width="12.5703125" style="235" customWidth="true"/>
    <col min="105" max="16384" width="11" style="759"/>
  </cols>
  <sheetData>
    <row r="1" s="111" customFormat="true" ht="18" customHeight="true" x14ac:dyDescent="0.2">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Burkina Faso</v>
      </c>
      <c r="B2" s="256"/>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2010</v>
      </c>
      <c r="B3" s="258"/>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97</v>
      </c>
      <c r="B4" s="258"/>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98</v>
      </c>
      <c r="B5" s="258"/>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99</v>
      </c>
      <c r="B6" s="260"/>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137</v>
      </c>
      <c r="B9" s="263" t="str">
        <f>A1025</f>
        <v>DHS10</v>
      </c>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81" t="str">
        <f>B1028</f>
        <v/>
      </c>
      <c r="B10" s="1082"/>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81" t="str">
        <f>B1027</f>
        <v/>
      </c>
      <c r="B11" s="1086"/>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83"/>
      <c r="B12" s="1082"/>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84"/>
      <c r="B13" s="108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078" customFormat="true" ht="15" customHeight="true" x14ac:dyDescent="0.2">
      <c r="A14" s="115" t="s">
        <v>97</v>
      </c>
      <c r="B14" s="232"/>
      <c r="C14" s="3064" t="s">
        <v>116</v>
      </c>
      <c r="D14" s="3065"/>
      <c r="E14" s="3065"/>
      <c r="F14" s="3065"/>
      <c r="G14" s="3066"/>
      <c r="H14" s="3285" t="s">
        <v>39</v>
      </c>
      <c r="I14" s="3286"/>
      <c r="J14" s="3286"/>
      <c r="K14" s="3286"/>
      <c r="L14" s="3287"/>
      <c r="M14" s="3292" t="s">
        <v>38</v>
      </c>
      <c r="N14" s="3293"/>
      <c r="O14" s="3293"/>
      <c r="P14" s="3293"/>
      <c r="Q14" s="3294"/>
      <c r="R14" s="2651" t="s">
        <v>143</v>
      </c>
      <c r="S14" s="2657"/>
      <c r="T14" s="2657"/>
      <c r="U14" s="2657"/>
      <c r="V14" s="2657"/>
      <c r="W14" s="2657"/>
      <c r="X14" s="2657"/>
      <c r="Y14" s="2657"/>
      <c r="Z14" s="2657"/>
      <c r="AA14" s="2657"/>
      <c r="AB14" s="2657"/>
      <c r="AC14" s="2657"/>
      <c r="AD14" s="2658"/>
      <c r="AE14" s="2697"/>
      <c r="AF14" s="2697"/>
      <c r="AG14" s="2697"/>
      <c r="AH14" s="2697"/>
      <c r="AI14" s="2697"/>
      <c r="AJ14" s="2697"/>
      <c r="AK14" s="2697"/>
      <c r="AL14" s="2697"/>
      <c r="AM14" s="2697"/>
      <c r="AN14" s="2697"/>
      <c r="AO14" s="2697"/>
      <c r="AP14" s="2697"/>
      <c r="AQ14" s="2697"/>
      <c r="AR14" s="2697"/>
      <c r="AS14" s="2697"/>
      <c r="AT14" s="2697"/>
      <c r="AU14" s="2697"/>
      <c r="AV14" s="2697"/>
      <c r="AW14" s="2697"/>
      <c r="AX14" s="2697"/>
      <c r="AY14" s="2697"/>
      <c r="AZ14" s="1080"/>
      <c r="BA14" s="241" t="s">
        <v>132</v>
      </c>
      <c r="BB14" s="115" t="s">
        <v>97</v>
      </c>
      <c r="BC14" s="3057" t="s">
        <v>116</v>
      </c>
      <c r="BD14" s="3038"/>
      <c r="BE14" s="3038"/>
      <c r="BF14" s="3038"/>
      <c r="BG14" s="3058"/>
      <c r="BH14" s="3037" t="s">
        <v>39</v>
      </c>
      <c r="BI14" s="3038"/>
      <c r="BJ14" s="3038"/>
      <c r="BK14" s="3038"/>
      <c r="BL14" s="3058"/>
      <c r="BM14" s="3037" t="s">
        <v>38</v>
      </c>
      <c r="BN14" s="3038"/>
      <c r="BO14" s="3038"/>
      <c r="BP14" s="3038"/>
      <c r="BQ14" s="3039"/>
      <c r="BR14" s="2512" t="s">
        <v>143</v>
      </c>
      <c r="BS14" s="2513"/>
      <c r="BT14" s="2513"/>
      <c r="BU14" s="2513"/>
      <c r="BV14" s="2513"/>
      <c r="BW14" s="2513"/>
      <c r="BX14" s="2513"/>
      <c r="BY14" s="2514"/>
      <c r="BZ14" s="461"/>
      <c r="CA14" s="461"/>
      <c r="CB14" s="461"/>
      <c r="CC14" s="461"/>
      <c r="CD14" s="461"/>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078" customFormat="true" ht="24" x14ac:dyDescent="0.2">
      <c r="A15" s="201" t="s">
        <v>88</v>
      </c>
      <c r="B15" s="276"/>
      <c r="C15" s="401" t="s">
        <v>0</v>
      </c>
      <c r="D15" s="402" t="s">
        <v>1</v>
      </c>
      <c r="E15" s="402" t="s">
        <v>2</v>
      </c>
      <c r="F15" s="402" t="s">
        <v>3</v>
      </c>
      <c r="G15" s="403" t="s">
        <v>4</v>
      </c>
      <c r="H15" s="2024" t="s">
        <v>0</v>
      </c>
      <c r="I15" s="1984" t="s">
        <v>1</v>
      </c>
      <c r="J15" s="1984" t="s">
        <v>2</v>
      </c>
      <c r="K15" s="1984" t="s">
        <v>3</v>
      </c>
      <c r="L15" s="1985" t="s">
        <v>4</v>
      </c>
      <c r="M15" s="2014" t="s">
        <v>0</v>
      </c>
      <c r="N15" s="1984" t="s">
        <v>1</v>
      </c>
      <c r="O15" s="1984" t="s">
        <v>2</v>
      </c>
      <c r="P15" s="1984" t="s">
        <v>3</v>
      </c>
      <c r="Q15" s="2034" t="s">
        <v>4</v>
      </c>
      <c r="R15" s="2024" t="s">
        <v>364</v>
      </c>
      <c r="S15" s="1984" t="s">
        <v>365</v>
      </c>
      <c r="T15" s="1984" t="s">
        <v>247</v>
      </c>
      <c r="U15" s="1984" t="s">
        <v>248</v>
      </c>
      <c r="V15" s="1984" t="s">
        <v>249</v>
      </c>
      <c r="W15" s="1984" t="s">
        <v>250</v>
      </c>
      <c r="X15" s="1984" t="s">
        <v>251</v>
      </c>
      <c r="Y15" s="1984" t="s">
        <v>252</v>
      </c>
      <c r="Z15" s="1984" t="s">
        <v>366</v>
      </c>
      <c r="AA15" s="1984" t="s">
        <v>254</v>
      </c>
      <c r="AB15" s="1984" t="s">
        <v>367</v>
      </c>
      <c r="AC15" s="1984" t="s">
        <v>256</v>
      </c>
      <c r="AD15" s="1986" t="s">
        <v>257</v>
      </c>
      <c r="AE15" s="2697"/>
      <c r="AF15" s="2697"/>
      <c r="AG15" s="2697"/>
      <c r="AH15" s="2697"/>
      <c r="AI15" s="2697"/>
      <c r="AJ15" s="2697"/>
      <c r="AK15" s="2697"/>
      <c r="AL15" s="2697"/>
      <c r="AM15" s="2697"/>
      <c r="AN15" s="2697"/>
      <c r="AO15" s="2697"/>
      <c r="AP15" s="2697"/>
      <c r="AQ15" s="2697"/>
      <c r="AR15" s="2697"/>
      <c r="AS15" s="2697"/>
      <c r="AT15" s="2697"/>
      <c r="AU15" s="2697"/>
      <c r="AV15" s="2697"/>
      <c r="AW15" s="2697"/>
      <c r="AX15" s="2697"/>
      <c r="AY15" s="2697"/>
      <c r="AZ15" s="1080"/>
      <c r="BA15" s="214" t="s">
        <v>121</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364</v>
      </c>
      <c r="BS15" s="180" t="s">
        <v>365</v>
      </c>
      <c r="BT15" s="180" t="s">
        <v>247</v>
      </c>
      <c r="BU15" s="180" t="s">
        <v>248</v>
      </c>
      <c r="BV15" s="180" t="s">
        <v>249</v>
      </c>
      <c r="BW15" s="180" t="s">
        <v>250</v>
      </c>
      <c r="BX15" s="180" t="s">
        <v>251</v>
      </c>
      <c r="BY15" s="181" t="s">
        <v>252</v>
      </c>
      <c r="BZ15" s="181" t="s">
        <v>366</v>
      </c>
      <c r="CA15" s="181" t="s">
        <v>254</v>
      </c>
      <c r="CB15" s="181" t="s">
        <v>367</v>
      </c>
      <c r="CC15" s="181" t="s">
        <v>256</v>
      </c>
      <c r="CD15" s="181" t="s">
        <v>257</v>
      </c>
      <c r="CE15" s="2577"/>
      <c r="CF15" s="2577"/>
      <c r="CG15" s="2577"/>
      <c r="CH15" s="2577"/>
      <c r="CI15" s="2577"/>
      <c r="CJ15" s="2577"/>
      <c r="CK15" s="2577"/>
      <c r="CL15" s="2577"/>
      <c r="CM15" s="2577"/>
      <c r="CN15" s="2577"/>
      <c r="CO15" s="2577"/>
      <c r="CP15" s="2577"/>
      <c r="CQ15" s="2577"/>
      <c r="CR15" s="2577"/>
      <c r="CS15" s="2577"/>
      <c r="CT15" s="2577"/>
      <c r="CU15" s="2577"/>
      <c r="CV15" s="2577"/>
      <c r="CW15" s="2577"/>
      <c r="CX15" s="2577"/>
      <c r="CY15" s="2577"/>
      <c r="CZ15" s="2577"/>
    </row>
    <row r="16" s="1078" customFormat="true" ht="15" customHeight="true" x14ac:dyDescent="0.2">
      <c r="A16" s="3295" t="s">
        <v>13</v>
      </c>
      <c r="B16" s="2213" t="s">
        <v>14</v>
      </c>
      <c r="C16" s="2061">
        <v>62.050833460266496</v>
      </c>
      <c r="D16" s="2062">
        <v>69.963381887441429</v>
      </c>
      <c r="E16" s="2062">
        <v>74.539687252337103</v>
      </c>
      <c r="F16" s="2062">
        <v>82.210857876860189</v>
      </c>
      <c r="G16" s="2063">
        <v>94.260405973542944</v>
      </c>
      <c r="H16" s="2064">
        <v>84.558959104715782</v>
      </c>
      <c r="I16" s="2062">
        <v>93.403946370456069</v>
      </c>
      <c r="J16" s="2062">
        <v>96.974633697860554</v>
      </c>
      <c r="K16" s="2062">
        <v>98.34566832249341</v>
      </c>
      <c r="L16" s="2065">
        <v>99.973111481202352</v>
      </c>
      <c r="M16" s="2066">
        <v>60.742334841803789</v>
      </c>
      <c r="N16" s="2062">
        <v>67.52393391042142</v>
      </c>
      <c r="O16" s="2062">
        <v>71.153209783579896</v>
      </c>
      <c r="P16" s="2062">
        <v>76.292703857376551</v>
      </c>
      <c r="Q16" s="2063">
        <v>81.408126412412358</v>
      </c>
      <c r="R16" s="2064">
        <v>61.212581502233</v>
      </c>
      <c r="S16" s="2062">
        <v>91.815300410515391</v>
      </c>
      <c r="T16" s="2062">
        <v>97.849302850656144</v>
      </c>
      <c r="U16" s="2062">
        <v>86.043082910748566</v>
      </c>
      <c r="V16" s="2062">
        <v>87.527570100764962</v>
      </c>
      <c r="W16" s="2062">
        <v>69.065941833281784</v>
      </c>
      <c r="X16" s="2062">
        <v>86.146908069393646</v>
      </c>
      <c r="Y16" s="2062">
        <v>65.728142738233103</v>
      </c>
      <c r="Z16" s="2062">
        <v>78.248906419969984</v>
      </c>
      <c r="AA16" s="2062">
        <v>69.609689282189365</v>
      </c>
      <c r="AB16" s="2062">
        <v>93.250084811370044</v>
      </c>
      <c r="AC16" s="2062">
        <v>60.50841439576805</v>
      </c>
      <c r="AD16" s="2669">
        <v>52.051085625066385</v>
      </c>
      <c r="AE16" s="2697"/>
      <c r="AF16" s="2697"/>
      <c r="AG16" s="2697"/>
      <c r="AH16" s="2697"/>
      <c r="AI16" s="2697"/>
      <c r="AJ16" s="2697"/>
      <c r="AK16" s="2697"/>
      <c r="AL16" s="2697"/>
      <c r="AM16" s="2697"/>
      <c r="AN16" s="2697"/>
      <c r="AO16" s="2697"/>
      <c r="AP16" s="2697"/>
      <c r="AQ16" s="2697"/>
      <c r="AR16" s="2697"/>
      <c r="AS16" s="2697"/>
      <c r="AT16" s="2697"/>
      <c r="AU16" s="2697"/>
      <c r="AV16" s="2697"/>
      <c r="AW16" s="2697"/>
      <c r="AX16" s="2697"/>
      <c r="AY16" s="2697"/>
      <c r="AZ16" s="1080"/>
      <c r="BA16" s="3040" t="s">
        <v>13</v>
      </c>
      <c r="BB16" s="161" t="s">
        <v>14</v>
      </c>
      <c r="BC16" s="1588" t="s">
        <v>36</v>
      </c>
      <c r="BD16" s="1607" t="s">
        <v>36</v>
      </c>
      <c r="BE16" s="1607" t="s">
        <v>36</v>
      </c>
      <c r="BF16" s="1607" t="s">
        <v>36</v>
      </c>
      <c r="BG16" s="1627" t="s">
        <v>36</v>
      </c>
      <c r="BH16" s="1647" t="s">
        <v>36</v>
      </c>
      <c r="BI16" s="1607" t="s">
        <v>36</v>
      </c>
      <c r="BJ16" s="1607" t="s">
        <v>36</v>
      </c>
      <c r="BK16" s="1607" t="s">
        <v>36</v>
      </c>
      <c r="BL16" s="1627" t="s">
        <v>36</v>
      </c>
      <c r="BM16" s="1647" t="s">
        <v>36</v>
      </c>
      <c r="BN16" s="1607" t="s">
        <v>36</v>
      </c>
      <c r="BO16" s="1607" t="s">
        <v>36</v>
      </c>
      <c r="BP16" s="1607" t="s">
        <v>36</v>
      </c>
      <c r="BQ16" s="1627" t="s">
        <v>36</v>
      </c>
      <c r="BR16" s="1647" t="s">
        <v>36</v>
      </c>
      <c r="BS16" s="1607" t="s">
        <v>36</v>
      </c>
      <c r="BT16" s="1607" t="s">
        <v>36</v>
      </c>
      <c r="BU16" s="1607" t="s">
        <v>36</v>
      </c>
      <c r="BV16" s="1607" t="s">
        <v>36</v>
      </c>
      <c r="BW16" s="1607" t="s">
        <v>36</v>
      </c>
      <c r="BX16" s="1607" t="s">
        <v>36</v>
      </c>
      <c r="BY16" s="1666" t="s">
        <v>36</v>
      </c>
      <c r="BZ16" s="1666" t="s">
        <v>36</v>
      </c>
      <c r="CA16" s="1666" t="s">
        <v>36</v>
      </c>
      <c r="CB16" s="1666" t="s">
        <v>36</v>
      </c>
      <c r="CC16" s="1666" t="s">
        <v>36</v>
      </c>
      <c r="CD16" s="1666" t="s">
        <v>36</v>
      </c>
      <c r="CE16" s="2578"/>
      <c r="CF16" s="2578"/>
      <c r="CG16" s="2578"/>
      <c r="CH16" s="2578"/>
      <c r="CI16" s="2578"/>
      <c r="CJ16" s="2578"/>
      <c r="CK16" s="2578"/>
      <c r="CL16" s="2578"/>
      <c r="CM16" s="2578"/>
      <c r="CN16" s="2578"/>
      <c r="CO16" s="2578"/>
      <c r="CP16" s="2578"/>
      <c r="CQ16" s="2578"/>
      <c r="CR16" s="2578"/>
      <c r="CS16" s="2578"/>
      <c r="CT16" s="2578"/>
      <c r="CU16" s="2578"/>
      <c r="CV16" s="2578"/>
      <c r="CW16" s="2578"/>
      <c r="CX16" s="2578"/>
      <c r="CY16" s="2578"/>
      <c r="CZ16" s="2578"/>
    </row>
    <row r="17" s="1078" customFormat="true" ht="15" customHeight="true" x14ac:dyDescent="0.2">
      <c r="A17" s="3296"/>
      <c r="B17" s="2214" t="s">
        <v>52</v>
      </c>
      <c r="C17" s="2067">
        <v>37.949166539733433</v>
      </c>
      <c r="D17" s="2068">
        <v>30.036618112558173</v>
      </c>
      <c r="E17" s="2068">
        <v>25.460312747662645</v>
      </c>
      <c r="F17" s="2068">
        <v>17.789142123139872</v>
      </c>
      <c r="G17" s="2069">
        <v>5.7395940264569738</v>
      </c>
      <c r="H17" s="2070">
        <v>15.441040895284184</v>
      </c>
      <c r="I17" s="2068">
        <v>6.5960536295439081</v>
      </c>
      <c r="J17" s="2068">
        <v>3.0253663021394344</v>
      </c>
      <c r="K17" s="2068">
        <v>1.654331677506595</v>
      </c>
      <c r="L17" s="2071">
        <v>2.6888518797633508E-2</v>
      </c>
      <c r="M17" s="2072">
        <v>39.257665158196353</v>
      </c>
      <c r="N17" s="2068">
        <v>32.476066089578573</v>
      </c>
      <c r="O17" s="2068">
        <v>28.846790216419777</v>
      </c>
      <c r="P17" s="2068">
        <v>23.707296142623438</v>
      </c>
      <c r="Q17" s="2069">
        <v>18.591873587587745</v>
      </c>
      <c r="R17" s="2070">
        <v>38.787418497767192</v>
      </c>
      <c r="S17" s="2068">
        <v>8.1846995894845538</v>
      </c>
      <c r="T17" s="2068">
        <v>2.150697149343844</v>
      </c>
      <c r="U17" s="2068">
        <v>13.956917089251359</v>
      </c>
      <c r="V17" s="2068">
        <v>12.472429899235053</v>
      </c>
      <c r="W17" s="2068">
        <v>30.934058166718163</v>
      </c>
      <c r="X17" s="2068">
        <v>13.853091930606274</v>
      </c>
      <c r="Y17" s="2068">
        <v>34.271857261766968</v>
      </c>
      <c r="Z17" s="2068">
        <v>21.751093580030144</v>
      </c>
      <c r="AA17" s="2068">
        <v>30.390310717810447</v>
      </c>
      <c r="AB17" s="2068">
        <v>6.7499151886299691</v>
      </c>
      <c r="AC17" s="2068">
        <v>39.491585604231872</v>
      </c>
      <c r="AD17" s="2670">
        <v>47.948914374933473</v>
      </c>
      <c r="AE17" s="2697"/>
      <c r="AF17" s="2697"/>
      <c r="AG17" s="2697"/>
      <c r="AH17" s="2697"/>
      <c r="AI17" s="2697"/>
      <c r="AJ17" s="2697"/>
      <c r="AK17" s="2697"/>
      <c r="AL17" s="2697"/>
      <c r="AM17" s="2697"/>
      <c r="AN17" s="2697"/>
      <c r="AO17" s="2697"/>
      <c r="AP17" s="2697"/>
      <c r="AQ17" s="2697"/>
      <c r="AR17" s="2697"/>
      <c r="AS17" s="2697"/>
      <c r="AT17" s="2697"/>
      <c r="AU17" s="2697"/>
      <c r="AV17" s="2697"/>
      <c r="AW17" s="2697"/>
      <c r="AX17" s="2697"/>
      <c r="AY17" s="2697"/>
      <c r="AZ17" s="1080"/>
      <c r="BA17" s="3041"/>
      <c r="BB17" s="162" t="s">
        <v>52</v>
      </c>
      <c r="BC17" s="1589" t="s">
        <v>36</v>
      </c>
      <c r="BD17" s="1608" t="s">
        <v>36</v>
      </c>
      <c r="BE17" s="1608" t="s">
        <v>36</v>
      </c>
      <c r="BF17" s="1608" t="s">
        <v>36</v>
      </c>
      <c r="BG17" s="1628" t="s">
        <v>36</v>
      </c>
      <c r="BH17" s="1648" t="s">
        <v>36</v>
      </c>
      <c r="BI17" s="1608" t="s">
        <v>36</v>
      </c>
      <c r="BJ17" s="1608" t="s">
        <v>36</v>
      </c>
      <c r="BK17" s="1608" t="s">
        <v>36</v>
      </c>
      <c r="BL17" s="1628" t="s">
        <v>36</v>
      </c>
      <c r="BM17" s="1648" t="s">
        <v>36</v>
      </c>
      <c r="BN17" s="1608" t="s">
        <v>36</v>
      </c>
      <c r="BO17" s="1608" t="s">
        <v>36</v>
      </c>
      <c r="BP17" s="1608" t="s">
        <v>36</v>
      </c>
      <c r="BQ17" s="1628" t="s">
        <v>36</v>
      </c>
      <c r="BR17" s="1648" t="s">
        <v>36</v>
      </c>
      <c r="BS17" s="1608" t="s">
        <v>36</v>
      </c>
      <c r="BT17" s="1608" t="s">
        <v>36</v>
      </c>
      <c r="BU17" s="1608" t="s">
        <v>36</v>
      </c>
      <c r="BV17" s="1608" t="s">
        <v>36</v>
      </c>
      <c r="BW17" s="1608" t="s">
        <v>36</v>
      </c>
      <c r="BX17" s="1608" t="s">
        <v>36</v>
      </c>
      <c r="BY17" s="1667" t="s">
        <v>36</v>
      </c>
      <c r="BZ17" s="1667" t="s">
        <v>36</v>
      </c>
      <c r="CA17" s="1667" t="s">
        <v>36</v>
      </c>
      <c r="CB17" s="1667" t="s">
        <v>36</v>
      </c>
      <c r="CC17" s="1667" t="s">
        <v>36</v>
      </c>
      <c r="CD17" s="1667" t="s">
        <v>36</v>
      </c>
      <c r="CE17" s="2579"/>
      <c r="CF17" s="2579"/>
      <c r="CG17" s="2579"/>
      <c r="CH17" s="2579"/>
      <c r="CI17" s="2579"/>
      <c r="CJ17" s="2579"/>
      <c r="CK17" s="2579"/>
      <c r="CL17" s="2579"/>
      <c r="CM17" s="2579"/>
      <c r="CN17" s="2579"/>
      <c r="CO17" s="2579"/>
      <c r="CP17" s="2579"/>
      <c r="CQ17" s="2579"/>
      <c r="CR17" s="2579"/>
      <c r="CS17" s="2579"/>
      <c r="CT17" s="2579"/>
      <c r="CU17" s="2579"/>
      <c r="CV17" s="2579"/>
      <c r="CW17" s="2579"/>
      <c r="CX17" s="2579"/>
      <c r="CY17" s="2579"/>
      <c r="CZ17" s="2579"/>
    </row>
    <row r="18" s="1078" customFormat="true" ht="15" customHeight="true" x14ac:dyDescent="0.2">
      <c r="A18" s="3296" t="s">
        <v>61</v>
      </c>
      <c r="B18" s="2214" t="s">
        <v>15</v>
      </c>
      <c r="C18" s="2067">
        <v>49.457821613115911</v>
      </c>
      <c r="D18" s="2068">
        <v>58.392572723313471</v>
      </c>
      <c r="E18" s="2068">
        <v>60.941991639710182</v>
      </c>
      <c r="F18" s="2068">
        <v>69.650712980103521</v>
      </c>
      <c r="G18" s="2069">
        <v>89.334536786056233</v>
      </c>
      <c r="H18" s="2070">
        <v>74.482409980644988</v>
      </c>
      <c r="I18" s="2068">
        <v>83.0577441233889</v>
      </c>
      <c r="J18" s="2068">
        <v>92.561629983300236</v>
      </c>
      <c r="K18" s="2068">
        <v>96.937900713244503</v>
      </c>
      <c r="L18" s="2071">
        <v>98.637028077195183</v>
      </c>
      <c r="M18" s="2072">
        <v>47.949351766617653</v>
      </c>
      <c r="N18" s="2068">
        <v>55.675132567286148</v>
      </c>
      <c r="O18" s="2068">
        <v>59.045983820193115</v>
      </c>
      <c r="P18" s="2068">
        <v>62.677277267524047</v>
      </c>
      <c r="Q18" s="2069">
        <v>68.583673010103823</v>
      </c>
      <c r="R18" s="2070">
        <v>53.610935118361944</v>
      </c>
      <c r="S18" s="2068">
        <v>68.496410093696937</v>
      </c>
      <c r="T18" s="2068">
        <v>91.966171677337783</v>
      </c>
      <c r="U18" s="2068">
        <v>67.326267512409089</v>
      </c>
      <c r="V18" s="2068">
        <v>69.777859489193133</v>
      </c>
      <c r="W18" s="2068">
        <v>60.16113577559323</v>
      </c>
      <c r="X18" s="2068">
        <v>76.97532759889188</v>
      </c>
      <c r="Y18" s="2068">
        <v>54.049130358832386</v>
      </c>
      <c r="Z18" s="2068">
        <v>69.294293949713875</v>
      </c>
      <c r="AA18" s="2068">
        <v>62.027459117551551</v>
      </c>
      <c r="AB18" s="2068">
        <v>75.954847019053076</v>
      </c>
      <c r="AC18" s="2068">
        <v>49.233602210632988</v>
      </c>
      <c r="AD18" s="2670">
        <v>46.26778702512587</v>
      </c>
      <c r="AE18" s="2697"/>
      <c r="AF18" s="2697"/>
      <c r="AG18" s="2697"/>
      <c r="AH18" s="2697"/>
      <c r="AI18" s="2697"/>
      <c r="AJ18" s="2697"/>
      <c r="AK18" s="2697"/>
      <c r="AL18" s="2697"/>
      <c r="AM18" s="2697"/>
      <c r="AN18" s="2697"/>
      <c r="AO18" s="2697"/>
      <c r="AP18" s="2697"/>
      <c r="AQ18" s="2697"/>
      <c r="AR18" s="2697"/>
      <c r="AS18" s="2697"/>
      <c r="AT18" s="2697"/>
      <c r="AU18" s="2697"/>
      <c r="AV18" s="2697"/>
      <c r="AW18" s="2697"/>
      <c r="AX18" s="2697"/>
      <c r="AY18" s="2697"/>
      <c r="AZ18" s="1080"/>
      <c r="BA18" s="3041" t="s">
        <v>61</v>
      </c>
      <c r="BB18" s="162" t="s">
        <v>15</v>
      </c>
      <c r="BC18" s="1589" t="s">
        <v>36</v>
      </c>
      <c r="BD18" s="1608" t="s">
        <v>36</v>
      </c>
      <c r="BE18" s="1608" t="s">
        <v>36</v>
      </c>
      <c r="BF18" s="1608" t="s">
        <v>36</v>
      </c>
      <c r="BG18" s="1628" t="s">
        <v>36</v>
      </c>
      <c r="BH18" s="1648" t="s">
        <v>36</v>
      </c>
      <c r="BI18" s="1608" t="s">
        <v>36</v>
      </c>
      <c r="BJ18" s="1608" t="s">
        <v>36</v>
      </c>
      <c r="BK18" s="1608" t="s">
        <v>36</v>
      </c>
      <c r="BL18" s="1628" t="s">
        <v>36</v>
      </c>
      <c r="BM18" s="1648" t="s">
        <v>36</v>
      </c>
      <c r="BN18" s="1608" t="s">
        <v>36</v>
      </c>
      <c r="BO18" s="1608" t="s">
        <v>36</v>
      </c>
      <c r="BP18" s="1608" t="s">
        <v>36</v>
      </c>
      <c r="BQ18" s="1628" t="s">
        <v>36</v>
      </c>
      <c r="BR18" s="1648" t="s">
        <v>36</v>
      </c>
      <c r="BS18" s="1608" t="s">
        <v>36</v>
      </c>
      <c r="BT18" s="1608" t="s">
        <v>36</v>
      </c>
      <c r="BU18" s="1608" t="s">
        <v>36</v>
      </c>
      <c r="BV18" s="1608" t="s">
        <v>36</v>
      </c>
      <c r="BW18" s="1608" t="s">
        <v>36</v>
      </c>
      <c r="BX18" s="1608" t="s">
        <v>36</v>
      </c>
      <c r="BY18" s="1667" t="s">
        <v>36</v>
      </c>
      <c r="BZ18" s="1667" t="s">
        <v>36</v>
      </c>
      <c r="CA18" s="1667" t="s">
        <v>36</v>
      </c>
      <c r="CB18" s="1667" t="s">
        <v>36</v>
      </c>
      <c r="CC18" s="1667" t="s">
        <v>36</v>
      </c>
      <c r="CD18" s="1667" t="s">
        <v>36</v>
      </c>
      <c r="CE18" s="2579"/>
      <c r="CF18" s="2579"/>
      <c r="CG18" s="2579"/>
      <c r="CH18" s="2579"/>
      <c r="CI18" s="2579"/>
      <c r="CJ18" s="2579"/>
      <c r="CK18" s="2579"/>
      <c r="CL18" s="2579"/>
      <c r="CM18" s="2579"/>
      <c r="CN18" s="2579"/>
      <c r="CO18" s="2579"/>
      <c r="CP18" s="2579"/>
      <c r="CQ18" s="2579"/>
      <c r="CR18" s="2579"/>
      <c r="CS18" s="2579"/>
      <c r="CT18" s="2579"/>
      <c r="CU18" s="2579"/>
      <c r="CV18" s="2579"/>
      <c r="CW18" s="2579"/>
      <c r="CX18" s="2579"/>
      <c r="CY18" s="2579"/>
      <c r="CZ18" s="2579"/>
    </row>
    <row r="19" s="1078" customFormat="true" ht="15" customHeight="true" x14ac:dyDescent="0.2">
      <c r="A19" s="3296"/>
      <c r="B19" s="2214" t="s">
        <v>16</v>
      </c>
      <c r="C19" s="2067">
        <v>12.59301184715064</v>
      </c>
      <c r="D19" s="2068">
        <v>11.557136632278374</v>
      </c>
      <c r="E19" s="2068">
        <v>13.597695612626953</v>
      </c>
      <c r="F19" s="2068">
        <v>12.560144896756665</v>
      </c>
      <c r="G19" s="2069">
        <v>4.9258691874867981</v>
      </c>
      <c r="H19" s="2070">
        <v>10.076549124070747</v>
      </c>
      <c r="I19" s="2068">
        <v>10.346202247067126</v>
      </c>
      <c r="J19" s="2068">
        <v>4.4130037145603405</v>
      </c>
      <c r="K19" s="2068">
        <v>1.4077676092489013</v>
      </c>
      <c r="L19" s="2071">
        <v>1.3360834040071523</v>
      </c>
      <c r="M19" s="2072">
        <v>12.79298307518612</v>
      </c>
      <c r="N19" s="2068">
        <v>11.829746468451857</v>
      </c>
      <c r="O19" s="2068">
        <v>12.107225963386977</v>
      </c>
      <c r="P19" s="2068">
        <v>13.615426589852516</v>
      </c>
      <c r="Q19" s="2069">
        <v>12.824453402308608</v>
      </c>
      <c r="R19" s="2070">
        <v>7.6016463838710608</v>
      </c>
      <c r="S19" s="2068">
        <v>23.318890316818557</v>
      </c>
      <c r="T19" s="2068">
        <v>5.883131173318505</v>
      </c>
      <c r="U19" s="2068">
        <v>18.716815398339449</v>
      </c>
      <c r="V19" s="2068">
        <v>17.744081680342425</v>
      </c>
      <c r="W19" s="2068">
        <v>8.8821184450775519</v>
      </c>
      <c r="X19" s="2068">
        <v>9.1715804705017501</v>
      </c>
      <c r="Y19" s="2068">
        <v>11.679012379400655</v>
      </c>
      <c r="Z19" s="2068">
        <v>8.9546124702559968</v>
      </c>
      <c r="AA19" s="2068">
        <v>7.5822301646378625</v>
      </c>
      <c r="AB19" s="2068">
        <v>17.295237792316907</v>
      </c>
      <c r="AC19" s="2068">
        <v>11.274812185135117</v>
      </c>
      <c r="AD19" s="2670">
        <v>5.783298599940526</v>
      </c>
      <c r="AE19" s="2697"/>
      <c r="AF19" s="2697"/>
      <c r="AG19" s="2697"/>
      <c r="AH19" s="2697"/>
      <c r="AI19" s="2697"/>
      <c r="AJ19" s="2697"/>
      <c r="AK19" s="2697"/>
      <c r="AL19" s="2697"/>
      <c r="AM19" s="2697"/>
      <c r="AN19" s="2697"/>
      <c r="AO19" s="2697"/>
      <c r="AP19" s="2697"/>
      <c r="AQ19" s="2697"/>
      <c r="AR19" s="2697"/>
      <c r="AS19" s="2697"/>
      <c r="AT19" s="2697"/>
      <c r="AU19" s="2697"/>
      <c r="AV19" s="2697"/>
      <c r="AW19" s="2697"/>
      <c r="AX19" s="2697"/>
      <c r="AY19" s="2697"/>
      <c r="AZ19" s="1080"/>
      <c r="BA19" s="3041"/>
      <c r="BB19" s="162" t="s">
        <v>16</v>
      </c>
      <c r="BC19" s="1589" t="s">
        <v>36</v>
      </c>
      <c r="BD19" s="1608" t="s">
        <v>36</v>
      </c>
      <c r="BE19" s="1608" t="s">
        <v>36</v>
      </c>
      <c r="BF19" s="1608" t="s">
        <v>36</v>
      </c>
      <c r="BG19" s="1628" t="s">
        <v>36</v>
      </c>
      <c r="BH19" s="1648" t="s">
        <v>36</v>
      </c>
      <c r="BI19" s="1608" t="s">
        <v>36</v>
      </c>
      <c r="BJ19" s="1608" t="s">
        <v>36</v>
      </c>
      <c r="BK19" s="1608" t="s">
        <v>36</v>
      </c>
      <c r="BL19" s="1628" t="s">
        <v>36</v>
      </c>
      <c r="BM19" s="1648" t="s">
        <v>36</v>
      </c>
      <c r="BN19" s="1608" t="s">
        <v>36</v>
      </c>
      <c r="BO19" s="1608" t="s">
        <v>36</v>
      </c>
      <c r="BP19" s="1608" t="s">
        <v>36</v>
      </c>
      <c r="BQ19" s="1628" t="s">
        <v>36</v>
      </c>
      <c r="BR19" s="1648" t="s">
        <v>36</v>
      </c>
      <c r="BS19" s="1608" t="s">
        <v>36</v>
      </c>
      <c r="BT19" s="1608" t="s">
        <v>36</v>
      </c>
      <c r="BU19" s="1608" t="s">
        <v>36</v>
      </c>
      <c r="BV19" s="1608" t="s">
        <v>36</v>
      </c>
      <c r="BW19" s="1608" t="s">
        <v>36</v>
      </c>
      <c r="BX19" s="1608" t="s">
        <v>36</v>
      </c>
      <c r="BY19" s="1667" t="s">
        <v>36</v>
      </c>
      <c r="BZ19" s="1667" t="s">
        <v>36</v>
      </c>
      <c r="CA19" s="1667" t="s">
        <v>36</v>
      </c>
      <c r="CB19" s="1667" t="s">
        <v>36</v>
      </c>
      <c r="CC19" s="1667" t="s">
        <v>36</v>
      </c>
      <c r="CD19" s="1667" t="s">
        <v>36</v>
      </c>
      <c r="CE19" s="2579"/>
      <c r="CF19" s="2579"/>
      <c r="CG19" s="2579"/>
      <c r="CH19" s="2579"/>
      <c r="CI19" s="2579"/>
      <c r="CJ19" s="2579"/>
      <c r="CK19" s="2579"/>
      <c r="CL19" s="2579"/>
      <c r="CM19" s="2579"/>
      <c r="CN19" s="2579"/>
      <c r="CO19" s="2579"/>
      <c r="CP19" s="2579"/>
      <c r="CQ19" s="2579"/>
      <c r="CR19" s="2579"/>
      <c r="CS19" s="2579"/>
      <c r="CT19" s="2579"/>
      <c r="CU19" s="2579"/>
      <c r="CV19" s="2579"/>
      <c r="CW19" s="2579"/>
      <c r="CX19" s="2579"/>
      <c r="CY19" s="2579"/>
      <c r="CZ19" s="2579"/>
    </row>
    <row r="20" s="1078" customFormat="true" ht="15" customHeight="true" x14ac:dyDescent="0.2">
      <c r="A20" s="3296"/>
      <c r="B20" s="2214" t="s">
        <v>22</v>
      </c>
      <c r="C20" s="2067">
        <v>21.274331707321203</v>
      </c>
      <c r="D20" s="2068">
        <v>22.185281275749485</v>
      </c>
      <c r="E20" s="2068">
        <v>21.094067853151465</v>
      </c>
      <c r="F20" s="2068">
        <v>15.57982500364125</v>
      </c>
      <c r="G20" s="2069">
        <v>5.6006026468288219</v>
      </c>
      <c r="H20" s="2070">
        <v>13.520588840038108</v>
      </c>
      <c r="I20" s="2068">
        <v>6.5960536295439081</v>
      </c>
      <c r="J20" s="2068">
        <v>3.0253663021394344</v>
      </c>
      <c r="K20" s="2068">
        <v>1.654331677506595</v>
      </c>
      <c r="L20" s="2071">
        <v>2.6888518797633508E-2</v>
      </c>
      <c r="M20" s="2072">
        <v>20.6733644698033</v>
      </c>
      <c r="N20" s="2068">
        <v>23.259122633688971</v>
      </c>
      <c r="O20" s="2068">
        <v>22.621418880004505</v>
      </c>
      <c r="P20" s="2068">
        <v>20.130566769677337</v>
      </c>
      <c r="Q20" s="2069">
        <v>16.538457648489171</v>
      </c>
      <c r="R20" s="2070">
        <v>38.352660265018741</v>
      </c>
      <c r="S20" s="2068">
        <v>6.6248651556781573</v>
      </c>
      <c r="T20" s="2068">
        <v>2.0667777172696757</v>
      </c>
      <c r="U20" s="2068">
        <v>7.6657963118251748</v>
      </c>
      <c r="V20" s="2068">
        <v>8.1051098305493703</v>
      </c>
      <c r="W20" s="2068">
        <v>27.981298078921586</v>
      </c>
      <c r="X20" s="2068">
        <v>10.222092847161983</v>
      </c>
      <c r="Y20" s="2068">
        <v>19.894059583140169</v>
      </c>
      <c r="Z20" s="2068">
        <v>19.645609303164573</v>
      </c>
      <c r="AA20" s="2068">
        <v>29.795444792618476</v>
      </c>
      <c r="AB20" s="2068">
        <v>5.0028670338211052</v>
      </c>
      <c r="AC20" s="2068">
        <v>13.128453321300118</v>
      </c>
      <c r="AD20" s="2670">
        <v>22.367074626161305</v>
      </c>
      <c r="AE20" s="2697"/>
      <c r="AF20" s="2697"/>
      <c r="AG20" s="2697"/>
      <c r="AH20" s="2697"/>
      <c r="AI20" s="2697"/>
      <c r="AJ20" s="2697"/>
      <c r="AK20" s="2697"/>
      <c r="AL20" s="2697"/>
      <c r="AM20" s="2697"/>
      <c r="AN20" s="2697"/>
      <c r="AO20" s="2697"/>
      <c r="AP20" s="2697"/>
      <c r="AQ20" s="2697"/>
      <c r="AR20" s="2697"/>
      <c r="AS20" s="2697"/>
      <c r="AT20" s="2697"/>
      <c r="AU20" s="2697"/>
      <c r="AV20" s="2697"/>
      <c r="AW20" s="2697"/>
      <c r="AX20" s="2697"/>
      <c r="AY20" s="2697"/>
      <c r="AZ20" s="1080"/>
      <c r="BA20" s="3041"/>
      <c r="BB20" s="162" t="s">
        <v>22</v>
      </c>
      <c r="BC20" s="1589" t="s">
        <v>36</v>
      </c>
      <c r="BD20" s="1608" t="s">
        <v>36</v>
      </c>
      <c r="BE20" s="1608" t="s">
        <v>36</v>
      </c>
      <c r="BF20" s="1608" t="s">
        <v>36</v>
      </c>
      <c r="BG20" s="1628" t="s">
        <v>36</v>
      </c>
      <c r="BH20" s="1648" t="s">
        <v>36</v>
      </c>
      <c r="BI20" s="1608" t="s">
        <v>36</v>
      </c>
      <c r="BJ20" s="1608" t="s">
        <v>36</v>
      </c>
      <c r="BK20" s="1608" t="s">
        <v>36</v>
      </c>
      <c r="BL20" s="1628" t="s">
        <v>36</v>
      </c>
      <c r="BM20" s="1648" t="s">
        <v>36</v>
      </c>
      <c r="BN20" s="1608" t="s">
        <v>36</v>
      </c>
      <c r="BO20" s="1608" t="s">
        <v>36</v>
      </c>
      <c r="BP20" s="1608" t="s">
        <v>36</v>
      </c>
      <c r="BQ20" s="1628" t="s">
        <v>36</v>
      </c>
      <c r="BR20" s="1648" t="s">
        <v>36</v>
      </c>
      <c r="BS20" s="1608" t="s">
        <v>36</v>
      </c>
      <c r="BT20" s="1608" t="s">
        <v>36</v>
      </c>
      <c r="BU20" s="1608" t="s">
        <v>36</v>
      </c>
      <c r="BV20" s="1608" t="s">
        <v>36</v>
      </c>
      <c r="BW20" s="1608" t="s">
        <v>36</v>
      </c>
      <c r="BX20" s="1608" t="s">
        <v>36</v>
      </c>
      <c r="BY20" s="1667" t="s">
        <v>36</v>
      </c>
      <c r="BZ20" s="1667" t="s">
        <v>36</v>
      </c>
      <c r="CA20" s="1667" t="s">
        <v>36</v>
      </c>
      <c r="CB20" s="1667" t="s">
        <v>36</v>
      </c>
      <c r="CC20" s="1667" t="s">
        <v>36</v>
      </c>
      <c r="CD20" s="1667" t="s">
        <v>36</v>
      </c>
      <c r="CE20" s="2579"/>
      <c r="CF20" s="2579"/>
      <c r="CG20" s="2579"/>
      <c r="CH20" s="2579"/>
      <c r="CI20" s="2579"/>
      <c r="CJ20" s="2579"/>
      <c r="CK20" s="2579"/>
      <c r="CL20" s="2579"/>
      <c r="CM20" s="2579"/>
      <c r="CN20" s="2579"/>
      <c r="CO20" s="2579"/>
      <c r="CP20" s="2579"/>
      <c r="CQ20" s="2579"/>
      <c r="CR20" s="2579"/>
      <c r="CS20" s="2579"/>
      <c r="CT20" s="2579"/>
      <c r="CU20" s="2579"/>
      <c r="CV20" s="2579"/>
      <c r="CW20" s="2579"/>
      <c r="CX20" s="2579"/>
      <c r="CY20" s="2579"/>
      <c r="CZ20" s="2579"/>
    </row>
    <row r="21" s="1078" customFormat="true" ht="15" customHeight="true" x14ac:dyDescent="0.2">
      <c r="A21" s="3296"/>
      <c r="B21" s="2214" t="s">
        <v>17</v>
      </c>
      <c r="C21" s="2067">
        <v>16.674834832412195</v>
      </c>
      <c r="D21" s="2068">
        <v>7.8650093686583418</v>
      </c>
      <c r="E21" s="2068">
        <v>4.366244894511186</v>
      </c>
      <c r="F21" s="2068">
        <v>2.2093171194986208</v>
      </c>
      <c r="G21" s="2069">
        <v>0.13899137962815183</v>
      </c>
      <c r="H21" s="2070">
        <v>1.9204520552460718</v>
      </c>
      <c r="I21" s="2068">
        <v>0</v>
      </c>
      <c r="J21" s="2068">
        <v>0</v>
      </c>
      <c r="K21" s="2068">
        <v>0</v>
      </c>
      <c r="L21" s="2071">
        <v>0</v>
      </c>
      <c r="M21" s="2072">
        <v>18.58430068839299</v>
      </c>
      <c r="N21" s="2068">
        <v>9.2359983305729578</v>
      </c>
      <c r="O21" s="2068">
        <v>6.2253713364152548</v>
      </c>
      <c r="P21" s="2068">
        <v>3.5767293729461107</v>
      </c>
      <c r="Q21" s="2069">
        <v>2.0534159390985733</v>
      </c>
      <c r="R21" s="2070">
        <v>0.43475823274844511</v>
      </c>
      <c r="S21" s="2068">
        <v>1.559834433806397</v>
      </c>
      <c r="T21" s="2068">
        <v>8.391943207416816E-2</v>
      </c>
      <c r="U21" s="2068">
        <v>6.2911207774261859</v>
      </c>
      <c r="V21" s="2068">
        <v>4.3729489999150699</v>
      </c>
      <c r="W21" s="2068">
        <v>2.975447700407547</v>
      </c>
      <c r="X21" s="2068">
        <v>3.6309990834442876</v>
      </c>
      <c r="Y21" s="2068">
        <v>14.377797678626807</v>
      </c>
      <c r="Z21" s="2068">
        <v>2.1054842768655613</v>
      </c>
      <c r="AA21" s="2068">
        <v>0.59486592519198578</v>
      </c>
      <c r="AB21" s="2068">
        <v>1.7470481548088639</v>
      </c>
      <c r="AC21" s="2068">
        <v>26.363132282931744</v>
      </c>
      <c r="AD21" s="2670">
        <v>25.581839748772197</v>
      </c>
      <c r="AE21" s="2697"/>
      <c r="AF21" s="2697"/>
      <c r="AG21" s="2697"/>
      <c r="AH21" s="2697"/>
      <c r="AI21" s="2697"/>
      <c r="AJ21" s="2697"/>
      <c r="AK21" s="2697"/>
      <c r="AL21" s="2697"/>
      <c r="AM21" s="2697"/>
      <c r="AN21" s="2697"/>
      <c r="AO21" s="2697"/>
      <c r="AP21" s="2697"/>
      <c r="AQ21" s="2697"/>
      <c r="AR21" s="2697"/>
      <c r="AS21" s="2697"/>
      <c r="AT21" s="2697"/>
      <c r="AU21" s="2697"/>
      <c r="AV21" s="2697"/>
      <c r="AW21" s="2697"/>
      <c r="AX21" s="2697"/>
      <c r="AY21" s="2697"/>
      <c r="AZ21" s="1080"/>
      <c r="BA21" s="3041"/>
      <c r="BB21" s="162" t="s">
        <v>17</v>
      </c>
      <c r="BC21" s="1589" t="s">
        <v>36</v>
      </c>
      <c r="BD21" s="1608" t="s">
        <v>36</v>
      </c>
      <c r="BE21" s="1608" t="s">
        <v>36</v>
      </c>
      <c r="BF21" s="1608" t="s">
        <v>36</v>
      </c>
      <c r="BG21" s="1628" t="s">
        <v>36</v>
      </c>
      <c r="BH21" s="1648" t="s">
        <v>36</v>
      </c>
      <c r="BI21" s="1608" t="s">
        <v>36</v>
      </c>
      <c r="BJ21" s="1608" t="s">
        <v>36</v>
      </c>
      <c r="BK21" s="1608" t="s">
        <v>36</v>
      </c>
      <c r="BL21" s="1628" t="s">
        <v>36</v>
      </c>
      <c r="BM21" s="1648" t="s">
        <v>36</v>
      </c>
      <c r="BN21" s="1608" t="s">
        <v>36</v>
      </c>
      <c r="BO21" s="1608" t="s">
        <v>36</v>
      </c>
      <c r="BP21" s="1608" t="s">
        <v>36</v>
      </c>
      <c r="BQ21" s="1628" t="s">
        <v>36</v>
      </c>
      <c r="BR21" s="1648" t="s">
        <v>36</v>
      </c>
      <c r="BS21" s="1608" t="s">
        <v>36</v>
      </c>
      <c r="BT21" s="1608" t="s">
        <v>36</v>
      </c>
      <c r="BU21" s="1608" t="s">
        <v>36</v>
      </c>
      <c r="BV21" s="1608" t="s">
        <v>36</v>
      </c>
      <c r="BW21" s="1608" t="s">
        <v>36</v>
      </c>
      <c r="BX21" s="1608" t="s">
        <v>36</v>
      </c>
      <c r="BY21" s="1667" t="s">
        <v>36</v>
      </c>
      <c r="BZ21" s="1667" t="s">
        <v>36</v>
      </c>
      <c r="CA21" s="1667" t="s">
        <v>36</v>
      </c>
      <c r="CB21" s="1667" t="s">
        <v>36</v>
      </c>
      <c r="CC21" s="1667" t="s">
        <v>36</v>
      </c>
      <c r="CD21" s="1667" t="s">
        <v>36</v>
      </c>
      <c r="CE21" s="2579"/>
      <c r="CF21" s="2579"/>
      <c r="CG21" s="2579"/>
      <c r="CH21" s="2579"/>
      <c r="CI21" s="2579"/>
      <c r="CJ21" s="2579"/>
      <c r="CK21" s="2579"/>
      <c r="CL21" s="2579"/>
      <c r="CM21" s="2579"/>
      <c r="CN21" s="2579"/>
      <c r="CO21" s="2579"/>
      <c r="CP21" s="2579"/>
      <c r="CQ21" s="2579"/>
      <c r="CR21" s="2579"/>
      <c r="CS21" s="2579"/>
      <c r="CT21" s="2579"/>
      <c r="CU21" s="2579"/>
      <c r="CV21" s="2579"/>
      <c r="CW21" s="2579"/>
      <c r="CX21" s="2579"/>
      <c r="CY21" s="2579"/>
      <c r="CZ21" s="2579"/>
    </row>
    <row r="22" s="1078" customFormat="true" ht="15" customHeight="true" x14ac:dyDescent="0.2">
      <c r="A22" s="3296" t="s">
        <v>55</v>
      </c>
      <c r="B22" s="2214" t="s">
        <v>50</v>
      </c>
      <c r="C22" s="2067">
        <v>20.294669942208625</v>
      </c>
      <c r="D22" s="2068">
        <v>16.522065264813708</v>
      </c>
      <c r="E22" s="2068">
        <v>18.242222517777755</v>
      </c>
      <c r="F22" s="2068">
        <v>15.277963545362731</v>
      </c>
      <c r="G22" s="2069">
        <v>5.2258094335700127</v>
      </c>
      <c r="H22" s="2070">
        <v>11.916595510112879</v>
      </c>
      <c r="I22" s="2068">
        <v>11.076836310569057</v>
      </c>
      <c r="J22" s="2068">
        <v>4.5506784055609177</v>
      </c>
      <c r="K22" s="2068">
        <v>1.4314485154878143</v>
      </c>
      <c r="L22" s="2071">
        <v>1.336442753668192</v>
      </c>
      <c r="M22" s="2072">
        <v>21.061065743527848</v>
      </c>
      <c r="N22" s="2068">
        <v>17.524283633171194</v>
      </c>
      <c r="O22" s="2068">
        <v>17.01571299483523</v>
      </c>
      <c r="P22" s="2068">
        <v>17.846302334893689</v>
      </c>
      <c r="Q22" s="2069">
        <v>15.75328406078297</v>
      </c>
      <c r="R22" s="2070">
        <v>12.418437839602889</v>
      </c>
      <c r="S22" s="2068">
        <v>25.397608255440506</v>
      </c>
      <c r="T22" s="2068">
        <v>6.0124405610714637</v>
      </c>
      <c r="U22" s="2068">
        <v>21.752841443110736</v>
      </c>
      <c r="V22" s="2068">
        <v>20.273866693576878</v>
      </c>
      <c r="W22" s="2068">
        <v>12.864570978490089</v>
      </c>
      <c r="X22" s="2068">
        <v>10.64644184688996</v>
      </c>
      <c r="Y22" s="2068">
        <v>17.768663304413053</v>
      </c>
      <c r="Z22" s="2068">
        <v>11.443754142959731</v>
      </c>
      <c r="AA22" s="2068">
        <v>10.892492471702333</v>
      </c>
      <c r="AB22" s="2068">
        <v>18.547155026510055</v>
      </c>
      <c r="AC22" s="2068">
        <v>18.633461639549552</v>
      </c>
      <c r="AD22" s="2670">
        <v>11.110812638181454</v>
      </c>
      <c r="AE22" s="2697"/>
      <c r="AF22" s="2697"/>
      <c r="AG22" s="2697"/>
      <c r="AH22" s="2697"/>
      <c r="AI22" s="2697"/>
      <c r="AJ22" s="2697"/>
      <c r="AK22" s="2697"/>
      <c r="AL22" s="2697"/>
      <c r="AM22" s="2697"/>
      <c r="AN22" s="2697"/>
      <c r="AO22" s="2697"/>
      <c r="AP22" s="2697"/>
      <c r="AQ22" s="2697"/>
      <c r="AR22" s="2697"/>
      <c r="AS22" s="2697"/>
      <c r="AT22" s="2697"/>
      <c r="AU22" s="2697"/>
      <c r="AV22" s="2697"/>
      <c r="AW22" s="2697"/>
      <c r="AX22" s="2697"/>
      <c r="AY22" s="2697"/>
      <c r="AZ22" s="1080"/>
      <c r="BA22" s="3041" t="s">
        <v>55</v>
      </c>
      <c r="BB22" s="162" t="s">
        <v>50</v>
      </c>
      <c r="BC22" s="1589" t="s">
        <v>36</v>
      </c>
      <c r="BD22" s="1608" t="s">
        <v>36</v>
      </c>
      <c r="BE22" s="1608" t="s">
        <v>36</v>
      </c>
      <c r="BF22" s="1608" t="s">
        <v>36</v>
      </c>
      <c r="BG22" s="1628" t="s">
        <v>36</v>
      </c>
      <c r="BH22" s="1648" t="s">
        <v>36</v>
      </c>
      <c r="BI22" s="1608" t="s">
        <v>36</v>
      </c>
      <c r="BJ22" s="1608" t="s">
        <v>36</v>
      </c>
      <c r="BK22" s="1608" t="s">
        <v>36</v>
      </c>
      <c r="BL22" s="1628" t="s">
        <v>36</v>
      </c>
      <c r="BM22" s="1648" t="s">
        <v>36</v>
      </c>
      <c r="BN22" s="1608" t="s">
        <v>36</v>
      </c>
      <c r="BO22" s="1608" t="s">
        <v>36</v>
      </c>
      <c r="BP22" s="1608" t="s">
        <v>36</v>
      </c>
      <c r="BQ22" s="1628" t="s">
        <v>36</v>
      </c>
      <c r="BR22" s="1648" t="s">
        <v>36</v>
      </c>
      <c r="BS22" s="1608" t="s">
        <v>36</v>
      </c>
      <c r="BT22" s="1608" t="s">
        <v>36</v>
      </c>
      <c r="BU22" s="1608" t="s">
        <v>36</v>
      </c>
      <c r="BV22" s="1608" t="s">
        <v>36</v>
      </c>
      <c r="BW22" s="1608" t="s">
        <v>36</v>
      </c>
      <c r="BX22" s="1608" t="s">
        <v>36</v>
      </c>
      <c r="BY22" s="1667" t="s">
        <v>36</v>
      </c>
      <c r="BZ22" s="1667" t="s">
        <v>36</v>
      </c>
      <c r="CA22" s="1667" t="s">
        <v>36</v>
      </c>
      <c r="CB22" s="1667" t="s">
        <v>36</v>
      </c>
      <c r="CC22" s="1667" t="s">
        <v>36</v>
      </c>
      <c r="CD22" s="1667" t="s">
        <v>36</v>
      </c>
      <c r="CE22" s="2579"/>
      <c r="CF22" s="2579"/>
      <c r="CG22" s="2579"/>
      <c r="CH22" s="2579"/>
      <c r="CI22" s="2579"/>
      <c r="CJ22" s="2579"/>
      <c r="CK22" s="2579"/>
      <c r="CL22" s="2579"/>
      <c r="CM22" s="2579"/>
      <c r="CN22" s="2579"/>
      <c r="CO22" s="2579"/>
      <c r="CP22" s="2579"/>
      <c r="CQ22" s="2579"/>
      <c r="CR22" s="2579"/>
      <c r="CS22" s="2579"/>
      <c r="CT22" s="2579"/>
      <c r="CU22" s="2579"/>
      <c r="CV22" s="2579"/>
      <c r="CW22" s="2579"/>
      <c r="CX22" s="2579"/>
      <c r="CY22" s="2579"/>
      <c r="CZ22" s="2579"/>
    </row>
    <row r="23" s="1078" customFormat="true" ht="15" customHeight="true" x14ac:dyDescent="0.2">
      <c r="A23" s="3297"/>
      <c r="B23" s="2215" t="s">
        <v>49</v>
      </c>
      <c r="C23" s="2075">
        <v>79.705330057791457</v>
      </c>
      <c r="D23" s="2076">
        <v>83.477934735186381</v>
      </c>
      <c r="E23" s="2076">
        <v>81.757777482222281</v>
      </c>
      <c r="F23" s="2076">
        <v>84.722036454637276</v>
      </c>
      <c r="G23" s="2077">
        <v>94.774190566430079</v>
      </c>
      <c r="H23" s="2078">
        <v>88.083404489887073</v>
      </c>
      <c r="I23" s="2076">
        <v>88.923163689430893</v>
      </c>
      <c r="J23" s="2076">
        <v>95.449321594439098</v>
      </c>
      <c r="K23" s="2076">
        <v>98.568551484512184</v>
      </c>
      <c r="L23" s="2079">
        <v>98.663557246331791</v>
      </c>
      <c r="M23" s="2080">
        <v>78.938934256472109</v>
      </c>
      <c r="N23" s="2076">
        <v>82.475716366828721</v>
      </c>
      <c r="O23" s="2076">
        <v>82.984287005165044</v>
      </c>
      <c r="P23" s="2076">
        <v>82.153697665106336</v>
      </c>
      <c r="Q23" s="2077">
        <v>84.246715939217111</v>
      </c>
      <c r="R23" s="2078">
        <v>87.581562160397127</v>
      </c>
      <c r="S23" s="2076">
        <v>74.602391744559611</v>
      </c>
      <c r="T23" s="2076">
        <v>93.987559438928685</v>
      </c>
      <c r="U23" s="2076">
        <v>78.247158556889218</v>
      </c>
      <c r="V23" s="2076">
        <v>79.72613330642308</v>
      </c>
      <c r="W23" s="2076">
        <v>87.135429021509879</v>
      </c>
      <c r="X23" s="2076">
        <v>89.353558153110015</v>
      </c>
      <c r="Y23" s="2076">
        <v>82.231336695586862</v>
      </c>
      <c r="Z23" s="2076">
        <v>88.556245857040139</v>
      </c>
      <c r="AA23" s="2076">
        <v>89.107507528297731</v>
      </c>
      <c r="AB23" s="2076">
        <v>81.452844973489874</v>
      </c>
      <c r="AC23" s="2076">
        <v>81.366538360450534</v>
      </c>
      <c r="AD23" s="2671">
        <v>88.889187361818571</v>
      </c>
      <c r="AE23" s="2697"/>
      <c r="AF23" s="2697"/>
      <c r="AG23" s="2697"/>
      <c r="AH23" s="2697"/>
      <c r="AI23" s="2697"/>
      <c r="AJ23" s="2697"/>
      <c r="AK23" s="2697"/>
      <c r="AL23" s="2697"/>
      <c r="AM23" s="2697"/>
      <c r="AN23" s="2697"/>
      <c r="AO23" s="2697"/>
      <c r="AP23" s="2697"/>
      <c r="AQ23" s="2697"/>
      <c r="AR23" s="2697"/>
      <c r="AS23" s="2697"/>
      <c r="AT23" s="2697"/>
      <c r="AU23" s="2697"/>
      <c r="AV23" s="2697"/>
      <c r="AW23" s="2697"/>
      <c r="AX23" s="2697"/>
      <c r="AY23" s="2697"/>
      <c r="AZ23" s="1080"/>
      <c r="BA23" s="3042"/>
      <c r="BB23" s="163" t="s">
        <v>49</v>
      </c>
      <c r="BC23" s="1590" t="s">
        <v>36</v>
      </c>
      <c r="BD23" s="1609" t="s">
        <v>36</v>
      </c>
      <c r="BE23" s="1609" t="s">
        <v>36</v>
      </c>
      <c r="BF23" s="1609" t="s">
        <v>36</v>
      </c>
      <c r="BG23" s="1629" t="s">
        <v>36</v>
      </c>
      <c r="BH23" s="1649" t="s">
        <v>36</v>
      </c>
      <c r="BI23" s="1609" t="s">
        <v>36</v>
      </c>
      <c r="BJ23" s="1609" t="s">
        <v>36</v>
      </c>
      <c r="BK23" s="1609" t="s">
        <v>36</v>
      </c>
      <c r="BL23" s="1629" t="s">
        <v>36</v>
      </c>
      <c r="BM23" s="1649" t="s">
        <v>36</v>
      </c>
      <c r="BN23" s="1609" t="s">
        <v>36</v>
      </c>
      <c r="BO23" s="1609" t="s">
        <v>36</v>
      </c>
      <c r="BP23" s="1609" t="s">
        <v>36</v>
      </c>
      <c r="BQ23" s="1629" t="s">
        <v>36</v>
      </c>
      <c r="BR23" s="1649" t="s">
        <v>36</v>
      </c>
      <c r="BS23" s="1609" t="s">
        <v>36</v>
      </c>
      <c r="BT23" s="1609" t="s">
        <v>36</v>
      </c>
      <c r="BU23" s="1609" t="s">
        <v>36</v>
      </c>
      <c r="BV23" s="1609" t="s">
        <v>36</v>
      </c>
      <c r="BW23" s="1609" t="s">
        <v>36</v>
      </c>
      <c r="BX23" s="1609" t="s">
        <v>36</v>
      </c>
      <c r="BY23" s="1668" t="s">
        <v>36</v>
      </c>
      <c r="BZ23" s="1668" t="s">
        <v>36</v>
      </c>
      <c r="CA23" s="1668" t="s">
        <v>36</v>
      </c>
      <c r="CB23" s="1668" t="s">
        <v>36</v>
      </c>
      <c r="CC23" s="1668" t="s">
        <v>36</v>
      </c>
      <c r="CD23" s="1668" t="s">
        <v>36</v>
      </c>
      <c r="CE23" s="2580"/>
      <c r="CF23" s="2580"/>
      <c r="CG23" s="2580"/>
      <c r="CH23" s="2580"/>
      <c r="CI23" s="2580"/>
      <c r="CJ23" s="2580"/>
      <c r="CK23" s="2580"/>
      <c r="CL23" s="2580"/>
      <c r="CM23" s="2580"/>
      <c r="CN23" s="2580"/>
      <c r="CO23" s="2580"/>
      <c r="CP23" s="2580"/>
      <c r="CQ23" s="2580"/>
      <c r="CR23" s="2580"/>
      <c r="CS23" s="2580"/>
      <c r="CT23" s="2580"/>
      <c r="CU23" s="2580"/>
      <c r="CV23" s="2580"/>
      <c r="CW23" s="2580"/>
      <c r="CX23" s="2580"/>
      <c r="CY23" s="2580"/>
      <c r="CZ23" s="2580"/>
    </row>
    <row r="24" s="131" customFormat="true" ht="15" customHeight="true" x14ac:dyDescent="0.2">
      <c r="A24" s="3084"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9"/>
      <c r="AC24" s="339"/>
      <c r="AD24" s="339"/>
      <c r="AE24" s="1045"/>
      <c r="AF24" s="1045"/>
      <c r="AG24" s="1045"/>
      <c r="AH24" s="1045"/>
      <c r="AI24" s="1045"/>
      <c r="AJ24" s="1045"/>
      <c r="AK24" s="1045"/>
      <c r="AL24" s="1045"/>
      <c r="AM24" s="1045"/>
      <c r="AN24" s="1045"/>
      <c r="AO24" s="1045"/>
      <c r="AP24" s="1045"/>
      <c r="AQ24" s="1045"/>
      <c r="AR24" s="1045"/>
      <c r="AS24" s="1045"/>
      <c r="AT24" s="1045"/>
      <c r="AU24" s="1045"/>
      <c r="AV24" s="1045"/>
      <c r="AW24" s="1045"/>
      <c r="AX24" s="1045"/>
      <c r="AY24" s="1045"/>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customHeight="true" x14ac:dyDescent="0.2">
      <c r="A25" s="3085"/>
      <c r="B25" s="273" t="s">
        <v>59</v>
      </c>
      <c r="C25" s="340">
        <f t="shared" ref="C25:J25" si="0">C64/(C64+C65)*100</f>
        <v>4.0504065942019487</v>
      </c>
      <c r="D25" s="341">
        <f t="shared" si="0"/>
        <v>14.533363436798821</v>
      </c>
      <c r="E25" s="341">
        <f t="shared" si="0"/>
        <v>16.354026659555476</v>
      </c>
      <c r="F25" s="341">
        <f t="shared" si="0"/>
        <v>22.871479892352824</v>
      </c>
      <c r="G25" s="342">
        <f t="shared" si="0"/>
        <v>58.500653530685234</v>
      </c>
      <c r="H25" s="343">
        <f t="shared" si="0"/>
        <v>36.673040085506209</v>
      </c>
      <c r="I25" s="341">
        <f t="shared" si="0"/>
        <v>0</v>
      </c>
      <c r="J25" s="341">
        <f t="shared" si="0"/>
        <v>0</v>
      </c>
      <c r="K25" s="2081">
        <v>0</v>
      </c>
      <c r="L25" s="2082">
        <v>0</v>
      </c>
      <c r="M25" s="340">
        <f t="shared" ref="M25:AD25" si="1">M64/(M64+M65)*100</f>
        <v>1.6054514394654829</v>
      </c>
      <c r="N25" s="341">
        <f t="shared" si="1"/>
        <v>13.351774387804848</v>
      </c>
      <c r="O25" s="341">
        <f t="shared" si="1"/>
        <v>18.795751752198179</v>
      </c>
      <c r="P25" s="341">
        <f t="shared" si="1"/>
        <v>8.3647158536350545</v>
      </c>
      <c r="Q25" s="342">
        <f t="shared" si="1"/>
        <v>37.796082443117335</v>
      </c>
      <c r="R25" s="343">
        <f t="shared" si="1"/>
        <v>16.640546415188275</v>
      </c>
      <c r="S25" s="341">
        <f t="shared" si="1"/>
        <v>58.7071099360953</v>
      </c>
      <c r="T25" s="341">
        <f t="shared" si="1"/>
        <v>0</v>
      </c>
      <c r="U25" s="341">
        <f t="shared" si="1"/>
        <v>84.096455053368956</v>
      </c>
      <c r="V25" s="341">
        <f t="shared" si="1"/>
        <v>20.516782832238658</v>
      </c>
      <c r="W25" s="341">
        <f t="shared" si="1"/>
        <v>3.6913052730029658</v>
      </c>
      <c r="X25" s="341">
        <f t="shared" si="1"/>
        <v>54.545454545454554</v>
      </c>
      <c r="Y25" s="341">
        <f t="shared" si="1"/>
        <v>36.063043858882956</v>
      </c>
      <c r="Z25" s="341">
        <f t="shared" si="1"/>
        <v>25.54541731879813</v>
      </c>
      <c r="AA25" s="341">
        <f t="shared" si="1"/>
        <v>7.9431225968074903</v>
      </c>
      <c r="AB25" s="341">
        <f t="shared" si="1"/>
        <v>0</v>
      </c>
      <c r="AC25" s="341">
        <f t="shared" si="1"/>
        <v>0</v>
      </c>
      <c r="AD25" s="344">
        <f t="shared" si="1"/>
        <v>12.014345888847554</v>
      </c>
      <c r="AE25" s="1045"/>
      <c r="AF25" s="1045"/>
      <c r="AG25" s="1045"/>
      <c r="AH25" s="1045"/>
      <c r="AI25" s="1045"/>
      <c r="AJ25" s="1045"/>
      <c r="AK25" s="1045"/>
      <c r="AL25" s="1045"/>
      <c r="AM25" s="1045"/>
      <c r="AN25" s="1045"/>
      <c r="AO25" s="1045"/>
      <c r="AP25" s="1045"/>
      <c r="AQ25" s="1045"/>
      <c r="AR25" s="1045"/>
      <c r="AS25" s="1045"/>
      <c r="AT25" s="1045"/>
      <c r="AU25" s="1045"/>
      <c r="AV25" s="1045"/>
      <c r="AW25" s="1045"/>
      <c r="AX25" s="1045"/>
      <c r="AY25" s="1045"/>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customHeight="true" x14ac:dyDescent="0.2">
      <c r="A26" s="3086"/>
      <c r="B26" s="274" t="s">
        <v>47</v>
      </c>
      <c r="C26" s="345"/>
      <c r="D26" s="346"/>
      <c r="E26" s="346"/>
      <c r="F26" s="346"/>
      <c r="G26" s="347"/>
      <c r="H26" s="348"/>
      <c r="I26" s="346"/>
      <c r="J26" s="346"/>
      <c r="K26" s="346"/>
      <c r="L26" s="349"/>
      <c r="M26" s="345"/>
      <c r="N26" s="346"/>
      <c r="O26" s="346"/>
      <c r="P26" s="346"/>
      <c r="Q26" s="347"/>
      <c r="R26" s="2505"/>
      <c r="S26" s="2506"/>
      <c r="T26" s="2506"/>
      <c r="U26" s="2506"/>
      <c r="V26" s="2506"/>
      <c r="W26" s="2506"/>
      <c r="X26" s="2506"/>
      <c r="Y26" s="2506"/>
      <c r="Z26" s="2506"/>
      <c r="AA26" s="2506"/>
      <c r="AB26" s="2507"/>
      <c r="AC26" s="2507"/>
      <c r="AD26" s="2507"/>
      <c r="AE26" s="1045"/>
      <c r="AF26" s="1045"/>
      <c r="AG26" s="1045"/>
      <c r="AH26" s="1045"/>
      <c r="AI26" s="1045"/>
      <c r="AJ26" s="1045"/>
      <c r="AK26" s="1045"/>
      <c r="AL26" s="1045"/>
      <c r="AM26" s="1045"/>
      <c r="AN26" s="1045"/>
      <c r="AO26" s="1045"/>
      <c r="AP26" s="1045"/>
      <c r="AQ26" s="1045"/>
      <c r="AR26" s="1045"/>
      <c r="AS26" s="1045"/>
      <c r="AT26" s="1045"/>
      <c r="AU26" s="1045"/>
      <c r="AV26" s="1045"/>
      <c r="AW26" s="1045"/>
      <c r="AX26" s="1045"/>
      <c r="AY26" s="1045"/>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078" customFormat="true" ht="15" customHeight="true" x14ac:dyDescent="0.2">
      <c r="A27" s="130"/>
      <c r="B27" s="202"/>
      <c r="C27" s="3071" t="s">
        <v>116</v>
      </c>
      <c r="D27" s="3072"/>
      <c r="E27" s="3072"/>
      <c r="F27" s="3072"/>
      <c r="G27" s="3073"/>
      <c r="H27" s="3288" t="s">
        <v>39</v>
      </c>
      <c r="I27" s="3289"/>
      <c r="J27" s="3289"/>
      <c r="K27" s="3289"/>
      <c r="L27" s="3290"/>
      <c r="M27" s="3291" t="s">
        <v>38</v>
      </c>
      <c r="N27" s="3289"/>
      <c r="O27" s="3289"/>
      <c r="P27" s="3289"/>
      <c r="Q27" s="3290"/>
      <c r="R27" s="2652" t="s">
        <v>143</v>
      </c>
      <c r="S27" s="2659"/>
      <c r="T27" s="2659"/>
      <c r="U27" s="2659"/>
      <c r="V27" s="2659"/>
      <c r="W27" s="2659"/>
      <c r="X27" s="2659"/>
      <c r="Y27" s="2659"/>
      <c r="Z27" s="2659"/>
      <c r="AA27" s="2659"/>
      <c r="AB27" s="2659"/>
      <c r="AC27" s="2659"/>
      <c r="AD27" s="2660"/>
      <c r="AE27" s="2697"/>
      <c r="AF27" s="2697"/>
      <c r="AG27" s="2697"/>
      <c r="AH27" s="2697"/>
      <c r="AI27" s="2697"/>
      <c r="AJ27" s="2697"/>
      <c r="AK27" s="2697"/>
      <c r="AL27" s="2697"/>
      <c r="AM27" s="2697"/>
      <c r="AN27" s="2697"/>
      <c r="AO27" s="2697"/>
      <c r="AP27" s="2697"/>
      <c r="AQ27" s="2697"/>
      <c r="AR27" s="2697"/>
      <c r="AS27" s="2697"/>
      <c r="AT27" s="2697"/>
      <c r="AU27" s="2697"/>
      <c r="AV27" s="2697"/>
      <c r="AW27" s="2697"/>
      <c r="AX27" s="2697"/>
      <c r="AY27" s="2697"/>
      <c r="AZ27" s="1080"/>
      <c r="BA27" s="241" t="s">
        <v>132</v>
      </c>
      <c r="BB27" s="115" t="s">
        <v>97</v>
      </c>
      <c r="BC27" s="3043" t="s">
        <v>116</v>
      </c>
      <c r="BD27" s="3044"/>
      <c r="BE27" s="3044"/>
      <c r="BF27" s="3044"/>
      <c r="BG27" s="3045"/>
      <c r="BH27" s="3046" t="s">
        <v>39</v>
      </c>
      <c r="BI27" s="3044"/>
      <c r="BJ27" s="3044"/>
      <c r="BK27" s="3044"/>
      <c r="BL27" s="3045"/>
      <c r="BM27" s="3046" t="s">
        <v>38</v>
      </c>
      <c r="BN27" s="3044"/>
      <c r="BO27" s="3044"/>
      <c r="BP27" s="3044"/>
      <c r="BQ27" s="3047"/>
      <c r="BR27" s="2515" t="s">
        <v>143</v>
      </c>
      <c r="BS27" s="2516"/>
      <c r="BT27" s="2516"/>
      <c r="BU27" s="2516"/>
      <c r="BV27" s="2516"/>
      <c r="BW27" s="2516"/>
      <c r="BX27" s="2516"/>
      <c r="BY27" s="2517"/>
      <c r="BZ27" s="461"/>
      <c r="CA27" s="461"/>
      <c r="CB27" s="461"/>
      <c r="CC27" s="461"/>
      <c r="CD27" s="461"/>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078" customFormat="true" ht="24" x14ac:dyDescent="0.2">
      <c r="A28" s="203" t="s">
        <v>70</v>
      </c>
      <c r="B28" s="277"/>
      <c r="C28" s="404" t="s">
        <v>0</v>
      </c>
      <c r="D28" s="405" t="s">
        <v>1</v>
      </c>
      <c r="E28" s="405" t="s">
        <v>2</v>
      </c>
      <c r="F28" s="405" t="s">
        <v>3</v>
      </c>
      <c r="G28" s="406" t="s">
        <v>4</v>
      </c>
      <c r="H28" s="2025" t="s">
        <v>0</v>
      </c>
      <c r="I28" s="1987" t="s">
        <v>1</v>
      </c>
      <c r="J28" s="1987" t="s">
        <v>2</v>
      </c>
      <c r="K28" s="1987" t="s">
        <v>3</v>
      </c>
      <c r="L28" s="1988" t="s">
        <v>4</v>
      </c>
      <c r="M28" s="2015" t="s">
        <v>0</v>
      </c>
      <c r="N28" s="1987" t="s">
        <v>1</v>
      </c>
      <c r="O28" s="1987" t="s">
        <v>2</v>
      </c>
      <c r="P28" s="1987" t="s">
        <v>3</v>
      </c>
      <c r="Q28" s="2035" t="s">
        <v>4</v>
      </c>
      <c r="R28" s="2025" t="s">
        <v>364</v>
      </c>
      <c r="S28" s="1987" t="s">
        <v>365</v>
      </c>
      <c r="T28" s="1987" t="s">
        <v>247</v>
      </c>
      <c r="U28" s="1987" t="s">
        <v>248</v>
      </c>
      <c r="V28" s="1987" t="s">
        <v>249</v>
      </c>
      <c r="W28" s="1987" t="s">
        <v>250</v>
      </c>
      <c r="X28" s="1987" t="s">
        <v>251</v>
      </c>
      <c r="Y28" s="1987" t="s">
        <v>252</v>
      </c>
      <c r="Z28" s="1987" t="s">
        <v>366</v>
      </c>
      <c r="AA28" s="1987" t="s">
        <v>254</v>
      </c>
      <c r="AB28" s="1987" t="s">
        <v>367</v>
      </c>
      <c r="AC28" s="1987" t="s">
        <v>256</v>
      </c>
      <c r="AD28" s="1989" t="s">
        <v>257</v>
      </c>
      <c r="AE28" s="2697"/>
      <c r="AF28" s="2697"/>
      <c r="AG28" s="2697"/>
      <c r="AH28" s="2697"/>
      <c r="AI28" s="2697"/>
      <c r="AJ28" s="2697"/>
      <c r="AK28" s="2697"/>
      <c r="AL28" s="2697"/>
      <c r="AM28" s="2697"/>
      <c r="AN28" s="2697"/>
      <c r="AO28" s="2697"/>
      <c r="AP28" s="2697"/>
      <c r="AQ28" s="2697"/>
      <c r="AR28" s="2697"/>
      <c r="AS28" s="2697"/>
      <c r="AT28" s="2697"/>
      <c r="AU28" s="2697"/>
      <c r="AV28" s="2697"/>
      <c r="AW28" s="2697"/>
      <c r="AX28" s="2697"/>
      <c r="AY28" s="2697"/>
      <c r="AZ28" s="1080"/>
      <c r="BA28" s="216" t="s">
        <v>121</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364</v>
      </c>
      <c r="BS28" s="182" t="s">
        <v>365</v>
      </c>
      <c r="BT28" s="182" t="s">
        <v>247</v>
      </c>
      <c r="BU28" s="182" t="s">
        <v>248</v>
      </c>
      <c r="BV28" s="182" t="s">
        <v>249</v>
      </c>
      <c r="BW28" s="182" t="s">
        <v>250</v>
      </c>
      <c r="BX28" s="182" t="s">
        <v>251</v>
      </c>
      <c r="BY28" s="183" t="s">
        <v>252</v>
      </c>
      <c r="BZ28" s="183" t="s">
        <v>366</v>
      </c>
      <c r="CA28" s="183" t="s">
        <v>254</v>
      </c>
      <c r="CB28" s="183" t="s">
        <v>367</v>
      </c>
      <c r="CC28" s="183" t="s">
        <v>256</v>
      </c>
      <c r="CD28" s="183" t="s">
        <v>257</v>
      </c>
      <c r="CE28" s="2581"/>
      <c r="CF28" s="2581"/>
      <c r="CG28" s="2581"/>
      <c r="CH28" s="2581"/>
      <c r="CI28" s="2581"/>
      <c r="CJ28" s="2581"/>
      <c r="CK28" s="2581"/>
      <c r="CL28" s="2581"/>
      <c r="CM28" s="2581"/>
      <c r="CN28" s="2581"/>
      <c r="CO28" s="2581"/>
      <c r="CP28" s="2581"/>
      <c r="CQ28" s="2581"/>
      <c r="CR28" s="2581"/>
      <c r="CS28" s="2581"/>
      <c r="CT28" s="2581"/>
      <c r="CU28" s="2581"/>
      <c r="CV28" s="2581"/>
      <c r="CW28" s="2581"/>
      <c r="CX28" s="2581"/>
      <c r="CY28" s="2581"/>
      <c r="CZ28" s="2581"/>
    </row>
    <row r="29" s="1078" customFormat="true" ht="15" customHeight="true" x14ac:dyDescent="0.2">
      <c r="A29" s="3302" t="s">
        <v>58</v>
      </c>
      <c r="B29" s="2216" t="s">
        <v>50</v>
      </c>
      <c r="C29" s="2083">
        <v>3.8967231616865181</v>
      </c>
      <c r="D29" s="2084">
        <v>5.3466506740804842</v>
      </c>
      <c r="E29" s="2084">
        <v>7.8110125164931237</v>
      </c>
      <c r="F29" s="2084">
        <v>16.057760996907824</v>
      </c>
      <c r="G29" s="2085">
        <v>72.565294671206885</v>
      </c>
      <c r="H29" s="2086">
        <v>46.14524325235277</v>
      </c>
      <c r="I29" s="2084">
        <v>68.999355964798951</v>
      </c>
      <c r="J29" s="2084">
        <v>85.512194029317271</v>
      </c>
      <c r="K29" s="2084">
        <v>92.132470594298027</v>
      </c>
      <c r="L29" s="2087">
        <v>97.916945243907378</v>
      </c>
      <c r="M29" s="2088">
        <v>2.1710771341344084</v>
      </c>
      <c r="N29" s="2084">
        <v>3.4228280272758358</v>
      </c>
      <c r="O29" s="2084">
        <v>4.3751657805868494</v>
      </c>
      <c r="P29" s="2084">
        <v>4.8584952412397371</v>
      </c>
      <c r="Q29" s="2085">
        <v>9.0315542333459824</v>
      </c>
      <c r="R29" s="2086">
        <v>6.4971971357481371</v>
      </c>
      <c r="S29" s="2084">
        <v>34.719524654116185</v>
      </c>
      <c r="T29" s="2084">
        <v>82.190665060446236</v>
      </c>
      <c r="U29" s="2084">
        <v>14.084731695477142</v>
      </c>
      <c r="V29" s="2084">
        <v>9.3249747726920802</v>
      </c>
      <c r="W29" s="2084">
        <v>8.2712911100091322</v>
      </c>
      <c r="X29" s="2084">
        <v>9.3148293722273845</v>
      </c>
      <c r="Y29" s="2084">
        <v>7.79000466026796</v>
      </c>
      <c r="Z29" s="2084">
        <v>33.592075106615852</v>
      </c>
      <c r="AA29" s="2084">
        <v>10.066961108600848</v>
      </c>
      <c r="AB29" s="2084">
        <v>5.7926173621076478</v>
      </c>
      <c r="AC29" s="2084">
        <v>4.9179541534951339</v>
      </c>
      <c r="AD29" s="2672">
        <v>10.487298143973311</v>
      </c>
      <c r="AE29" s="2697"/>
      <c r="AF29" s="2697"/>
      <c r="AG29" s="2697"/>
      <c r="AH29" s="2697"/>
      <c r="AI29" s="2697"/>
      <c r="AJ29" s="2697"/>
      <c r="AK29" s="2697"/>
      <c r="AL29" s="2697"/>
      <c r="AM29" s="2697"/>
      <c r="AN29" s="2697"/>
      <c r="AO29" s="2697"/>
      <c r="AP29" s="2697"/>
      <c r="AQ29" s="2697"/>
      <c r="AR29" s="2697"/>
      <c r="AS29" s="2697"/>
      <c r="AT29" s="2697"/>
      <c r="AU29" s="2697"/>
      <c r="AV29" s="2697"/>
      <c r="AW29" s="2697"/>
      <c r="AX29" s="2697"/>
      <c r="AY29" s="2697"/>
      <c r="AZ29" s="1080"/>
      <c r="BA29" s="3070" t="s">
        <v>58</v>
      </c>
      <c r="BB29" s="164" t="s">
        <v>50</v>
      </c>
      <c r="BC29" s="1591" t="s">
        <v>36</v>
      </c>
      <c r="BD29" s="1610" t="s">
        <v>36</v>
      </c>
      <c r="BE29" s="1610" t="s">
        <v>36</v>
      </c>
      <c r="BF29" s="1610" t="s">
        <v>36</v>
      </c>
      <c r="BG29" s="1630" t="s">
        <v>36</v>
      </c>
      <c r="BH29" s="1650" t="s">
        <v>36</v>
      </c>
      <c r="BI29" s="1610" t="s">
        <v>36</v>
      </c>
      <c r="BJ29" s="1610" t="s">
        <v>36</v>
      </c>
      <c r="BK29" s="1610" t="s">
        <v>36</v>
      </c>
      <c r="BL29" s="1630" t="s">
        <v>36</v>
      </c>
      <c r="BM29" s="1650" t="s">
        <v>36</v>
      </c>
      <c r="BN29" s="1610" t="s">
        <v>36</v>
      </c>
      <c r="BO29" s="1610" t="s">
        <v>36</v>
      </c>
      <c r="BP29" s="1610" t="s">
        <v>36</v>
      </c>
      <c r="BQ29" s="1630" t="s">
        <v>36</v>
      </c>
      <c r="BR29" s="1650" t="s">
        <v>36</v>
      </c>
      <c r="BS29" s="1610" t="s">
        <v>36</v>
      </c>
      <c r="BT29" s="1610" t="s">
        <v>36</v>
      </c>
      <c r="BU29" s="1610" t="s">
        <v>36</v>
      </c>
      <c r="BV29" s="1610" t="s">
        <v>36</v>
      </c>
      <c r="BW29" s="1610" t="s">
        <v>36</v>
      </c>
      <c r="BX29" s="1610" t="s">
        <v>36</v>
      </c>
      <c r="BY29" s="1669" t="s">
        <v>36</v>
      </c>
      <c r="BZ29" s="1669" t="s">
        <v>36</v>
      </c>
      <c r="CA29" s="1669" t="s">
        <v>36</v>
      </c>
      <c r="CB29" s="1669" t="s">
        <v>36</v>
      </c>
      <c r="CC29" s="1669" t="s">
        <v>36</v>
      </c>
      <c r="CD29" s="1669" t="s">
        <v>36</v>
      </c>
      <c r="CE29" s="2582"/>
      <c r="CF29" s="2582"/>
      <c r="CG29" s="2582"/>
      <c r="CH29" s="2582"/>
      <c r="CI29" s="2582"/>
      <c r="CJ29" s="2582"/>
      <c r="CK29" s="2582"/>
      <c r="CL29" s="2582"/>
      <c r="CM29" s="2582"/>
      <c r="CN29" s="2582"/>
      <c r="CO29" s="2582"/>
      <c r="CP29" s="2582"/>
      <c r="CQ29" s="2582"/>
      <c r="CR29" s="2582"/>
      <c r="CS29" s="2582"/>
      <c r="CT29" s="2582"/>
      <c r="CU29" s="2582"/>
      <c r="CV29" s="2582"/>
      <c r="CW29" s="2582"/>
      <c r="CX29" s="2582"/>
      <c r="CY29" s="2582"/>
      <c r="CZ29" s="2582"/>
    </row>
    <row r="30" s="1078" customFormat="true" ht="15" customHeight="true" x14ac:dyDescent="0.2">
      <c r="A30" s="3303"/>
      <c r="B30" s="2217" t="s">
        <v>49</v>
      </c>
      <c r="C30" s="2089">
        <v>96.10327683831342</v>
      </c>
      <c r="D30" s="2090">
        <v>94.653349325919464</v>
      </c>
      <c r="E30" s="2090">
        <v>92.188987483506807</v>
      </c>
      <c r="F30" s="2090">
        <v>83.942239003092183</v>
      </c>
      <c r="G30" s="2091">
        <v>27.43470532879314</v>
      </c>
      <c r="H30" s="2092">
        <v>53.854756747647137</v>
      </c>
      <c r="I30" s="2090">
        <v>31.000644035201002</v>
      </c>
      <c r="J30" s="2090">
        <v>14.487805970682635</v>
      </c>
      <c r="K30" s="2090">
        <v>7.8675294057020091</v>
      </c>
      <c r="L30" s="2093">
        <v>2.083054756092567</v>
      </c>
      <c r="M30" s="2094">
        <v>97.828922865865621</v>
      </c>
      <c r="N30" s="2090">
        <v>96.577171972724173</v>
      </c>
      <c r="O30" s="2090">
        <v>95.624834219413017</v>
      </c>
      <c r="P30" s="2090">
        <v>95.14150475876032</v>
      </c>
      <c r="Q30" s="2091">
        <v>90.968445766654042</v>
      </c>
      <c r="R30" s="2092">
        <v>93.502802864251876</v>
      </c>
      <c r="S30" s="2090">
        <v>65.280475345883843</v>
      </c>
      <c r="T30" s="2090">
        <v>17.809334939553978</v>
      </c>
      <c r="U30" s="2090">
        <v>85.915268304522868</v>
      </c>
      <c r="V30" s="2090">
        <v>90.675025227307856</v>
      </c>
      <c r="W30" s="2090">
        <v>91.728708889990813</v>
      </c>
      <c r="X30" s="2090">
        <v>90.685170627772578</v>
      </c>
      <c r="Y30" s="2090">
        <v>92.20999533973206</v>
      </c>
      <c r="Z30" s="2090">
        <v>66.407924893384035</v>
      </c>
      <c r="AA30" s="2090">
        <v>89.933038891399079</v>
      </c>
      <c r="AB30" s="2090">
        <v>94.20738263789238</v>
      </c>
      <c r="AC30" s="2090">
        <v>95.082045846504926</v>
      </c>
      <c r="AD30" s="2673">
        <v>89.512701856026752</v>
      </c>
      <c r="AE30" s="2697"/>
      <c r="AF30" s="2697"/>
      <c r="AG30" s="2697"/>
      <c r="AH30" s="2697"/>
      <c r="AI30" s="2697"/>
      <c r="AJ30" s="2697"/>
      <c r="AK30" s="2697"/>
      <c r="AL30" s="2697"/>
      <c r="AM30" s="2697"/>
      <c r="AN30" s="2697"/>
      <c r="AO30" s="2697"/>
      <c r="AP30" s="2697"/>
      <c r="AQ30" s="2697"/>
      <c r="AR30" s="2697"/>
      <c r="AS30" s="2697"/>
      <c r="AT30" s="2697"/>
      <c r="AU30" s="2697"/>
      <c r="AV30" s="2697"/>
      <c r="AW30" s="2697"/>
      <c r="AX30" s="2697"/>
      <c r="AY30" s="2697"/>
      <c r="AZ30" s="1080"/>
      <c r="BA30" s="3048"/>
      <c r="BB30" s="165" t="s">
        <v>49</v>
      </c>
      <c r="BC30" s="1592" t="s">
        <v>36</v>
      </c>
      <c r="BD30" s="1611" t="s">
        <v>36</v>
      </c>
      <c r="BE30" s="1611" t="s">
        <v>36</v>
      </c>
      <c r="BF30" s="1611" t="s">
        <v>36</v>
      </c>
      <c r="BG30" s="1631" t="s">
        <v>36</v>
      </c>
      <c r="BH30" s="1651" t="s">
        <v>36</v>
      </c>
      <c r="BI30" s="1611" t="s">
        <v>36</v>
      </c>
      <c r="BJ30" s="1611" t="s">
        <v>36</v>
      </c>
      <c r="BK30" s="1611" t="s">
        <v>36</v>
      </c>
      <c r="BL30" s="1631" t="s">
        <v>36</v>
      </c>
      <c r="BM30" s="1651" t="s">
        <v>36</v>
      </c>
      <c r="BN30" s="1611" t="s">
        <v>36</v>
      </c>
      <c r="BO30" s="1611" t="s">
        <v>36</v>
      </c>
      <c r="BP30" s="1611" t="s">
        <v>36</v>
      </c>
      <c r="BQ30" s="1631" t="s">
        <v>36</v>
      </c>
      <c r="BR30" s="1651" t="s">
        <v>36</v>
      </c>
      <c r="BS30" s="1611" t="s">
        <v>36</v>
      </c>
      <c r="BT30" s="1611" t="s">
        <v>36</v>
      </c>
      <c r="BU30" s="1611" t="s">
        <v>36</v>
      </c>
      <c r="BV30" s="1611" t="s">
        <v>36</v>
      </c>
      <c r="BW30" s="1611" t="s">
        <v>36</v>
      </c>
      <c r="BX30" s="1611" t="s">
        <v>36</v>
      </c>
      <c r="BY30" s="1670" t="s">
        <v>36</v>
      </c>
      <c r="BZ30" s="1670" t="s">
        <v>36</v>
      </c>
      <c r="CA30" s="1670" t="s">
        <v>36</v>
      </c>
      <c r="CB30" s="1670" t="s">
        <v>36</v>
      </c>
      <c r="CC30" s="1670" t="s">
        <v>36</v>
      </c>
      <c r="CD30" s="1670" t="s">
        <v>36</v>
      </c>
      <c r="CE30" s="2583"/>
      <c r="CF30" s="2583"/>
      <c r="CG30" s="2583"/>
      <c r="CH30" s="2583"/>
      <c r="CI30" s="2583"/>
      <c r="CJ30" s="2583"/>
      <c r="CK30" s="2583"/>
      <c r="CL30" s="2583"/>
      <c r="CM30" s="2583"/>
      <c r="CN30" s="2583"/>
      <c r="CO30" s="2583"/>
      <c r="CP30" s="2583"/>
      <c r="CQ30" s="2583"/>
      <c r="CR30" s="2583"/>
      <c r="CS30" s="2583"/>
      <c r="CT30" s="2583"/>
      <c r="CU30" s="2583"/>
      <c r="CV30" s="2583"/>
      <c r="CW30" s="2583"/>
      <c r="CX30" s="2583"/>
      <c r="CY30" s="2583"/>
      <c r="CZ30" s="2583"/>
    </row>
    <row r="31" s="130" customFormat="true" ht="15" customHeight="true" x14ac:dyDescent="0.2">
      <c r="A31" s="3061" t="s">
        <v>105</v>
      </c>
      <c r="B31" s="290" t="s">
        <v>50</v>
      </c>
      <c r="C31" s="2095">
        <v>0</v>
      </c>
      <c r="D31" s="2096">
        <v>2.7897334987150163E-2</v>
      </c>
      <c r="E31" s="2096">
        <v>0.14203029479018034</v>
      </c>
      <c r="F31" s="2096">
        <v>1.3173229968432385</v>
      </c>
      <c r="G31" s="2097">
        <v>35.106517777284807</v>
      </c>
      <c r="H31" s="2098">
        <v>2.8809956293157994</v>
      </c>
      <c r="I31" s="2096">
        <v>6.8510021328289854</v>
      </c>
      <c r="J31" s="2096">
        <v>23.11099643298073</v>
      </c>
      <c r="K31" s="2096">
        <v>48.596145256981053</v>
      </c>
      <c r="L31" s="2099">
        <v>81.996030047083877</v>
      </c>
      <c r="M31" s="2100">
        <v>0</v>
      </c>
      <c r="N31" s="2096">
        <v>0</v>
      </c>
      <c r="O31" s="2096">
        <v>0</v>
      </c>
      <c r="P31" s="2096">
        <v>0</v>
      </c>
      <c r="Q31" s="2097">
        <v>0.19212490061784421</v>
      </c>
      <c r="R31" s="2098">
        <v>0.32992209644155079</v>
      </c>
      <c r="S31" s="2096">
        <v>5.2070593532993525</v>
      </c>
      <c r="T31" s="2096">
        <v>41.290788491479148</v>
      </c>
      <c r="U31" s="2096">
        <v>2.0454464537630765</v>
      </c>
      <c r="V31" s="2096">
        <v>1.057878979647499</v>
      </c>
      <c r="W31" s="2096">
        <v>1.9554197531252964</v>
      </c>
      <c r="X31" s="2096">
        <v>1.0526025113935478</v>
      </c>
      <c r="Y31" s="2096">
        <v>0.33915016936036263</v>
      </c>
      <c r="Z31" s="2096">
        <v>11.866842495527884</v>
      </c>
      <c r="AA31" s="2096">
        <v>2.3342029388227856</v>
      </c>
      <c r="AB31" s="2096">
        <v>0.87167557353748282</v>
      </c>
      <c r="AC31" s="2096">
        <v>1.2067807831961885</v>
      </c>
      <c r="AD31" s="2674">
        <v>0.89389450640078993</v>
      </c>
      <c r="AE31" s="2697"/>
      <c r="AF31" s="2697"/>
      <c r="AG31" s="2697"/>
      <c r="AH31" s="2697"/>
      <c r="AI31" s="2697"/>
      <c r="AJ31" s="2697"/>
      <c r="AK31" s="2697"/>
      <c r="AL31" s="2697"/>
      <c r="AM31" s="2697"/>
      <c r="AN31" s="2697"/>
      <c r="AO31" s="2697"/>
      <c r="AP31" s="2697"/>
      <c r="AQ31" s="2697"/>
      <c r="AR31" s="2697"/>
      <c r="AS31" s="2697"/>
      <c r="AT31" s="2697"/>
      <c r="AU31" s="2697"/>
      <c r="AV31" s="2697"/>
      <c r="AW31" s="2697"/>
      <c r="AX31" s="2697"/>
      <c r="AY31" s="2697"/>
      <c r="AZ31" s="1080"/>
      <c r="BA31" s="3048" t="s">
        <v>105</v>
      </c>
      <c r="BB31" s="165" t="s">
        <v>50</v>
      </c>
      <c r="BC31" s="1592" t="s">
        <v>36</v>
      </c>
      <c r="BD31" s="1611" t="s">
        <v>36</v>
      </c>
      <c r="BE31" s="1611" t="s">
        <v>36</v>
      </c>
      <c r="BF31" s="1611" t="s">
        <v>36</v>
      </c>
      <c r="BG31" s="1631" t="s">
        <v>36</v>
      </c>
      <c r="BH31" s="1651" t="s">
        <v>36</v>
      </c>
      <c r="BI31" s="1611" t="s">
        <v>36</v>
      </c>
      <c r="BJ31" s="1611" t="s">
        <v>36</v>
      </c>
      <c r="BK31" s="1611" t="s">
        <v>36</v>
      </c>
      <c r="BL31" s="1631" t="s">
        <v>36</v>
      </c>
      <c r="BM31" s="1651" t="s">
        <v>36</v>
      </c>
      <c r="BN31" s="1611" t="s">
        <v>36</v>
      </c>
      <c r="BO31" s="1611" t="s">
        <v>36</v>
      </c>
      <c r="BP31" s="1611" t="s">
        <v>36</v>
      </c>
      <c r="BQ31" s="1631" t="s">
        <v>36</v>
      </c>
      <c r="BR31" s="1651" t="s">
        <v>36</v>
      </c>
      <c r="BS31" s="1611" t="s">
        <v>36</v>
      </c>
      <c r="BT31" s="1611" t="s">
        <v>36</v>
      </c>
      <c r="BU31" s="1611" t="s">
        <v>36</v>
      </c>
      <c r="BV31" s="1611" t="s">
        <v>36</v>
      </c>
      <c r="BW31" s="1611" t="s">
        <v>36</v>
      </c>
      <c r="BX31" s="1611" t="s">
        <v>36</v>
      </c>
      <c r="BY31" s="1670" t="s">
        <v>36</v>
      </c>
      <c r="BZ31" s="1670" t="s">
        <v>36</v>
      </c>
      <c r="CA31" s="1670" t="s">
        <v>36</v>
      </c>
      <c r="CB31" s="1670" t="s">
        <v>36</v>
      </c>
      <c r="CC31" s="1670" t="s">
        <v>36</v>
      </c>
      <c r="CD31" s="1670" t="s">
        <v>36</v>
      </c>
      <c r="CE31" s="2583"/>
      <c r="CF31" s="2583"/>
      <c r="CG31" s="2583"/>
      <c r="CH31" s="2583"/>
      <c r="CI31" s="2583"/>
      <c r="CJ31" s="2583"/>
      <c r="CK31" s="2583"/>
      <c r="CL31" s="2583"/>
      <c r="CM31" s="2583"/>
      <c r="CN31" s="2583"/>
      <c r="CO31" s="2583"/>
      <c r="CP31" s="2583"/>
      <c r="CQ31" s="2583"/>
      <c r="CR31" s="2583"/>
      <c r="CS31" s="2583"/>
      <c r="CT31" s="2583"/>
      <c r="CU31" s="2583"/>
      <c r="CV31" s="2583"/>
      <c r="CW31" s="2583"/>
      <c r="CX31" s="2583"/>
      <c r="CY31" s="2583"/>
      <c r="CZ31" s="2583"/>
    </row>
    <row r="32" s="130" customFormat="true" ht="15" customHeight="true" x14ac:dyDescent="0.2">
      <c r="A32" s="3061"/>
      <c r="B32" s="290" t="s">
        <v>49</v>
      </c>
      <c r="C32" s="2089">
        <v>100</v>
      </c>
      <c r="D32" s="2090">
        <v>99.972102665012841</v>
      </c>
      <c r="E32" s="2090">
        <v>99.857969705209825</v>
      </c>
      <c r="F32" s="2090">
        <v>98.682677003156741</v>
      </c>
      <c r="G32" s="2091">
        <v>64.89348222271542</v>
      </c>
      <c r="H32" s="2092">
        <v>97.119004370684223</v>
      </c>
      <c r="I32" s="2090">
        <v>93.148997867171019</v>
      </c>
      <c r="J32" s="2090">
        <v>76.889003567019202</v>
      </c>
      <c r="K32" s="2090">
        <v>51.403854743018819</v>
      </c>
      <c r="L32" s="2093">
        <v>18.003969952916059</v>
      </c>
      <c r="M32" s="2094">
        <v>100</v>
      </c>
      <c r="N32" s="2090">
        <v>100</v>
      </c>
      <c r="O32" s="2090">
        <v>100</v>
      </c>
      <c r="P32" s="2090">
        <v>100</v>
      </c>
      <c r="Q32" s="2091">
        <v>99.807875099382144</v>
      </c>
      <c r="R32" s="2092">
        <v>99.670077903558479</v>
      </c>
      <c r="S32" s="2090">
        <v>94.7929406467006</v>
      </c>
      <c r="T32" s="2090">
        <v>58.709211508521051</v>
      </c>
      <c r="U32" s="2090">
        <v>97.954553546236937</v>
      </c>
      <c r="V32" s="2090">
        <v>98.942121020352445</v>
      </c>
      <c r="W32" s="2090">
        <v>98.044580246874673</v>
      </c>
      <c r="X32" s="2090">
        <v>98.947397488606427</v>
      </c>
      <c r="Y32" s="2090">
        <v>99.660849830639648</v>
      </c>
      <c r="Z32" s="2090">
        <v>88.133157504472123</v>
      </c>
      <c r="AA32" s="2090">
        <v>97.665797061177159</v>
      </c>
      <c r="AB32" s="2090">
        <v>99.128324426462527</v>
      </c>
      <c r="AC32" s="2090">
        <v>98.793219216803834</v>
      </c>
      <c r="AD32" s="2673">
        <v>99.106105493599244</v>
      </c>
      <c r="AE32" s="2697"/>
      <c r="AF32" s="2697"/>
      <c r="AG32" s="2697"/>
      <c r="AH32" s="2697"/>
      <c r="AI32" s="2697"/>
      <c r="AJ32" s="2697"/>
      <c r="AK32" s="2697"/>
      <c r="AL32" s="2697"/>
      <c r="AM32" s="2697"/>
      <c r="AN32" s="2697"/>
      <c r="AO32" s="2697"/>
      <c r="AP32" s="2697"/>
      <c r="AQ32" s="2697"/>
      <c r="AR32" s="2697"/>
      <c r="AS32" s="2697"/>
      <c r="AT32" s="2697"/>
      <c r="AU32" s="2697"/>
      <c r="AV32" s="2697"/>
      <c r="AW32" s="2697"/>
      <c r="AX32" s="2697"/>
      <c r="AY32" s="2697"/>
      <c r="AZ32" s="1080"/>
      <c r="BA32" s="3048"/>
      <c r="BB32" s="165" t="s">
        <v>49</v>
      </c>
      <c r="BC32" s="1592" t="s">
        <v>36</v>
      </c>
      <c r="BD32" s="1611" t="s">
        <v>36</v>
      </c>
      <c r="BE32" s="1611" t="s">
        <v>36</v>
      </c>
      <c r="BF32" s="1611" t="s">
        <v>36</v>
      </c>
      <c r="BG32" s="1631" t="s">
        <v>36</v>
      </c>
      <c r="BH32" s="1651" t="s">
        <v>36</v>
      </c>
      <c r="BI32" s="1611" t="s">
        <v>36</v>
      </c>
      <c r="BJ32" s="1611" t="s">
        <v>36</v>
      </c>
      <c r="BK32" s="1611" t="s">
        <v>36</v>
      </c>
      <c r="BL32" s="1631" t="s">
        <v>36</v>
      </c>
      <c r="BM32" s="1651" t="s">
        <v>36</v>
      </c>
      <c r="BN32" s="1611" t="s">
        <v>36</v>
      </c>
      <c r="BO32" s="1611" t="s">
        <v>36</v>
      </c>
      <c r="BP32" s="1611" t="s">
        <v>36</v>
      </c>
      <c r="BQ32" s="1631" t="s">
        <v>36</v>
      </c>
      <c r="BR32" s="1651" t="s">
        <v>36</v>
      </c>
      <c r="BS32" s="1611" t="s">
        <v>36</v>
      </c>
      <c r="BT32" s="1611" t="s">
        <v>36</v>
      </c>
      <c r="BU32" s="1611" t="s">
        <v>36</v>
      </c>
      <c r="BV32" s="1611" t="s">
        <v>36</v>
      </c>
      <c r="BW32" s="1611" t="s">
        <v>36</v>
      </c>
      <c r="BX32" s="1611" t="s">
        <v>36</v>
      </c>
      <c r="BY32" s="1670" t="s">
        <v>36</v>
      </c>
      <c r="BZ32" s="1670" t="s">
        <v>36</v>
      </c>
      <c r="CA32" s="1670" t="s">
        <v>36</v>
      </c>
      <c r="CB32" s="1670" t="s">
        <v>36</v>
      </c>
      <c r="CC32" s="1670" t="s">
        <v>36</v>
      </c>
      <c r="CD32" s="1670" t="s">
        <v>36</v>
      </c>
      <c r="CE32" s="2583"/>
      <c r="CF32" s="2583"/>
      <c r="CG32" s="2583"/>
      <c r="CH32" s="2583"/>
      <c r="CI32" s="2583"/>
      <c r="CJ32" s="2583"/>
      <c r="CK32" s="2583"/>
      <c r="CL32" s="2583"/>
      <c r="CM32" s="2583"/>
      <c r="CN32" s="2583"/>
      <c r="CO32" s="2583"/>
      <c r="CP32" s="2583"/>
      <c r="CQ32" s="2583"/>
      <c r="CR32" s="2583"/>
      <c r="CS32" s="2583"/>
      <c r="CT32" s="2583"/>
      <c r="CU32" s="2583"/>
      <c r="CV32" s="2583"/>
      <c r="CW32" s="2583"/>
      <c r="CX32" s="2583"/>
      <c r="CY32" s="2583"/>
      <c r="CZ32" s="2583"/>
    </row>
    <row r="33" s="130" customFormat="true" ht="15" customHeight="true" x14ac:dyDescent="0.2">
      <c r="A33" s="3061" t="s">
        <v>106</v>
      </c>
      <c r="B33" s="290" t="s">
        <v>50</v>
      </c>
      <c r="C33" s="1526" t="s">
        <v>36</v>
      </c>
      <c r="D33" s="1537" t="s">
        <v>36</v>
      </c>
      <c r="E33" s="1537" t="s">
        <v>36</v>
      </c>
      <c r="F33" s="1537" t="s">
        <v>36</v>
      </c>
      <c r="G33" s="1548" t="s">
        <v>36</v>
      </c>
      <c r="H33" s="1559" t="s">
        <v>36</v>
      </c>
      <c r="I33" s="1537" t="s">
        <v>36</v>
      </c>
      <c r="J33" s="1537" t="s">
        <v>36</v>
      </c>
      <c r="K33" s="1537" t="s">
        <v>36</v>
      </c>
      <c r="L33" s="1570" t="s">
        <v>36</v>
      </c>
      <c r="M33" s="1579" t="s">
        <v>36</v>
      </c>
      <c r="N33" s="1537" t="s">
        <v>36</v>
      </c>
      <c r="O33" s="1537" t="s">
        <v>36</v>
      </c>
      <c r="P33" s="1537" t="s">
        <v>36</v>
      </c>
      <c r="Q33" s="1548" t="s">
        <v>36</v>
      </c>
      <c r="R33" s="1559" t="s">
        <v>36</v>
      </c>
      <c r="S33" s="1537" t="s">
        <v>36</v>
      </c>
      <c r="T33" s="1537" t="s">
        <v>36</v>
      </c>
      <c r="U33" s="1537" t="s">
        <v>36</v>
      </c>
      <c r="V33" s="1537" t="s">
        <v>36</v>
      </c>
      <c r="W33" s="1537" t="s">
        <v>36</v>
      </c>
      <c r="X33" s="1537" t="s">
        <v>36</v>
      </c>
      <c r="Y33" s="1585" t="s">
        <v>36</v>
      </c>
      <c r="Z33" s="1585" t="s">
        <v>36</v>
      </c>
      <c r="AA33" s="1585" t="s">
        <v>36</v>
      </c>
      <c r="AB33" s="1585" t="s">
        <v>36</v>
      </c>
      <c r="AC33" s="1585" t="s">
        <v>36</v>
      </c>
      <c r="AD33" s="2548" t="s">
        <v>36</v>
      </c>
      <c r="AE33" s="2572"/>
      <c r="AF33" s="2572"/>
      <c r="AG33" s="2572"/>
      <c r="AH33" s="2572"/>
      <c r="AI33" s="2572"/>
      <c r="AJ33" s="2572"/>
      <c r="AK33" s="2572"/>
      <c r="AL33" s="2572"/>
      <c r="AM33" s="2572"/>
      <c r="AN33" s="2572"/>
      <c r="AO33" s="2572"/>
      <c r="AP33" s="2572"/>
      <c r="AQ33" s="2572"/>
      <c r="AR33" s="2572"/>
      <c r="AS33" s="2572"/>
      <c r="AT33" s="2572"/>
      <c r="AU33" s="2572"/>
      <c r="AV33" s="2572"/>
      <c r="AW33" s="2572"/>
      <c r="AX33" s="2572"/>
      <c r="AY33" s="2572"/>
      <c r="AZ33" s="239"/>
      <c r="BA33" s="3048" t="s">
        <v>106</v>
      </c>
      <c r="BB33" s="165" t="s">
        <v>50</v>
      </c>
      <c r="BC33" s="1592" t="s">
        <v>36</v>
      </c>
      <c r="BD33" s="1611" t="s">
        <v>36</v>
      </c>
      <c r="BE33" s="1611" t="s">
        <v>36</v>
      </c>
      <c r="BF33" s="1611" t="s">
        <v>36</v>
      </c>
      <c r="BG33" s="1631" t="s">
        <v>36</v>
      </c>
      <c r="BH33" s="1651" t="s">
        <v>36</v>
      </c>
      <c r="BI33" s="1611" t="s">
        <v>36</v>
      </c>
      <c r="BJ33" s="1611" t="s">
        <v>36</v>
      </c>
      <c r="BK33" s="1611" t="s">
        <v>36</v>
      </c>
      <c r="BL33" s="1631" t="s">
        <v>36</v>
      </c>
      <c r="BM33" s="1651" t="s">
        <v>36</v>
      </c>
      <c r="BN33" s="1611" t="s">
        <v>36</v>
      </c>
      <c r="BO33" s="1611" t="s">
        <v>36</v>
      </c>
      <c r="BP33" s="1611" t="s">
        <v>36</v>
      </c>
      <c r="BQ33" s="1631" t="s">
        <v>36</v>
      </c>
      <c r="BR33" s="1651" t="s">
        <v>36</v>
      </c>
      <c r="BS33" s="1611" t="s">
        <v>36</v>
      </c>
      <c r="BT33" s="1611" t="s">
        <v>36</v>
      </c>
      <c r="BU33" s="1611" t="s">
        <v>36</v>
      </c>
      <c r="BV33" s="1611" t="s">
        <v>36</v>
      </c>
      <c r="BW33" s="1611" t="s">
        <v>36</v>
      </c>
      <c r="BX33" s="1611" t="s">
        <v>36</v>
      </c>
      <c r="BY33" s="1670" t="s">
        <v>36</v>
      </c>
      <c r="BZ33" s="1670" t="s">
        <v>36</v>
      </c>
      <c r="CA33" s="1670" t="s">
        <v>36</v>
      </c>
      <c r="CB33" s="1670" t="s">
        <v>36</v>
      </c>
      <c r="CC33" s="1670" t="s">
        <v>36</v>
      </c>
      <c r="CD33" s="1670" t="s">
        <v>36</v>
      </c>
      <c r="CE33" s="2583"/>
      <c r="CF33" s="2583"/>
      <c r="CG33" s="2583"/>
      <c r="CH33" s="2583"/>
      <c r="CI33" s="2583"/>
      <c r="CJ33" s="2583"/>
      <c r="CK33" s="2583"/>
      <c r="CL33" s="2583"/>
      <c r="CM33" s="2583"/>
      <c r="CN33" s="2583"/>
      <c r="CO33" s="2583"/>
      <c r="CP33" s="2583"/>
      <c r="CQ33" s="2583"/>
      <c r="CR33" s="2583"/>
      <c r="CS33" s="2583"/>
      <c r="CT33" s="2583"/>
      <c r="CU33" s="2583"/>
      <c r="CV33" s="2583"/>
      <c r="CW33" s="2583"/>
      <c r="CX33" s="2583"/>
      <c r="CY33" s="2583"/>
      <c r="CZ33" s="2583"/>
    </row>
    <row r="34" s="130" customFormat="true" ht="15" customHeight="true" x14ac:dyDescent="0.2">
      <c r="A34" s="3061"/>
      <c r="B34" s="290" t="s">
        <v>49</v>
      </c>
      <c r="C34" s="1526" t="s">
        <v>36</v>
      </c>
      <c r="D34" s="1537" t="s">
        <v>36</v>
      </c>
      <c r="E34" s="1537" t="s">
        <v>36</v>
      </c>
      <c r="F34" s="1537" t="s">
        <v>36</v>
      </c>
      <c r="G34" s="1548" t="s">
        <v>36</v>
      </c>
      <c r="H34" s="1559" t="s">
        <v>36</v>
      </c>
      <c r="I34" s="1537" t="s">
        <v>36</v>
      </c>
      <c r="J34" s="1537" t="s">
        <v>36</v>
      </c>
      <c r="K34" s="1537" t="s">
        <v>36</v>
      </c>
      <c r="L34" s="1570" t="s">
        <v>36</v>
      </c>
      <c r="M34" s="1579" t="s">
        <v>36</v>
      </c>
      <c r="N34" s="1537" t="s">
        <v>36</v>
      </c>
      <c r="O34" s="1537" t="s">
        <v>36</v>
      </c>
      <c r="P34" s="1537" t="s">
        <v>36</v>
      </c>
      <c r="Q34" s="1548" t="s">
        <v>36</v>
      </c>
      <c r="R34" s="1559" t="s">
        <v>36</v>
      </c>
      <c r="S34" s="1537" t="s">
        <v>36</v>
      </c>
      <c r="T34" s="1537" t="s">
        <v>36</v>
      </c>
      <c r="U34" s="1537" t="s">
        <v>36</v>
      </c>
      <c r="V34" s="1537" t="s">
        <v>36</v>
      </c>
      <c r="W34" s="1537" t="s">
        <v>36</v>
      </c>
      <c r="X34" s="1537" t="s">
        <v>36</v>
      </c>
      <c r="Y34" s="1585" t="s">
        <v>36</v>
      </c>
      <c r="Z34" s="1585" t="s">
        <v>36</v>
      </c>
      <c r="AA34" s="1585" t="s">
        <v>36</v>
      </c>
      <c r="AB34" s="1585" t="s">
        <v>36</v>
      </c>
      <c r="AC34" s="1585" t="s">
        <v>36</v>
      </c>
      <c r="AD34" s="2548" t="s">
        <v>36</v>
      </c>
      <c r="AE34" s="2572"/>
      <c r="AF34" s="2572"/>
      <c r="AG34" s="2572"/>
      <c r="AH34" s="2572"/>
      <c r="AI34" s="2572"/>
      <c r="AJ34" s="2572"/>
      <c r="AK34" s="2572"/>
      <c r="AL34" s="2572"/>
      <c r="AM34" s="2572"/>
      <c r="AN34" s="2572"/>
      <c r="AO34" s="2572"/>
      <c r="AP34" s="2572"/>
      <c r="AQ34" s="2572"/>
      <c r="AR34" s="2572"/>
      <c r="AS34" s="2572"/>
      <c r="AT34" s="2572"/>
      <c r="AU34" s="2572"/>
      <c r="AV34" s="2572"/>
      <c r="AW34" s="2572"/>
      <c r="AX34" s="2572"/>
      <c r="AY34" s="2572"/>
      <c r="AZ34" s="239"/>
      <c r="BA34" s="3048"/>
      <c r="BB34" s="165" t="s">
        <v>49</v>
      </c>
      <c r="BC34" s="1592" t="s">
        <v>36</v>
      </c>
      <c r="BD34" s="1611" t="s">
        <v>36</v>
      </c>
      <c r="BE34" s="1611" t="s">
        <v>36</v>
      </c>
      <c r="BF34" s="1611" t="s">
        <v>36</v>
      </c>
      <c r="BG34" s="1631" t="s">
        <v>36</v>
      </c>
      <c r="BH34" s="1651" t="s">
        <v>36</v>
      </c>
      <c r="BI34" s="1611" t="s">
        <v>36</v>
      </c>
      <c r="BJ34" s="1611" t="s">
        <v>36</v>
      </c>
      <c r="BK34" s="1611" t="s">
        <v>36</v>
      </c>
      <c r="BL34" s="1631" t="s">
        <v>36</v>
      </c>
      <c r="BM34" s="1651" t="s">
        <v>36</v>
      </c>
      <c r="BN34" s="1611" t="s">
        <v>36</v>
      </c>
      <c r="BO34" s="1611" t="s">
        <v>36</v>
      </c>
      <c r="BP34" s="1611" t="s">
        <v>36</v>
      </c>
      <c r="BQ34" s="1631" t="s">
        <v>36</v>
      </c>
      <c r="BR34" s="1651" t="s">
        <v>36</v>
      </c>
      <c r="BS34" s="1611" t="s">
        <v>36</v>
      </c>
      <c r="BT34" s="1611" t="s">
        <v>36</v>
      </c>
      <c r="BU34" s="1611" t="s">
        <v>36</v>
      </c>
      <c r="BV34" s="1611" t="s">
        <v>36</v>
      </c>
      <c r="BW34" s="1611" t="s">
        <v>36</v>
      </c>
      <c r="BX34" s="1611" t="s">
        <v>36</v>
      </c>
      <c r="BY34" s="1670" t="s">
        <v>36</v>
      </c>
      <c r="BZ34" s="1670" t="s">
        <v>36</v>
      </c>
      <c r="CA34" s="1670" t="s">
        <v>36</v>
      </c>
      <c r="CB34" s="1670" t="s">
        <v>36</v>
      </c>
      <c r="CC34" s="1670" t="s">
        <v>36</v>
      </c>
      <c r="CD34" s="1670" t="s">
        <v>36</v>
      </c>
      <c r="CE34" s="2583"/>
      <c r="CF34" s="2583"/>
      <c r="CG34" s="2583"/>
      <c r="CH34" s="2583"/>
      <c r="CI34" s="2583"/>
      <c r="CJ34" s="2583"/>
      <c r="CK34" s="2583"/>
      <c r="CL34" s="2583"/>
      <c r="CM34" s="2583"/>
      <c r="CN34" s="2583"/>
      <c r="CO34" s="2583"/>
      <c r="CP34" s="2583"/>
      <c r="CQ34" s="2583"/>
      <c r="CR34" s="2583"/>
      <c r="CS34" s="2583"/>
      <c r="CT34" s="2583"/>
      <c r="CU34" s="2583"/>
      <c r="CV34" s="2583"/>
      <c r="CW34" s="2583"/>
      <c r="CX34" s="2583"/>
      <c r="CY34" s="2583"/>
      <c r="CZ34" s="2583"/>
    </row>
    <row r="35" s="1078" customFormat="true" ht="15" customHeight="true" x14ac:dyDescent="0.2">
      <c r="A35" s="3303" t="s">
        <v>56</v>
      </c>
      <c r="B35" s="2217" t="s">
        <v>50</v>
      </c>
      <c r="C35" s="2089">
        <v>1.4184440005193728</v>
      </c>
      <c r="D35" s="2090">
        <v>1.7671542199976593</v>
      </c>
      <c r="E35" s="2090">
        <v>4.5185546117540509</v>
      </c>
      <c r="F35" s="2090">
        <v>5.738442352651294</v>
      </c>
      <c r="G35" s="2091">
        <v>40.750456463263589</v>
      </c>
      <c r="H35" s="2092">
        <v>8.0192294882813844</v>
      </c>
      <c r="I35" s="2090">
        <v>11.516599788407973</v>
      </c>
      <c r="J35" s="2090">
        <v>28.802805850607072</v>
      </c>
      <c r="K35" s="2090">
        <v>52.890230291195039</v>
      </c>
      <c r="L35" s="2093">
        <v>83.203511879540258</v>
      </c>
      <c r="M35" s="2094">
        <v>1.1647204212449223</v>
      </c>
      <c r="N35" s="2090">
        <v>1.2724685244093064</v>
      </c>
      <c r="O35" s="2090">
        <v>3.30278636859205</v>
      </c>
      <c r="P35" s="2090">
        <v>3.6583224603080735</v>
      </c>
      <c r="Q35" s="2091">
        <v>7.4147631918174266</v>
      </c>
      <c r="R35" s="2092">
        <v>9.2605922893978398</v>
      </c>
      <c r="S35" s="2090">
        <v>8.9602573828028458</v>
      </c>
      <c r="T35" s="2090">
        <v>41.95900706633573</v>
      </c>
      <c r="U35" s="2090">
        <v>2.9481190520410023</v>
      </c>
      <c r="V35" s="2090">
        <v>2.2197536172542254</v>
      </c>
      <c r="W35" s="2090">
        <v>5.2567864689642363</v>
      </c>
      <c r="X35" s="2090">
        <v>1.9241821911314734</v>
      </c>
      <c r="Y35" s="2090">
        <v>0.83178269942255889</v>
      </c>
      <c r="Z35" s="2090">
        <v>25.420010135135087</v>
      </c>
      <c r="AA35" s="2090">
        <v>3.9140652733923482</v>
      </c>
      <c r="AB35" s="2090">
        <v>1.7530263269704138</v>
      </c>
      <c r="AC35" s="2090">
        <v>1.7561673068728387</v>
      </c>
      <c r="AD35" s="2673">
        <v>3.4334104426579906</v>
      </c>
      <c r="AE35" s="2697"/>
      <c r="AF35" s="2697"/>
      <c r="AG35" s="2697"/>
      <c r="AH35" s="2697"/>
      <c r="AI35" s="2697"/>
      <c r="AJ35" s="2697"/>
      <c r="AK35" s="2697"/>
      <c r="AL35" s="2697"/>
      <c r="AM35" s="2697"/>
      <c r="AN35" s="2697"/>
      <c r="AO35" s="2697"/>
      <c r="AP35" s="2697"/>
      <c r="AQ35" s="2697"/>
      <c r="AR35" s="2697"/>
      <c r="AS35" s="2697"/>
      <c r="AT35" s="2697"/>
      <c r="AU35" s="2697"/>
      <c r="AV35" s="2697"/>
      <c r="AW35" s="2697"/>
      <c r="AX35" s="2697"/>
      <c r="AY35" s="2697"/>
      <c r="AZ35" s="1080"/>
      <c r="BA35" s="3048" t="s">
        <v>56</v>
      </c>
      <c r="BB35" s="165" t="s">
        <v>50</v>
      </c>
      <c r="BC35" s="1592" t="s">
        <v>36</v>
      </c>
      <c r="BD35" s="1611" t="s">
        <v>36</v>
      </c>
      <c r="BE35" s="1611" t="s">
        <v>36</v>
      </c>
      <c r="BF35" s="1611" t="s">
        <v>36</v>
      </c>
      <c r="BG35" s="1631" t="s">
        <v>36</v>
      </c>
      <c r="BH35" s="1651" t="s">
        <v>36</v>
      </c>
      <c r="BI35" s="1611" t="s">
        <v>36</v>
      </c>
      <c r="BJ35" s="1611" t="s">
        <v>36</v>
      </c>
      <c r="BK35" s="1611" t="s">
        <v>36</v>
      </c>
      <c r="BL35" s="1631" t="s">
        <v>36</v>
      </c>
      <c r="BM35" s="1651" t="s">
        <v>36</v>
      </c>
      <c r="BN35" s="1611" t="s">
        <v>36</v>
      </c>
      <c r="BO35" s="1611" t="s">
        <v>36</v>
      </c>
      <c r="BP35" s="1611" t="s">
        <v>36</v>
      </c>
      <c r="BQ35" s="1631" t="s">
        <v>36</v>
      </c>
      <c r="BR35" s="1651" t="s">
        <v>36</v>
      </c>
      <c r="BS35" s="1611" t="s">
        <v>36</v>
      </c>
      <c r="BT35" s="1611" t="s">
        <v>36</v>
      </c>
      <c r="BU35" s="1611" t="s">
        <v>36</v>
      </c>
      <c r="BV35" s="1611" t="s">
        <v>36</v>
      </c>
      <c r="BW35" s="1611" t="s">
        <v>36</v>
      </c>
      <c r="BX35" s="1611" t="s">
        <v>36</v>
      </c>
      <c r="BY35" s="1670" t="s">
        <v>36</v>
      </c>
      <c r="BZ35" s="1670" t="s">
        <v>36</v>
      </c>
      <c r="CA35" s="1670" t="s">
        <v>36</v>
      </c>
      <c r="CB35" s="1670" t="s">
        <v>36</v>
      </c>
      <c r="CC35" s="1670" t="s">
        <v>36</v>
      </c>
      <c r="CD35" s="1670" t="s">
        <v>36</v>
      </c>
      <c r="CE35" s="2583"/>
      <c r="CF35" s="2583"/>
      <c r="CG35" s="2583"/>
      <c r="CH35" s="2583"/>
      <c r="CI35" s="2583"/>
      <c r="CJ35" s="2583"/>
      <c r="CK35" s="2583"/>
      <c r="CL35" s="2583"/>
      <c r="CM35" s="2583"/>
      <c r="CN35" s="2583"/>
      <c r="CO35" s="2583"/>
      <c r="CP35" s="2583"/>
      <c r="CQ35" s="2583"/>
      <c r="CR35" s="2583"/>
      <c r="CS35" s="2583"/>
      <c r="CT35" s="2583"/>
      <c r="CU35" s="2583"/>
      <c r="CV35" s="2583"/>
      <c r="CW35" s="2583"/>
      <c r="CX35" s="2583"/>
      <c r="CY35" s="2583"/>
      <c r="CZ35" s="2583"/>
    </row>
    <row r="36" s="1078" customFormat="true" ht="15" customHeight="true" x14ac:dyDescent="0.2">
      <c r="A36" s="3303"/>
      <c r="B36" s="2217" t="s">
        <v>49</v>
      </c>
      <c r="C36" s="2089">
        <v>98.581555999480571</v>
      </c>
      <c r="D36" s="2090">
        <v>98.232845780002293</v>
      </c>
      <c r="E36" s="2090">
        <v>95.481445388245845</v>
      </c>
      <c r="F36" s="2090">
        <v>94.26155764734871</v>
      </c>
      <c r="G36" s="2091">
        <v>59.249543536736695</v>
      </c>
      <c r="H36" s="2092">
        <v>91.980770511718546</v>
      </c>
      <c r="I36" s="2090">
        <v>88.483400211592041</v>
      </c>
      <c r="J36" s="2090">
        <v>71.197194149392857</v>
      </c>
      <c r="K36" s="2090">
        <v>47.109769708804848</v>
      </c>
      <c r="L36" s="2093">
        <v>16.796488120459699</v>
      </c>
      <c r="M36" s="2094">
        <v>98.835279578755092</v>
      </c>
      <c r="N36" s="2090">
        <v>98.727531475590723</v>
      </c>
      <c r="O36" s="2090">
        <v>96.697213631407891</v>
      </c>
      <c r="P36" s="2090">
        <v>96.341677539691943</v>
      </c>
      <c r="Q36" s="2091">
        <v>92.585236808182586</v>
      </c>
      <c r="R36" s="2092">
        <v>90.739407710602265</v>
      </c>
      <c r="S36" s="2090">
        <v>91.039742617197106</v>
      </c>
      <c r="T36" s="2090">
        <v>58.040992933664448</v>
      </c>
      <c r="U36" s="2090">
        <v>97.051880947959006</v>
      </c>
      <c r="V36" s="2090">
        <v>97.780246382745716</v>
      </c>
      <c r="W36" s="2090">
        <v>94.743213531035707</v>
      </c>
      <c r="X36" s="2090">
        <v>98.075817808868521</v>
      </c>
      <c r="Y36" s="2090">
        <v>99.168217300577439</v>
      </c>
      <c r="Z36" s="2090">
        <v>74.579989864864942</v>
      </c>
      <c r="AA36" s="2090">
        <v>96.085934726607562</v>
      </c>
      <c r="AB36" s="2090">
        <v>98.246973673029615</v>
      </c>
      <c r="AC36" s="2090">
        <v>98.243832693127203</v>
      </c>
      <c r="AD36" s="2673">
        <v>96.566589557342027</v>
      </c>
      <c r="AE36" s="2697"/>
      <c r="AF36" s="2697"/>
      <c r="AG36" s="2697"/>
      <c r="AH36" s="2697"/>
      <c r="AI36" s="2697"/>
      <c r="AJ36" s="2697"/>
      <c r="AK36" s="2697"/>
      <c r="AL36" s="2697"/>
      <c r="AM36" s="2697"/>
      <c r="AN36" s="2697"/>
      <c r="AO36" s="2697"/>
      <c r="AP36" s="2697"/>
      <c r="AQ36" s="2697"/>
      <c r="AR36" s="2697"/>
      <c r="AS36" s="2697"/>
      <c r="AT36" s="2697"/>
      <c r="AU36" s="2697"/>
      <c r="AV36" s="2697"/>
      <c r="AW36" s="2697"/>
      <c r="AX36" s="2697"/>
      <c r="AY36" s="2697"/>
      <c r="AZ36" s="1080"/>
      <c r="BA36" s="3048"/>
      <c r="BB36" s="165" t="s">
        <v>49</v>
      </c>
      <c r="BC36" s="1592" t="s">
        <v>36</v>
      </c>
      <c r="BD36" s="1611" t="s">
        <v>36</v>
      </c>
      <c r="BE36" s="1611" t="s">
        <v>36</v>
      </c>
      <c r="BF36" s="1611" t="s">
        <v>36</v>
      </c>
      <c r="BG36" s="1631" t="s">
        <v>36</v>
      </c>
      <c r="BH36" s="1651" t="s">
        <v>36</v>
      </c>
      <c r="BI36" s="1611" t="s">
        <v>36</v>
      </c>
      <c r="BJ36" s="1611" t="s">
        <v>36</v>
      </c>
      <c r="BK36" s="1611" t="s">
        <v>36</v>
      </c>
      <c r="BL36" s="1631" t="s">
        <v>36</v>
      </c>
      <c r="BM36" s="1651" t="s">
        <v>36</v>
      </c>
      <c r="BN36" s="1611" t="s">
        <v>36</v>
      </c>
      <c r="BO36" s="1611" t="s">
        <v>36</v>
      </c>
      <c r="BP36" s="1611" t="s">
        <v>36</v>
      </c>
      <c r="BQ36" s="1631" t="s">
        <v>36</v>
      </c>
      <c r="BR36" s="1651" t="s">
        <v>36</v>
      </c>
      <c r="BS36" s="1611" t="s">
        <v>36</v>
      </c>
      <c r="BT36" s="1611" t="s">
        <v>36</v>
      </c>
      <c r="BU36" s="1611" t="s">
        <v>36</v>
      </c>
      <c r="BV36" s="1611" t="s">
        <v>36</v>
      </c>
      <c r="BW36" s="1611" t="s">
        <v>36</v>
      </c>
      <c r="BX36" s="1611" t="s">
        <v>36</v>
      </c>
      <c r="BY36" s="1670" t="s">
        <v>36</v>
      </c>
      <c r="BZ36" s="1670" t="s">
        <v>36</v>
      </c>
      <c r="CA36" s="1670" t="s">
        <v>36</v>
      </c>
      <c r="CB36" s="1670" t="s">
        <v>36</v>
      </c>
      <c r="CC36" s="1670" t="s">
        <v>36</v>
      </c>
      <c r="CD36" s="1670" t="s">
        <v>36</v>
      </c>
      <c r="CE36" s="2583"/>
      <c r="CF36" s="2583"/>
      <c r="CG36" s="2583"/>
      <c r="CH36" s="2583"/>
      <c r="CI36" s="2583"/>
      <c r="CJ36" s="2583"/>
      <c r="CK36" s="2583"/>
      <c r="CL36" s="2583"/>
      <c r="CM36" s="2583"/>
      <c r="CN36" s="2583"/>
      <c r="CO36" s="2583"/>
      <c r="CP36" s="2583"/>
      <c r="CQ36" s="2583"/>
      <c r="CR36" s="2583"/>
      <c r="CS36" s="2583"/>
      <c r="CT36" s="2583"/>
      <c r="CU36" s="2583"/>
      <c r="CV36" s="2583"/>
      <c r="CW36" s="2583"/>
      <c r="CX36" s="2583"/>
      <c r="CY36" s="2583"/>
      <c r="CZ36" s="2583"/>
    </row>
    <row r="37" s="1078" customFormat="true" ht="15" customHeight="true" x14ac:dyDescent="0.2">
      <c r="A37" s="3303" t="s">
        <v>173</v>
      </c>
      <c r="B37" s="2217" t="s">
        <v>50</v>
      </c>
      <c r="C37" s="2089">
        <v>0.75098546658769905</v>
      </c>
      <c r="D37" s="2090">
        <v>0.67144207462524641</v>
      </c>
      <c r="E37" s="2090">
        <v>2.5306537515992704</v>
      </c>
      <c r="F37" s="2090">
        <v>4.9022692967003394</v>
      </c>
      <c r="G37" s="2091">
        <v>41.085559883701166</v>
      </c>
      <c r="H37" s="2092">
        <v>5.5745201067605956</v>
      </c>
      <c r="I37" s="2090">
        <v>10.304725244002231</v>
      </c>
      <c r="J37" s="2090">
        <v>27.561316772340934</v>
      </c>
      <c r="K37" s="2090">
        <v>52.770339323616447</v>
      </c>
      <c r="L37" s="2093">
        <v>83.198994337974639</v>
      </c>
      <c r="M37" s="2094">
        <v>0.6380188194656663</v>
      </c>
      <c r="N37" s="2090">
        <v>0.7598903336425592</v>
      </c>
      <c r="O37" s="2090">
        <v>1.8689027987597004</v>
      </c>
      <c r="P37" s="2090">
        <v>1.6016955346627255</v>
      </c>
      <c r="Q37" s="2091">
        <v>5.7199640139105989</v>
      </c>
      <c r="R37" s="2092">
        <v>4.0100599063097686</v>
      </c>
      <c r="S37" s="2090">
        <v>9.2364846114617851</v>
      </c>
      <c r="T37" s="2090">
        <v>42.789125533468479</v>
      </c>
      <c r="U37" s="2090">
        <v>3.1704455313871502</v>
      </c>
      <c r="V37" s="2090">
        <v>2.4680725084444965</v>
      </c>
      <c r="W37" s="2090">
        <v>5.9164538212169822</v>
      </c>
      <c r="X37" s="2090">
        <v>2.1475181530536451</v>
      </c>
      <c r="Y37" s="2090">
        <v>1.165290587472521</v>
      </c>
      <c r="Z37" s="2090">
        <v>24.751551974984679</v>
      </c>
      <c r="AA37" s="2090">
        <v>5.2662451261303378</v>
      </c>
      <c r="AB37" s="2090">
        <v>1.459176866041783</v>
      </c>
      <c r="AC37" s="2090">
        <v>2.1940025915374513</v>
      </c>
      <c r="AD37" s="2673">
        <v>3.0577239392175874</v>
      </c>
      <c r="AE37" s="2697"/>
      <c r="AF37" s="2697"/>
      <c r="AG37" s="2697"/>
      <c r="AH37" s="2697"/>
      <c r="AI37" s="2697"/>
      <c r="AJ37" s="2697"/>
      <c r="AK37" s="2697"/>
      <c r="AL37" s="2697"/>
      <c r="AM37" s="2697"/>
      <c r="AN37" s="2697"/>
      <c r="AO37" s="2697"/>
      <c r="AP37" s="2697"/>
      <c r="AQ37" s="2697"/>
      <c r="AR37" s="2697"/>
      <c r="AS37" s="2697"/>
      <c r="AT37" s="2697"/>
      <c r="AU37" s="2697"/>
      <c r="AV37" s="2697"/>
      <c r="AW37" s="2697"/>
      <c r="AX37" s="2697"/>
      <c r="AY37" s="2697"/>
      <c r="AZ37" s="1080"/>
      <c r="BA37" s="3048" t="s">
        <v>127</v>
      </c>
      <c r="BB37" s="165" t="s">
        <v>50</v>
      </c>
      <c r="BC37" s="1592" t="s">
        <v>36</v>
      </c>
      <c r="BD37" s="1611" t="s">
        <v>36</v>
      </c>
      <c r="BE37" s="1611" t="s">
        <v>36</v>
      </c>
      <c r="BF37" s="1611" t="s">
        <v>36</v>
      </c>
      <c r="BG37" s="1631" t="s">
        <v>36</v>
      </c>
      <c r="BH37" s="1651" t="s">
        <v>36</v>
      </c>
      <c r="BI37" s="1611" t="s">
        <v>36</v>
      </c>
      <c r="BJ37" s="1611" t="s">
        <v>36</v>
      </c>
      <c r="BK37" s="1611" t="s">
        <v>36</v>
      </c>
      <c r="BL37" s="1631" t="s">
        <v>36</v>
      </c>
      <c r="BM37" s="1651" t="s">
        <v>36</v>
      </c>
      <c r="BN37" s="1611" t="s">
        <v>36</v>
      </c>
      <c r="BO37" s="1611" t="s">
        <v>36</v>
      </c>
      <c r="BP37" s="1611" t="s">
        <v>36</v>
      </c>
      <c r="BQ37" s="1631" t="s">
        <v>36</v>
      </c>
      <c r="BR37" s="1651" t="s">
        <v>36</v>
      </c>
      <c r="BS37" s="1611" t="s">
        <v>36</v>
      </c>
      <c r="BT37" s="1611" t="s">
        <v>36</v>
      </c>
      <c r="BU37" s="1611" t="s">
        <v>36</v>
      </c>
      <c r="BV37" s="1611" t="s">
        <v>36</v>
      </c>
      <c r="BW37" s="1611" t="s">
        <v>36</v>
      </c>
      <c r="BX37" s="1611" t="s">
        <v>36</v>
      </c>
      <c r="BY37" s="1670" t="s">
        <v>36</v>
      </c>
      <c r="BZ37" s="1670" t="s">
        <v>36</v>
      </c>
      <c r="CA37" s="1670" t="s">
        <v>36</v>
      </c>
      <c r="CB37" s="1670" t="s">
        <v>36</v>
      </c>
      <c r="CC37" s="1670" t="s">
        <v>36</v>
      </c>
      <c r="CD37" s="1670" t="s">
        <v>36</v>
      </c>
      <c r="CE37" s="2583"/>
      <c r="CF37" s="2583"/>
      <c r="CG37" s="2583"/>
      <c r="CH37" s="2583"/>
      <c r="CI37" s="2583"/>
      <c r="CJ37" s="2583"/>
      <c r="CK37" s="2583"/>
      <c r="CL37" s="2583"/>
      <c r="CM37" s="2583"/>
      <c r="CN37" s="2583"/>
      <c r="CO37" s="2583"/>
      <c r="CP37" s="2583"/>
      <c r="CQ37" s="2583"/>
      <c r="CR37" s="2583"/>
      <c r="CS37" s="2583"/>
      <c r="CT37" s="2583"/>
      <c r="CU37" s="2583"/>
      <c r="CV37" s="2583"/>
      <c r="CW37" s="2583"/>
      <c r="CX37" s="2583"/>
      <c r="CY37" s="2583"/>
      <c r="CZ37" s="2583"/>
    </row>
    <row r="38" s="1078" customFormat="true" ht="15" customHeight="true" x14ac:dyDescent="0.2">
      <c r="A38" s="3303"/>
      <c r="B38" s="2217" t="s">
        <v>49</v>
      </c>
      <c r="C38" s="2089">
        <v>99.249014533412307</v>
      </c>
      <c r="D38" s="2090">
        <v>99.328557925374767</v>
      </c>
      <c r="E38" s="2090">
        <v>97.469346248400683</v>
      </c>
      <c r="F38" s="2090">
        <v>95.097730703299703</v>
      </c>
      <c r="G38" s="2091">
        <v>58.914440116299247</v>
      </c>
      <c r="H38" s="2092">
        <v>94.425479893239356</v>
      </c>
      <c r="I38" s="2090">
        <v>89.695274755997772</v>
      </c>
      <c r="J38" s="2090">
        <v>72.438683227659013</v>
      </c>
      <c r="K38" s="2090">
        <v>47.229660676383439</v>
      </c>
      <c r="L38" s="2093">
        <v>16.801005662025325</v>
      </c>
      <c r="M38" s="2094">
        <v>99.361981180534315</v>
      </c>
      <c r="N38" s="2090">
        <v>99.240109666357441</v>
      </c>
      <c r="O38" s="2090">
        <v>98.131097201240308</v>
      </c>
      <c r="P38" s="2090">
        <v>98.398304465337276</v>
      </c>
      <c r="Q38" s="2091">
        <v>94.280035986089402</v>
      </c>
      <c r="R38" s="2092">
        <v>95.989940093690279</v>
      </c>
      <c r="S38" s="2090">
        <v>90.763515388538195</v>
      </c>
      <c r="T38" s="2090">
        <v>57.210874466531727</v>
      </c>
      <c r="U38" s="2090">
        <v>96.829554468612926</v>
      </c>
      <c r="V38" s="2090">
        <v>97.531927491555351</v>
      </c>
      <c r="W38" s="2090">
        <v>94.083546178783038</v>
      </c>
      <c r="X38" s="2090">
        <v>97.852481846946361</v>
      </c>
      <c r="Y38" s="2090">
        <v>98.834709412527445</v>
      </c>
      <c r="Z38" s="2090">
        <v>75.248448025015051</v>
      </c>
      <c r="AA38" s="2090">
        <v>94.733754873869742</v>
      </c>
      <c r="AB38" s="2090">
        <v>98.540823133958227</v>
      </c>
      <c r="AC38" s="2090">
        <v>97.805997408462574</v>
      </c>
      <c r="AD38" s="2673">
        <v>96.942276060782461</v>
      </c>
      <c r="AE38" s="2697"/>
      <c r="AF38" s="2697"/>
      <c r="AG38" s="2697"/>
      <c r="AH38" s="2697"/>
      <c r="AI38" s="2697"/>
      <c r="AJ38" s="2697"/>
      <c r="AK38" s="2697"/>
      <c r="AL38" s="2697"/>
      <c r="AM38" s="2697"/>
      <c r="AN38" s="2697"/>
      <c r="AO38" s="2697"/>
      <c r="AP38" s="2697"/>
      <c r="AQ38" s="2697"/>
      <c r="AR38" s="2697"/>
      <c r="AS38" s="2697"/>
      <c r="AT38" s="2697"/>
      <c r="AU38" s="2697"/>
      <c r="AV38" s="2697"/>
      <c r="AW38" s="2697"/>
      <c r="AX38" s="2697"/>
      <c r="AY38" s="2697"/>
      <c r="AZ38" s="1080"/>
      <c r="BA38" s="3048"/>
      <c r="BB38" s="165" t="s">
        <v>49</v>
      </c>
      <c r="BC38" s="1592" t="s">
        <v>36</v>
      </c>
      <c r="BD38" s="1611" t="s">
        <v>36</v>
      </c>
      <c r="BE38" s="1611" t="s">
        <v>36</v>
      </c>
      <c r="BF38" s="1611" t="s">
        <v>36</v>
      </c>
      <c r="BG38" s="1631" t="s">
        <v>36</v>
      </c>
      <c r="BH38" s="1651" t="s">
        <v>36</v>
      </c>
      <c r="BI38" s="1611" t="s">
        <v>36</v>
      </c>
      <c r="BJ38" s="1611" t="s">
        <v>36</v>
      </c>
      <c r="BK38" s="1611" t="s">
        <v>36</v>
      </c>
      <c r="BL38" s="1631" t="s">
        <v>36</v>
      </c>
      <c r="BM38" s="1651" t="s">
        <v>36</v>
      </c>
      <c r="BN38" s="1611" t="s">
        <v>36</v>
      </c>
      <c r="BO38" s="1611" t="s">
        <v>36</v>
      </c>
      <c r="BP38" s="1611" t="s">
        <v>36</v>
      </c>
      <c r="BQ38" s="1631" t="s">
        <v>36</v>
      </c>
      <c r="BR38" s="1651" t="s">
        <v>36</v>
      </c>
      <c r="BS38" s="1611" t="s">
        <v>36</v>
      </c>
      <c r="BT38" s="1611" t="s">
        <v>36</v>
      </c>
      <c r="BU38" s="1611" t="s">
        <v>36</v>
      </c>
      <c r="BV38" s="1611" t="s">
        <v>36</v>
      </c>
      <c r="BW38" s="1611" t="s">
        <v>36</v>
      </c>
      <c r="BX38" s="1611" t="s">
        <v>36</v>
      </c>
      <c r="BY38" s="1670" t="s">
        <v>36</v>
      </c>
      <c r="BZ38" s="1670" t="s">
        <v>36</v>
      </c>
      <c r="CA38" s="1670" t="s">
        <v>36</v>
      </c>
      <c r="CB38" s="1670" t="s">
        <v>36</v>
      </c>
      <c r="CC38" s="1670" t="s">
        <v>36</v>
      </c>
      <c r="CD38" s="1670" t="s">
        <v>36</v>
      </c>
      <c r="CE38" s="2583"/>
      <c r="CF38" s="2583"/>
      <c r="CG38" s="2583"/>
      <c r="CH38" s="2583"/>
      <c r="CI38" s="2583"/>
      <c r="CJ38" s="2583"/>
      <c r="CK38" s="2583"/>
      <c r="CL38" s="2583"/>
      <c r="CM38" s="2583"/>
      <c r="CN38" s="2583"/>
      <c r="CO38" s="2583"/>
      <c r="CP38" s="2583"/>
      <c r="CQ38" s="2583"/>
      <c r="CR38" s="2583"/>
      <c r="CS38" s="2583"/>
      <c r="CT38" s="2583"/>
      <c r="CU38" s="2583"/>
      <c r="CV38" s="2583"/>
      <c r="CW38" s="2583"/>
      <c r="CX38" s="2583"/>
      <c r="CY38" s="2583"/>
      <c r="CZ38" s="2583"/>
    </row>
    <row r="39" s="130" customFormat="true" ht="15" customHeight="true" x14ac:dyDescent="0.2">
      <c r="A39" s="3061" t="s">
        <v>124</v>
      </c>
      <c r="B39" s="290" t="s">
        <v>50</v>
      </c>
      <c r="C39" s="1526" t="s">
        <v>36</v>
      </c>
      <c r="D39" s="1537" t="s">
        <v>36</v>
      </c>
      <c r="E39" s="1537" t="s">
        <v>36</v>
      </c>
      <c r="F39" s="1537" t="s">
        <v>36</v>
      </c>
      <c r="G39" s="1548" t="s">
        <v>36</v>
      </c>
      <c r="H39" s="1559" t="s">
        <v>36</v>
      </c>
      <c r="I39" s="1537" t="s">
        <v>36</v>
      </c>
      <c r="J39" s="1537" t="s">
        <v>36</v>
      </c>
      <c r="K39" s="1537" t="s">
        <v>36</v>
      </c>
      <c r="L39" s="1570" t="s">
        <v>36</v>
      </c>
      <c r="M39" s="1579" t="s">
        <v>36</v>
      </c>
      <c r="N39" s="1537" t="s">
        <v>36</v>
      </c>
      <c r="O39" s="1537" t="s">
        <v>36</v>
      </c>
      <c r="P39" s="1537" t="s">
        <v>36</v>
      </c>
      <c r="Q39" s="1548" t="s">
        <v>36</v>
      </c>
      <c r="R39" s="1559" t="s">
        <v>36</v>
      </c>
      <c r="S39" s="1537" t="s">
        <v>36</v>
      </c>
      <c r="T39" s="1537" t="s">
        <v>36</v>
      </c>
      <c r="U39" s="1537" t="s">
        <v>36</v>
      </c>
      <c r="V39" s="1537" t="s">
        <v>36</v>
      </c>
      <c r="W39" s="1537" t="s">
        <v>36</v>
      </c>
      <c r="X39" s="1537" t="s">
        <v>36</v>
      </c>
      <c r="Y39" s="1585" t="s">
        <v>36</v>
      </c>
      <c r="Z39" s="1585" t="s">
        <v>36</v>
      </c>
      <c r="AA39" s="1585" t="s">
        <v>36</v>
      </c>
      <c r="AB39" s="1585" t="s">
        <v>36</v>
      </c>
      <c r="AC39" s="1585" t="s">
        <v>36</v>
      </c>
      <c r="AD39" s="2548" t="s">
        <v>36</v>
      </c>
      <c r="AE39" s="2572"/>
      <c r="AF39" s="2572"/>
      <c r="AG39" s="2572"/>
      <c r="AH39" s="2572"/>
      <c r="AI39" s="2572"/>
      <c r="AJ39" s="2572"/>
      <c r="AK39" s="2572"/>
      <c r="AL39" s="2572"/>
      <c r="AM39" s="2572"/>
      <c r="AN39" s="2572"/>
      <c r="AO39" s="2572"/>
      <c r="AP39" s="2572"/>
      <c r="AQ39" s="2572"/>
      <c r="AR39" s="2572"/>
      <c r="AS39" s="2572"/>
      <c r="AT39" s="2572"/>
      <c r="AU39" s="2572"/>
      <c r="AV39" s="2572"/>
      <c r="AW39" s="2572"/>
      <c r="AX39" s="2572"/>
      <c r="AY39" s="2572"/>
      <c r="AZ39" s="239"/>
      <c r="BA39" s="3048" t="s">
        <v>124</v>
      </c>
      <c r="BB39" s="165" t="s">
        <v>50</v>
      </c>
      <c r="BC39" s="1592" t="s">
        <v>36</v>
      </c>
      <c r="BD39" s="1611" t="s">
        <v>36</v>
      </c>
      <c r="BE39" s="1611" t="s">
        <v>36</v>
      </c>
      <c r="BF39" s="1611" t="s">
        <v>36</v>
      </c>
      <c r="BG39" s="1631" t="s">
        <v>36</v>
      </c>
      <c r="BH39" s="1651" t="s">
        <v>36</v>
      </c>
      <c r="BI39" s="1611" t="s">
        <v>36</v>
      </c>
      <c r="BJ39" s="1611" t="s">
        <v>36</v>
      </c>
      <c r="BK39" s="1611" t="s">
        <v>36</v>
      </c>
      <c r="BL39" s="1631" t="s">
        <v>36</v>
      </c>
      <c r="BM39" s="1651" t="s">
        <v>36</v>
      </c>
      <c r="BN39" s="1611" t="s">
        <v>36</v>
      </c>
      <c r="BO39" s="1611" t="s">
        <v>36</v>
      </c>
      <c r="BP39" s="1611" t="s">
        <v>36</v>
      </c>
      <c r="BQ39" s="1631" t="s">
        <v>36</v>
      </c>
      <c r="BR39" s="1651" t="s">
        <v>36</v>
      </c>
      <c r="BS39" s="1611" t="s">
        <v>36</v>
      </c>
      <c r="BT39" s="1611" t="s">
        <v>36</v>
      </c>
      <c r="BU39" s="1611" t="s">
        <v>36</v>
      </c>
      <c r="BV39" s="1611" t="s">
        <v>36</v>
      </c>
      <c r="BW39" s="1611" t="s">
        <v>36</v>
      </c>
      <c r="BX39" s="1611" t="s">
        <v>36</v>
      </c>
      <c r="BY39" s="1670" t="s">
        <v>36</v>
      </c>
      <c r="BZ39" s="1670" t="s">
        <v>36</v>
      </c>
      <c r="CA39" s="1670" t="s">
        <v>36</v>
      </c>
      <c r="CB39" s="1670" t="s">
        <v>36</v>
      </c>
      <c r="CC39" s="1670" t="s">
        <v>36</v>
      </c>
      <c r="CD39" s="1670" t="s">
        <v>36</v>
      </c>
      <c r="CE39" s="2583"/>
      <c r="CF39" s="2583"/>
      <c r="CG39" s="2583"/>
      <c r="CH39" s="2583"/>
      <c r="CI39" s="2583"/>
      <c r="CJ39" s="2583"/>
      <c r="CK39" s="2583"/>
      <c r="CL39" s="2583"/>
      <c r="CM39" s="2583"/>
      <c r="CN39" s="2583"/>
      <c r="CO39" s="2583"/>
      <c r="CP39" s="2583"/>
      <c r="CQ39" s="2583"/>
      <c r="CR39" s="2583"/>
      <c r="CS39" s="2583"/>
      <c r="CT39" s="2583"/>
      <c r="CU39" s="2583"/>
      <c r="CV39" s="2583"/>
      <c r="CW39" s="2583"/>
      <c r="CX39" s="2583"/>
      <c r="CY39" s="2583"/>
      <c r="CZ39" s="2583"/>
    </row>
    <row r="40" s="130" customFormat="true" ht="15" customHeight="true" x14ac:dyDescent="0.2">
      <c r="A40" s="3061"/>
      <c r="B40" s="290" t="s">
        <v>49</v>
      </c>
      <c r="C40" s="1526" t="s">
        <v>36</v>
      </c>
      <c r="D40" s="1537" t="s">
        <v>36</v>
      </c>
      <c r="E40" s="1537" t="s">
        <v>36</v>
      </c>
      <c r="F40" s="1537" t="s">
        <v>36</v>
      </c>
      <c r="G40" s="1548" t="s">
        <v>36</v>
      </c>
      <c r="H40" s="1559" t="s">
        <v>36</v>
      </c>
      <c r="I40" s="1537" t="s">
        <v>36</v>
      </c>
      <c r="J40" s="1537" t="s">
        <v>36</v>
      </c>
      <c r="K40" s="1537" t="s">
        <v>36</v>
      </c>
      <c r="L40" s="1570" t="s">
        <v>36</v>
      </c>
      <c r="M40" s="1579" t="s">
        <v>36</v>
      </c>
      <c r="N40" s="1537" t="s">
        <v>36</v>
      </c>
      <c r="O40" s="1537" t="s">
        <v>36</v>
      </c>
      <c r="P40" s="1537" t="s">
        <v>36</v>
      </c>
      <c r="Q40" s="1548" t="s">
        <v>36</v>
      </c>
      <c r="R40" s="1559" t="s">
        <v>36</v>
      </c>
      <c r="S40" s="1537" t="s">
        <v>36</v>
      </c>
      <c r="T40" s="1537" t="s">
        <v>36</v>
      </c>
      <c r="U40" s="1537" t="s">
        <v>36</v>
      </c>
      <c r="V40" s="1537" t="s">
        <v>36</v>
      </c>
      <c r="W40" s="1537" t="s">
        <v>36</v>
      </c>
      <c r="X40" s="1537" t="s">
        <v>36</v>
      </c>
      <c r="Y40" s="1585" t="s">
        <v>36</v>
      </c>
      <c r="Z40" s="1585" t="s">
        <v>36</v>
      </c>
      <c r="AA40" s="1585" t="s">
        <v>36</v>
      </c>
      <c r="AB40" s="1585" t="s">
        <v>36</v>
      </c>
      <c r="AC40" s="1585" t="s">
        <v>36</v>
      </c>
      <c r="AD40" s="2548" t="s">
        <v>36</v>
      </c>
      <c r="AE40" s="2572"/>
      <c r="AF40" s="2572"/>
      <c r="AG40" s="2572"/>
      <c r="AH40" s="2572"/>
      <c r="AI40" s="2572"/>
      <c r="AJ40" s="2572"/>
      <c r="AK40" s="2572"/>
      <c r="AL40" s="2572"/>
      <c r="AM40" s="2572"/>
      <c r="AN40" s="2572"/>
      <c r="AO40" s="2572"/>
      <c r="AP40" s="2572"/>
      <c r="AQ40" s="2572"/>
      <c r="AR40" s="2572"/>
      <c r="AS40" s="2572"/>
      <c r="AT40" s="2572"/>
      <c r="AU40" s="2572"/>
      <c r="AV40" s="2572"/>
      <c r="AW40" s="2572"/>
      <c r="AX40" s="2572"/>
      <c r="AY40" s="2572"/>
      <c r="AZ40" s="239"/>
      <c r="BA40" s="3048"/>
      <c r="BB40" s="165" t="s">
        <v>49</v>
      </c>
      <c r="BC40" s="1592" t="s">
        <v>36</v>
      </c>
      <c r="BD40" s="1611" t="s">
        <v>36</v>
      </c>
      <c r="BE40" s="1611" t="s">
        <v>36</v>
      </c>
      <c r="BF40" s="1611" t="s">
        <v>36</v>
      </c>
      <c r="BG40" s="1631" t="s">
        <v>36</v>
      </c>
      <c r="BH40" s="1651" t="s">
        <v>36</v>
      </c>
      <c r="BI40" s="1611" t="s">
        <v>36</v>
      </c>
      <c r="BJ40" s="1611" t="s">
        <v>36</v>
      </c>
      <c r="BK40" s="1611" t="s">
        <v>36</v>
      </c>
      <c r="BL40" s="1631" t="s">
        <v>36</v>
      </c>
      <c r="BM40" s="1651" t="s">
        <v>36</v>
      </c>
      <c r="BN40" s="1611" t="s">
        <v>36</v>
      </c>
      <c r="BO40" s="1611" t="s">
        <v>36</v>
      </c>
      <c r="BP40" s="1611" t="s">
        <v>36</v>
      </c>
      <c r="BQ40" s="1631" t="s">
        <v>36</v>
      </c>
      <c r="BR40" s="1651" t="s">
        <v>36</v>
      </c>
      <c r="BS40" s="1611" t="s">
        <v>36</v>
      </c>
      <c r="BT40" s="1611" t="s">
        <v>36</v>
      </c>
      <c r="BU40" s="1611" t="s">
        <v>36</v>
      </c>
      <c r="BV40" s="1611" t="s">
        <v>36</v>
      </c>
      <c r="BW40" s="1611" t="s">
        <v>36</v>
      </c>
      <c r="BX40" s="1611" t="s">
        <v>36</v>
      </c>
      <c r="BY40" s="1670" t="s">
        <v>36</v>
      </c>
      <c r="BZ40" s="1670" t="s">
        <v>36</v>
      </c>
      <c r="CA40" s="1670" t="s">
        <v>36</v>
      </c>
      <c r="CB40" s="1670" t="s">
        <v>36</v>
      </c>
      <c r="CC40" s="1670" t="s">
        <v>36</v>
      </c>
      <c r="CD40" s="1670" t="s">
        <v>36</v>
      </c>
      <c r="CE40" s="2583"/>
      <c r="CF40" s="2583"/>
      <c r="CG40" s="2583"/>
      <c r="CH40" s="2583"/>
      <c r="CI40" s="2583"/>
      <c r="CJ40" s="2583"/>
      <c r="CK40" s="2583"/>
      <c r="CL40" s="2583"/>
      <c r="CM40" s="2583"/>
      <c r="CN40" s="2583"/>
      <c r="CO40" s="2583"/>
      <c r="CP40" s="2583"/>
      <c r="CQ40" s="2583"/>
      <c r="CR40" s="2583"/>
      <c r="CS40" s="2583"/>
      <c r="CT40" s="2583"/>
      <c r="CU40" s="2583"/>
      <c r="CV40" s="2583"/>
      <c r="CW40" s="2583"/>
      <c r="CX40" s="2583"/>
      <c r="CY40" s="2583"/>
      <c r="CZ40" s="2583"/>
    </row>
    <row r="41" s="1078" customFormat="true" ht="15" customHeight="true" x14ac:dyDescent="0.2">
      <c r="A41" s="3303" t="s">
        <v>57</v>
      </c>
      <c r="B41" s="2217" t="s">
        <v>50</v>
      </c>
      <c r="C41" s="2089">
        <v>20.221154501010243</v>
      </c>
      <c r="D41" s="2090">
        <v>16.242932460779471</v>
      </c>
      <c r="E41" s="2090">
        <v>16.944075812542316</v>
      </c>
      <c r="F41" s="2090">
        <v>14.364143341447063</v>
      </c>
      <c r="G41" s="2091">
        <v>5.473726574356502</v>
      </c>
      <c r="H41" s="2092">
        <v>11.025489053485293</v>
      </c>
      <c r="I41" s="2090">
        <v>10.371653142137264</v>
      </c>
      <c r="J41" s="2090">
        <v>4.4130037145603405</v>
      </c>
      <c r="K41" s="2090">
        <v>1.5319630197802649</v>
      </c>
      <c r="L41" s="2093">
        <v>1.3360834040071523</v>
      </c>
      <c r="M41" s="2094">
        <v>20.919664121088672</v>
      </c>
      <c r="N41" s="2090">
        <v>16.918509181949666</v>
      </c>
      <c r="O41" s="2090">
        <v>16.672937498748897</v>
      </c>
      <c r="P41" s="2090">
        <v>16.388807307118377</v>
      </c>
      <c r="Q41" s="2091">
        <v>15.136774776305939</v>
      </c>
      <c r="R41" s="2092">
        <v>10.72439228742712</v>
      </c>
      <c r="S41" s="2090">
        <v>26.545089139669287</v>
      </c>
      <c r="T41" s="2090">
        <v>6.0133929504591244</v>
      </c>
      <c r="U41" s="2090">
        <v>21.377835986901726</v>
      </c>
      <c r="V41" s="2090">
        <v>22.538648271896506</v>
      </c>
      <c r="W41" s="2090">
        <v>12.916098191117372</v>
      </c>
      <c r="X41" s="2090">
        <v>9.5703076309780819</v>
      </c>
      <c r="Y41" s="2090">
        <v>16.452787076580098</v>
      </c>
      <c r="Z41" s="2090">
        <v>10.515227240455319</v>
      </c>
      <c r="AA41" s="2090">
        <v>10.115222660929895</v>
      </c>
      <c r="AB41" s="2090">
        <v>19.348699702716051</v>
      </c>
      <c r="AC41" s="2090">
        <v>21.051651787685145</v>
      </c>
      <c r="AD41" s="2673">
        <v>18.010373400062214</v>
      </c>
      <c r="AE41" s="2697"/>
      <c r="AF41" s="2697"/>
      <c r="AG41" s="2697"/>
      <c r="AH41" s="2697"/>
      <c r="AI41" s="2697"/>
      <c r="AJ41" s="2697"/>
      <c r="AK41" s="2697"/>
      <c r="AL41" s="2697"/>
      <c r="AM41" s="2697"/>
      <c r="AN41" s="2697"/>
      <c r="AO41" s="2697"/>
      <c r="AP41" s="2697"/>
      <c r="AQ41" s="2697"/>
      <c r="AR41" s="2697"/>
      <c r="AS41" s="2697"/>
      <c r="AT41" s="2697"/>
      <c r="AU41" s="2697"/>
      <c r="AV41" s="2697"/>
      <c r="AW41" s="2697"/>
      <c r="AX41" s="2697"/>
      <c r="AY41" s="2697"/>
      <c r="AZ41" s="1080"/>
      <c r="BA41" s="3048" t="s">
        <v>57</v>
      </c>
      <c r="BB41" s="165" t="s">
        <v>50</v>
      </c>
      <c r="BC41" s="1592" t="s">
        <v>36</v>
      </c>
      <c r="BD41" s="1611" t="s">
        <v>36</v>
      </c>
      <c r="BE41" s="1611" t="s">
        <v>36</v>
      </c>
      <c r="BF41" s="1611" t="s">
        <v>36</v>
      </c>
      <c r="BG41" s="1631" t="s">
        <v>36</v>
      </c>
      <c r="BH41" s="1651" t="s">
        <v>36</v>
      </c>
      <c r="BI41" s="1611" t="s">
        <v>36</v>
      </c>
      <c r="BJ41" s="1611" t="s">
        <v>36</v>
      </c>
      <c r="BK41" s="1611" t="s">
        <v>36</v>
      </c>
      <c r="BL41" s="1631" t="s">
        <v>36</v>
      </c>
      <c r="BM41" s="1651" t="s">
        <v>36</v>
      </c>
      <c r="BN41" s="1611" t="s">
        <v>36</v>
      </c>
      <c r="BO41" s="1611" t="s">
        <v>36</v>
      </c>
      <c r="BP41" s="1611" t="s">
        <v>36</v>
      </c>
      <c r="BQ41" s="1631" t="s">
        <v>36</v>
      </c>
      <c r="BR41" s="1651" t="s">
        <v>36</v>
      </c>
      <c r="BS41" s="1611" t="s">
        <v>36</v>
      </c>
      <c r="BT41" s="1611" t="s">
        <v>36</v>
      </c>
      <c r="BU41" s="1611" t="s">
        <v>36</v>
      </c>
      <c r="BV41" s="1611" t="s">
        <v>36</v>
      </c>
      <c r="BW41" s="1611" t="s">
        <v>36</v>
      </c>
      <c r="BX41" s="1611" t="s">
        <v>36</v>
      </c>
      <c r="BY41" s="1670" t="s">
        <v>36</v>
      </c>
      <c r="BZ41" s="1670" t="s">
        <v>36</v>
      </c>
      <c r="CA41" s="1670" t="s">
        <v>36</v>
      </c>
      <c r="CB41" s="1670" t="s">
        <v>36</v>
      </c>
      <c r="CC41" s="1670" t="s">
        <v>36</v>
      </c>
      <c r="CD41" s="1670" t="s">
        <v>36</v>
      </c>
      <c r="CE41" s="2583"/>
      <c r="CF41" s="2583"/>
      <c r="CG41" s="2583"/>
      <c r="CH41" s="2583"/>
      <c r="CI41" s="2583"/>
      <c r="CJ41" s="2583"/>
      <c r="CK41" s="2583"/>
      <c r="CL41" s="2583"/>
      <c r="CM41" s="2583"/>
      <c r="CN41" s="2583"/>
      <c r="CO41" s="2583"/>
      <c r="CP41" s="2583"/>
      <c r="CQ41" s="2583"/>
      <c r="CR41" s="2583"/>
      <c r="CS41" s="2583"/>
      <c r="CT41" s="2583"/>
      <c r="CU41" s="2583"/>
      <c r="CV41" s="2583"/>
      <c r="CW41" s="2583"/>
      <c r="CX41" s="2583"/>
      <c r="CY41" s="2583"/>
      <c r="CZ41" s="2583"/>
    </row>
    <row r="42" s="1078" customFormat="true" ht="15" customHeight="true" x14ac:dyDescent="0.2">
      <c r="A42" s="3303"/>
      <c r="B42" s="2217" t="s">
        <v>49</v>
      </c>
      <c r="C42" s="2089">
        <v>79.77884549898971</v>
      </c>
      <c r="D42" s="2090">
        <v>83.757067539220458</v>
      </c>
      <c r="E42" s="2090">
        <v>83.055924187457677</v>
      </c>
      <c r="F42" s="2090">
        <v>85.635856658552925</v>
      </c>
      <c r="G42" s="2091">
        <v>94.526273425643438</v>
      </c>
      <c r="H42" s="2092">
        <v>88.974510946514684</v>
      </c>
      <c r="I42" s="2090">
        <v>89.628346857862724</v>
      </c>
      <c r="J42" s="2090">
        <v>95.586996285439668</v>
      </c>
      <c r="K42" s="2090">
        <v>98.468036980219736</v>
      </c>
      <c r="L42" s="2093">
        <v>98.663916595992831</v>
      </c>
      <c r="M42" s="2094">
        <v>79.080335878911285</v>
      </c>
      <c r="N42" s="2090">
        <v>83.081490818050227</v>
      </c>
      <c r="O42" s="2090">
        <v>83.327062501250907</v>
      </c>
      <c r="P42" s="2090">
        <v>83.61119269288173</v>
      </c>
      <c r="Q42" s="2091">
        <v>84.86322522369413</v>
      </c>
      <c r="R42" s="2092">
        <v>89.275607712573006</v>
      </c>
      <c r="S42" s="2090">
        <v>73.45491086033087</v>
      </c>
      <c r="T42" s="2090">
        <v>93.986607049540964</v>
      </c>
      <c r="U42" s="2090">
        <v>78.622164013098157</v>
      </c>
      <c r="V42" s="2090">
        <v>77.461351728103438</v>
      </c>
      <c r="W42" s="2090">
        <v>87.083901808882601</v>
      </c>
      <c r="X42" s="2090">
        <v>90.429692369021879</v>
      </c>
      <c r="Y42" s="2090">
        <v>83.547212923419963</v>
      </c>
      <c r="Z42" s="2090">
        <v>89.484772759544768</v>
      </c>
      <c r="AA42" s="2090">
        <v>89.884777339069998</v>
      </c>
      <c r="AB42" s="2090">
        <v>80.651300297283967</v>
      </c>
      <c r="AC42" s="2090">
        <v>78.948348212314926</v>
      </c>
      <c r="AD42" s="2673">
        <v>81.989626599937822</v>
      </c>
      <c r="AE42" s="2697"/>
      <c r="AF42" s="2697"/>
      <c r="AG42" s="2697"/>
      <c r="AH42" s="2697"/>
      <c r="AI42" s="2697"/>
      <c r="AJ42" s="2697"/>
      <c r="AK42" s="2697"/>
      <c r="AL42" s="2697"/>
      <c r="AM42" s="2697"/>
      <c r="AN42" s="2697"/>
      <c r="AO42" s="2697"/>
      <c r="AP42" s="2697"/>
      <c r="AQ42" s="2697"/>
      <c r="AR42" s="2697"/>
      <c r="AS42" s="2697"/>
      <c r="AT42" s="2697"/>
      <c r="AU42" s="2697"/>
      <c r="AV42" s="2697"/>
      <c r="AW42" s="2697"/>
      <c r="AX42" s="2697"/>
      <c r="AY42" s="2697"/>
      <c r="AZ42" s="1080"/>
      <c r="BA42" s="3048"/>
      <c r="BB42" s="165" t="s">
        <v>49</v>
      </c>
      <c r="BC42" s="1592" t="s">
        <v>36</v>
      </c>
      <c r="BD42" s="1611" t="s">
        <v>36</v>
      </c>
      <c r="BE42" s="1611" t="s">
        <v>36</v>
      </c>
      <c r="BF42" s="1611" t="s">
        <v>36</v>
      </c>
      <c r="BG42" s="1631" t="s">
        <v>36</v>
      </c>
      <c r="BH42" s="1651" t="s">
        <v>36</v>
      </c>
      <c r="BI42" s="1611" t="s">
        <v>36</v>
      </c>
      <c r="BJ42" s="1611" t="s">
        <v>36</v>
      </c>
      <c r="BK42" s="1611" t="s">
        <v>36</v>
      </c>
      <c r="BL42" s="1631" t="s">
        <v>36</v>
      </c>
      <c r="BM42" s="1651" t="s">
        <v>36</v>
      </c>
      <c r="BN42" s="1611" t="s">
        <v>36</v>
      </c>
      <c r="BO42" s="1611" t="s">
        <v>36</v>
      </c>
      <c r="BP42" s="1611" t="s">
        <v>36</v>
      </c>
      <c r="BQ42" s="1631" t="s">
        <v>36</v>
      </c>
      <c r="BR42" s="1651" t="s">
        <v>36</v>
      </c>
      <c r="BS42" s="1611" t="s">
        <v>36</v>
      </c>
      <c r="BT42" s="1611" t="s">
        <v>36</v>
      </c>
      <c r="BU42" s="1611" t="s">
        <v>36</v>
      </c>
      <c r="BV42" s="1611" t="s">
        <v>36</v>
      </c>
      <c r="BW42" s="1611" t="s">
        <v>36</v>
      </c>
      <c r="BX42" s="1611" t="s">
        <v>36</v>
      </c>
      <c r="BY42" s="1670" t="s">
        <v>36</v>
      </c>
      <c r="BZ42" s="1670" t="s">
        <v>36</v>
      </c>
      <c r="CA42" s="1670" t="s">
        <v>36</v>
      </c>
      <c r="CB42" s="1670" t="s">
        <v>36</v>
      </c>
      <c r="CC42" s="1670" t="s">
        <v>36</v>
      </c>
      <c r="CD42" s="1670" t="s">
        <v>36</v>
      </c>
      <c r="CE42" s="2583"/>
      <c r="CF42" s="2583"/>
      <c r="CG42" s="2583"/>
      <c r="CH42" s="2583"/>
      <c r="CI42" s="2583"/>
      <c r="CJ42" s="2583"/>
      <c r="CK42" s="2583"/>
      <c r="CL42" s="2583"/>
      <c r="CM42" s="2583"/>
      <c r="CN42" s="2583"/>
      <c r="CO42" s="2583"/>
      <c r="CP42" s="2583"/>
      <c r="CQ42" s="2583"/>
      <c r="CR42" s="2583"/>
      <c r="CS42" s="2583"/>
      <c r="CT42" s="2583"/>
      <c r="CU42" s="2583"/>
      <c r="CV42" s="2583"/>
      <c r="CW42" s="2583"/>
      <c r="CX42" s="2583"/>
      <c r="CY42" s="2583"/>
      <c r="CZ42" s="2583"/>
    </row>
    <row r="43" s="767" customFormat="true" ht="15" customHeight="true" x14ac:dyDescent="0.2">
      <c r="A43" s="3304" t="s">
        <v>54</v>
      </c>
      <c r="B43" s="2218" t="s">
        <v>50</v>
      </c>
      <c r="C43" s="1528" t="s">
        <v>36</v>
      </c>
      <c r="D43" s="1539" t="s">
        <v>36</v>
      </c>
      <c r="E43" s="1539" t="s">
        <v>36</v>
      </c>
      <c r="F43" s="1539" t="s">
        <v>36</v>
      </c>
      <c r="G43" s="1550" t="s">
        <v>36</v>
      </c>
      <c r="H43" s="1561" t="s">
        <v>36</v>
      </c>
      <c r="I43" s="1539" t="s">
        <v>36</v>
      </c>
      <c r="J43" s="1539" t="s">
        <v>36</v>
      </c>
      <c r="K43" s="1539" t="s">
        <v>36</v>
      </c>
      <c r="L43" s="1572" t="s">
        <v>36</v>
      </c>
      <c r="M43" s="1580" t="s">
        <v>36</v>
      </c>
      <c r="N43" s="1539" t="s">
        <v>36</v>
      </c>
      <c r="O43" s="1539" t="s">
        <v>36</v>
      </c>
      <c r="P43" s="1539" t="s">
        <v>36</v>
      </c>
      <c r="Q43" s="1550" t="s">
        <v>36</v>
      </c>
      <c r="R43" s="1561" t="s">
        <v>36</v>
      </c>
      <c r="S43" s="1539" t="s">
        <v>36</v>
      </c>
      <c r="T43" s="1539" t="s">
        <v>36</v>
      </c>
      <c r="U43" s="1539" t="s">
        <v>36</v>
      </c>
      <c r="V43" s="1539" t="s">
        <v>36</v>
      </c>
      <c r="W43" s="1539" t="s">
        <v>36</v>
      </c>
      <c r="X43" s="1539" t="s">
        <v>36</v>
      </c>
      <c r="Y43" s="1539" t="s">
        <v>36</v>
      </c>
      <c r="Z43" s="1539" t="s">
        <v>36</v>
      </c>
      <c r="AA43" s="1539" t="s">
        <v>36</v>
      </c>
      <c r="AB43" s="1587" t="s">
        <v>36</v>
      </c>
      <c r="AC43" s="1587" t="s">
        <v>36</v>
      </c>
      <c r="AD43" s="2549" t="s">
        <v>36</v>
      </c>
      <c r="AE43" s="1045"/>
      <c r="AF43" s="1045"/>
      <c r="AG43" s="1045"/>
      <c r="AH43" s="1045"/>
      <c r="AI43" s="1045"/>
      <c r="AJ43" s="1045"/>
      <c r="AK43" s="1045"/>
      <c r="AL43" s="1045"/>
      <c r="AM43" s="1045"/>
      <c r="AN43" s="1045"/>
      <c r="AO43" s="1045"/>
      <c r="AP43" s="1045"/>
      <c r="AQ43" s="1045"/>
      <c r="AR43" s="1045"/>
      <c r="AS43" s="1045"/>
      <c r="AT43" s="1045"/>
      <c r="AU43" s="1045"/>
      <c r="AV43" s="1045"/>
      <c r="AW43" s="1045"/>
      <c r="AX43" s="1045"/>
      <c r="AY43" s="1045"/>
      <c r="AZ43" s="240"/>
      <c r="BA43" s="3048" t="s">
        <v>54</v>
      </c>
      <c r="BB43" s="165" t="s">
        <v>50</v>
      </c>
      <c r="BC43" s="1592" t="s">
        <v>36</v>
      </c>
      <c r="BD43" s="1611" t="s">
        <v>36</v>
      </c>
      <c r="BE43" s="1611" t="s">
        <v>36</v>
      </c>
      <c r="BF43" s="1611" t="s">
        <v>36</v>
      </c>
      <c r="BG43" s="1631" t="s">
        <v>36</v>
      </c>
      <c r="BH43" s="1651" t="s">
        <v>36</v>
      </c>
      <c r="BI43" s="1611" t="s">
        <v>36</v>
      </c>
      <c r="BJ43" s="1611" t="s">
        <v>36</v>
      </c>
      <c r="BK43" s="1611" t="s">
        <v>36</v>
      </c>
      <c r="BL43" s="1631" t="s">
        <v>36</v>
      </c>
      <c r="BM43" s="1651" t="s">
        <v>36</v>
      </c>
      <c r="BN43" s="1611" t="s">
        <v>36</v>
      </c>
      <c r="BO43" s="1611" t="s">
        <v>36</v>
      </c>
      <c r="BP43" s="1611" t="s">
        <v>36</v>
      </c>
      <c r="BQ43" s="1631" t="s">
        <v>36</v>
      </c>
      <c r="BR43" s="1651" t="s">
        <v>36</v>
      </c>
      <c r="BS43" s="1611" t="s">
        <v>36</v>
      </c>
      <c r="BT43" s="1611" t="s">
        <v>36</v>
      </c>
      <c r="BU43" s="1611" t="s">
        <v>36</v>
      </c>
      <c r="BV43" s="1611" t="s">
        <v>36</v>
      </c>
      <c r="BW43" s="1611" t="s">
        <v>36</v>
      </c>
      <c r="BX43" s="1611" t="s">
        <v>36</v>
      </c>
      <c r="BY43" s="1670" t="s">
        <v>36</v>
      </c>
      <c r="BZ43" s="1670" t="s">
        <v>36</v>
      </c>
      <c r="CA43" s="1670" t="s">
        <v>36</v>
      </c>
      <c r="CB43" s="1670" t="s">
        <v>36</v>
      </c>
      <c r="CC43" s="1670" t="s">
        <v>36</v>
      </c>
      <c r="CD43" s="1670" t="s">
        <v>36</v>
      </c>
      <c r="CE43" s="2583"/>
      <c r="CF43" s="2583"/>
      <c r="CG43" s="2583"/>
      <c r="CH43" s="2583"/>
      <c r="CI43" s="2583"/>
      <c r="CJ43" s="2583"/>
      <c r="CK43" s="2583"/>
      <c r="CL43" s="2583"/>
      <c r="CM43" s="2583"/>
      <c r="CN43" s="2583"/>
      <c r="CO43" s="2583"/>
      <c r="CP43" s="2583"/>
      <c r="CQ43" s="2583"/>
      <c r="CR43" s="2583"/>
      <c r="CS43" s="2583"/>
      <c r="CT43" s="2583"/>
      <c r="CU43" s="2583"/>
      <c r="CV43" s="2583"/>
      <c r="CW43" s="2583"/>
      <c r="CX43" s="2583"/>
      <c r="CY43" s="2583"/>
      <c r="CZ43" s="2583"/>
    </row>
    <row r="44" s="767" customFormat="true" ht="15" customHeight="true" x14ac:dyDescent="0.2">
      <c r="A44" s="3304"/>
      <c r="B44" s="2218" t="s">
        <v>49</v>
      </c>
      <c r="C44" s="1528" t="s">
        <v>36</v>
      </c>
      <c r="D44" s="1539" t="s">
        <v>36</v>
      </c>
      <c r="E44" s="1539" t="s">
        <v>36</v>
      </c>
      <c r="F44" s="1539" t="s">
        <v>36</v>
      </c>
      <c r="G44" s="1550" t="s">
        <v>36</v>
      </c>
      <c r="H44" s="1561" t="s">
        <v>36</v>
      </c>
      <c r="I44" s="1539" t="s">
        <v>36</v>
      </c>
      <c r="J44" s="1539" t="s">
        <v>36</v>
      </c>
      <c r="K44" s="1539" t="s">
        <v>36</v>
      </c>
      <c r="L44" s="1572" t="s">
        <v>36</v>
      </c>
      <c r="M44" s="1580" t="s">
        <v>36</v>
      </c>
      <c r="N44" s="1539" t="s">
        <v>36</v>
      </c>
      <c r="O44" s="1539" t="s">
        <v>36</v>
      </c>
      <c r="P44" s="1539" t="s">
        <v>36</v>
      </c>
      <c r="Q44" s="1550" t="s">
        <v>36</v>
      </c>
      <c r="R44" s="1561" t="s">
        <v>36</v>
      </c>
      <c r="S44" s="1539" t="s">
        <v>36</v>
      </c>
      <c r="T44" s="1539" t="s">
        <v>36</v>
      </c>
      <c r="U44" s="1539" t="s">
        <v>36</v>
      </c>
      <c r="V44" s="1539" t="s">
        <v>36</v>
      </c>
      <c r="W44" s="1539" t="s">
        <v>36</v>
      </c>
      <c r="X44" s="1539" t="s">
        <v>36</v>
      </c>
      <c r="Y44" s="1539" t="s">
        <v>36</v>
      </c>
      <c r="Z44" s="1539" t="s">
        <v>36</v>
      </c>
      <c r="AA44" s="1539" t="s">
        <v>36</v>
      </c>
      <c r="AB44" s="1587" t="s">
        <v>36</v>
      </c>
      <c r="AC44" s="1587" t="s">
        <v>36</v>
      </c>
      <c r="AD44" s="2549" t="s">
        <v>36</v>
      </c>
      <c r="AE44" s="1045"/>
      <c r="AF44" s="1045"/>
      <c r="AG44" s="1045"/>
      <c r="AH44" s="1045"/>
      <c r="AI44" s="1045"/>
      <c r="AJ44" s="1045"/>
      <c r="AK44" s="1045"/>
      <c r="AL44" s="1045"/>
      <c r="AM44" s="1045"/>
      <c r="AN44" s="1045"/>
      <c r="AO44" s="1045"/>
      <c r="AP44" s="1045"/>
      <c r="AQ44" s="1045"/>
      <c r="AR44" s="1045"/>
      <c r="AS44" s="1045"/>
      <c r="AT44" s="1045"/>
      <c r="AU44" s="1045"/>
      <c r="AV44" s="1045"/>
      <c r="AW44" s="1045"/>
      <c r="AX44" s="1045"/>
      <c r="AY44" s="1045"/>
      <c r="AZ44" s="240"/>
      <c r="BA44" s="3048"/>
      <c r="BB44" s="165" t="s">
        <v>49</v>
      </c>
      <c r="BC44" s="1592" t="s">
        <v>36</v>
      </c>
      <c r="BD44" s="1611" t="s">
        <v>36</v>
      </c>
      <c r="BE44" s="1611" t="s">
        <v>36</v>
      </c>
      <c r="BF44" s="1611" t="s">
        <v>36</v>
      </c>
      <c r="BG44" s="1631" t="s">
        <v>36</v>
      </c>
      <c r="BH44" s="1651" t="s">
        <v>36</v>
      </c>
      <c r="BI44" s="1611" t="s">
        <v>36</v>
      </c>
      <c r="BJ44" s="1611" t="s">
        <v>36</v>
      </c>
      <c r="BK44" s="1611" t="s">
        <v>36</v>
      </c>
      <c r="BL44" s="1631" t="s">
        <v>36</v>
      </c>
      <c r="BM44" s="1651" t="s">
        <v>36</v>
      </c>
      <c r="BN44" s="1611" t="s">
        <v>36</v>
      </c>
      <c r="BO44" s="1611" t="s">
        <v>36</v>
      </c>
      <c r="BP44" s="1611" t="s">
        <v>36</v>
      </c>
      <c r="BQ44" s="1631" t="s">
        <v>36</v>
      </c>
      <c r="BR44" s="1651" t="s">
        <v>36</v>
      </c>
      <c r="BS44" s="1611" t="s">
        <v>36</v>
      </c>
      <c r="BT44" s="1611" t="s">
        <v>36</v>
      </c>
      <c r="BU44" s="1611" t="s">
        <v>36</v>
      </c>
      <c r="BV44" s="1611" t="s">
        <v>36</v>
      </c>
      <c r="BW44" s="1611" t="s">
        <v>36</v>
      </c>
      <c r="BX44" s="1611" t="s">
        <v>36</v>
      </c>
      <c r="BY44" s="1670" t="s">
        <v>36</v>
      </c>
      <c r="BZ44" s="1670" t="s">
        <v>36</v>
      </c>
      <c r="CA44" s="1670" t="s">
        <v>36</v>
      </c>
      <c r="CB44" s="1670" t="s">
        <v>36</v>
      </c>
      <c r="CC44" s="1670" t="s">
        <v>36</v>
      </c>
      <c r="CD44" s="1670" t="s">
        <v>36</v>
      </c>
      <c r="CE44" s="2583"/>
      <c r="CF44" s="2583"/>
      <c r="CG44" s="2583"/>
      <c r="CH44" s="2583"/>
      <c r="CI44" s="2583"/>
      <c r="CJ44" s="2583"/>
      <c r="CK44" s="2583"/>
      <c r="CL44" s="2583"/>
      <c r="CM44" s="2583"/>
      <c r="CN44" s="2583"/>
      <c r="CO44" s="2583"/>
      <c r="CP44" s="2583"/>
      <c r="CQ44" s="2583"/>
      <c r="CR44" s="2583"/>
      <c r="CS44" s="2583"/>
      <c r="CT44" s="2583"/>
      <c r="CU44" s="2583"/>
      <c r="CV44" s="2583"/>
      <c r="CW44" s="2583"/>
      <c r="CX44" s="2583"/>
      <c r="CY44" s="2583"/>
      <c r="CZ44" s="2583"/>
    </row>
    <row r="45" s="767" customFormat="true" ht="15" customHeight="true" x14ac:dyDescent="0.2">
      <c r="A45" s="3304" t="s">
        <v>53</v>
      </c>
      <c r="B45" s="2218" t="s">
        <v>50</v>
      </c>
      <c r="C45" s="1528" t="s">
        <v>36</v>
      </c>
      <c r="D45" s="1539" t="s">
        <v>36</v>
      </c>
      <c r="E45" s="1539" t="s">
        <v>36</v>
      </c>
      <c r="F45" s="1539" t="s">
        <v>36</v>
      </c>
      <c r="G45" s="1550" t="s">
        <v>36</v>
      </c>
      <c r="H45" s="1561" t="s">
        <v>36</v>
      </c>
      <c r="I45" s="1539" t="s">
        <v>36</v>
      </c>
      <c r="J45" s="1539" t="s">
        <v>36</v>
      </c>
      <c r="K45" s="1539" t="s">
        <v>36</v>
      </c>
      <c r="L45" s="1572" t="s">
        <v>36</v>
      </c>
      <c r="M45" s="1580" t="s">
        <v>36</v>
      </c>
      <c r="N45" s="1539" t="s">
        <v>36</v>
      </c>
      <c r="O45" s="1539" t="s">
        <v>36</v>
      </c>
      <c r="P45" s="1539" t="s">
        <v>36</v>
      </c>
      <c r="Q45" s="1550" t="s">
        <v>36</v>
      </c>
      <c r="R45" s="1561" t="s">
        <v>36</v>
      </c>
      <c r="S45" s="1539" t="s">
        <v>36</v>
      </c>
      <c r="T45" s="1539" t="s">
        <v>36</v>
      </c>
      <c r="U45" s="1539" t="s">
        <v>36</v>
      </c>
      <c r="V45" s="1539" t="s">
        <v>36</v>
      </c>
      <c r="W45" s="1539" t="s">
        <v>36</v>
      </c>
      <c r="X45" s="1539" t="s">
        <v>36</v>
      </c>
      <c r="Y45" s="1539" t="s">
        <v>36</v>
      </c>
      <c r="Z45" s="1539" t="s">
        <v>36</v>
      </c>
      <c r="AA45" s="1539" t="s">
        <v>36</v>
      </c>
      <c r="AB45" s="1587" t="s">
        <v>36</v>
      </c>
      <c r="AC45" s="1587" t="s">
        <v>36</v>
      </c>
      <c r="AD45" s="2549" t="s">
        <v>36</v>
      </c>
      <c r="AE45" s="1045"/>
      <c r="AF45" s="1045"/>
      <c r="AG45" s="1045"/>
      <c r="AH45" s="1045"/>
      <c r="AI45" s="1045"/>
      <c r="AJ45" s="1045"/>
      <c r="AK45" s="1045"/>
      <c r="AL45" s="1045"/>
      <c r="AM45" s="1045"/>
      <c r="AN45" s="1045"/>
      <c r="AO45" s="1045"/>
      <c r="AP45" s="1045"/>
      <c r="AQ45" s="1045"/>
      <c r="AR45" s="1045"/>
      <c r="AS45" s="1045"/>
      <c r="AT45" s="1045"/>
      <c r="AU45" s="1045"/>
      <c r="AV45" s="1045"/>
      <c r="AW45" s="1045"/>
      <c r="AX45" s="1045"/>
      <c r="AY45" s="1045"/>
      <c r="AZ45" s="240"/>
      <c r="BA45" s="3048" t="s">
        <v>53</v>
      </c>
      <c r="BB45" s="165" t="s">
        <v>50</v>
      </c>
      <c r="BC45" s="1592" t="s">
        <v>36</v>
      </c>
      <c r="BD45" s="1611" t="s">
        <v>36</v>
      </c>
      <c r="BE45" s="1611" t="s">
        <v>36</v>
      </c>
      <c r="BF45" s="1611" t="s">
        <v>36</v>
      </c>
      <c r="BG45" s="1631" t="s">
        <v>36</v>
      </c>
      <c r="BH45" s="1651" t="s">
        <v>36</v>
      </c>
      <c r="BI45" s="1611" t="s">
        <v>36</v>
      </c>
      <c r="BJ45" s="1611" t="s">
        <v>36</v>
      </c>
      <c r="BK45" s="1611" t="s">
        <v>36</v>
      </c>
      <c r="BL45" s="1631" t="s">
        <v>36</v>
      </c>
      <c r="BM45" s="1651" t="s">
        <v>36</v>
      </c>
      <c r="BN45" s="1611" t="s">
        <v>36</v>
      </c>
      <c r="BO45" s="1611" t="s">
        <v>36</v>
      </c>
      <c r="BP45" s="1611" t="s">
        <v>36</v>
      </c>
      <c r="BQ45" s="1631" t="s">
        <v>36</v>
      </c>
      <c r="BR45" s="1651" t="s">
        <v>36</v>
      </c>
      <c r="BS45" s="1611" t="s">
        <v>36</v>
      </c>
      <c r="BT45" s="1611" t="s">
        <v>36</v>
      </c>
      <c r="BU45" s="1611" t="s">
        <v>36</v>
      </c>
      <c r="BV45" s="1611" t="s">
        <v>36</v>
      </c>
      <c r="BW45" s="1611" t="s">
        <v>36</v>
      </c>
      <c r="BX45" s="1611" t="s">
        <v>36</v>
      </c>
      <c r="BY45" s="1670" t="s">
        <v>36</v>
      </c>
      <c r="BZ45" s="1670" t="s">
        <v>36</v>
      </c>
      <c r="CA45" s="1670" t="s">
        <v>36</v>
      </c>
      <c r="CB45" s="1670" t="s">
        <v>36</v>
      </c>
      <c r="CC45" s="1670" t="s">
        <v>36</v>
      </c>
      <c r="CD45" s="1670" t="s">
        <v>36</v>
      </c>
      <c r="CE45" s="2583"/>
      <c r="CF45" s="2583"/>
      <c r="CG45" s="2583"/>
      <c r="CH45" s="2583"/>
      <c r="CI45" s="2583"/>
      <c r="CJ45" s="2583"/>
      <c r="CK45" s="2583"/>
      <c r="CL45" s="2583"/>
      <c r="CM45" s="2583"/>
      <c r="CN45" s="2583"/>
      <c r="CO45" s="2583"/>
      <c r="CP45" s="2583"/>
      <c r="CQ45" s="2583"/>
      <c r="CR45" s="2583"/>
      <c r="CS45" s="2583"/>
      <c r="CT45" s="2583"/>
      <c r="CU45" s="2583"/>
      <c r="CV45" s="2583"/>
      <c r="CW45" s="2583"/>
      <c r="CX45" s="2583"/>
      <c r="CY45" s="2583"/>
      <c r="CZ45" s="2583"/>
    </row>
    <row r="46" s="767" customFormat="true" ht="15" customHeight="true" x14ac:dyDescent="0.2">
      <c r="A46" s="3304"/>
      <c r="B46" s="2218" t="s">
        <v>49</v>
      </c>
      <c r="C46" s="1528" t="s">
        <v>36</v>
      </c>
      <c r="D46" s="1539" t="s">
        <v>36</v>
      </c>
      <c r="E46" s="1539" t="s">
        <v>36</v>
      </c>
      <c r="F46" s="1539" t="s">
        <v>36</v>
      </c>
      <c r="G46" s="1550" t="s">
        <v>36</v>
      </c>
      <c r="H46" s="1561" t="s">
        <v>36</v>
      </c>
      <c r="I46" s="1539" t="s">
        <v>36</v>
      </c>
      <c r="J46" s="1539" t="s">
        <v>36</v>
      </c>
      <c r="K46" s="1539" t="s">
        <v>36</v>
      </c>
      <c r="L46" s="1572" t="s">
        <v>36</v>
      </c>
      <c r="M46" s="1580" t="s">
        <v>36</v>
      </c>
      <c r="N46" s="1539" t="s">
        <v>36</v>
      </c>
      <c r="O46" s="1539" t="s">
        <v>36</v>
      </c>
      <c r="P46" s="1539" t="s">
        <v>36</v>
      </c>
      <c r="Q46" s="1550" t="s">
        <v>36</v>
      </c>
      <c r="R46" s="1561" t="s">
        <v>36</v>
      </c>
      <c r="S46" s="1539" t="s">
        <v>36</v>
      </c>
      <c r="T46" s="1539" t="s">
        <v>36</v>
      </c>
      <c r="U46" s="1539" t="s">
        <v>36</v>
      </c>
      <c r="V46" s="1539" t="s">
        <v>36</v>
      </c>
      <c r="W46" s="1539" t="s">
        <v>36</v>
      </c>
      <c r="X46" s="1539" t="s">
        <v>36</v>
      </c>
      <c r="Y46" s="1539" t="s">
        <v>36</v>
      </c>
      <c r="Z46" s="1539" t="s">
        <v>36</v>
      </c>
      <c r="AA46" s="1539" t="s">
        <v>36</v>
      </c>
      <c r="AB46" s="1587" t="s">
        <v>36</v>
      </c>
      <c r="AC46" s="1587" t="s">
        <v>36</v>
      </c>
      <c r="AD46" s="2549" t="s">
        <v>36</v>
      </c>
      <c r="AE46" s="1045"/>
      <c r="AF46" s="1045"/>
      <c r="AG46" s="1045"/>
      <c r="AH46" s="1045"/>
      <c r="AI46" s="1045"/>
      <c r="AJ46" s="1045"/>
      <c r="AK46" s="1045"/>
      <c r="AL46" s="1045"/>
      <c r="AM46" s="1045"/>
      <c r="AN46" s="1045"/>
      <c r="AO46" s="1045"/>
      <c r="AP46" s="1045"/>
      <c r="AQ46" s="1045"/>
      <c r="AR46" s="1045"/>
      <c r="AS46" s="1045"/>
      <c r="AT46" s="1045"/>
      <c r="AU46" s="1045"/>
      <c r="AV46" s="1045"/>
      <c r="AW46" s="1045"/>
      <c r="AX46" s="1045"/>
      <c r="AY46" s="1045"/>
      <c r="AZ46" s="240"/>
      <c r="BA46" s="3048"/>
      <c r="BB46" s="165" t="s">
        <v>49</v>
      </c>
      <c r="BC46" s="1592" t="s">
        <v>36</v>
      </c>
      <c r="BD46" s="1611" t="s">
        <v>36</v>
      </c>
      <c r="BE46" s="1611" t="s">
        <v>36</v>
      </c>
      <c r="BF46" s="1611" t="s">
        <v>36</v>
      </c>
      <c r="BG46" s="1631" t="s">
        <v>36</v>
      </c>
      <c r="BH46" s="1651" t="s">
        <v>36</v>
      </c>
      <c r="BI46" s="1611" t="s">
        <v>36</v>
      </c>
      <c r="BJ46" s="1611" t="s">
        <v>36</v>
      </c>
      <c r="BK46" s="1611" t="s">
        <v>36</v>
      </c>
      <c r="BL46" s="1631" t="s">
        <v>36</v>
      </c>
      <c r="BM46" s="1651" t="s">
        <v>36</v>
      </c>
      <c r="BN46" s="1611" t="s">
        <v>36</v>
      </c>
      <c r="BO46" s="1611" t="s">
        <v>36</v>
      </c>
      <c r="BP46" s="1611" t="s">
        <v>36</v>
      </c>
      <c r="BQ46" s="1631" t="s">
        <v>36</v>
      </c>
      <c r="BR46" s="1651" t="s">
        <v>36</v>
      </c>
      <c r="BS46" s="1611" t="s">
        <v>36</v>
      </c>
      <c r="BT46" s="1611" t="s">
        <v>36</v>
      </c>
      <c r="BU46" s="1611" t="s">
        <v>36</v>
      </c>
      <c r="BV46" s="1611" t="s">
        <v>36</v>
      </c>
      <c r="BW46" s="1611" t="s">
        <v>36</v>
      </c>
      <c r="BX46" s="1611" t="s">
        <v>36</v>
      </c>
      <c r="BY46" s="1670" t="s">
        <v>36</v>
      </c>
      <c r="BZ46" s="1670" t="s">
        <v>36</v>
      </c>
      <c r="CA46" s="1670" t="s">
        <v>36</v>
      </c>
      <c r="CB46" s="1670" t="s">
        <v>36</v>
      </c>
      <c r="CC46" s="1670" t="s">
        <v>36</v>
      </c>
      <c r="CD46" s="1670" t="s">
        <v>36</v>
      </c>
      <c r="CE46" s="2583"/>
      <c r="CF46" s="2583"/>
      <c r="CG46" s="2583"/>
      <c r="CH46" s="2583"/>
      <c r="CI46" s="2583"/>
      <c r="CJ46" s="2583"/>
      <c r="CK46" s="2583"/>
      <c r="CL46" s="2583"/>
      <c r="CM46" s="2583"/>
      <c r="CN46" s="2583"/>
      <c r="CO46" s="2583"/>
      <c r="CP46" s="2583"/>
      <c r="CQ46" s="2583"/>
      <c r="CR46" s="2583"/>
      <c r="CS46" s="2583"/>
      <c r="CT46" s="2583"/>
      <c r="CU46" s="2583"/>
      <c r="CV46" s="2583"/>
      <c r="CW46" s="2583"/>
      <c r="CX46" s="2583"/>
      <c r="CY46" s="2583"/>
      <c r="CZ46" s="2583"/>
    </row>
    <row r="47" s="130" customFormat="true" ht="15" customHeight="true" x14ac:dyDescent="0.2">
      <c r="A47" s="3061" t="s">
        <v>103</v>
      </c>
      <c r="B47" s="291" t="s">
        <v>102</v>
      </c>
      <c r="C47" s="1526" t="s">
        <v>36</v>
      </c>
      <c r="D47" s="1537" t="s">
        <v>36</v>
      </c>
      <c r="E47" s="1537" t="s">
        <v>36</v>
      </c>
      <c r="F47" s="1537" t="s">
        <v>36</v>
      </c>
      <c r="G47" s="1548" t="s">
        <v>36</v>
      </c>
      <c r="H47" s="1559" t="s">
        <v>36</v>
      </c>
      <c r="I47" s="1537" t="s">
        <v>36</v>
      </c>
      <c r="J47" s="1537" t="s">
        <v>36</v>
      </c>
      <c r="K47" s="1537" t="s">
        <v>36</v>
      </c>
      <c r="L47" s="1570" t="s">
        <v>36</v>
      </c>
      <c r="M47" s="1579" t="s">
        <v>36</v>
      </c>
      <c r="N47" s="1537" t="s">
        <v>36</v>
      </c>
      <c r="O47" s="1537" t="s">
        <v>36</v>
      </c>
      <c r="P47" s="1537" t="s">
        <v>36</v>
      </c>
      <c r="Q47" s="1548" t="s">
        <v>36</v>
      </c>
      <c r="R47" s="1559" t="s">
        <v>36</v>
      </c>
      <c r="S47" s="1537" t="s">
        <v>36</v>
      </c>
      <c r="T47" s="1537" t="s">
        <v>36</v>
      </c>
      <c r="U47" s="1537" t="s">
        <v>36</v>
      </c>
      <c r="V47" s="1537" t="s">
        <v>36</v>
      </c>
      <c r="W47" s="1537" t="s">
        <v>36</v>
      </c>
      <c r="X47" s="1537" t="s">
        <v>36</v>
      </c>
      <c r="Y47" s="1585" t="s">
        <v>36</v>
      </c>
      <c r="Z47" s="1585" t="s">
        <v>36</v>
      </c>
      <c r="AA47" s="1585" t="s">
        <v>36</v>
      </c>
      <c r="AB47" s="1585" t="s">
        <v>36</v>
      </c>
      <c r="AC47" s="1585" t="s">
        <v>36</v>
      </c>
      <c r="AD47" s="2548" t="s">
        <v>36</v>
      </c>
      <c r="AE47" s="2572"/>
      <c r="AF47" s="2572"/>
      <c r="AG47" s="2572"/>
      <c r="AH47" s="2572"/>
      <c r="AI47" s="2572"/>
      <c r="AJ47" s="2572"/>
      <c r="AK47" s="2572"/>
      <c r="AL47" s="2572"/>
      <c r="AM47" s="2572"/>
      <c r="AN47" s="2572"/>
      <c r="AO47" s="2572"/>
      <c r="AP47" s="2572"/>
      <c r="AQ47" s="2572"/>
      <c r="AR47" s="2572"/>
      <c r="AS47" s="2572"/>
      <c r="AT47" s="2572"/>
      <c r="AU47" s="2572"/>
      <c r="AV47" s="2572"/>
      <c r="AW47" s="2572"/>
      <c r="AX47" s="2572"/>
      <c r="AY47" s="2572"/>
      <c r="AZ47" s="239"/>
      <c r="BA47" s="3048" t="s">
        <v>103</v>
      </c>
      <c r="BB47" s="165" t="s">
        <v>102</v>
      </c>
      <c r="BC47" s="1592" t="s">
        <v>36</v>
      </c>
      <c r="BD47" s="1611" t="s">
        <v>36</v>
      </c>
      <c r="BE47" s="1611" t="s">
        <v>36</v>
      </c>
      <c r="BF47" s="1611" t="s">
        <v>36</v>
      </c>
      <c r="BG47" s="1631" t="s">
        <v>36</v>
      </c>
      <c r="BH47" s="1651" t="s">
        <v>36</v>
      </c>
      <c r="BI47" s="1611" t="s">
        <v>36</v>
      </c>
      <c r="BJ47" s="1611" t="s">
        <v>36</v>
      </c>
      <c r="BK47" s="1611" t="s">
        <v>36</v>
      </c>
      <c r="BL47" s="1631" t="s">
        <v>36</v>
      </c>
      <c r="BM47" s="1651" t="s">
        <v>36</v>
      </c>
      <c r="BN47" s="1611" t="s">
        <v>36</v>
      </c>
      <c r="BO47" s="1611" t="s">
        <v>36</v>
      </c>
      <c r="BP47" s="1611" t="s">
        <v>36</v>
      </c>
      <c r="BQ47" s="1631" t="s">
        <v>36</v>
      </c>
      <c r="BR47" s="1651" t="s">
        <v>36</v>
      </c>
      <c r="BS47" s="1611" t="s">
        <v>36</v>
      </c>
      <c r="BT47" s="1611" t="s">
        <v>36</v>
      </c>
      <c r="BU47" s="1611" t="s">
        <v>36</v>
      </c>
      <c r="BV47" s="1611" t="s">
        <v>36</v>
      </c>
      <c r="BW47" s="1611" t="s">
        <v>36</v>
      </c>
      <c r="BX47" s="1611" t="s">
        <v>36</v>
      </c>
      <c r="BY47" s="1670" t="s">
        <v>36</v>
      </c>
      <c r="BZ47" s="1670" t="s">
        <v>36</v>
      </c>
      <c r="CA47" s="1670" t="s">
        <v>36</v>
      </c>
      <c r="CB47" s="1670" t="s">
        <v>36</v>
      </c>
      <c r="CC47" s="1670" t="s">
        <v>36</v>
      </c>
      <c r="CD47" s="1670" t="s">
        <v>36</v>
      </c>
      <c r="CE47" s="2583"/>
      <c r="CF47" s="2583"/>
      <c r="CG47" s="2583"/>
      <c r="CH47" s="2583"/>
      <c r="CI47" s="2583"/>
      <c r="CJ47" s="2583"/>
      <c r="CK47" s="2583"/>
      <c r="CL47" s="2583"/>
      <c r="CM47" s="2583"/>
      <c r="CN47" s="2583"/>
      <c r="CO47" s="2583"/>
      <c r="CP47" s="2583"/>
      <c r="CQ47" s="2583"/>
      <c r="CR47" s="2583"/>
      <c r="CS47" s="2583"/>
      <c r="CT47" s="2583"/>
      <c r="CU47" s="2583"/>
      <c r="CV47" s="2583"/>
      <c r="CW47" s="2583"/>
      <c r="CX47" s="2583"/>
      <c r="CY47" s="2583"/>
      <c r="CZ47" s="2583"/>
    </row>
    <row r="48" s="130" customFormat="true" ht="15" customHeight="true" x14ac:dyDescent="0.2">
      <c r="A48" s="3061"/>
      <c r="B48" s="291" t="s">
        <v>101</v>
      </c>
      <c r="C48" s="1526" t="s">
        <v>36</v>
      </c>
      <c r="D48" s="1537" t="s">
        <v>36</v>
      </c>
      <c r="E48" s="1537" t="s">
        <v>36</v>
      </c>
      <c r="F48" s="1537" t="s">
        <v>36</v>
      </c>
      <c r="G48" s="1548" t="s">
        <v>36</v>
      </c>
      <c r="H48" s="1559" t="s">
        <v>36</v>
      </c>
      <c r="I48" s="1537" t="s">
        <v>36</v>
      </c>
      <c r="J48" s="1537" t="s">
        <v>36</v>
      </c>
      <c r="K48" s="1537" t="s">
        <v>36</v>
      </c>
      <c r="L48" s="1570" t="s">
        <v>36</v>
      </c>
      <c r="M48" s="1579" t="s">
        <v>36</v>
      </c>
      <c r="N48" s="1537" t="s">
        <v>36</v>
      </c>
      <c r="O48" s="1537" t="s">
        <v>36</v>
      </c>
      <c r="P48" s="1537" t="s">
        <v>36</v>
      </c>
      <c r="Q48" s="1548" t="s">
        <v>36</v>
      </c>
      <c r="R48" s="1559" t="s">
        <v>36</v>
      </c>
      <c r="S48" s="1537" t="s">
        <v>36</v>
      </c>
      <c r="T48" s="1537" t="s">
        <v>36</v>
      </c>
      <c r="U48" s="1537" t="s">
        <v>36</v>
      </c>
      <c r="V48" s="1537" t="s">
        <v>36</v>
      </c>
      <c r="W48" s="1537" t="s">
        <v>36</v>
      </c>
      <c r="X48" s="1537" t="s">
        <v>36</v>
      </c>
      <c r="Y48" s="1585" t="s">
        <v>36</v>
      </c>
      <c r="Z48" s="1585" t="s">
        <v>36</v>
      </c>
      <c r="AA48" s="1585" t="s">
        <v>36</v>
      </c>
      <c r="AB48" s="1585" t="s">
        <v>36</v>
      </c>
      <c r="AC48" s="1585" t="s">
        <v>36</v>
      </c>
      <c r="AD48" s="2548" t="s">
        <v>36</v>
      </c>
      <c r="AE48" s="2572"/>
      <c r="AF48" s="2572"/>
      <c r="AG48" s="2572"/>
      <c r="AH48" s="2572"/>
      <c r="AI48" s="2572"/>
      <c r="AJ48" s="2572"/>
      <c r="AK48" s="2572"/>
      <c r="AL48" s="2572"/>
      <c r="AM48" s="2572"/>
      <c r="AN48" s="2572"/>
      <c r="AO48" s="2572"/>
      <c r="AP48" s="2572"/>
      <c r="AQ48" s="2572"/>
      <c r="AR48" s="2572"/>
      <c r="AS48" s="2572"/>
      <c r="AT48" s="2572"/>
      <c r="AU48" s="2572"/>
      <c r="AV48" s="2572"/>
      <c r="AW48" s="2572"/>
      <c r="AX48" s="2572"/>
      <c r="AY48" s="2572"/>
      <c r="AZ48" s="239"/>
      <c r="BA48" s="3048"/>
      <c r="BB48" s="165" t="s">
        <v>101</v>
      </c>
      <c r="BC48" s="1592" t="s">
        <v>36</v>
      </c>
      <c r="BD48" s="1611" t="s">
        <v>36</v>
      </c>
      <c r="BE48" s="1611" t="s">
        <v>36</v>
      </c>
      <c r="BF48" s="1611" t="s">
        <v>36</v>
      </c>
      <c r="BG48" s="1631" t="s">
        <v>36</v>
      </c>
      <c r="BH48" s="1651" t="s">
        <v>36</v>
      </c>
      <c r="BI48" s="1611" t="s">
        <v>36</v>
      </c>
      <c r="BJ48" s="1611" t="s">
        <v>36</v>
      </c>
      <c r="BK48" s="1611" t="s">
        <v>36</v>
      </c>
      <c r="BL48" s="1631" t="s">
        <v>36</v>
      </c>
      <c r="BM48" s="1651" t="s">
        <v>36</v>
      </c>
      <c r="BN48" s="1611" t="s">
        <v>36</v>
      </c>
      <c r="BO48" s="1611" t="s">
        <v>36</v>
      </c>
      <c r="BP48" s="1611" t="s">
        <v>36</v>
      </c>
      <c r="BQ48" s="1631" t="s">
        <v>36</v>
      </c>
      <c r="BR48" s="1651" t="s">
        <v>36</v>
      </c>
      <c r="BS48" s="1611" t="s">
        <v>36</v>
      </c>
      <c r="BT48" s="1611" t="s">
        <v>36</v>
      </c>
      <c r="BU48" s="1611" t="s">
        <v>36</v>
      </c>
      <c r="BV48" s="1611" t="s">
        <v>36</v>
      </c>
      <c r="BW48" s="1611" t="s">
        <v>36</v>
      </c>
      <c r="BX48" s="1611" t="s">
        <v>36</v>
      </c>
      <c r="BY48" s="1670" t="s">
        <v>36</v>
      </c>
      <c r="BZ48" s="1670" t="s">
        <v>36</v>
      </c>
      <c r="CA48" s="1670" t="s">
        <v>36</v>
      </c>
      <c r="CB48" s="1670" t="s">
        <v>36</v>
      </c>
      <c r="CC48" s="1670" t="s">
        <v>36</v>
      </c>
      <c r="CD48" s="1670" t="s">
        <v>36</v>
      </c>
      <c r="CE48" s="2583"/>
      <c r="CF48" s="2583"/>
      <c r="CG48" s="2583"/>
      <c r="CH48" s="2583"/>
      <c r="CI48" s="2583"/>
      <c r="CJ48" s="2583"/>
      <c r="CK48" s="2583"/>
      <c r="CL48" s="2583"/>
      <c r="CM48" s="2583"/>
      <c r="CN48" s="2583"/>
      <c r="CO48" s="2583"/>
      <c r="CP48" s="2583"/>
      <c r="CQ48" s="2583"/>
      <c r="CR48" s="2583"/>
      <c r="CS48" s="2583"/>
      <c r="CT48" s="2583"/>
      <c r="CU48" s="2583"/>
      <c r="CV48" s="2583"/>
      <c r="CW48" s="2583"/>
      <c r="CX48" s="2583"/>
      <c r="CY48" s="2583"/>
      <c r="CZ48" s="2583"/>
    </row>
    <row r="49" s="130" customFormat="true" ht="15" customHeight="true" x14ac:dyDescent="0.2">
      <c r="A49" s="3061"/>
      <c r="B49" s="291" t="s">
        <v>69</v>
      </c>
      <c r="C49" s="1526" t="s">
        <v>36</v>
      </c>
      <c r="D49" s="1537" t="s">
        <v>36</v>
      </c>
      <c r="E49" s="1537" t="s">
        <v>36</v>
      </c>
      <c r="F49" s="1537" t="s">
        <v>36</v>
      </c>
      <c r="G49" s="1548" t="s">
        <v>36</v>
      </c>
      <c r="H49" s="1559" t="s">
        <v>36</v>
      </c>
      <c r="I49" s="1537" t="s">
        <v>36</v>
      </c>
      <c r="J49" s="1537" t="s">
        <v>36</v>
      </c>
      <c r="K49" s="1537" t="s">
        <v>36</v>
      </c>
      <c r="L49" s="1570" t="s">
        <v>36</v>
      </c>
      <c r="M49" s="1579" t="s">
        <v>36</v>
      </c>
      <c r="N49" s="1537" t="s">
        <v>36</v>
      </c>
      <c r="O49" s="1537" t="s">
        <v>36</v>
      </c>
      <c r="P49" s="1537" t="s">
        <v>36</v>
      </c>
      <c r="Q49" s="1548" t="s">
        <v>36</v>
      </c>
      <c r="R49" s="1559" t="s">
        <v>36</v>
      </c>
      <c r="S49" s="1537" t="s">
        <v>36</v>
      </c>
      <c r="T49" s="1537" t="s">
        <v>36</v>
      </c>
      <c r="U49" s="1537" t="s">
        <v>36</v>
      </c>
      <c r="V49" s="1537" t="s">
        <v>36</v>
      </c>
      <c r="W49" s="1537" t="s">
        <v>36</v>
      </c>
      <c r="X49" s="1537" t="s">
        <v>36</v>
      </c>
      <c r="Y49" s="1585" t="s">
        <v>36</v>
      </c>
      <c r="Z49" s="1585" t="s">
        <v>36</v>
      </c>
      <c r="AA49" s="1585" t="s">
        <v>36</v>
      </c>
      <c r="AB49" s="1585" t="s">
        <v>36</v>
      </c>
      <c r="AC49" s="1585" t="s">
        <v>36</v>
      </c>
      <c r="AD49" s="2548" t="s">
        <v>36</v>
      </c>
      <c r="AE49" s="2572"/>
      <c r="AF49" s="2572"/>
      <c r="AG49" s="2572"/>
      <c r="AH49" s="2572"/>
      <c r="AI49" s="2572"/>
      <c r="AJ49" s="2572"/>
      <c r="AK49" s="2572"/>
      <c r="AL49" s="2572"/>
      <c r="AM49" s="2572"/>
      <c r="AN49" s="2572"/>
      <c r="AO49" s="2572"/>
      <c r="AP49" s="2572"/>
      <c r="AQ49" s="2572"/>
      <c r="AR49" s="2572"/>
      <c r="AS49" s="2572"/>
      <c r="AT49" s="2572"/>
      <c r="AU49" s="2572"/>
      <c r="AV49" s="2572"/>
      <c r="AW49" s="2572"/>
      <c r="AX49" s="2572"/>
      <c r="AY49" s="2572"/>
      <c r="AZ49" s="239"/>
      <c r="BA49" s="3048"/>
      <c r="BB49" s="165" t="s">
        <v>69</v>
      </c>
      <c r="BC49" s="1592" t="s">
        <v>36</v>
      </c>
      <c r="BD49" s="1611" t="s">
        <v>36</v>
      </c>
      <c r="BE49" s="1611" t="s">
        <v>36</v>
      </c>
      <c r="BF49" s="1611" t="s">
        <v>36</v>
      </c>
      <c r="BG49" s="1631" t="s">
        <v>36</v>
      </c>
      <c r="BH49" s="1651" t="s">
        <v>36</v>
      </c>
      <c r="BI49" s="1611" t="s">
        <v>36</v>
      </c>
      <c r="BJ49" s="1611" t="s">
        <v>36</v>
      </c>
      <c r="BK49" s="1611" t="s">
        <v>36</v>
      </c>
      <c r="BL49" s="1631" t="s">
        <v>36</v>
      </c>
      <c r="BM49" s="1651" t="s">
        <v>36</v>
      </c>
      <c r="BN49" s="1611" t="s">
        <v>36</v>
      </c>
      <c r="BO49" s="1611" t="s">
        <v>36</v>
      </c>
      <c r="BP49" s="1611" t="s">
        <v>36</v>
      </c>
      <c r="BQ49" s="1631" t="s">
        <v>36</v>
      </c>
      <c r="BR49" s="1651" t="s">
        <v>36</v>
      </c>
      <c r="BS49" s="1611" t="s">
        <v>36</v>
      </c>
      <c r="BT49" s="1611" t="s">
        <v>36</v>
      </c>
      <c r="BU49" s="1611" t="s">
        <v>36</v>
      </c>
      <c r="BV49" s="1611" t="s">
        <v>36</v>
      </c>
      <c r="BW49" s="1611" t="s">
        <v>36</v>
      </c>
      <c r="BX49" s="1611" t="s">
        <v>36</v>
      </c>
      <c r="BY49" s="1670" t="s">
        <v>36</v>
      </c>
      <c r="BZ49" s="1670" t="s">
        <v>36</v>
      </c>
      <c r="CA49" s="1670" t="s">
        <v>36</v>
      </c>
      <c r="CB49" s="1670" t="s">
        <v>36</v>
      </c>
      <c r="CC49" s="1670" t="s">
        <v>36</v>
      </c>
      <c r="CD49" s="1670" t="s">
        <v>36</v>
      </c>
      <c r="CE49" s="2583"/>
      <c r="CF49" s="2583"/>
      <c r="CG49" s="2583"/>
      <c r="CH49" s="2583"/>
      <c r="CI49" s="2583"/>
      <c r="CJ49" s="2583"/>
      <c r="CK49" s="2583"/>
      <c r="CL49" s="2583"/>
      <c r="CM49" s="2583"/>
      <c r="CN49" s="2583"/>
      <c r="CO49" s="2583"/>
      <c r="CP49" s="2583"/>
      <c r="CQ49" s="2583"/>
      <c r="CR49" s="2583"/>
      <c r="CS49" s="2583"/>
      <c r="CT49" s="2583"/>
      <c r="CU49" s="2583"/>
      <c r="CV49" s="2583"/>
      <c r="CW49" s="2583"/>
      <c r="CX49" s="2583"/>
      <c r="CY49" s="2583"/>
      <c r="CZ49" s="2583"/>
    </row>
    <row r="50" s="130" customFormat="true" ht="15" customHeight="true" x14ac:dyDescent="0.2">
      <c r="A50" s="3061" t="s">
        <v>104</v>
      </c>
      <c r="B50" s="291" t="s">
        <v>102</v>
      </c>
      <c r="C50" s="1526" t="s">
        <v>36</v>
      </c>
      <c r="D50" s="1537" t="s">
        <v>36</v>
      </c>
      <c r="E50" s="1537" t="s">
        <v>36</v>
      </c>
      <c r="F50" s="1537" t="s">
        <v>36</v>
      </c>
      <c r="G50" s="1548" t="s">
        <v>36</v>
      </c>
      <c r="H50" s="1559" t="s">
        <v>36</v>
      </c>
      <c r="I50" s="1537" t="s">
        <v>36</v>
      </c>
      <c r="J50" s="1537" t="s">
        <v>36</v>
      </c>
      <c r="K50" s="1537" t="s">
        <v>36</v>
      </c>
      <c r="L50" s="1570" t="s">
        <v>36</v>
      </c>
      <c r="M50" s="1579" t="s">
        <v>36</v>
      </c>
      <c r="N50" s="1537" t="s">
        <v>36</v>
      </c>
      <c r="O50" s="1537" t="s">
        <v>36</v>
      </c>
      <c r="P50" s="1537" t="s">
        <v>36</v>
      </c>
      <c r="Q50" s="1548" t="s">
        <v>36</v>
      </c>
      <c r="R50" s="1559" t="s">
        <v>36</v>
      </c>
      <c r="S50" s="1537" t="s">
        <v>36</v>
      </c>
      <c r="T50" s="1537" t="s">
        <v>36</v>
      </c>
      <c r="U50" s="1537" t="s">
        <v>36</v>
      </c>
      <c r="V50" s="1537" t="s">
        <v>36</v>
      </c>
      <c r="W50" s="1537" t="s">
        <v>36</v>
      </c>
      <c r="X50" s="1537" t="s">
        <v>36</v>
      </c>
      <c r="Y50" s="1585" t="s">
        <v>36</v>
      </c>
      <c r="Z50" s="1585" t="s">
        <v>36</v>
      </c>
      <c r="AA50" s="1585" t="s">
        <v>36</v>
      </c>
      <c r="AB50" s="1585" t="s">
        <v>36</v>
      </c>
      <c r="AC50" s="1585" t="s">
        <v>36</v>
      </c>
      <c r="AD50" s="2548" t="s">
        <v>36</v>
      </c>
      <c r="AE50" s="2572"/>
      <c r="AF50" s="2572"/>
      <c r="AG50" s="2572"/>
      <c r="AH50" s="2572"/>
      <c r="AI50" s="2572"/>
      <c r="AJ50" s="2572"/>
      <c r="AK50" s="2572"/>
      <c r="AL50" s="2572"/>
      <c r="AM50" s="2572"/>
      <c r="AN50" s="2572"/>
      <c r="AO50" s="2572"/>
      <c r="AP50" s="2572"/>
      <c r="AQ50" s="2572"/>
      <c r="AR50" s="2572"/>
      <c r="AS50" s="2572"/>
      <c r="AT50" s="2572"/>
      <c r="AU50" s="2572"/>
      <c r="AV50" s="2572"/>
      <c r="AW50" s="2572"/>
      <c r="AX50" s="2572"/>
      <c r="AY50" s="2572"/>
      <c r="AZ50" s="239"/>
      <c r="BA50" s="3048" t="s">
        <v>104</v>
      </c>
      <c r="BB50" s="165" t="s">
        <v>102</v>
      </c>
      <c r="BC50" s="1592" t="s">
        <v>36</v>
      </c>
      <c r="BD50" s="1611" t="s">
        <v>36</v>
      </c>
      <c r="BE50" s="1611" t="s">
        <v>36</v>
      </c>
      <c r="BF50" s="1611" t="s">
        <v>36</v>
      </c>
      <c r="BG50" s="1631" t="s">
        <v>36</v>
      </c>
      <c r="BH50" s="1651" t="s">
        <v>36</v>
      </c>
      <c r="BI50" s="1611" t="s">
        <v>36</v>
      </c>
      <c r="BJ50" s="1611" t="s">
        <v>36</v>
      </c>
      <c r="BK50" s="1611" t="s">
        <v>36</v>
      </c>
      <c r="BL50" s="1631" t="s">
        <v>36</v>
      </c>
      <c r="BM50" s="1651" t="s">
        <v>36</v>
      </c>
      <c r="BN50" s="1611" t="s">
        <v>36</v>
      </c>
      <c r="BO50" s="1611" t="s">
        <v>36</v>
      </c>
      <c r="BP50" s="1611" t="s">
        <v>36</v>
      </c>
      <c r="BQ50" s="1631" t="s">
        <v>36</v>
      </c>
      <c r="BR50" s="1651" t="s">
        <v>36</v>
      </c>
      <c r="BS50" s="1611" t="s">
        <v>36</v>
      </c>
      <c r="BT50" s="1611" t="s">
        <v>36</v>
      </c>
      <c r="BU50" s="1611" t="s">
        <v>36</v>
      </c>
      <c r="BV50" s="1611" t="s">
        <v>36</v>
      </c>
      <c r="BW50" s="1611" t="s">
        <v>36</v>
      </c>
      <c r="BX50" s="1611" t="s">
        <v>36</v>
      </c>
      <c r="BY50" s="1670" t="s">
        <v>36</v>
      </c>
      <c r="BZ50" s="1670" t="s">
        <v>36</v>
      </c>
      <c r="CA50" s="1670" t="s">
        <v>36</v>
      </c>
      <c r="CB50" s="1670" t="s">
        <v>36</v>
      </c>
      <c r="CC50" s="1670" t="s">
        <v>36</v>
      </c>
      <c r="CD50" s="1670" t="s">
        <v>36</v>
      </c>
      <c r="CE50" s="2583"/>
      <c r="CF50" s="2583"/>
      <c r="CG50" s="2583"/>
      <c r="CH50" s="2583"/>
      <c r="CI50" s="2583"/>
      <c r="CJ50" s="2583"/>
      <c r="CK50" s="2583"/>
      <c r="CL50" s="2583"/>
      <c r="CM50" s="2583"/>
      <c r="CN50" s="2583"/>
      <c r="CO50" s="2583"/>
      <c r="CP50" s="2583"/>
      <c r="CQ50" s="2583"/>
      <c r="CR50" s="2583"/>
      <c r="CS50" s="2583"/>
      <c r="CT50" s="2583"/>
      <c r="CU50" s="2583"/>
      <c r="CV50" s="2583"/>
      <c r="CW50" s="2583"/>
      <c r="CX50" s="2583"/>
      <c r="CY50" s="2583"/>
      <c r="CZ50" s="2583"/>
    </row>
    <row r="51" s="130" customFormat="true" ht="15" customHeight="true" x14ac:dyDescent="0.2">
      <c r="A51" s="3061"/>
      <c r="B51" s="291" t="s">
        <v>101</v>
      </c>
      <c r="C51" s="1526" t="s">
        <v>36</v>
      </c>
      <c r="D51" s="1537" t="s">
        <v>36</v>
      </c>
      <c r="E51" s="1537" t="s">
        <v>36</v>
      </c>
      <c r="F51" s="1537" t="s">
        <v>36</v>
      </c>
      <c r="G51" s="1548" t="s">
        <v>36</v>
      </c>
      <c r="H51" s="1559" t="s">
        <v>36</v>
      </c>
      <c r="I51" s="1537" t="s">
        <v>36</v>
      </c>
      <c r="J51" s="1537" t="s">
        <v>36</v>
      </c>
      <c r="K51" s="1537" t="s">
        <v>36</v>
      </c>
      <c r="L51" s="1570" t="s">
        <v>36</v>
      </c>
      <c r="M51" s="1579" t="s">
        <v>36</v>
      </c>
      <c r="N51" s="1537" t="s">
        <v>36</v>
      </c>
      <c r="O51" s="1537" t="s">
        <v>36</v>
      </c>
      <c r="P51" s="1537" t="s">
        <v>36</v>
      </c>
      <c r="Q51" s="1548" t="s">
        <v>36</v>
      </c>
      <c r="R51" s="1559" t="s">
        <v>36</v>
      </c>
      <c r="S51" s="1537" t="s">
        <v>36</v>
      </c>
      <c r="T51" s="1537" t="s">
        <v>36</v>
      </c>
      <c r="U51" s="1537" t="s">
        <v>36</v>
      </c>
      <c r="V51" s="1537" t="s">
        <v>36</v>
      </c>
      <c r="W51" s="1537" t="s">
        <v>36</v>
      </c>
      <c r="X51" s="1537" t="s">
        <v>36</v>
      </c>
      <c r="Y51" s="1585" t="s">
        <v>36</v>
      </c>
      <c r="Z51" s="1585" t="s">
        <v>36</v>
      </c>
      <c r="AA51" s="1585" t="s">
        <v>36</v>
      </c>
      <c r="AB51" s="1585" t="s">
        <v>36</v>
      </c>
      <c r="AC51" s="1585" t="s">
        <v>36</v>
      </c>
      <c r="AD51" s="2548" t="s">
        <v>36</v>
      </c>
      <c r="AE51" s="2572"/>
      <c r="AF51" s="2572"/>
      <c r="AG51" s="2572"/>
      <c r="AH51" s="2572"/>
      <c r="AI51" s="2572"/>
      <c r="AJ51" s="2572"/>
      <c r="AK51" s="2572"/>
      <c r="AL51" s="2572"/>
      <c r="AM51" s="2572"/>
      <c r="AN51" s="2572"/>
      <c r="AO51" s="2572"/>
      <c r="AP51" s="2572"/>
      <c r="AQ51" s="2572"/>
      <c r="AR51" s="2572"/>
      <c r="AS51" s="2572"/>
      <c r="AT51" s="2572"/>
      <c r="AU51" s="2572"/>
      <c r="AV51" s="2572"/>
      <c r="AW51" s="2572"/>
      <c r="AX51" s="2572"/>
      <c r="AY51" s="2572"/>
      <c r="AZ51" s="239"/>
      <c r="BA51" s="3048"/>
      <c r="BB51" s="165" t="s">
        <v>101</v>
      </c>
      <c r="BC51" s="1592" t="s">
        <v>36</v>
      </c>
      <c r="BD51" s="1611" t="s">
        <v>36</v>
      </c>
      <c r="BE51" s="1611" t="s">
        <v>36</v>
      </c>
      <c r="BF51" s="1611" t="s">
        <v>36</v>
      </c>
      <c r="BG51" s="1631" t="s">
        <v>36</v>
      </c>
      <c r="BH51" s="1651" t="s">
        <v>36</v>
      </c>
      <c r="BI51" s="1611" t="s">
        <v>36</v>
      </c>
      <c r="BJ51" s="1611" t="s">
        <v>36</v>
      </c>
      <c r="BK51" s="1611" t="s">
        <v>36</v>
      </c>
      <c r="BL51" s="1631" t="s">
        <v>36</v>
      </c>
      <c r="BM51" s="1651" t="s">
        <v>36</v>
      </c>
      <c r="BN51" s="1611" t="s">
        <v>36</v>
      </c>
      <c r="BO51" s="1611" t="s">
        <v>36</v>
      </c>
      <c r="BP51" s="1611" t="s">
        <v>36</v>
      </c>
      <c r="BQ51" s="1631" t="s">
        <v>36</v>
      </c>
      <c r="BR51" s="1651" t="s">
        <v>36</v>
      </c>
      <c r="BS51" s="1611" t="s">
        <v>36</v>
      </c>
      <c r="BT51" s="1611" t="s">
        <v>36</v>
      </c>
      <c r="BU51" s="1611" t="s">
        <v>36</v>
      </c>
      <c r="BV51" s="1611" t="s">
        <v>36</v>
      </c>
      <c r="BW51" s="1611" t="s">
        <v>36</v>
      </c>
      <c r="BX51" s="1611" t="s">
        <v>36</v>
      </c>
      <c r="BY51" s="1670" t="s">
        <v>36</v>
      </c>
      <c r="BZ51" s="1670" t="s">
        <v>36</v>
      </c>
      <c r="CA51" s="1670" t="s">
        <v>36</v>
      </c>
      <c r="CB51" s="1670" t="s">
        <v>36</v>
      </c>
      <c r="CC51" s="1670" t="s">
        <v>36</v>
      </c>
      <c r="CD51" s="1670" t="s">
        <v>36</v>
      </c>
      <c r="CE51" s="2583"/>
      <c r="CF51" s="2583"/>
      <c r="CG51" s="2583"/>
      <c r="CH51" s="2583"/>
      <c r="CI51" s="2583"/>
      <c r="CJ51" s="2583"/>
      <c r="CK51" s="2583"/>
      <c r="CL51" s="2583"/>
      <c r="CM51" s="2583"/>
      <c r="CN51" s="2583"/>
      <c r="CO51" s="2583"/>
      <c r="CP51" s="2583"/>
      <c r="CQ51" s="2583"/>
      <c r="CR51" s="2583"/>
      <c r="CS51" s="2583"/>
      <c r="CT51" s="2583"/>
      <c r="CU51" s="2583"/>
      <c r="CV51" s="2583"/>
      <c r="CW51" s="2583"/>
      <c r="CX51" s="2583"/>
      <c r="CY51" s="2583"/>
      <c r="CZ51" s="2583"/>
    </row>
    <row r="52" s="130" customFormat="true" ht="15" customHeight="true" x14ac:dyDescent="0.2">
      <c r="A52" s="3061"/>
      <c r="B52" s="291" t="s">
        <v>69</v>
      </c>
      <c r="C52" s="1526" t="s">
        <v>36</v>
      </c>
      <c r="D52" s="1537" t="s">
        <v>36</v>
      </c>
      <c r="E52" s="1537" t="s">
        <v>36</v>
      </c>
      <c r="F52" s="1537" t="s">
        <v>36</v>
      </c>
      <c r="G52" s="1548" t="s">
        <v>36</v>
      </c>
      <c r="H52" s="1559" t="s">
        <v>36</v>
      </c>
      <c r="I52" s="1537" t="s">
        <v>36</v>
      </c>
      <c r="J52" s="1537" t="s">
        <v>36</v>
      </c>
      <c r="K52" s="1537" t="s">
        <v>36</v>
      </c>
      <c r="L52" s="1570" t="s">
        <v>36</v>
      </c>
      <c r="M52" s="1579" t="s">
        <v>36</v>
      </c>
      <c r="N52" s="1537" t="s">
        <v>36</v>
      </c>
      <c r="O52" s="1537" t="s">
        <v>36</v>
      </c>
      <c r="P52" s="1537" t="s">
        <v>36</v>
      </c>
      <c r="Q52" s="1548" t="s">
        <v>36</v>
      </c>
      <c r="R52" s="1559" t="s">
        <v>36</v>
      </c>
      <c r="S52" s="1537" t="s">
        <v>36</v>
      </c>
      <c r="T52" s="1537" t="s">
        <v>36</v>
      </c>
      <c r="U52" s="1537" t="s">
        <v>36</v>
      </c>
      <c r="V52" s="1537" t="s">
        <v>36</v>
      </c>
      <c r="W52" s="1537" t="s">
        <v>36</v>
      </c>
      <c r="X52" s="1537" t="s">
        <v>36</v>
      </c>
      <c r="Y52" s="1585" t="s">
        <v>36</v>
      </c>
      <c r="Z52" s="1585" t="s">
        <v>36</v>
      </c>
      <c r="AA52" s="1585" t="s">
        <v>36</v>
      </c>
      <c r="AB52" s="1585" t="s">
        <v>36</v>
      </c>
      <c r="AC52" s="1585" t="s">
        <v>36</v>
      </c>
      <c r="AD52" s="2548" t="s">
        <v>36</v>
      </c>
      <c r="AE52" s="2572"/>
      <c r="AF52" s="2572"/>
      <c r="AG52" s="2572"/>
      <c r="AH52" s="2572"/>
      <c r="AI52" s="2572"/>
      <c r="AJ52" s="2572"/>
      <c r="AK52" s="2572"/>
      <c r="AL52" s="2572"/>
      <c r="AM52" s="2572"/>
      <c r="AN52" s="2572"/>
      <c r="AO52" s="2572"/>
      <c r="AP52" s="2572"/>
      <c r="AQ52" s="2572"/>
      <c r="AR52" s="2572"/>
      <c r="AS52" s="2572"/>
      <c r="AT52" s="2572"/>
      <c r="AU52" s="2572"/>
      <c r="AV52" s="2572"/>
      <c r="AW52" s="2572"/>
      <c r="AX52" s="2572"/>
      <c r="AY52" s="2572"/>
      <c r="AZ52" s="239"/>
      <c r="BA52" s="3048"/>
      <c r="BB52" s="165" t="s">
        <v>69</v>
      </c>
      <c r="BC52" s="1592" t="s">
        <v>36</v>
      </c>
      <c r="BD52" s="1611" t="s">
        <v>36</v>
      </c>
      <c r="BE52" s="1611" t="s">
        <v>36</v>
      </c>
      <c r="BF52" s="1611" t="s">
        <v>36</v>
      </c>
      <c r="BG52" s="1631" t="s">
        <v>36</v>
      </c>
      <c r="BH52" s="1651" t="s">
        <v>36</v>
      </c>
      <c r="BI52" s="1611" t="s">
        <v>36</v>
      </c>
      <c r="BJ52" s="1611" t="s">
        <v>36</v>
      </c>
      <c r="BK52" s="1611" t="s">
        <v>36</v>
      </c>
      <c r="BL52" s="1631" t="s">
        <v>36</v>
      </c>
      <c r="BM52" s="1651" t="s">
        <v>36</v>
      </c>
      <c r="BN52" s="1611" t="s">
        <v>36</v>
      </c>
      <c r="BO52" s="1611" t="s">
        <v>36</v>
      </c>
      <c r="BP52" s="1611" t="s">
        <v>36</v>
      </c>
      <c r="BQ52" s="1631" t="s">
        <v>36</v>
      </c>
      <c r="BR52" s="1651" t="s">
        <v>36</v>
      </c>
      <c r="BS52" s="1611" t="s">
        <v>36</v>
      </c>
      <c r="BT52" s="1611" t="s">
        <v>36</v>
      </c>
      <c r="BU52" s="1611" t="s">
        <v>36</v>
      </c>
      <c r="BV52" s="1611" t="s">
        <v>36</v>
      </c>
      <c r="BW52" s="1611" t="s">
        <v>36</v>
      </c>
      <c r="BX52" s="1611" t="s">
        <v>36</v>
      </c>
      <c r="BY52" s="1670" t="s">
        <v>36</v>
      </c>
      <c r="BZ52" s="1670" t="s">
        <v>36</v>
      </c>
      <c r="CA52" s="1670" t="s">
        <v>36</v>
      </c>
      <c r="CB52" s="1670" t="s">
        <v>36</v>
      </c>
      <c r="CC52" s="1670" t="s">
        <v>36</v>
      </c>
      <c r="CD52" s="1670" t="s">
        <v>36</v>
      </c>
      <c r="CE52" s="2583"/>
      <c r="CF52" s="2583"/>
      <c r="CG52" s="2583"/>
      <c r="CH52" s="2583"/>
      <c r="CI52" s="2583"/>
      <c r="CJ52" s="2583"/>
      <c r="CK52" s="2583"/>
      <c r="CL52" s="2583"/>
      <c r="CM52" s="2583"/>
      <c r="CN52" s="2583"/>
      <c r="CO52" s="2583"/>
      <c r="CP52" s="2583"/>
      <c r="CQ52" s="2583"/>
      <c r="CR52" s="2583"/>
      <c r="CS52" s="2583"/>
      <c r="CT52" s="2583"/>
      <c r="CU52" s="2583"/>
      <c r="CV52" s="2583"/>
      <c r="CW52" s="2583"/>
      <c r="CX52" s="2583"/>
      <c r="CY52" s="2583"/>
      <c r="CZ52" s="2583"/>
    </row>
    <row r="53" s="130" customFormat="true" ht="15" customHeight="true" x14ac:dyDescent="0.2">
      <c r="A53" s="3061" t="s">
        <v>107</v>
      </c>
      <c r="B53" s="291" t="s">
        <v>102</v>
      </c>
      <c r="C53" s="1526" t="s">
        <v>36</v>
      </c>
      <c r="D53" s="1537" t="s">
        <v>36</v>
      </c>
      <c r="E53" s="1537" t="s">
        <v>36</v>
      </c>
      <c r="F53" s="1537" t="s">
        <v>36</v>
      </c>
      <c r="G53" s="1548" t="s">
        <v>36</v>
      </c>
      <c r="H53" s="1559" t="s">
        <v>36</v>
      </c>
      <c r="I53" s="1537" t="s">
        <v>36</v>
      </c>
      <c r="J53" s="1537" t="s">
        <v>36</v>
      </c>
      <c r="K53" s="1537" t="s">
        <v>36</v>
      </c>
      <c r="L53" s="1570" t="s">
        <v>36</v>
      </c>
      <c r="M53" s="1579" t="s">
        <v>36</v>
      </c>
      <c r="N53" s="1537" t="s">
        <v>36</v>
      </c>
      <c r="O53" s="1537" t="s">
        <v>36</v>
      </c>
      <c r="P53" s="1537" t="s">
        <v>36</v>
      </c>
      <c r="Q53" s="1548" t="s">
        <v>36</v>
      </c>
      <c r="R53" s="1559" t="s">
        <v>36</v>
      </c>
      <c r="S53" s="1537" t="s">
        <v>36</v>
      </c>
      <c r="T53" s="1537" t="s">
        <v>36</v>
      </c>
      <c r="U53" s="1537" t="s">
        <v>36</v>
      </c>
      <c r="V53" s="1537" t="s">
        <v>36</v>
      </c>
      <c r="W53" s="1537" t="s">
        <v>36</v>
      </c>
      <c r="X53" s="1537" t="s">
        <v>36</v>
      </c>
      <c r="Y53" s="1585" t="s">
        <v>36</v>
      </c>
      <c r="Z53" s="1585" t="s">
        <v>36</v>
      </c>
      <c r="AA53" s="1585" t="s">
        <v>36</v>
      </c>
      <c r="AB53" s="1585" t="s">
        <v>36</v>
      </c>
      <c r="AC53" s="1585" t="s">
        <v>36</v>
      </c>
      <c r="AD53" s="2548" t="s">
        <v>36</v>
      </c>
      <c r="AE53" s="2572"/>
      <c r="AF53" s="2572"/>
      <c r="AG53" s="2572"/>
      <c r="AH53" s="2572"/>
      <c r="AI53" s="2572"/>
      <c r="AJ53" s="2572"/>
      <c r="AK53" s="2572"/>
      <c r="AL53" s="2572"/>
      <c r="AM53" s="2572"/>
      <c r="AN53" s="2572"/>
      <c r="AO53" s="2572"/>
      <c r="AP53" s="2572"/>
      <c r="AQ53" s="2572"/>
      <c r="AR53" s="2572"/>
      <c r="AS53" s="2572"/>
      <c r="AT53" s="2572"/>
      <c r="AU53" s="2572"/>
      <c r="AV53" s="2572"/>
      <c r="AW53" s="2572"/>
      <c r="AX53" s="2572"/>
      <c r="AY53" s="2572"/>
      <c r="AZ53" s="239"/>
      <c r="BA53" s="3048" t="s">
        <v>107</v>
      </c>
      <c r="BB53" s="165" t="s">
        <v>102</v>
      </c>
      <c r="BC53" s="1592" t="s">
        <v>36</v>
      </c>
      <c r="BD53" s="1611" t="s">
        <v>36</v>
      </c>
      <c r="BE53" s="1611" t="s">
        <v>36</v>
      </c>
      <c r="BF53" s="1611" t="s">
        <v>36</v>
      </c>
      <c r="BG53" s="1631" t="s">
        <v>36</v>
      </c>
      <c r="BH53" s="1651" t="s">
        <v>36</v>
      </c>
      <c r="BI53" s="1611" t="s">
        <v>36</v>
      </c>
      <c r="BJ53" s="1611" t="s">
        <v>36</v>
      </c>
      <c r="BK53" s="1611" t="s">
        <v>36</v>
      </c>
      <c r="BL53" s="1631" t="s">
        <v>36</v>
      </c>
      <c r="BM53" s="1651" t="s">
        <v>36</v>
      </c>
      <c r="BN53" s="1611" t="s">
        <v>36</v>
      </c>
      <c r="BO53" s="1611" t="s">
        <v>36</v>
      </c>
      <c r="BP53" s="1611" t="s">
        <v>36</v>
      </c>
      <c r="BQ53" s="1631" t="s">
        <v>36</v>
      </c>
      <c r="BR53" s="1651" t="s">
        <v>36</v>
      </c>
      <c r="BS53" s="1611" t="s">
        <v>36</v>
      </c>
      <c r="BT53" s="1611" t="s">
        <v>36</v>
      </c>
      <c r="BU53" s="1611" t="s">
        <v>36</v>
      </c>
      <c r="BV53" s="1611" t="s">
        <v>36</v>
      </c>
      <c r="BW53" s="1611" t="s">
        <v>36</v>
      </c>
      <c r="BX53" s="1611" t="s">
        <v>36</v>
      </c>
      <c r="BY53" s="1670" t="s">
        <v>36</v>
      </c>
      <c r="BZ53" s="1670" t="s">
        <v>36</v>
      </c>
      <c r="CA53" s="1670" t="s">
        <v>36</v>
      </c>
      <c r="CB53" s="1670" t="s">
        <v>36</v>
      </c>
      <c r="CC53" s="1670" t="s">
        <v>36</v>
      </c>
      <c r="CD53" s="1670" t="s">
        <v>36</v>
      </c>
      <c r="CE53" s="2583"/>
      <c r="CF53" s="2583"/>
      <c r="CG53" s="2583"/>
      <c r="CH53" s="2583"/>
      <c r="CI53" s="2583"/>
      <c r="CJ53" s="2583"/>
      <c r="CK53" s="2583"/>
      <c r="CL53" s="2583"/>
      <c r="CM53" s="2583"/>
      <c r="CN53" s="2583"/>
      <c r="CO53" s="2583"/>
      <c r="CP53" s="2583"/>
      <c r="CQ53" s="2583"/>
      <c r="CR53" s="2583"/>
      <c r="CS53" s="2583"/>
      <c r="CT53" s="2583"/>
      <c r="CU53" s="2583"/>
      <c r="CV53" s="2583"/>
      <c r="CW53" s="2583"/>
      <c r="CX53" s="2583"/>
      <c r="CY53" s="2583"/>
      <c r="CZ53" s="2583"/>
    </row>
    <row r="54" s="130" customFormat="true" ht="15" customHeight="true" x14ac:dyDescent="0.2">
      <c r="A54" s="3061"/>
      <c r="B54" s="291" t="s">
        <v>101</v>
      </c>
      <c r="C54" s="1526" t="s">
        <v>36</v>
      </c>
      <c r="D54" s="1537" t="s">
        <v>36</v>
      </c>
      <c r="E54" s="1537" t="s">
        <v>36</v>
      </c>
      <c r="F54" s="1537" t="s">
        <v>36</v>
      </c>
      <c r="G54" s="1548" t="s">
        <v>36</v>
      </c>
      <c r="H54" s="1559" t="s">
        <v>36</v>
      </c>
      <c r="I54" s="1537" t="s">
        <v>36</v>
      </c>
      <c r="J54" s="1537" t="s">
        <v>36</v>
      </c>
      <c r="K54" s="1537" t="s">
        <v>36</v>
      </c>
      <c r="L54" s="1570" t="s">
        <v>36</v>
      </c>
      <c r="M54" s="1579" t="s">
        <v>36</v>
      </c>
      <c r="N54" s="1537" t="s">
        <v>36</v>
      </c>
      <c r="O54" s="1537" t="s">
        <v>36</v>
      </c>
      <c r="P54" s="1537" t="s">
        <v>36</v>
      </c>
      <c r="Q54" s="1548" t="s">
        <v>36</v>
      </c>
      <c r="R54" s="1559" t="s">
        <v>36</v>
      </c>
      <c r="S54" s="1537" t="s">
        <v>36</v>
      </c>
      <c r="T54" s="1537" t="s">
        <v>36</v>
      </c>
      <c r="U54" s="1537" t="s">
        <v>36</v>
      </c>
      <c r="V54" s="1537" t="s">
        <v>36</v>
      </c>
      <c r="W54" s="1537" t="s">
        <v>36</v>
      </c>
      <c r="X54" s="1537" t="s">
        <v>36</v>
      </c>
      <c r="Y54" s="1585" t="s">
        <v>36</v>
      </c>
      <c r="Z54" s="1585" t="s">
        <v>36</v>
      </c>
      <c r="AA54" s="1585" t="s">
        <v>36</v>
      </c>
      <c r="AB54" s="1585" t="s">
        <v>36</v>
      </c>
      <c r="AC54" s="1585" t="s">
        <v>36</v>
      </c>
      <c r="AD54" s="2548" t="s">
        <v>36</v>
      </c>
      <c r="AE54" s="2572"/>
      <c r="AF54" s="2572"/>
      <c r="AG54" s="2572"/>
      <c r="AH54" s="2572"/>
      <c r="AI54" s="2572"/>
      <c r="AJ54" s="2572"/>
      <c r="AK54" s="2572"/>
      <c r="AL54" s="2572"/>
      <c r="AM54" s="2572"/>
      <c r="AN54" s="2572"/>
      <c r="AO54" s="2572"/>
      <c r="AP54" s="2572"/>
      <c r="AQ54" s="2572"/>
      <c r="AR54" s="2572"/>
      <c r="AS54" s="2572"/>
      <c r="AT54" s="2572"/>
      <c r="AU54" s="2572"/>
      <c r="AV54" s="2572"/>
      <c r="AW54" s="2572"/>
      <c r="AX54" s="2572"/>
      <c r="AY54" s="2572"/>
      <c r="AZ54" s="239"/>
      <c r="BA54" s="3048"/>
      <c r="BB54" s="165" t="s">
        <v>101</v>
      </c>
      <c r="BC54" s="1592" t="s">
        <v>36</v>
      </c>
      <c r="BD54" s="1611" t="s">
        <v>36</v>
      </c>
      <c r="BE54" s="1611" t="s">
        <v>36</v>
      </c>
      <c r="BF54" s="1611" t="s">
        <v>36</v>
      </c>
      <c r="BG54" s="1631" t="s">
        <v>36</v>
      </c>
      <c r="BH54" s="1651" t="s">
        <v>36</v>
      </c>
      <c r="BI54" s="1611" t="s">
        <v>36</v>
      </c>
      <c r="BJ54" s="1611" t="s">
        <v>36</v>
      </c>
      <c r="BK54" s="1611" t="s">
        <v>36</v>
      </c>
      <c r="BL54" s="1631" t="s">
        <v>36</v>
      </c>
      <c r="BM54" s="1651" t="s">
        <v>36</v>
      </c>
      <c r="BN54" s="1611" t="s">
        <v>36</v>
      </c>
      <c r="BO54" s="1611" t="s">
        <v>36</v>
      </c>
      <c r="BP54" s="1611" t="s">
        <v>36</v>
      </c>
      <c r="BQ54" s="1631" t="s">
        <v>36</v>
      </c>
      <c r="BR54" s="1651" t="s">
        <v>36</v>
      </c>
      <c r="BS54" s="1611" t="s">
        <v>36</v>
      </c>
      <c r="BT54" s="1611" t="s">
        <v>36</v>
      </c>
      <c r="BU54" s="1611" t="s">
        <v>36</v>
      </c>
      <c r="BV54" s="1611" t="s">
        <v>36</v>
      </c>
      <c r="BW54" s="1611" t="s">
        <v>36</v>
      </c>
      <c r="BX54" s="1611" t="s">
        <v>36</v>
      </c>
      <c r="BY54" s="1670" t="s">
        <v>36</v>
      </c>
      <c r="BZ54" s="1670" t="s">
        <v>36</v>
      </c>
      <c r="CA54" s="1670" t="s">
        <v>36</v>
      </c>
      <c r="CB54" s="1670" t="s">
        <v>36</v>
      </c>
      <c r="CC54" s="1670" t="s">
        <v>36</v>
      </c>
      <c r="CD54" s="1670" t="s">
        <v>36</v>
      </c>
      <c r="CE54" s="2583"/>
      <c r="CF54" s="2583"/>
      <c r="CG54" s="2583"/>
      <c r="CH54" s="2583"/>
      <c r="CI54" s="2583"/>
      <c r="CJ54" s="2583"/>
      <c r="CK54" s="2583"/>
      <c r="CL54" s="2583"/>
      <c r="CM54" s="2583"/>
      <c r="CN54" s="2583"/>
      <c r="CO54" s="2583"/>
      <c r="CP54" s="2583"/>
      <c r="CQ54" s="2583"/>
      <c r="CR54" s="2583"/>
      <c r="CS54" s="2583"/>
      <c r="CT54" s="2583"/>
      <c r="CU54" s="2583"/>
      <c r="CV54" s="2583"/>
      <c r="CW54" s="2583"/>
      <c r="CX54" s="2583"/>
      <c r="CY54" s="2583"/>
      <c r="CZ54" s="2583"/>
    </row>
    <row r="55" s="130" customFormat="true" ht="15" customHeight="true" x14ac:dyDescent="0.2">
      <c r="A55" s="3062"/>
      <c r="B55" s="292" t="s">
        <v>69</v>
      </c>
      <c r="C55" s="1529" t="s">
        <v>36</v>
      </c>
      <c r="D55" s="1540" t="s">
        <v>36</v>
      </c>
      <c r="E55" s="1540" t="s">
        <v>36</v>
      </c>
      <c r="F55" s="1540" t="s">
        <v>36</v>
      </c>
      <c r="G55" s="1551" t="s">
        <v>36</v>
      </c>
      <c r="H55" s="1562" t="s">
        <v>36</v>
      </c>
      <c r="I55" s="1540" t="s">
        <v>36</v>
      </c>
      <c r="J55" s="1540" t="s">
        <v>36</v>
      </c>
      <c r="K55" s="1540" t="s">
        <v>36</v>
      </c>
      <c r="L55" s="1573" t="s">
        <v>36</v>
      </c>
      <c r="M55" s="1581" t="s">
        <v>36</v>
      </c>
      <c r="N55" s="1540" t="s">
        <v>36</v>
      </c>
      <c r="O55" s="1540" t="s">
        <v>36</v>
      </c>
      <c r="P55" s="1540" t="s">
        <v>36</v>
      </c>
      <c r="Q55" s="1551" t="s">
        <v>36</v>
      </c>
      <c r="R55" s="2508" t="s">
        <v>36</v>
      </c>
      <c r="S55" s="2509" t="s">
        <v>36</v>
      </c>
      <c r="T55" s="2509" t="s">
        <v>36</v>
      </c>
      <c r="U55" s="2509" t="s">
        <v>36</v>
      </c>
      <c r="V55" s="2509" t="s">
        <v>36</v>
      </c>
      <c r="W55" s="2509" t="s">
        <v>36</v>
      </c>
      <c r="X55" s="2509" t="s">
        <v>36</v>
      </c>
      <c r="Y55" s="2509" t="s">
        <v>36</v>
      </c>
      <c r="Z55" s="2509" t="s">
        <v>36</v>
      </c>
      <c r="AA55" s="2509" t="s">
        <v>36</v>
      </c>
      <c r="AB55" s="2509" t="s">
        <v>36</v>
      </c>
      <c r="AC55" s="2509" t="s">
        <v>36</v>
      </c>
      <c r="AD55" s="2550" t="s">
        <v>36</v>
      </c>
      <c r="AE55" s="2573"/>
      <c r="AF55" s="2573"/>
      <c r="AG55" s="2573"/>
      <c r="AH55" s="2573"/>
      <c r="AI55" s="2573"/>
      <c r="AJ55" s="2573"/>
      <c r="AK55" s="2573"/>
      <c r="AL55" s="2573"/>
      <c r="AM55" s="2573"/>
      <c r="AN55" s="2573"/>
      <c r="AO55" s="2573"/>
      <c r="AP55" s="2573"/>
      <c r="AQ55" s="2573"/>
      <c r="AR55" s="2573"/>
      <c r="AS55" s="2573"/>
      <c r="AT55" s="2573"/>
      <c r="AU55" s="2573"/>
      <c r="AV55" s="2573"/>
      <c r="AW55" s="2573"/>
      <c r="AX55" s="2573"/>
      <c r="AY55" s="2573"/>
      <c r="AZ55" s="239"/>
      <c r="BA55" s="3063"/>
      <c r="BB55" s="166" t="s">
        <v>69</v>
      </c>
      <c r="BC55" s="1593" t="s">
        <v>36</v>
      </c>
      <c r="BD55" s="1612" t="s">
        <v>36</v>
      </c>
      <c r="BE55" s="1612" t="s">
        <v>36</v>
      </c>
      <c r="BF55" s="1612" t="s">
        <v>36</v>
      </c>
      <c r="BG55" s="1632" t="s">
        <v>36</v>
      </c>
      <c r="BH55" s="1652" t="s">
        <v>36</v>
      </c>
      <c r="BI55" s="1612" t="s">
        <v>36</v>
      </c>
      <c r="BJ55" s="1612" t="s">
        <v>36</v>
      </c>
      <c r="BK55" s="1612" t="s">
        <v>36</v>
      </c>
      <c r="BL55" s="1632" t="s">
        <v>36</v>
      </c>
      <c r="BM55" s="1652" t="s">
        <v>36</v>
      </c>
      <c r="BN55" s="1612" t="s">
        <v>36</v>
      </c>
      <c r="BO55" s="1612" t="s">
        <v>36</v>
      </c>
      <c r="BP55" s="1612" t="s">
        <v>36</v>
      </c>
      <c r="BQ55" s="1632" t="s">
        <v>36</v>
      </c>
      <c r="BR55" s="2510" t="s">
        <v>36</v>
      </c>
      <c r="BS55" s="2511" t="s">
        <v>36</v>
      </c>
      <c r="BT55" s="2511" t="s">
        <v>36</v>
      </c>
      <c r="BU55" s="2511" t="s">
        <v>36</v>
      </c>
      <c r="BV55" s="2511" t="s">
        <v>36</v>
      </c>
      <c r="BW55" s="2511" t="s">
        <v>36</v>
      </c>
      <c r="BX55" s="2511" t="s">
        <v>36</v>
      </c>
      <c r="BY55" s="2511" t="s">
        <v>36</v>
      </c>
      <c r="BZ55" s="1685" t="s">
        <v>36</v>
      </c>
      <c r="CA55" s="1685" t="s">
        <v>36</v>
      </c>
      <c r="CB55" s="1685" t="s">
        <v>36</v>
      </c>
      <c r="CC55" s="1685" t="s">
        <v>36</v>
      </c>
      <c r="CD55" s="1685" t="s">
        <v>36</v>
      </c>
      <c r="CE55" s="2584"/>
      <c r="CF55" s="2584"/>
      <c r="CG55" s="2584"/>
      <c r="CH55" s="2584"/>
      <c r="CI55" s="2584"/>
      <c r="CJ55" s="2584"/>
      <c r="CK55" s="2584"/>
      <c r="CL55" s="2584"/>
      <c r="CM55" s="2584"/>
      <c r="CN55" s="2584"/>
      <c r="CO55" s="2584"/>
      <c r="CP55" s="2584"/>
      <c r="CQ55" s="2584"/>
      <c r="CR55" s="2584"/>
      <c r="CS55" s="2584"/>
      <c r="CT55" s="2584"/>
      <c r="CU55" s="2584"/>
      <c r="CV55" s="2584"/>
      <c r="CW55" s="2584"/>
      <c r="CX55" s="2584"/>
      <c r="CY55" s="2584"/>
      <c r="CZ55" s="2584"/>
    </row>
    <row r="56" s="1078" customFormat="true" ht="15" customHeight="true" x14ac:dyDescent="0.2">
      <c r="A56" s="132"/>
      <c r="B56" s="204"/>
      <c r="C56" s="3087" t="s">
        <v>116</v>
      </c>
      <c r="D56" s="3088"/>
      <c r="E56" s="3088"/>
      <c r="F56" s="3088"/>
      <c r="G56" s="3089"/>
      <c r="H56" s="3298" t="s">
        <v>39</v>
      </c>
      <c r="I56" s="3299"/>
      <c r="J56" s="3299"/>
      <c r="K56" s="3299"/>
      <c r="L56" s="3300"/>
      <c r="M56" s="3301" t="s">
        <v>38</v>
      </c>
      <c r="N56" s="3299"/>
      <c r="O56" s="3299"/>
      <c r="P56" s="3299"/>
      <c r="Q56" s="3300"/>
      <c r="R56" s="2653" t="s">
        <v>143</v>
      </c>
      <c r="S56" s="2661"/>
      <c r="T56" s="2661"/>
      <c r="U56" s="2661"/>
      <c r="V56" s="2661"/>
      <c r="W56" s="2661"/>
      <c r="X56" s="2661"/>
      <c r="Y56" s="2661"/>
      <c r="Z56" s="2661"/>
      <c r="AA56" s="2661"/>
      <c r="AB56" s="2661"/>
      <c r="AC56" s="2661"/>
      <c r="AD56" s="2662"/>
      <c r="AE56" s="2697"/>
      <c r="AF56" s="2697"/>
      <c r="AG56" s="2697"/>
      <c r="AH56" s="2697"/>
      <c r="AI56" s="2697"/>
      <c r="AJ56" s="2697"/>
      <c r="AK56" s="2697"/>
      <c r="AL56" s="2697"/>
      <c r="AM56" s="2697"/>
      <c r="AN56" s="2697"/>
      <c r="AO56" s="2697"/>
      <c r="AP56" s="2697"/>
      <c r="AQ56" s="2697"/>
      <c r="AR56" s="2697"/>
      <c r="AS56" s="2697"/>
      <c r="AT56" s="2697"/>
      <c r="AU56" s="2697"/>
      <c r="AV56" s="2697"/>
      <c r="AW56" s="2697"/>
      <c r="AX56" s="2697"/>
      <c r="AY56" s="2697"/>
      <c r="AZ56" s="1080"/>
      <c r="BA56" s="241" t="s">
        <v>132</v>
      </c>
      <c r="BB56" s="115" t="s">
        <v>97</v>
      </c>
      <c r="BC56" s="3049" t="s">
        <v>116</v>
      </c>
      <c r="BD56" s="3050"/>
      <c r="BE56" s="3050"/>
      <c r="BF56" s="3050"/>
      <c r="BG56" s="3051"/>
      <c r="BH56" s="3052" t="s">
        <v>39</v>
      </c>
      <c r="BI56" s="3050"/>
      <c r="BJ56" s="3050"/>
      <c r="BK56" s="3050"/>
      <c r="BL56" s="3051"/>
      <c r="BM56" s="3052" t="s">
        <v>38</v>
      </c>
      <c r="BN56" s="3050"/>
      <c r="BO56" s="3050"/>
      <c r="BP56" s="3050"/>
      <c r="BQ56" s="3053"/>
      <c r="BR56" s="2504" t="s">
        <v>143</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078" customFormat="true" ht="24" x14ac:dyDescent="0.2">
      <c r="A57" s="205" t="s">
        <v>70</v>
      </c>
      <c r="B57" s="278"/>
      <c r="C57" s="407" t="s">
        <v>0</v>
      </c>
      <c r="D57" s="408" t="s">
        <v>1</v>
      </c>
      <c r="E57" s="408" t="s">
        <v>2</v>
      </c>
      <c r="F57" s="408" t="s">
        <v>3</v>
      </c>
      <c r="G57" s="409" t="s">
        <v>4</v>
      </c>
      <c r="H57" s="2026" t="s">
        <v>0</v>
      </c>
      <c r="I57" s="1990" t="s">
        <v>1</v>
      </c>
      <c r="J57" s="1990" t="s">
        <v>2</v>
      </c>
      <c r="K57" s="1990" t="s">
        <v>3</v>
      </c>
      <c r="L57" s="1991" t="s">
        <v>4</v>
      </c>
      <c r="M57" s="2016" t="s">
        <v>0</v>
      </c>
      <c r="N57" s="1990" t="s">
        <v>1</v>
      </c>
      <c r="O57" s="1990" t="s">
        <v>2</v>
      </c>
      <c r="P57" s="1990" t="s">
        <v>3</v>
      </c>
      <c r="Q57" s="2036" t="s">
        <v>4</v>
      </c>
      <c r="R57" s="2026" t="s">
        <v>364</v>
      </c>
      <c r="S57" s="1990" t="s">
        <v>365</v>
      </c>
      <c r="T57" s="1990" t="s">
        <v>247</v>
      </c>
      <c r="U57" s="1990" t="s">
        <v>248</v>
      </c>
      <c r="V57" s="1990" t="s">
        <v>249</v>
      </c>
      <c r="W57" s="1990" t="s">
        <v>250</v>
      </c>
      <c r="X57" s="1990" t="s">
        <v>251</v>
      </c>
      <c r="Y57" s="1990" t="s">
        <v>252</v>
      </c>
      <c r="Z57" s="1990" t="s">
        <v>366</v>
      </c>
      <c r="AA57" s="1990" t="s">
        <v>254</v>
      </c>
      <c r="AB57" s="1990" t="s">
        <v>367</v>
      </c>
      <c r="AC57" s="1990" t="s">
        <v>256</v>
      </c>
      <c r="AD57" s="1992" t="s">
        <v>257</v>
      </c>
      <c r="AE57" s="2697"/>
      <c r="AF57" s="2697"/>
      <c r="AG57" s="2697"/>
      <c r="AH57" s="2697"/>
      <c r="AI57" s="2697"/>
      <c r="AJ57" s="2697"/>
      <c r="AK57" s="2697"/>
      <c r="AL57" s="2697"/>
      <c r="AM57" s="2697"/>
      <c r="AN57" s="2697"/>
      <c r="AO57" s="2697"/>
      <c r="AP57" s="2697"/>
      <c r="AQ57" s="2697"/>
      <c r="AR57" s="2697"/>
      <c r="AS57" s="2697"/>
      <c r="AT57" s="2697"/>
      <c r="AU57" s="2697"/>
      <c r="AV57" s="2697"/>
      <c r="AW57" s="2697"/>
      <c r="AX57" s="2697"/>
      <c r="AY57" s="2697"/>
      <c r="AZ57" s="1080"/>
      <c r="BA57" s="218" t="s">
        <v>121</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364</v>
      </c>
      <c r="BS57" s="184" t="s">
        <v>365</v>
      </c>
      <c r="BT57" s="184" t="s">
        <v>247</v>
      </c>
      <c r="BU57" s="184" t="s">
        <v>248</v>
      </c>
      <c r="BV57" s="184" t="s">
        <v>249</v>
      </c>
      <c r="BW57" s="184" t="s">
        <v>250</v>
      </c>
      <c r="BX57" s="184" t="s">
        <v>251</v>
      </c>
      <c r="BY57" s="185" t="s">
        <v>252</v>
      </c>
      <c r="BZ57" s="185" t="s">
        <v>366</v>
      </c>
      <c r="CA57" s="185" t="s">
        <v>254</v>
      </c>
      <c r="CB57" s="185" t="s">
        <v>367</v>
      </c>
      <c r="CC57" s="185" t="s">
        <v>256</v>
      </c>
      <c r="CD57" s="185" t="s">
        <v>257</v>
      </c>
      <c r="CE57" s="2585"/>
      <c r="CF57" s="2585"/>
      <c r="CG57" s="2585"/>
      <c r="CH57" s="2585"/>
      <c r="CI57" s="2585"/>
      <c r="CJ57" s="2585"/>
      <c r="CK57" s="2585"/>
      <c r="CL57" s="2585"/>
      <c r="CM57" s="2585"/>
      <c r="CN57" s="2585"/>
      <c r="CO57" s="2585"/>
      <c r="CP57" s="2585"/>
      <c r="CQ57" s="2585"/>
      <c r="CR57" s="2585"/>
      <c r="CS57" s="2585"/>
      <c r="CT57" s="2585"/>
      <c r="CU57" s="2585"/>
      <c r="CV57" s="2585"/>
      <c r="CW57" s="2585"/>
      <c r="CX57" s="2585"/>
      <c r="CY57" s="2585"/>
      <c r="CZ57" s="2585"/>
    </row>
    <row r="58" s="1078" customFormat="true" ht="15" customHeight="true" x14ac:dyDescent="0.2">
      <c r="A58" s="3308" t="s">
        <v>368</v>
      </c>
      <c r="B58" s="2219" t="s">
        <v>369</v>
      </c>
      <c r="C58" s="2101">
        <v>0</v>
      </c>
      <c r="D58" s="2102">
        <v>2.7900114298549574E-2</v>
      </c>
      <c r="E58" s="2102">
        <v>5.8730783325635791E-2</v>
      </c>
      <c r="F58" s="2102">
        <v>0.22795195100435428</v>
      </c>
      <c r="G58" s="2103">
        <v>11.929128005819219</v>
      </c>
      <c r="H58" s="2104">
        <v>0.94691068569628456</v>
      </c>
      <c r="I58" s="2102">
        <v>0.85472693705537905</v>
      </c>
      <c r="J58" s="2102">
        <v>8.8791012923050285</v>
      </c>
      <c r="K58" s="2102">
        <v>15.744319000784035</v>
      </c>
      <c r="L58" s="2105">
        <v>28.115308897569719</v>
      </c>
      <c r="M58" s="2106">
        <v>0</v>
      </c>
      <c r="N58" s="2102">
        <v>0</v>
      </c>
      <c r="O58" s="2102">
        <v>0</v>
      </c>
      <c r="P58" s="2102">
        <v>0</v>
      </c>
      <c r="Q58" s="2103">
        <v>0.10057593179155959</v>
      </c>
      <c r="R58" s="2104">
        <v>0.14605363739095467</v>
      </c>
      <c r="S58" s="2102">
        <v>1.0333725323375231</v>
      </c>
      <c r="T58" s="2102">
        <v>16.500470349287578</v>
      </c>
      <c r="U58" s="2102">
        <v>1.2382390721221932</v>
      </c>
      <c r="V58" s="2102">
        <v>1.033241362595787</v>
      </c>
      <c r="W58" s="2102">
        <v>0.3245527991265601</v>
      </c>
      <c r="X58" s="2102">
        <v>0.31317746770803145</v>
      </c>
      <c r="Y58" s="2102">
        <v>0.23484550271307697</v>
      </c>
      <c r="Z58" s="2102">
        <v>0.97176246324322713</v>
      </c>
      <c r="AA58" s="2102">
        <v>0.47845455308874729</v>
      </c>
      <c r="AB58" s="2102">
        <v>0.16080050221702977</v>
      </c>
      <c r="AC58" s="2102">
        <v>0.10259002027126365</v>
      </c>
      <c r="AD58" s="2675">
        <v>0.33442611079429541</v>
      </c>
      <c r="AE58" s="2697"/>
      <c r="AF58" s="2697"/>
      <c r="AG58" s="2697"/>
      <c r="AH58" s="2697"/>
      <c r="AI58" s="2697"/>
      <c r="AJ58" s="2697"/>
      <c r="AK58" s="2697"/>
      <c r="AL58" s="2697"/>
      <c r="AM58" s="2697"/>
      <c r="AN58" s="2697"/>
      <c r="AO58" s="2697"/>
      <c r="AP58" s="2697"/>
      <c r="AQ58" s="2697"/>
      <c r="AR58" s="2697"/>
      <c r="AS58" s="2697"/>
      <c r="AT58" s="2697"/>
      <c r="AU58" s="2697"/>
      <c r="AV58" s="2697"/>
      <c r="AW58" s="2697"/>
      <c r="AX58" s="2697"/>
      <c r="AY58" s="2697"/>
      <c r="AZ58" s="108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440"/>
      <c r="CC58" s="440"/>
      <c r="CD58" s="440"/>
      <c r="CE58" s="2586"/>
      <c r="CF58" s="2586"/>
      <c r="CG58" s="2586"/>
      <c r="CH58" s="2586"/>
      <c r="CI58" s="2586"/>
      <c r="CJ58" s="2586"/>
      <c r="CK58" s="2586"/>
      <c r="CL58" s="2586"/>
      <c r="CM58" s="2586"/>
      <c r="CN58" s="2586"/>
      <c r="CO58" s="2586"/>
      <c r="CP58" s="2586"/>
      <c r="CQ58" s="2586"/>
      <c r="CR58" s="2586"/>
      <c r="CS58" s="2586"/>
      <c r="CT58" s="2586"/>
      <c r="CU58" s="2586"/>
      <c r="CV58" s="2586"/>
      <c r="CW58" s="2586"/>
      <c r="CX58" s="2586"/>
      <c r="CY58" s="2586"/>
      <c r="CZ58" s="2586"/>
    </row>
    <row r="59" s="1078" customFormat="true" ht="15" customHeight="true" x14ac:dyDescent="0.2">
      <c r="A59" s="3309"/>
      <c r="B59" s="2220" t="s">
        <v>370</v>
      </c>
      <c r="C59" s="2107">
        <v>0</v>
      </c>
      <c r="D59" s="2108">
        <v>0</v>
      </c>
      <c r="E59" s="2108">
        <v>8.3429071816979977E-2</v>
      </c>
      <c r="F59" s="2108">
        <v>1.0900265499318109</v>
      </c>
      <c r="G59" s="2109">
        <v>23.225139032853757</v>
      </c>
      <c r="H59" s="2110">
        <v>1.9340849436195149</v>
      </c>
      <c r="I59" s="2108">
        <v>6.0087828571461444</v>
      </c>
      <c r="J59" s="2108">
        <v>14.231895140675707</v>
      </c>
      <c r="K59" s="2108">
        <v>33.02464582327255</v>
      </c>
      <c r="L59" s="2111">
        <v>53.880721149514223</v>
      </c>
      <c r="M59" s="2112">
        <v>0</v>
      </c>
      <c r="N59" s="2108">
        <v>0</v>
      </c>
      <c r="O59" s="2108">
        <v>0</v>
      </c>
      <c r="P59" s="2108">
        <v>0</v>
      </c>
      <c r="Q59" s="2109">
        <v>9.1588929119344673E-2</v>
      </c>
      <c r="R59" s="2110">
        <v>0.18403943344583445</v>
      </c>
      <c r="S59" s="2108">
        <v>4.1736868209618283</v>
      </c>
      <c r="T59" s="2108">
        <v>24.850933809876192</v>
      </c>
      <c r="U59" s="2108">
        <v>0.80985748215252407</v>
      </c>
      <c r="V59" s="2108">
        <v>2.4637617051711677E-2</v>
      </c>
      <c r="W59" s="2108">
        <v>1.6323848629726811</v>
      </c>
      <c r="X59" s="2108">
        <v>0.73985420460898499</v>
      </c>
      <c r="Y59" s="2108">
        <v>0.10430466664728566</v>
      </c>
      <c r="Z59" s="2108">
        <v>10.89508003228466</v>
      </c>
      <c r="AA59" s="2108">
        <v>1.8589305840771342</v>
      </c>
      <c r="AB59" s="2108">
        <v>0.71298747406546314</v>
      </c>
      <c r="AC59" s="2108">
        <v>1.1041907629249255</v>
      </c>
      <c r="AD59" s="2676">
        <v>0.55946839560649442</v>
      </c>
      <c r="AE59" s="2697"/>
      <c r="AF59" s="2697"/>
      <c r="AG59" s="2697"/>
      <c r="AH59" s="2697"/>
      <c r="AI59" s="2697"/>
      <c r="AJ59" s="2697"/>
      <c r="AK59" s="2697"/>
      <c r="AL59" s="2697"/>
      <c r="AM59" s="2697"/>
      <c r="AN59" s="2697"/>
      <c r="AO59" s="2697"/>
      <c r="AP59" s="2697"/>
      <c r="AQ59" s="2697"/>
      <c r="AR59" s="2697"/>
      <c r="AS59" s="2697"/>
      <c r="AT59" s="2697"/>
      <c r="AU59" s="2697"/>
      <c r="AV59" s="2697"/>
      <c r="AW59" s="2697"/>
      <c r="AX59" s="2697"/>
      <c r="AY59" s="2697"/>
      <c r="AZ59" s="108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442"/>
      <c r="CC59" s="442"/>
      <c r="CD59" s="442"/>
      <c r="CE59" s="2587"/>
      <c r="CF59" s="2587"/>
      <c r="CG59" s="2587"/>
      <c r="CH59" s="2587"/>
      <c r="CI59" s="2587"/>
      <c r="CJ59" s="2587"/>
      <c r="CK59" s="2587"/>
      <c r="CL59" s="2587"/>
      <c r="CM59" s="2587"/>
      <c r="CN59" s="2587"/>
      <c r="CO59" s="2587"/>
      <c r="CP59" s="2587"/>
      <c r="CQ59" s="2587"/>
      <c r="CR59" s="2587"/>
      <c r="CS59" s="2587"/>
      <c r="CT59" s="2587"/>
      <c r="CU59" s="2587"/>
      <c r="CV59" s="2587"/>
      <c r="CW59" s="2587"/>
      <c r="CX59" s="2587"/>
      <c r="CY59" s="2587"/>
      <c r="CZ59" s="2587"/>
    </row>
    <row r="60" s="1078" customFormat="true" ht="15" customHeight="true" x14ac:dyDescent="0.2">
      <c r="A60" s="3309"/>
      <c r="B60" s="2220" t="s">
        <v>371</v>
      </c>
      <c r="C60" s="2107">
        <v>3.8978533529873434</v>
      </c>
      <c r="D60" s="2108">
        <v>5.3192832274067809</v>
      </c>
      <c r="E60" s="2108">
        <v>7.6759778844306208</v>
      </c>
      <c r="F60" s="2108">
        <v>14.747772888671046</v>
      </c>
      <c r="G60" s="2109">
        <v>37.509725522337618</v>
      </c>
      <c r="H60" s="2110">
        <v>43.264247623036972</v>
      </c>
      <c r="I60" s="2108">
        <v>62.261816147339275</v>
      </c>
      <c r="J60" s="2108">
        <v>62.401197596336544</v>
      </c>
      <c r="K60" s="2108">
        <v>43.691150969207264</v>
      </c>
      <c r="L60" s="2111">
        <v>15.920915196823493</v>
      </c>
      <c r="M60" s="2112">
        <v>2.1718872657857098</v>
      </c>
      <c r="N60" s="2108">
        <v>3.4228280272758358</v>
      </c>
      <c r="O60" s="2108">
        <v>4.3757269898514135</v>
      </c>
      <c r="P60" s="2108">
        <v>4.8673156752517857</v>
      </c>
      <c r="Q60" s="2109">
        <v>8.8412678564462173</v>
      </c>
      <c r="R60" s="2110">
        <v>6.1704710850746238</v>
      </c>
      <c r="S60" s="2108">
        <v>29.512465300816814</v>
      </c>
      <c r="T60" s="2108">
        <v>40.959918370468515</v>
      </c>
      <c r="U60" s="2108">
        <v>12.054883457898192</v>
      </c>
      <c r="V60" s="2108">
        <v>8.2670957930445841</v>
      </c>
      <c r="W60" s="2108">
        <v>6.3207740985052041</v>
      </c>
      <c r="X60" s="2108">
        <v>8.2655954875197111</v>
      </c>
      <c r="Y60" s="2108">
        <v>7.4508544909075987</v>
      </c>
      <c r="Z60" s="2108">
        <v>21.725232611087925</v>
      </c>
      <c r="AA60" s="2108">
        <v>7.7433001710009135</v>
      </c>
      <c r="AB60" s="2108">
        <v>4.9328671094782939</v>
      </c>
      <c r="AC60" s="2108">
        <v>3.7111733702989445</v>
      </c>
      <c r="AD60" s="2676">
        <v>9.5934036375725196</v>
      </c>
      <c r="AE60" s="2697"/>
      <c r="AF60" s="2697"/>
      <c r="AG60" s="2697"/>
      <c r="AH60" s="2697"/>
      <c r="AI60" s="2697"/>
      <c r="AJ60" s="2697"/>
      <c r="AK60" s="2697"/>
      <c r="AL60" s="2697"/>
      <c r="AM60" s="2697"/>
      <c r="AN60" s="2697"/>
      <c r="AO60" s="2697"/>
      <c r="AP60" s="2697"/>
      <c r="AQ60" s="2697"/>
      <c r="AR60" s="2697"/>
      <c r="AS60" s="2697"/>
      <c r="AT60" s="2697"/>
      <c r="AU60" s="2697"/>
      <c r="AV60" s="2697"/>
      <c r="AW60" s="2697"/>
      <c r="AX60" s="2697"/>
      <c r="AY60" s="2697"/>
      <c r="AZ60" s="108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442"/>
      <c r="CC60" s="442"/>
      <c r="CD60" s="442"/>
      <c r="CE60" s="2587"/>
      <c r="CF60" s="2587"/>
      <c r="CG60" s="2587"/>
      <c r="CH60" s="2587"/>
      <c r="CI60" s="2587"/>
      <c r="CJ60" s="2587"/>
      <c r="CK60" s="2587"/>
      <c r="CL60" s="2587"/>
      <c r="CM60" s="2587"/>
      <c r="CN60" s="2587"/>
      <c r="CO60" s="2587"/>
      <c r="CP60" s="2587"/>
      <c r="CQ60" s="2587"/>
      <c r="CR60" s="2587"/>
      <c r="CS60" s="2587"/>
      <c r="CT60" s="2587"/>
      <c r="CU60" s="2587"/>
      <c r="CV60" s="2587"/>
      <c r="CW60" s="2587"/>
      <c r="CX60" s="2587"/>
      <c r="CY60" s="2587"/>
      <c r="CZ60" s="2587"/>
    </row>
    <row r="61" s="1078" customFormat="true" ht="15" customHeight="true" x14ac:dyDescent="0.2">
      <c r="A61" s="3309"/>
      <c r="B61" s="2220" t="s">
        <v>372</v>
      </c>
      <c r="C61" s="2107">
        <v>47.725026973064111</v>
      </c>
      <c r="D61" s="2108">
        <v>51.530239354152286</v>
      </c>
      <c r="E61" s="2108">
        <v>54.227479236063793</v>
      </c>
      <c r="F61" s="2108">
        <v>54.350278421889143</v>
      </c>
      <c r="G61" s="2109">
        <v>15.31564674193349</v>
      </c>
      <c r="H61" s="2110">
        <v>28.179312098125546</v>
      </c>
      <c r="I61" s="2108">
        <v>17.309261504303979</v>
      </c>
      <c r="J61" s="2108">
        <v>6.1975712119641155</v>
      </c>
      <c r="K61" s="2108">
        <v>2.9706686934046322</v>
      </c>
      <c r="L61" s="2111">
        <v>0.73270590060945051</v>
      </c>
      <c r="M61" s="2112">
        <v>48.363519668902192</v>
      </c>
      <c r="N61" s="2108">
        <v>52.17511677686413</v>
      </c>
      <c r="O61" s="2108">
        <v>52.298707655611857</v>
      </c>
      <c r="P61" s="2108">
        <v>59.433116450320725</v>
      </c>
      <c r="Q61" s="2109">
        <v>59.037259890388697</v>
      </c>
      <c r="R61" s="2110">
        <v>32.483653634261096</v>
      </c>
      <c r="S61" s="2108">
        <v>43.463534399941366</v>
      </c>
      <c r="T61" s="2108">
        <v>13.565670794819498</v>
      </c>
      <c r="U61" s="2108">
        <v>63.418503929275147</v>
      </c>
      <c r="V61" s="2108">
        <v>67.256452316013679</v>
      </c>
      <c r="W61" s="2108">
        <v>41.551327263942859</v>
      </c>
      <c r="X61" s="2108">
        <v>71.975082971880937</v>
      </c>
      <c r="Y61" s="2108">
        <v>51.987426849849726</v>
      </c>
      <c r="Z61" s="2108">
        <v>32.14552529186961</v>
      </c>
      <c r="AA61" s="2108">
        <v>42.014374361474403</v>
      </c>
      <c r="AB61" s="2108">
        <v>82.823782702970689</v>
      </c>
      <c r="AC61" s="2108">
        <v>50.650943894214294</v>
      </c>
      <c r="AD61" s="2676">
        <v>30.026433764462602</v>
      </c>
      <c r="AE61" s="2697"/>
      <c r="AF61" s="2697"/>
      <c r="AG61" s="2697"/>
      <c r="AH61" s="2697"/>
      <c r="AI61" s="2697"/>
      <c r="AJ61" s="2697"/>
      <c r="AK61" s="2697"/>
      <c r="AL61" s="2697"/>
      <c r="AM61" s="2697"/>
      <c r="AN61" s="2697"/>
      <c r="AO61" s="2697"/>
      <c r="AP61" s="2697"/>
      <c r="AQ61" s="2697"/>
      <c r="AR61" s="2697"/>
      <c r="AS61" s="2697"/>
      <c r="AT61" s="2697"/>
      <c r="AU61" s="2697"/>
      <c r="AV61" s="2697"/>
      <c r="AW61" s="2697"/>
      <c r="AX61" s="2697"/>
      <c r="AY61" s="2697"/>
      <c r="AZ61" s="108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442"/>
      <c r="CC61" s="442"/>
      <c r="CD61" s="442"/>
      <c r="CE61" s="2587"/>
      <c r="CF61" s="2587"/>
      <c r="CG61" s="2587"/>
      <c r="CH61" s="2587"/>
      <c r="CI61" s="2587"/>
      <c r="CJ61" s="2587"/>
      <c r="CK61" s="2587"/>
      <c r="CL61" s="2587"/>
      <c r="CM61" s="2587"/>
      <c r="CN61" s="2587"/>
      <c r="CO61" s="2587"/>
      <c r="CP61" s="2587"/>
      <c r="CQ61" s="2587"/>
      <c r="CR61" s="2587"/>
      <c r="CS61" s="2587"/>
      <c r="CT61" s="2587"/>
      <c r="CU61" s="2587"/>
      <c r="CV61" s="2587"/>
      <c r="CW61" s="2587"/>
      <c r="CX61" s="2587"/>
      <c r="CY61" s="2587"/>
      <c r="CZ61" s="2587"/>
    </row>
    <row r="62" s="1078" customFormat="true" ht="15" customHeight="true" x14ac:dyDescent="0.2">
      <c r="A62" s="3309"/>
      <c r="B62" s="2220" t="s">
        <v>373</v>
      </c>
      <c r="C62" s="2107">
        <v>10.24618900685401</v>
      </c>
      <c r="D62" s="2108">
        <v>12.840017874654738</v>
      </c>
      <c r="E62" s="2108">
        <v>12.284158180904658</v>
      </c>
      <c r="F62" s="2108">
        <v>11.570028781829022</v>
      </c>
      <c r="G62" s="2109">
        <v>5.8848464574642199</v>
      </c>
      <c r="H62" s="2110">
        <v>9.9911136172714148</v>
      </c>
      <c r="I62" s="2108">
        <v>6.9805777398775692</v>
      </c>
      <c r="J62" s="2108">
        <v>5.0853636171712946</v>
      </c>
      <c r="K62" s="2108">
        <v>3.1866160044669543</v>
      </c>
      <c r="L62" s="2111">
        <v>0.36690062956289032</v>
      </c>
      <c r="M62" s="2112">
        <v>10.01904671198589</v>
      </c>
      <c r="N62" s="2108">
        <v>11.681539939619528</v>
      </c>
      <c r="O62" s="2108">
        <v>14.114233049266614</v>
      </c>
      <c r="P62" s="2108">
        <v>12.020861633674722</v>
      </c>
      <c r="Q62" s="2109">
        <v>12.80092561610722</v>
      </c>
      <c r="R62" s="2110">
        <v>21.904802070601782</v>
      </c>
      <c r="S62" s="2108">
        <v>13.127312276186947</v>
      </c>
      <c r="T62" s="2108">
        <v>1.6311097451543486</v>
      </c>
      <c r="U62" s="2108">
        <v>8.3271174396725165</v>
      </c>
      <c r="V62" s="2108">
        <v>10.804436981952344</v>
      </c>
      <c r="W62" s="2108">
        <v>19.083928435154697</v>
      </c>
      <c r="X62" s="2108">
        <v>4.5183138195523762</v>
      </c>
      <c r="Y62" s="2108">
        <v>5.4931670600154616</v>
      </c>
      <c r="Z62" s="2108">
        <v>12.215528000651878</v>
      </c>
      <c r="AA62" s="2108">
        <v>17.441334841955364</v>
      </c>
      <c r="AB62" s="2108">
        <v>4.8456275836499474</v>
      </c>
      <c r="AC62" s="2108">
        <v>4.7160600171803431</v>
      </c>
      <c r="AD62" s="2676">
        <v>11.262772134615959</v>
      </c>
      <c r="AE62" s="2697"/>
      <c r="AF62" s="2697"/>
      <c r="AG62" s="2697"/>
      <c r="AH62" s="2697"/>
      <c r="AI62" s="2697"/>
      <c r="AJ62" s="2697"/>
      <c r="AK62" s="2697"/>
      <c r="AL62" s="2697"/>
      <c r="AM62" s="2697"/>
      <c r="AN62" s="2697"/>
      <c r="AO62" s="2697"/>
      <c r="AP62" s="2697"/>
      <c r="AQ62" s="2697"/>
      <c r="AR62" s="2697"/>
      <c r="AS62" s="2697"/>
      <c r="AT62" s="2697"/>
      <c r="AU62" s="2697"/>
      <c r="AV62" s="2697"/>
      <c r="AW62" s="2697"/>
      <c r="AX62" s="2697"/>
      <c r="AY62" s="2697"/>
      <c r="AZ62" s="108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442"/>
      <c r="CC62" s="442"/>
      <c r="CD62" s="442"/>
      <c r="CE62" s="2587"/>
      <c r="CF62" s="2587"/>
      <c r="CG62" s="2587"/>
      <c r="CH62" s="2587"/>
      <c r="CI62" s="2587"/>
      <c r="CJ62" s="2587"/>
      <c r="CK62" s="2587"/>
      <c r="CL62" s="2587"/>
      <c r="CM62" s="2587"/>
      <c r="CN62" s="2587"/>
      <c r="CO62" s="2587"/>
      <c r="CP62" s="2587"/>
      <c r="CQ62" s="2587"/>
      <c r="CR62" s="2587"/>
      <c r="CS62" s="2587"/>
      <c r="CT62" s="2587"/>
      <c r="CU62" s="2587"/>
      <c r="CV62" s="2587"/>
      <c r="CW62" s="2587"/>
      <c r="CX62" s="2587"/>
      <c r="CY62" s="2587"/>
      <c r="CZ62" s="2587"/>
    </row>
    <row r="63" s="1078" customFormat="true" ht="15" customHeight="true" x14ac:dyDescent="0.2">
      <c r="A63" s="3309"/>
      <c r="B63" s="2220" t="s">
        <v>374</v>
      </c>
      <c r="C63" s="2107">
        <v>20.098824709189199</v>
      </c>
      <c r="D63" s="2108">
        <v>20.954286345848445</v>
      </c>
      <c r="E63" s="2108">
        <v>19.594003226177691</v>
      </c>
      <c r="F63" s="2108">
        <v>14.948108443416652</v>
      </c>
      <c r="G63" s="2109">
        <v>5.4091203911389112</v>
      </c>
      <c r="H63" s="2110">
        <v>13.10047573473468</v>
      </c>
      <c r="I63" s="2108">
        <v>6.289590711429212</v>
      </c>
      <c r="J63" s="2108">
        <v>2.8997890951316907</v>
      </c>
      <c r="K63" s="2108">
        <v>1.1471989334833133</v>
      </c>
      <c r="L63" s="2111">
        <v>2.6888518797633508E-2</v>
      </c>
      <c r="M63" s="2112">
        <v>19.654221299273249</v>
      </c>
      <c r="N63" s="2108">
        <v>21.972650613806906</v>
      </c>
      <c r="O63" s="2108">
        <v>21.047878087946323</v>
      </c>
      <c r="P63" s="2108">
        <v>18.772836710578318</v>
      </c>
      <c r="Q63" s="2109">
        <v>16.077005028488518</v>
      </c>
      <c r="R63" s="2110">
        <v>36.540948759647179</v>
      </c>
      <c r="S63" s="2108">
        <v>6.3164046177607567</v>
      </c>
      <c r="T63" s="2108">
        <v>1.6708819905976824</v>
      </c>
      <c r="U63" s="2108">
        <v>7.4709379172163537</v>
      </c>
      <c r="V63" s="2108">
        <v>7.5524761121406199</v>
      </c>
      <c r="W63" s="2108">
        <v>24.218840890966629</v>
      </c>
      <c r="X63" s="2108">
        <v>10.045054430098403</v>
      </c>
      <c r="Y63" s="2108">
        <v>19.58851093231576</v>
      </c>
      <c r="Z63" s="2108">
        <v>19.274254464579464</v>
      </c>
      <c r="AA63" s="2108">
        <v>28.681665027874743</v>
      </c>
      <c r="AB63" s="2108">
        <v>4.4584816768968256</v>
      </c>
      <c r="AC63" s="2108">
        <v>12.32195556436797</v>
      </c>
      <c r="AD63" s="2676">
        <v>20.356208589513347</v>
      </c>
      <c r="AE63" s="2697"/>
      <c r="AF63" s="2697"/>
      <c r="AG63" s="2697"/>
      <c r="AH63" s="2697"/>
      <c r="AI63" s="2697"/>
      <c r="AJ63" s="2697"/>
      <c r="AK63" s="2697"/>
      <c r="AL63" s="2697"/>
      <c r="AM63" s="2697"/>
      <c r="AN63" s="2697"/>
      <c r="AO63" s="2697"/>
      <c r="AP63" s="2697"/>
      <c r="AQ63" s="2697"/>
      <c r="AR63" s="2697"/>
      <c r="AS63" s="2697"/>
      <c r="AT63" s="2697"/>
      <c r="AU63" s="2697"/>
      <c r="AV63" s="2697"/>
      <c r="AW63" s="2697"/>
      <c r="AX63" s="2697"/>
      <c r="AY63" s="2697"/>
      <c r="AZ63" s="108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442"/>
      <c r="CC63" s="442"/>
      <c r="CD63" s="442"/>
      <c r="CE63" s="2587"/>
      <c r="CF63" s="2587"/>
      <c r="CG63" s="2587"/>
      <c r="CH63" s="2587"/>
      <c r="CI63" s="2587"/>
      <c r="CJ63" s="2587"/>
      <c r="CK63" s="2587"/>
      <c r="CL63" s="2587"/>
      <c r="CM63" s="2587"/>
      <c r="CN63" s="2587"/>
      <c r="CO63" s="2587"/>
      <c r="CP63" s="2587"/>
      <c r="CQ63" s="2587"/>
      <c r="CR63" s="2587"/>
      <c r="CS63" s="2587"/>
      <c r="CT63" s="2587"/>
      <c r="CU63" s="2587"/>
      <c r="CV63" s="2587"/>
      <c r="CW63" s="2587"/>
      <c r="CX63" s="2587"/>
      <c r="CY63" s="2587"/>
      <c r="CZ63" s="2587"/>
    </row>
    <row r="64" s="1078" customFormat="true" ht="15" customHeight="true" x14ac:dyDescent="0.2">
      <c r="A64" s="3309"/>
      <c r="B64" s="2220" t="s">
        <v>375</v>
      </c>
      <c r="C64" s="2107">
        <v>4.8658852685209766E-2</v>
      </c>
      <c r="D64" s="2108">
        <v>0.20629234891665132</v>
      </c>
      <c r="E64" s="2108">
        <v>0.27790736515059872</v>
      </c>
      <c r="F64" s="2108">
        <v>0.17387651066083942</v>
      </c>
      <c r="G64" s="2109">
        <v>8.8932615880959451E-2</v>
      </c>
      <c r="H64" s="2110">
        <v>0.24329013696602589</v>
      </c>
      <c r="I64" s="2108">
        <v>0</v>
      </c>
      <c r="J64" s="2108">
        <v>0</v>
      </c>
      <c r="K64" s="2108">
        <v>0</v>
      </c>
      <c r="L64" s="2111">
        <v>0</v>
      </c>
      <c r="M64" s="2112">
        <v>1.6145840307555347E-2</v>
      </c>
      <c r="N64" s="2108">
        <v>0.19613303935402224</v>
      </c>
      <c r="O64" s="2108">
        <v>0.36191857032000685</v>
      </c>
      <c r="P64" s="2108">
        <v>0.1099169251532363</v>
      </c>
      <c r="Q64" s="2109">
        <v>0.26983813228511266</v>
      </c>
      <c r="R64" s="2110">
        <v>0.35528362739474934</v>
      </c>
      <c r="S64" s="2108">
        <v>0.43854587756968916</v>
      </c>
      <c r="T64" s="2108">
        <v>0</v>
      </c>
      <c r="U64" s="2108">
        <v>0.30595979278440943</v>
      </c>
      <c r="V64" s="2108">
        <v>0.14170603010673608</v>
      </c>
      <c r="W64" s="2108">
        <v>0.14127757911252709</v>
      </c>
      <c r="X64" s="2108">
        <v>0.16852163426186528</v>
      </c>
      <c r="Y64" s="2108">
        <v>0.17234186706327825</v>
      </c>
      <c r="Z64" s="2108">
        <v>0.12741209450639573</v>
      </c>
      <c r="AA64" s="2108">
        <v>8.7065504403797664E-2</v>
      </c>
      <c r="AB64" s="2108">
        <v>0</v>
      </c>
      <c r="AC64" s="2108">
        <v>0</v>
      </c>
      <c r="AD64" s="2676">
        <v>0.27458158201454325</v>
      </c>
      <c r="AE64" s="2697"/>
      <c r="AF64" s="2697"/>
      <c r="AG64" s="2697"/>
      <c r="AH64" s="2697"/>
      <c r="AI64" s="2697"/>
      <c r="AJ64" s="2697"/>
      <c r="AK64" s="2697"/>
      <c r="AL64" s="2697"/>
      <c r="AM64" s="2697"/>
      <c r="AN64" s="2697"/>
      <c r="AO64" s="2697"/>
      <c r="AP64" s="2697"/>
      <c r="AQ64" s="2697"/>
      <c r="AR64" s="2697"/>
      <c r="AS64" s="2697"/>
      <c r="AT64" s="2697"/>
      <c r="AU64" s="2697"/>
      <c r="AV64" s="2697"/>
      <c r="AW64" s="2697"/>
      <c r="AX64" s="2697"/>
      <c r="AY64" s="2697"/>
      <c r="AZ64" s="108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442"/>
      <c r="CC64" s="442"/>
      <c r="CD64" s="442"/>
      <c r="CE64" s="2587"/>
      <c r="CF64" s="2587"/>
      <c r="CG64" s="2587"/>
      <c r="CH64" s="2587"/>
      <c r="CI64" s="2587"/>
      <c r="CJ64" s="2587"/>
      <c r="CK64" s="2587"/>
      <c r="CL64" s="2587"/>
      <c r="CM64" s="2587"/>
      <c r="CN64" s="2587"/>
      <c r="CO64" s="2587"/>
      <c r="CP64" s="2587"/>
      <c r="CQ64" s="2587"/>
      <c r="CR64" s="2587"/>
      <c r="CS64" s="2587"/>
      <c r="CT64" s="2587"/>
      <c r="CU64" s="2587"/>
      <c r="CV64" s="2587"/>
      <c r="CW64" s="2587"/>
      <c r="CX64" s="2587"/>
      <c r="CY64" s="2587"/>
      <c r="CZ64" s="2587"/>
    </row>
    <row r="65" s="1078" customFormat="true" ht="15" customHeight="true" x14ac:dyDescent="0.2">
      <c r="A65" s="3309"/>
      <c r="B65" s="2220" t="s">
        <v>376</v>
      </c>
      <c r="C65" s="2107">
        <v>1.152673693900697</v>
      </c>
      <c r="D65" s="2108">
        <v>1.2131474787168763</v>
      </c>
      <c r="E65" s="2108">
        <v>1.4214133644522269</v>
      </c>
      <c r="F65" s="2108">
        <v>0.5863563709856856</v>
      </c>
      <c r="G65" s="2109">
        <v>6.3087251442936004E-2</v>
      </c>
      <c r="H65" s="2110">
        <v>0.42011310530343127</v>
      </c>
      <c r="I65" s="2108">
        <v>0.12088845680363848</v>
      </c>
      <c r="J65" s="2108">
        <v>0.12557720700774383</v>
      </c>
      <c r="K65" s="2108">
        <v>0.15739192130234794</v>
      </c>
      <c r="L65" s="2111">
        <v>0</v>
      </c>
      <c r="M65" s="2112">
        <v>0.98954264771864886</v>
      </c>
      <c r="N65" s="2108">
        <v>1.2728330595126938</v>
      </c>
      <c r="O65" s="2108">
        <v>1.5636153220803342</v>
      </c>
      <c r="P65" s="2108">
        <v>1.2041375756397548</v>
      </c>
      <c r="Q65" s="2109">
        <v>0.44409335172838504</v>
      </c>
      <c r="R65" s="2110">
        <v>1.7797642161692842</v>
      </c>
      <c r="S65" s="2108">
        <v>0.30846053791739803</v>
      </c>
      <c r="T65" s="2108">
        <v>0.25212788221924121</v>
      </c>
      <c r="U65" s="2108">
        <v>5.7860290464334441E-2</v>
      </c>
      <c r="V65" s="2108">
        <v>0.54897745212064797</v>
      </c>
      <c r="W65" s="2108">
        <v>3.6860292585469434</v>
      </c>
      <c r="X65" s="2108">
        <v>0.14043469521822108</v>
      </c>
      <c r="Y65" s="2108">
        <v>0.30554865082440535</v>
      </c>
      <c r="Z65" s="2108">
        <v>0.37135483858510976</v>
      </c>
      <c r="AA65" s="2108">
        <v>1.0090462997724483</v>
      </c>
      <c r="AB65" s="2108">
        <v>0.31417103116146439</v>
      </c>
      <c r="AC65" s="2108">
        <v>0.80649775693214731</v>
      </c>
      <c r="AD65" s="2676">
        <v>2.0108660366479638</v>
      </c>
      <c r="AE65" s="2697"/>
      <c r="AF65" s="2697"/>
      <c r="AG65" s="2697"/>
      <c r="AH65" s="2697"/>
      <c r="AI65" s="2697"/>
      <c r="AJ65" s="2697"/>
      <c r="AK65" s="2697"/>
      <c r="AL65" s="2697"/>
      <c r="AM65" s="2697"/>
      <c r="AN65" s="2697"/>
      <c r="AO65" s="2697"/>
      <c r="AP65" s="2697"/>
      <c r="AQ65" s="2697"/>
      <c r="AR65" s="2697"/>
      <c r="AS65" s="2697"/>
      <c r="AT65" s="2697"/>
      <c r="AU65" s="2697"/>
      <c r="AV65" s="2697"/>
      <c r="AW65" s="2697"/>
      <c r="AX65" s="2697"/>
      <c r="AY65" s="2697"/>
      <c r="AZ65" s="108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442"/>
      <c r="CC65" s="442"/>
      <c r="CD65" s="442"/>
      <c r="CE65" s="2587"/>
      <c r="CF65" s="2587"/>
      <c r="CG65" s="2587"/>
      <c r="CH65" s="2587"/>
      <c r="CI65" s="2587"/>
      <c r="CJ65" s="2587"/>
      <c r="CK65" s="2587"/>
      <c r="CL65" s="2587"/>
      <c r="CM65" s="2587"/>
      <c r="CN65" s="2587"/>
      <c r="CO65" s="2587"/>
      <c r="CP65" s="2587"/>
      <c r="CQ65" s="2587"/>
      <c r="CR65" s="2587"/>
      <c r="CS65" s="2587"/>
      <c r="CT65" s="2587"/>
      <c r="CU65" s="2587"/>
      <c r="CV65" s="2587"/>
      <c r="CW65" s="2587"/>
      <c r="CX65" s="2587"/>
      <c r="CY65" s="2587"/>
      <c r="CZ65" s="2587"/>
    </row>
    <row r="66" s="1078" customFormat="true" ht="15" customHeight="true" x14ac:dyDescent="0.2">
      <c r="A66" s="3309"/>
      <c r="B66" s="2220" t="s">
        <v>377</v>
      </c>
      <c r="C66" s="2107">
        <v>16.679671140378737</v>
      </c>
      <c r="D66" s="2108">
        <v>7.8622140872582529</v>
      </c>
      <c r="E66" s="2108">
        <v>4.3702277928652871</v>
      </c>
      <c r="F66" s="2108">
        <v>2.2104164826903925</v>
      </c>
      <c r="G66" s="2109">
        <v>0.13918042531359071</v>
      </c>
      <c r="H66" s="2110">
        <v>1.9204520552460718</v>
      </c>
      <c r="I66" s="2108">
        <v>0</v>
      </c>
      <c r="J66" s="2108">
        <v>0</v>
      </c>
      <c r="K66" s="2108">
        <v>0</v>
      </c>
      <c r="L66" s="2111">
        <v>0</v>
      </c>
      <c r="M66" s="2112">
        <v>18.591235370707249</v>
      </c>
      <c r="N66" s="2108">
        <v>9.2305824162589847</v>
      </c>
      <c r="O66" s="2108">
        <v>6.2261698744009113</v>
      </c>
      <c r="P66" s="2108">
        <v>3.5832228043166396</v>
      </c>
      <c r="Q66" s="2109">
        <v>2.0538430315912004</v>
      </c>
      <c r="R66" s="2110">
        <v>0.43498353601464279</v>
      </c>
      <c r="S66" s="2108">
        <v>1.559834433806397</v>
      </c>
      <c r="T66" s="2108">
        <v>8.4042627406413745E-2</v>
      </c>
      <c r="U66" s="2108">
        <v>6.2992716152837982</v>
      </c>
      <c r="V66" s="2108">
        <v>4.370976334973788</v>
      </c>
      <c r="W66" s="2108">
        <v>2.9755750715774063</v>
      </c>
      <c r="X66" s="2108">
        <v>3.6324794930983568</v>
      </c>
      <c r="Y66" s="2108">
        <v>14.377797678626807</v>
      </c>
      <c r="Z66" s="2108">
        <v>2.1054842768655613</v>
      </c>
      <c r="AA66" s="2108">
        <v>0.5956769006774616</v>
      </c>
      <c r="AB66" s="2108">
        <v>1.7512819195602456</v>
      </c>
      <c r="AC66" s="2108">
        <v>26.363132282931744</v>
      </c>
      <c r="AD66" s="2676">
        <v>25.581839748772197</v>
      </c>
      <c r="AE66" s="2697"/>
      <c r="AF66" s="2697"/>
      <c r="AG66" s="2697"/>
      <c r="AH66" s="2697"/>
      <c r="AI66" s="2697"/>
      <c r="AJ66" s="2697"/>
      <c r="AK66" s="2697"/>
      <c r="AL66" s="2697"/>
      <c r="AM66" s="2697"/>
      <c r="AN66" s="2697"/>
      <c r="AO66" s="2697"/>
      <c r="AP66" s="2697"/>
      <c r="AQ66" s="2697"/>
      <c r="AR66" s="2697"/>
      <c r="AS66" s="2697"/>
      <c r="AT66" s="2697"/>
      <c r="AU66" s="2697"/>
      <c r="AV66" s="2697"/>
      <c r="AW66" s="2697"/>
      <c r="AX66" s="2697"/>
      <c r="AY66" s="2697"/>
      <c r="AZ66" s="108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442"/>
      <c r="CC66" s="442"/>
      <c r="CD66" s="442"/>
      <c r="CE66" s="2587"/>
      <c r="CF66" s="2587"/>
      <c r="CG66" s="2587"/>
      <c r="CH66" s="2587"/>
      <c r="CI66" s="2587"/>
      <c r="CJ66" s="2587"/>
      <c r="CK66" s="2587"/>
      <c r="CL66" s="2587"/>
      <c r="CM66" s="2587"/>
      <c r="CN66" s="2587"/>
      <c r="CO66" s="2587"/>
      <c r="CP66" s="2587"/>
      <c r="CQ66" s="2587"/>
      <c r="CR66" s="2587"/>
      <c r="CS66" s="2587"/>
      <c r="CT66" s="2587"/>
      <c r="CU66" s="2587"/>
      <c r="CV66" s="2587"/>
      <c r="CW66" s="2587"/>
      <c r="CX66" s="2587"/>
      <c r="CY66" s="2587"/>
      <c r="CZ66" s="2587"/>
    </row>
    <row r="67" s="1078" customFormat="true" ht="15" customHeight="true" x14ac:dyDescent="0.2">
      <c r="A67" s="3309"/>
      <c r="B67" s="2220" t="s">
        <v>378</v>
      </c>
      <c r="C67" s="2107">
        <v>1.747623537992744E-2</v>
      </c>
      <c r="D67" s="2108">
        <v>4.6619168747118765E-2</v>
      </c>
      <c r="E67" s="2108">
        <v>0</v>
      </c>
      <c r="F67" s="2108">
        <v>9.1831155974030257E-2</v>
      </c>
      <c r="G67" s="2109">
        <v>0</v>
      </c>
      <c r="H67" s="2110">
        <v>0</v>
      </c>
      <c r="I67" s="2108">
        <v>0</v>
      </c>
      <c r="J67" s="2108">
        <v>0</v>
      </c>
      <c r="K67" s="2108">
        <v>0</v>
      </c>
      <c r="L67" s="2111">
        <v>0</v>
      </c>
      <c r="M67" s="2112">
        <v>2.2484116396104092E-2</v>
      </c>
      <c r="N67" s="2108">
        <v>4.8316127307864914E-2</v>
      </c>
      <c r="O67" s="2108">
        <v>1.1750450522415773E-2</v>
      </c>
      <c r="P67" s="2108">
        <v>0</v>
      </c>
      <c r="Q67" s="2109">
        <v>0.11812604219268216</v>
      </c>
      <c r="R67" s="2110">
        <v>0</v>
      </c>
      <c r="S67" s="2108">
        <v>4.6132416948442369E-2</v>
      </c>
      <c r="T67" s="2108">
        <v>0</v>
      </c>
      <c r="U67" s="2108">
        <v>0</v>
      </c>
      <c r="V67" s="2108">
        <v>0</v>
      </c>
      <c r="W67" s="2108">
        <v>1.4288805682856402E-2</v>
      </c>
      <c r="X67" s="2108">
        <v>0.13104614014741062</v>
      </c>
      <c r="Y67" s="2108">
        <v>3.6793008314231067E-2</v>
      </c>
      <c r="Z67" s="2108">
        <v>0.16836592632605835</v>
      </c>
      <c r="AA67" s="2108">
        <v>0</v>
      </c>
      <c r="AB67" s="2108">
        <v>0</v>
      </c>
      <c r="AC67" s="2108">
        <v>0</v>
      </c>
      <c r="AD67" s="2676">
        <v>0</v>
      </c>
      <c r="AE67" s="2697"/>
      <c r="AF67" s="2697"/>
      <c r="AG67" s="2697"/>
      <c r="AH67" s="2697"/>
      <c r="AI67" s="2697"/>
      <c r="AJ67" s="2697"/>
      <c r="AK67" s="2697"/>
      <c r="AL67" s="2697"/>
      <c r="AM67" s="2697"/>
      <c r="AN67" s="2697"/>
      <c r="AO67" s="2697"/>
      <c r="AP67" s="2697"/>
      <c r="AQ67" s="2697"/>
      <c r="AR67" s="2697"/>
      <c r="AS67" s="2697"/>
      <c r="AT67" s="2697"/>
      <c r="AU67" s="2697"/>
      <c r="AV67" s="2697"/>
      <c r="AW67" s="2697"/>
      <c r="AX67" s="2697"/>
      <c r="AY67" s="2697"/>
      <c r="AZ67" s="108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442"/>
      <c r="CC67" s="442"/>
      <c r="CD67" s="442"/>
      <c r="CE67" s="2587"/>
      <c r="CF67" s="2587"/>
      <c r="CG67" s="2587"/>
      <c r="CH67" s="2587"/>
      <c r="CI67" s="2587"/>
      <c r="CJ67" s="2587"/>
      <c r="CK67" s="2587"/>
      <c r="CL67" s="2587"/>
      <c r="CM67" s="2587"/>
      <c r="CN67" s="2587"/>
      <c r="CO67" s="2587"/>
      <c r="CP67" s="2587"/>
      <c r="CQ67" s="2587"/>
      <c r="CR67" s="2587"/>
      <c r="CS67" s="2587"/>
      <c r="CT67" s="2587"/>
      <c r="CU67" s="2587"/>
      <c r="CV67" s="2587"/>
      <c r="CW67" s="2587"/>
      <c r="CX67" s="2587"/>
      <c r="CY67" s="2587"/>
      <c r="CZ67" s="2587"/>
    </row>
    <row r="68" s="1078" customFormat="true" ht="15" customHeight="true" x14ac:dyDescent="0.2">
      <c r="A68" s="3309"/>
      <c r="B68" s="2220" t="s">
        <v>379</v>
      </c>
      <c r="C68" s="2107">
        <v>8.3338920096678107E-2</v>
      </c>
      <c r="D68" s="2108">
        <v>0</v>
      </c>
      <c r="E68" s="2108">
        <v>0</v>
      </c>
      <c r="F68" s="2108">
        <v>0</v>
      </c>
      <c r="G68" s="2109">
        <v>0</v>
      </c>
      <c r="H68" s="2110">
        <v>0</v>
      </c>
      <c r="I68" s="2108">
        <v>0</v>
      </c>
      <c r="J68" s="2108">
        <v>0</v>
      </c>
      <c r="K68" s="2108">
        <v>0</v>
      </c>
      <c r="L68" s="2111">
        <v>0</v>
      </c>
      <c r="M68" s="2112">
        <v>0.10722000127850811</v>
      </c>
      <c r="N68" s="2108">
        <v>0</v>
      </c>
      <c r="O68" s="2108">
        <v>0</v>
      </c>
      <c r="P68" s="2108">
        <v>0</v>
      </c>
      <c r="Q68" s="2109">
        <v>0</v>
      </c>
      <c r="R68" s="2110">
        <v>0</v>
      </c>
      <c r="S68" s="2108">
        <v>0</v>
      </c>
      <c r="T68" s="2108">
        <v>0</v>
      </c>
      <c r="U68" s="2108">
        <v>0</v>
      </c>
      <c r="V68" s="2108">
        <v>0</v>
      </c>
      <c r="W68" s="2108">
        <v>0</v>
      </c>
      <c r="X68" s="2108">
        <v>0</v>
      </c>
      <c r="Y68" s="2108">
        <v>0</v>
      </c>
      <c r="Z68" s="2108">
        <v>0</v>
      </c>
      <c r="AA68" s="2108">
        <v>0</v>
      </c>
      <c r="AB68" s="2108">
        <v>0</v>
      </c>
      <c r="AC68" s="2108">
        <v>0.21023454489623666</v>
      </c>
      <c r="AD68" s="2676">
        <v>0</v>
      </c>
      <c r="AE68" s="2697"/>
      <c r="AF68" s="2697"/>
      <c r="AG68" s="2697"/>
      <c r="AH68" s="2697"/>
      <c r="AI68" s="2697"/>
      <c r="AJ68" s="2697"/>
      <c r="AK68" s="2697"/>
      <c r="AL68" s="2697"/>
      <c r="AM68" s="2697"/>
      <c r="AN68" s="2697"/>
      <c r="AO68" s="2697"/>
      <c r="AP68" s="2697"/>
      <c r="AQ68" s="2697"/>
      <c r="AR68" s="2697"/>
      <c r="AS68" s="2697"/>
      <c r="AT68" s="2697"/>
      <c r="AU68" s="2697"/>
      <c r="AV68" s="2697"/>
      <c r="AW68" s="2697"/>
      <c r="AX68" s="2697"/>
      <c r="AY68" s="2697"/>
      <c r="AZ68" s="108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442"/>
      <c r="CC68" s="442"/>
      <c r="CD68" s="442"/>
      <c r="CE68" s="2587"/>
      <c r="CF68" s="2587"/>
      <c r="CG68" s="2587"/>
      <c r="CH68" s="2587"/>
      <c r="CI68" s="2587"/>
      <c r="CJ68" s="2587"/>
      <c r="CK68" s="2587"/>
      <c r="CL68" s="2587"/>
      <c r="CM68" s="2587"/>
      <c r="CN68" s="2587"/>
      <c r="CO68" s="2587"/>
      <c r="CP68" s="2587"/>
      <c r="CQ68" s="2587"/>
      <c r="CR68" s="2587"/>
      <c r="CS68" s="2587"/>
      <c r="CT68" s="2587"/>
      <c r="CU68" s="2587"/>
      <c r="CV68" s="2587"/>
      <c r="CW68" s="2587"/>
      <c r="CX68" s="2587"/>
      <c r="CY68" s="2587"/>
      <c r="CZ68" s="2587"/>
    </row>
    <row r="69" s="1078" customFormat="true" ht="15" customHeight="true" x14ac:dyDescent="0.2">
      <c r="A69" s="3309"/>
      <c r="B69" s="2220" t="s">
        <v>380</v>
      </c>
      <c r="C69" s="2107">
        <v>5.0287115463998444E-2</v>
      </c>
      <c r="D69" s="2108">
        <v>0</v>
      </c>
      <c r="E69" s="2108">
        <v>0</v>
      </c>
      <c r="F69" s="2108">
        <v>0</v>
      </c>
      <c r="G69" s="2109">
        <v>0.12902992836700974</v>
      </c>
      <c r="H69" s="2110">
        <v>0</v>
      </c>
      <c r="I69" s="2108">
        <v>0</v>
      </c>
      <c r="J69" s="2108">
        <v>0.17950483940779285</v>
      </c>
      <c r="K69" s="2108">
        <v>0</v>
      </c>
      <c r="L69" s="2111">
        <v>1.5754915737939315E-2</v>
      </c>
      <c r="M69" s="2112">
        <v>6.4697077644965975E-2</v>
      </c>
      <c r="N69" s="2108">
        <v>0</v>
      </c>
      <c r="O69" s="2108">
        <v>0</v>
      </c>
      <c r="P69" s="2108">
        <v>0</v>
      </c>
      <c r="Q69" s="2109">
        <v>0.10980737650953708</v>
      </c>
      <c r="R69" s="2110">
        <v>0</v>
      </c>
      <c r="S69" s="2108">
        <v>0</v>
      </c>
      <c r="T69" s="2108">
        <v>7.5590872661905006E-2</v>
      </c>
      <c r="U69" s="2108">
        <v>0</v>
      </c>
      <c r="V69" s="2108">
        <v>0</v>
      </c>
      <c r="W69" s="2108">
        <v>0</v>
      </c>
      <c r="X69" s="2108">
        <v>2.0903883932291759E-2</v>
      </c>
      <c r="Y69" s="2108">
        <v>0.20757376904133457</v>
      </c>
      <c r="Z69" s="2108">
        <v>0</v>
      </c>
      <c r="AA69" s="2108">
        <v>8.1127543546611572E-2</v>
      </c>
      <c r="AB69" s="2108">
        <v>0</v>
      </c>
      <c r="AC69" s="2108">
        <v>0</v>
      </c>
      <c r="AD69" s="2676">
        <v>0</v>
      </c>
      <c r="AE69" s="2697"/>
      <c r="AF69" s="2697"/>
      <c r="AG69" s="2697"/>
      <c r="AH69" s="2697"/>
      <c r="AI69" s="2697"/>
      <c r="AJ69" s="2697"/>
      <c r="AK69" s="2697"/>
      <c r="AL69" s="2697"/>
      <c r="AM69" s="2697"/>
      <c r="AN69" s="2697"/>
      <c r="AO69" s="2697"/>
      <c r="AP69" s="2697"/>
      <c r="AQ69" s="2697"/>
      <c r="AR69" s="2697"/>
      <c r="AS69" s="2697"/>
      <c r="AT69" s="2697"/>
      <c r="AU69" s="2697"/>
      <c r="AV69" s="2697"/>
      <c r="AW69" s="2697"/>
      <c r="AX69" s="2697"/>
      <c r="AY69" s="2697"/>
      <c r="AZ69" s="108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442"/>
      <c r="CC69" s="442"/>
      <c r="CD69" s="442"/>
      <c r="CE69" s="2587"/>
      <c r="CF69" s="2587"/>
      <c r="CG69" s="2587"/>
      <c r="CH69" s="2587"/>
      <c r="CI69" s="2587"/>
      <c r="CJ69" s="2587"/>
      <c r="CK69" s="2587"/>
      <c r="CL69" s="2587"/>
      <c r="CM69" s="2587"/>
      <c r="CN69" s="2587"/>
      <c r="CO69" s="2587"/>
      <c r="CP69" s="2587"/>
      <c r="CQ69" s="2587"/>
      <c r="CR69" s="2587"/>
      <c r="CS69" s="2587"/>
      <c r="CT69" s="2587"/>
      <c r="CU69" s="2587"/>
      <c r="CV69" s="2587"/>
      <c r="CW69" s="2587"/>
      <c r="CX69" s="2587"/>
      <c r="CY69" s="2587"/>
      <c r="CZ69" s="2587"/>
    </row>
    <row r="70" s="1078" customFormat="true" ht="15" customHeight="true" x14ac:dyDescent="0.2">
      <c r="A70" s="3309"/>
      <c r="B70" s="2220" t="s">
        <v>381</v>
      </c>
      <c r="C70" s="2107">
        <v>0</v>
      </c>
      <c r="D70" s="2108">
        <v>0</v>
      </c>
      <c r="E70" s="2108">
        <v>0</v>
      </c>
      <c r="F70" s="2108">
        <v>0</v>
      </c>
      <c r="G70" s="2109">
        <v>0.3061636274483493</v>
      </c>
      <c r="H70" s="2110">
        <v>0</v>
      </c>
      <c r="I70" s="2108">
        <v>0.15930586264351257</v>
      </c>
      <c r="J70" s="2108">
        <v>0</v>
      </c>
      <c r="K70" s="2108">
        <v>7.8008654078822251E-2</v>
      </c>
      <c r="L70" s="2111">
        <v>0.94080479138465412</v>
      </c>
      <c r="M70" s="2112">
        <v>0</v>
      </c>
      <c r="N70" s="2108">
        <v>0</v>
      </c>
      <c r="O70" s="2108">
        <v>0</v>
      </c>
      <c r="P70" s="2108">
        <v>0</v>
      </c>
      <c r="Q70" s="2109">
        <v>5.5668813351710519E-2</v>
      </c>
      <c r="R70" s="2110">
        <v>0</v>
      </c>
      <c r="S70" s="2108">
        <v>2.0250785752849387E-2</v>
      </c>
      <c r="T70" s="2108">
        <v>0.40925355750874792</v>
      </c>
      <c r="U70" s="2108">
        <v>0</v>
      </c>
      <c r="V70" s="2108">
        <v>0</v>
      </c>
      <c r="W70" s="2108">
        <v>5.1020934411643737E-2</v>
      </c>
      <c r="X70" s="2108">
        <v>4.953577197331667E-2</v>
      </c>
      <c r="Y70" s="2108">
        <v>4.0835523681040216E-2</v>
      </c>
      <c r="Z70" s="2108">
        <v>0</v>
      </c>
      <c r="AA70" s="2108">
        <v>0</v>
      </c>
      <c r="AB70" s="2108">
        <v>0</v>
      </c>
      <c r="AC70" s="2108">
        <v>1.3221785982059803E-2</v>
      </c>
      <c r="AD70" s="2676">
        <v>0</v>
      </c>
      <c r="AE70" s="2697"/>
      <c r="AF70" s="2697"/>
      <c r="AG70" s="2697"/>
      <c r="AH70" s="2697"/>
      <c r="AI70" s="2697"/>
      <c r="AJ70" s="2697"/>
      <c r="AK70" s="2697"/>
      <c r="AL70" s="2697"/>
      <c r="AM70" s="2697"/>
      <c r="AN70" s="2697"/>
      <c r="AO70" s="2697"/>
      <c r="AP70" s="2697"/>
      <c r="AQ70" s="2697"/>
      <c r="AR70" s="2697"/>
      <c r="AS70" s="2697"/>
      <c r="AT70" s="2697"/>
      <c r="AU70" s="2697"/>
      <c r="AV70" s="2697"/>
      <c r="AW70" s="2697"/>
      <c r="AX70" s="2697"/>
      <c r="AY70" s="2697"/>
      <c r="AZ70" s="108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442"/>
      <c r="CC70" s="442"/>
      <c r="CD70" s="442"/>
      <c r="CE70" s="2587"/>
      <c r="CF70" s="2587"/>
      <c r="CG70" s="2587"/>
      <c r="CH70" s="2587"/>
      <c r="CI70" s="2587"/>
      <c r="CJ70" s="2587"/>
      <c r="CK70" s="2587"/>
      <c r="CL70" s="2587"/>
      <c r="CM70" s="2587"/>
      <c r="CN70" s="2587"/>
      <c r="CO70" s="2587"/>
      <c r="CP70" s="2587"/>
      <c r="CQ70" s="2587"/>
      <c r="CR70" s="2587"/>
      <c r="CS70" s="2587"/>
      <c r="CT70" s="2587"/>
      <c r="CU70" s="2587"/>
      <c r="CV70" s="2587"/>
      <c r="CW70" s="2587"/>
      <c r="CX70" s="2587"/>
      <c r="CY70" s="2587"/>
      <c r="CZ70" s="2587"/>
    </row>
    <row r="71" s="1078" customFormat="true" ht="15" customHeight="true" x14ac:dyDescent="0.2">
      <c r="A71" s="3309"/>
      <c r="B71" s="2220" t="s">
        <v>47</v>
      </c>
      <c r="C71" s="2107">
        <v>0</v>
      </c>
      <c r="D71" s="2108">
        <v>0</v>
      </c>
      <c r="E71" s="2108">
        <v>6.6730948123808337E-3</v>
      </c>
      <c r="F71" s="2108">
        <v>3.3524429471588338E-3</v>
      </c>
      <c r="G71" s="2109">
        <v>0</v>
      </c>
      <c r="H71" s="2110">
        <v>0</v>
      </c>
      <c r="I71" s="2108">
        <v>1.5049783401213494E-2</v>
      </c>
      <c r="J71" s="2108">
        <v>0</v>
      </c>
      <c r="K71" s="2108">
        <v>0</v>
      </c>
      <c r="L71" s="2111">
        <v>0</v>
      </c>
      <c r="M71" s="2112">
        <v>0</v>
      </c>
      <c r="N71" s="2108">
        <v>0</v>
      </c>
      <c r="O71" s="2108">
        <v>0</v>
      </c>
      <c r="P71" s="2108">
        <v>8.5922250648445414E-3</v>
      </c>
      <c r="Q71" s="2109">
        <v>0</v>
      </c>
      <c r="R71" s="2110">
        <v>0</v>
      </c>
      <c r="S71" s="2108">
        <v>0</v>
      </c>
      <c r="T71" s="2108">
        <v>0</v>
      </c>
      <c r="U71" s="2108">
        <v>1.7369003130501721E-2</v>
      </c>
      <c r="V71" s="2108">
        <v>0</v>
      </c>
      <c r="W71" s="2108">
        <v>0</v>
      </c>
      <c r="X71" s="2108">
        <v>0</v>
      </c>
      <c r="Y71" s="2108">
        <v>0</v>
      </c>
      <c r="Z71" s="2108">
        <v>0</v>
      </c>
      <c r="AA71" s="2108">
        <v>9.0242121282141374E-3</v>
      </c>
      <c r="AB71" s="2108">
        <v>0</v>
      </c>
      <c r="AC71" s="2108">
        <v>0</v>
      </c>
      <c r="AD71" s="2676">
        <v>0</v>
      </c>
      <c r="AE71" s="2697"/>
      <c r="AF71" s="2697"/>
      <c r="AG71" s="2697"/>
      <c r="AH71" s="2697"/>
      <c r="AI71" s="2697"/>
      <c r="AJ71" s="2697"/>
      <c r="AK71" s="2697"/>
      <c r="AL71" s="2697"/>
      <c r="AM71" s="2697"/>
      <c r="AN71" s="2697"/>
      <c r="AO71" s="2697"/>
      <c r="AP71" s="2697"/>
      <c r="AQ71" s="2697"/>
      <c r="AR71" s="2697"/>
      <c r="AS71" s="2697"/>
      <c r="AT71" s="2697"/>
      <c r="AU71" s="2697"/>
      <c r="AV71" s="2697"/>
      <c r="AW71" s="2697"/>
      <c r="AX71" s="2697"/>
      <c r="AY71" s="2697"/>
      <c r="AZ71" s="108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442"/>
      <c r="CC71" s="442"/>
      <c r="CD71" s="442"/>
      <c r="CE71" s="2587"/>
      <c r="CF71" s="2587"/>
      <c r="CG71" s="2587"/>
      <c r="CH71" s="2587"/>
      <c r="CI71" s="2587"/>
      <c r="CJ71" s="2587"/>
      <c r="CK71" s="2587"/>
      <c r="CL71" s="2587"/>
      <c r="CM71" s="2587"/>
      <c r="CN71" s="2587"/>
      <c r="CO71" s="2587"/>
      <c r="CP71" s="2587"/>
      <c r="CQ71" s="2587"/>
      <c r="CR71" s="2587"/>
      <c r="CS71" s="2587"/>
      <c r="CT71" s="2587"/>
      <c r="CU71" s="2587"/>
      <c r="CV71" s="2587"/>
      <c r="CW71" s="2587"/>
      <c r="CX71" s="2587"/>
      <c r="CY71" s="2587"/>
      <c r="CZ71" s="2587"/>
    </row>
    <row r="72" s="1078" customFormat="true" ht="15" customHeight="true" x14ac:dyDescent="0.2">
      <c r="A72" s="2044"/>
      <c r="B72" s="2221"/>
      <c r="C72" s="2107"/>
      <c r="D72" s="2108"/>
      <c r="E72" s="2108"/>
      <c r="F72" s="2108"/>
      <c r="G72" s="2109"/>
      <c r="H72" s="2110"/>
      <c r="I72" s="2108"/>
      <c r="J72" s="2108"/>
      <c r="K72" s="2108"/>
      <c r="L72" s="2111"/>
      <c r="M72" s="2112"/>
      <c r="N72" s="2108"/>
      <c r="O72" s="2108"/>
      <c r="P72" s="2108"/>
      <c r="Q72" s="2109"/>
      <c r="R72" s="2110"/>
      <c r="S72" s="2108"/>
      <c r="T72" s="2108"/>
      <c r="U72" s="2108"/>
      <c r="V72" s="2108"/>
      <c r="W72" s="2108"/>
      <c r="X72" s="2108"/>
      <c r="Y72" s="2108"/>
      <c r="Z72" s="2108"/>
      <c r="AA72" s="2108"/>
      <c r="AB72" s="2108"/>
      <c r="AC72" s="2108"/>
      <c r="AD72" s="2676"/>
      <c r="AE72" s="2697"/>
      <c r="AF72" s="2697"/>
      <c r="AG72" s="2697"/>
      <c r="AH72" s="2697"/>
      <c r="AI72" s="2697"/>
      <c r="AJ72" s="2697"/>
      <c r="AK72" s="2697"/>
      <c r="AL72" s="2697"/>
      <c r="AM72" s="2697"/>
      <c r="AN72" s="2697"/>
      <c r="AO72" s="2697"/>
      <c r="AP72" s="2697"/>
      <c r="AQ72" s="2697"/>
      <c r="AR72" s="2697"/>
      <c r="AS72" s="2697"/>
      <c r="AT72" s="2697"/>
      <c r="AU72" s="2697"/>
      <c r="AV72" s="2697"/>
      <c r="AW72" s="2697"/>
      <c r="AX72" s="2697"/>
      <c r="AY72" s="2697"/>
      <c r="AZ72" s="108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442"/>
      <c r="CC72" s="442"/>
      <c r="CD72" s="442"/>
      <c r="CE72" s="2587"/>
      <c r="CF72" s="2587"/>
      <c r="CG72" s="2587"/>
      <c r="CH72" s="2587"/>
      <c r="CI72" s="2587"/>
      <c r="CJ72" s="2587"/>
      <c r="CK72" s="2587"/>
      <c r="CL72" s="2587"/>
      <c r="CM72" s="2587"/>
      <c r="CN72" s="2587"/>
      <c r="CO72" s="2587"/>
      <c r="CP72" s="2587"/>
      <c r="CQ72" s="2587"/>
      <c r="CR72" s="2587"/>
      <c r="CS72" s="2587"/>
      <c r="CT72" s="2587"/>
      <c r="CU72" s="2587"/>
      <c r="CV72" s="2587"/>
      <c r="CW72" s="2587"/>
      <c r="CX72" s="2587"/>
      <c r="CY72" s="2587"/>
      <c r="CZ72" s="2587"/>
    </row>
    <row r="73" s="1078" customFormat="true" ht="15" customHeight="true" x14ac:dyDescent="0.2">
      <c r="A73" s="2044"/>
      <c r="B73" s="2221"/>
      <c r="C73" s="2107"/>
      <c r="D73" s="2108"/>
      <c r="E73" s="2108"/>
      <c r="F73" s="2108"/>
      <c r="G73" s="2109"/>
      <c r="H73" s="2110"/>
      <c r="I73" s="2108"/>
      <c r="J73" s="2108"/>
      <c r="K73" s="2108"/>
      <c r="L73" s="2111"/>
      <c r="M73" s="2112"/>
      <c r="N73" s="2108"/>
      <c r="O73" s="2108"/>
      <c r="P73" s="2108"/>
      <c r="Q73" s="2109"/>
      <c r="R73" s="2110"/>
      <c r="S73" s="2108"/>
      <c r="T73" s="2108"/>
      <c r="U73" s="2108"/>
      <c r="V73" s="2108"/>
      <c r="W73" s="2108"/>
      <c r="X73" s="2108"/>
      <c r="Y73" s="2108"/>
      <c r="Z73" s="2108"/>
      <c r="AA73" s="2108"/>
      <c r="AB73" s="2108"/>
      <c r="AC73" s="2108"/>
      <c r="AD73" s="2676"/>
      <c r="AE73" s="2697"/>
      <c r="AF73" s="2697"/>
      <c r="AG73" s="2697"/>
      <c r="AH73" s="2697"/>
      <c r="AI73" s="2697"/>
      <c r="AJ73" s="2697"/>
      <c r="AK73" s="2697"/>
      <c r="AL73" s="2697"/>
      <c r="AM73" s="2697"/>
      <c r="AN73" s="2697"/>
      <c r="AO73" s="2697"/>
      <c r="AP73" s="2697"/>
      <c r="AQ73" s="2697"/>
      <c r="AR73" s="2697"/>
      <c r="AS73" s="2697"/>
      <c r="AT73" s="2697"/>
      <c r="AU73" s="2697"/>
      <c r="AV73" s="2697"/>
      <c r="AW73" s="2697"/>
      <c r="AX73" s="2697"/>
      <c r="AY73" s="2697"/>
      <c r="AZ73" s="108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442"/>
      <c r="CC73" s="442"/>
      <c r="CD73" s="442"/>
      <c r="CE73" s="2587"/>
      <c r="CF73" s="2587"/>
      <c r="CG73" s="2587"/>
      <c r="CH73" s="2587"/>
      <c r="CI73" s="2587"/>
      <c r="CJ73" s="2587"/>
      <c r="CK73" s="2587"/>
      <c r="CL73" s="2587"/>
      <c r="CM73" s="2587"/>
      <c r="CN73" s="2587"/>
      <c r="CO73" s="2587"/>
      <c r="CP73" s="2587"/>
      <c r="CQ73" s="2587"/>
      <c r="CR73" s="2587"/>
      <c r="CS73" s="2587"/>
      <c r="CT73" s="2587"/>
      <c r="CU73" s="2587"/>
      <c r="CV73" s="2587"/>
      <c r="CW73" s="2587"/>
      <c r="CX73" s="2587"/>
      <c r="CY73" s="2587"/>
      <c r="CZ73" s="2587"/>
    </row>
    <row r="74" s="1078" customFormat="true" ht="15" customHeight="true" x14ac:dyDescent="0.2">
      <c r="A74" s="2044"/>
      <c r="B74" s="2221"/>
      <c r="C74" s="2107"/>
      <c r="D74" s="2108"/>
      <c r="E74" s="2108"/>
      <c r="F74" s="2108"/>
      <c r="G74" s="2109"/>
      <c r="H74" s="2110"/>
      <c r="I74" s="2108"/>
      <c r="J74" s="2108"/>
      <c r="K74" s="2108"/>
      <c r="L74" s="2111"/>
      <c r="M74" s="2112"/>
      <c r="N74" s="2108"/>
      <c r="O74" s="2108"/>
      <c r="P74" s="2108"/>
      <c r="Q74" s="2109"/>
      <c r="R74" s="2110"/>
      <c r="S74" s="2108"/>
      <c r="T74" s="2108"/>
      <c r="U74" s="2108"/>
      <c r="V74" s="2108"/>
      <c r="W74" s="2108"/>
      <c r="X74" s="2108"/>
      <c r="Y74" s="2108"/>
      <c r="Z74" s="2108"/>
      <c r="AA74" s="2108"/>
      <c r="AB74" s="2108"/>
      <c r="AC74" s="2108"/>
      <c r="AD74" s="2676"/>
      <c r="AE74" s="2697"/>
      <c r="AF74" s="2697"/>
      <c r="AG74" s="2697"/>
      <c r="AH74" s="2697"/>
      <c r="AI74" s="2697"/>
      <c r="AJ74" s="2697"/>
      <c r="AK74" s="2697"/>
      <c r="AL74" s="2697"/>
      <c r="AM74" s="2697"/>
      <c r="AN74" s="2697"/>
      <c r="AO74" s="2697"/>
      <c r="AP74" s="2697"/>
      <c r="AQ74" s="2697"/>
      <c r="AR74" s="2697"/>
      <c r="AS74" s="2697"/>
      <c r="AT74" s="2697"/>
      <c r="AU74" s="2697"/>
      <c r="AV74" s="2697"/>
      <c r="AW74" s="2697"/>
      <c r="AX74" s="2697"/>
      <c r="AY74" s="2697"/>
      <c r="AZ74" s="108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442"/>
      <c r="CC74" s="442"/>
      <c r="CD74" s="442"/>
      <c r="CE74" s="2587"/>
      <c r="CF74" s="2587"/>
      <c r="CG74" s="2587"/>
      <c r="CH74" s="2587"/>
      <c r="CI74" s="2587"/>
      <c r="CJ74" s="2587"/>
      <c r="CK74" s="2587"/>
      <c r="CL74" s="2587"/>
      <c r="CM74" s="2587"/>
      <c r="CN74" s="2587"/>
      <c r="CO74" s="2587"/>
      <c r="CP74" s="2587"/>
      <c r="CQ74" s="2587"/>
      <c r="CR74" s="2587"/>
      <c r="CS74" s="2587"/>
      <c r="CT74" s="2587"/>
      <c r="CU74" s="2587"/>
      <c r="CV74" s="2587"/>
      <c r="CW74" s="2587"/>
      <c r="CX74" s="2587"/>
      <c r="CY74" s="2587"/>
      <c r="CZ74" s="2587"/>
    </row>
    <row r="75" s="1078" customFormat="true" ht="15" customHeight="true" x14ac:dyDescent="0.2">
      <c r="A75" s="2044"/>
      <c r="B75" s="2221"/>
      <c r="C75" s="2107"/>
      <c r="D75" s="2108"/>
      <c r="E75" s="2108"/>
      <c r="F75" s="2108"/>
      <c r="G75" s="2109"/>
      <c r="H75" s="2110"/>
      <c r="I75" s="2108"/>
      <c r="J75" s="2108"/>
      <c r="K75" s="2108"/>
      <c r="L75" s="2111"/>
      <c r="M75" s="2112"/>
      <c r="N75" s="2108"/>
      <c r="O75" s="2108"/>
      <c r="P75" s="2108"/>
      <c r="Q75" s="2109"/>
      <c r="R75" s="2110"/>
      <c r="S75" s="2108"/>
      <c r="T75" s="2108"/>
      <c r="U75" s="2108"/>
      <c r="V75" s="2108"/>
      <c r="W75" s="2108"/>
      <c r="X75" s="2108"/>
      <c r="Y75" s="2108"/>
      <c r="Z75" s="2108"/>
      <c r="AA75" s="2108"/>
      <c r="AB75" s="2108"/>
      <c r="AC75" s="2108"/>
      <c r="AD75" s="2676"/>
      <c r="AE75" s="2697"/>
      <c r="AF75" s="2697"/>
      <c r="AG75" s="2697"/>
      <c r="AH75" s="2697"/>
      <c r="AI75" s="2697"/>
      <c r="AJ75" s="2697"/>
      <c r="AK75" s="2697"/>
      <c r="AL75" s="2697"/>
      <c r="AM75" s="2697"/>
      <c r="AN75" s="2697"/>
      <c r="AO75" s="2697"/>
      <c r="AP75" s="2697"/>
      <c r="AQ75" s="2697"/>
      <c r="AR75" s="2697"/>
      <c r="AS75" s="2697"/>
      <c r="AT75" s="2697"/>
      <c r="AU75" s="2697"/>
      <c r="AV75" s="2697"/>
      <c r="AW75" s="2697"/>
      <c r="AX75" s="2697"/>
      <c r="AY75" s="2697"/>
      <c r="AZ75" s="108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442"/>
      <c r="CC75" s="442"/>
      <c r="CD75" s="442"/>
      <c r="CE75" s="2587"/>
      <c r="CF75" s="2587"/>
      <c r="CG75" s="2587"/>
      <c r="CH75" s="2587"/>
      <c r="CI75" s="2587"/>
      <c r="CJ75" s="2587"/>
      <c r="CK75" s="2587"/>
      <c r="CL75" s="2587"/>
      <c r="CM75" s="2587"/>
      <c r="CN75" s="2587"/>
      <c r="CO75" s="2587"/>
      <c r="CP75" s="2587"/>
      <c r="CQ75" s="2587"/>
      <c r="CR75" s="2587"/>
      <c r="CS75" s="2587"/>
      <c r="CT75" s="2587"/>
      <c r="CU75" s="2587"/>
      <c r="CV75" s="2587"/>
      <c r="CW75" s="2587"/>
      <c r="CX75" s="2587"/>
      <c r="CY75" s="2587"/>
      <c r="CZ75" s="2587"/>
    </row>
    <row r="76" s="1078" customFormat="true" ht="15" customHeight="true" x14ac:dyDescent="0.2">
      <c r="A76" s="2044"/>
      <c r="B76" s="2221"/>
      <c r="C76" s="2107"/>
      <c r="D76" s="2108"/>
      <c r="E76" s="2108"/>
      <c r="F76" s="2108"/>
      <c r="G76" s="2109"/>
      <c r="H76" s="2110"/>
      <c r="I76" s="2108"/>
      <c r="J76" s="2108"/>
      <c r="K76" s="2108"/>
      <c r="L76" s="2111"/>
      <c r="M76" s="2112"/>
      <c r="N76" s="2108"/>
      <c r="O76" s="2108"/>
      <c r="P76" s="2108"/>
      <c r="Q76" s="2109"/>
      <c r="R76" s="2110"/>
      <c r="S76" s="2108"/>
      <c r="T76" s="2108"/>
      <c r="U76" s="2108"/>
      <c r="V76" s="2108"/>
      <c r="W76" s="2108"/>
      <c r="X76" s="2108"/>
      <c r="Y76" s="2108"/>
      <c r="Z76" s="2108"/>
      <c r="AA76" s="2108"/>
      <c r="AB76" s="2108"/>
      <c r="AC76" s="2108"/>
      <c r="AD76" s="2676"/>
      <c r="AE76" s="2697"/>
      <c r="AF76" s="2697"/>
      <c r="AG76" s="2697"/>
      <c r="AH76" s="2697"/>
      <c r="AI76" s="2697"/>
      <c r="AJ76" s="2697"/>
      <c r="AK76" s="2697"/>
      <c r="AL76" s="2697"/>
      <c r="AM76" s="2697"/>
      <c r="AN76" s="2697"/>
      <c r="AO76" s="2697"/>
      <c r="AP76" s="2697"/>
      <c r="AQ76" s="2697"/>
      <c r="AR76" s="2697"/>
      <c r="AS76" s="2697"/>
      <c r="AT76" s="2697"/>
      <c r="AU76" s="2697"/>
      <c r="AV76" s="2697"/>
      <c r="AW76" s="2697"/>
      <c r="AX76" s="2697"/>
      <c r="AY76" s="2697"/>
      <c r="AZ76" s="108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442"/>
      <c r="CC76" s="442"/>
      <c r="CD76" s="442"/>
      <c r="CE76" s="2587"/>
      <c r="CF76" s="2587"/>
      <c r="CG76" s="2587"/>
      <c r="CH76" s="2587"/>
      <c r="CI76" s="2587"/>
      <c r="CJ76" s="2587"/>
      <c r="CK76" s="2587"/>
      <c r="CL76" s="2587"/>
      <c r="CM76" s="2587"/>
      <c r="CN76" s="2587"/>
      <c r="CO76" s="2587"/>
      <c r="CP76" s="2587"/>
      <c r="CQ76" s="2587"/>
      <c r="CR76" s="2587"/>
      <c r="CS76" s="2587"/>
      <c r="CT76" s="2587"/>
      <c r="CU76" s="2587"/>
      <c r="CV76" s="2587"/>
      <c r="CW76" s="2587"/>
      <c r="CX76" s="2587"/>
      <c r="CY76" s="2587"/>
      <c r="CZ76" s="2587"/>
    </row>
    <row r="77" s="1078" customFormat="true" ht="15" customHeight="true" x14ac:dyDescent="0.2">
      <c r="A77" s="2044"/>
      <c r="B77" s="2221"/>
      <c r="C77" s="2107"/>
      <c r="D77" s="2108"/>
      <c r="E77" s="2108"/>
      <c r="F77" s="2108"/>
      <c r="G77" s="2109"/>
      <c r="H77" s="2110"/>
      <c r="I77" s="2108"/>
      <c r="J77" s="2108"/>
      <c r="K77" s="2108"/>
      <c r="L77" s="2111"/>
      <c r="M77" s="2112"/>
      <c r="N77" s="2108"/>
      <c r="O77" s="2108"/>
      <c r="P77" s="2108"/>
      <c r="Q77" s="2109"/>
      <c r="R77" s="2110"/>
      <c r="S77" s="2108"/>
      <c r="T77" s="2108"/>
      <c r="U77" s="2108"/>
      <c r="V77" s="2108"/>
      <c r="W77" s="2108"/>
      <c r="X77" s="2108"/>
      <c r="Y77" s="2108"/>
      <c r="Z77" s="2108"/>
      <c r="AA77" s="2108"/>
      <c r="AB77" s="2108"/>
      <c r="AC77" s="2108"/>
      <c r="AD77" s="2676"/>
      <c r="AE77" s="2697"/>
      <c r="AF77" s="2697"/>
      <c r="AG77" s="2697"/>
      <c r="AH77" s="2697"/>
      <c r="AI77" s="2697"/>
      <c r="AJ77" s="2697"/>
      <c r="AK77" s="2697"/>
      <c r="AL77" s="2697"/>
      <c r="AM77" s="2697"/>
      <c r="AN77" s="2697"/>
      <c r="AO77" s="2697"/>
      <c r="AP77" s="2697"/>
      <c r="AQ77" s="2697"/>
      <c r="AR77" s="2697"/>
      <c r="AS77" s="2697"/>
      <c r="AT77" s="2697"/>
      <c r="AU77" s="2697"/>
      <c r="AV77" s="2697"/>
      <c r="AW77" s="2697"/>
      <c r="AX77" s="2697"/>
      <c r="AY77" s="2697"/>
      <c r="AZ77" s="108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442"/>
      <c r="CC77" s="442"/>
      <c r="CD77" s="442"/>
      <c r="CE77" s="2587"/>
      <c r="CF77" s="2587"/>
      <c r="CG77" s="2587"/>
      <c r="CH77" s="2587"/>
      <c r="CI77" s="2587"/>
      <c r="CJ77" s="2587"/>
      <c r="CK77" s="2587"/>
      <c r="CL77" s="2587"/>
      <c r="CM77" s="2587"/>
      <c r="CN77" s="2587"/>
      <c r="CO77" s="2587"/>
      <c r="CP77" s="2587"/>
      <c r="CQ77" s="2587"/>
      <c r="CR77" s="2587"/>
      <c r="CS77" s="2587"/>
      <c r="CT77" s="2587"/>
      <c r="CU77" s="2587"/>
      <c r="CV77" s="2587"/>
      <c r="CW77" s="2587"/>
      <c r="CX77" s="2587"/>
      <c r="CY77" s="2587"/>
      <c r="CZ77" s="2587"/>
    </row>
    <row r="78" s="1078" customFormat="true" ht="15" customHeight="true" x14ac:dyDescent="0.2">
      <c r="A78" s="2044"/>
      <c r="B78" s="2221"/>
      <c r="C78" s="2107"/>
      <c r="D78" s="2108"/>
      <c r="E78" s="2108"/>
      <c r="F78" s="2108"/>
      <c r="G78" s="2109"/>
      <c r="H78" s="2110"/>
      <c r="I78" s="2108"/>
      <c r="J78" s="2108"/>
      <c r="K78" s="2108"/>
      <c r="L78" s="2111"/>
      <c r="M78" s="2112"/>
      <c r="N78" s="2108"/>
      <c r="O78" s="2108"/>
      <c r="P78" s="2108"/>
      <c r="Q78" s="2109"/>
      <c r="R78" s="2110"/>
      <c r="S78" s="2108"/>
      <c r="T78" s="2108"/>
      <c r="U78" s="2108"/>
      <c r="V78" s="2108"/>
      <c r="W78" s="2108"/>
      <c r="X78" s="2108"/>
      <c r="Y78" s="2108"/>
      <c r="Z78" s="2108"/>
      <c r="AA78" s="2108"/>
      <c r="AB78" s="2108"/>
      <c r="AC78" s="2108"/>
      <c r="AD78" s="2676"/>
      <c r="AE78" s="2697"/>
      <c r="AF78" s="2697"/>
      <c r="AG78" s="2697"/>
      <c r="AH78" s="2697"/>
      <c r="AI78" s="2697"/>
      <c r="AJ78" s="2697"/>
      <c r="AK78" s="2697"/>
      <c r="AL78" s="2697"/>
      <c r="AM78" s="2697"/>
      <c r="AN78" s="2697"/>
      <c r="AO78" s="2697"/>
      <c r="AP78" s="2697"/>
      <c r="AQ78" s="2697"/>
      <c r="AR78" s="2697"/>
      <c r="AS78" s="2697"/>
      <c r="AT78" s="2697"/>
      <c r="AU78" s="2697"/>
      <c r="AV78" s="2697"/>
      <c r="AW78" s="2697"/>
      <c r="AX78" s="2697"/>
      <c r="AY78" s="2697"/>
      <c r="AZ78" s="108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442"/>
      <c r="CC78" s="442"/>
      <c r="CD78" s="442"/>
      <c r="CE78" s="2587"/>
      <c r="CF78" s="2587"/>
      <c r="CG78" s="2587"/>
      <c r="CH78" s="2587"/>
      <c r="CI78" s="2587"/>
      <c r="CJ78" s="2587"/>
      <c r="CK78" s="2587"/>
      <c r="CL78" s="2587"/>
      <c r="CM78" s="2587"/>
      <c r="CN78" s="2587"/>
      <c r="CO78" s="2587"/>
      <c r="CP78" s="2587"/>
      <c r="CQ78" s="2587"/>
      <c r="CR78" s="2587"/>
      <c r="CS78" s="2587"/>
      <c r="CT78" s="2587"/>
      <c r="CU78" s="2587"/>
      <c r="CV78" s="2587"/>
      <c r="CW78" s="2587"/>
      <c r="CX78" s="2587"/>
      <c r="CY78" s="2587"/>
      <c r="CZ78" s="2587"/>
    </row>
    <row r="79" s="1078" customFormat="true" ht="15" customHeight="true" x14ac:dyDescent="0.2">
      <c r="A79" s="2044"/>
      <c r="B79" s="2221"/>
      <c r="C79" s="2107"/>
      <c r="D79" s="2108"/>
      <c r="E79" s="2108"/>
      <c r="F79" s="2108"/>
      <c r="G79" s="2109"/>
      <c r="H79" s="2110"/>
      <c r="I79" s="2108"/>
      <c r="J79" s="2108"/>
      <c r="K79" s="2108"/>
      <c r="L79" s="2111"/>
      <c r="M79" s="2112"/>
      <c r="N79" s="2108"/>
      <c r="O79" s="2108"/>
      <c r="P79" s="2108"/>
      <c r="Q79" s="2109"/>
      <c r="R79" s="2110"/>
      <c r="S79" s="2108"/>
      <c r="T79" s="2108"/>
      <c r="U79" s="2108"/>
      <c r="V79" s="2108"/>
      <c r="W79" s="2108"/>
      <c r="X79" s="2108"/>
      <c r="Y79" s="2108"/>
      <c r="Z79" s="2108"/>
      <c r="AA79" s="2108"/>
      <c r="AB79" s="2108"/>
      <c r="AC79" s="2108"/>
      <c r="AD79" s="2676"/>
      <c r="AE79" s="2697"/>
      <c r="AF79" s="2697"/>
      <c r="AG79" s="2697"/>
      <c r="AH79" s="2697"/>
      <c r="AI79" s="2697"/>
      <c r="AJ79" s="2697"/>
      <c r="AK79" s="2697"/>
      <c r="AL79" s="2697"/>
      <c r="AM79" s="2697"/>
      <c r="AN79" s="2697"/>
      <c r="AO79" s="2697"/>
      <c r="AP79" s="2697"/>
      <c r="AQ79" s="2697"/>
      <c r="AR79" s="2697"/>
      <c r="AS79" s="2697"/>
      <c r="AT79" s="2697"/>
      <c r="AU79" s="2697"/>
      <c r="AV79" s="2697"/>
      <c r="AW79" s="2697"/>
      <c r="AX79" s="2697"/>
      <c r="AY79" s="2697"/>
      <c r="AZ79" s="108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442"/>
      <c r="CC79" s="442"/>
      <c r="CD79" s="442"/>
      <c r="CE79" s="2587"/>
      <c r="CF79" s="2587"/>
      <c r="CG79" s="2587"/>
      <c r="CH79" s="2587"/>
      <c r="CI79" s="2587"/>
      <c r="CJ79" s="2587"/>
      <c r="CK79" s="2587"/>
      <c r="CL79" s="2587"/>
      <c r="CM79" s="2587"/>
      <c r="CN79" s="2587"/>
      <c r="CO79" s="2587"/>
      <c r="CP79" s="2587"/>
      <c r="CQ79" s="2587"/>
      <c r="CR79" s="2587"/>
      <c r="CS79" s="2587"/>
      <c r="CT79" s="2587"/>
      <c r="CU79" s="2587"/>
      <c r="CV79" s="2587"/>
      <c r="CW79" s="2587"/>
      <c r="CX79" s="2587"/>
      <c r="CY79" s="2587"/>
      <c r="CZ79" s="2587"/>
    </row>
    <row r="80" s="1078" customFormat="true" ht="15" customHeight="true" x14ac:dyDescent="0.2">
      <c r="A80" s="2044"/>
      <c r="B80" s="2221"/>
      <c r="C80" s="2107"/>
      <c r="D80" s="2108"/>
      <c r="E80" s="2108"/>
      <c r="F80" s="2108"/>
      <c r="G80" s="2109"/>
      <c r="H80" s="2110"/>
      <c r="I80" s="2108"/>
      <c r="J80" s="2108"/>
      <c r="K80" s="2108"/>
      <c r="L80" s="2111"/>
      <c r="M80" s="2112"/>
      <c r="N80" s="2108"/>
      <c r="O80" s="2108"/>
      <c r="P80" s="2108"/>
      <c r="Q80" s="2109"/>
      <c r="R80" s="2110"/>
      <c r="S80" s="2108"/>
      <c r="T80" s="2108"/>
      <c r="U80" s="2108"/>
      <c r="V80" s="2108"/>
      <c r="W80" s="2108"/>
      <c r="X80" s="2108"/>
      <c r="Y80" s="2108"/>
      <c r="Z80" s="2108"/>
      <c r="AA80" s="2108"/>
      <c r="AB80" s="2108"/>
      <c r="AC80" s="2108"/>
      <c r="AD80" s="2676"/>
      <c r="AE80" s="2697"/>
      <c r="AF80" s="2697"/>
      <c r="AG80" s="2697"/>
      <c r="AH80" s="2697"/>
      <c r="AI80" s="2697"/>
      <c r="AJ80" s="2697"/>
      <c r="AK80" s="2697"/>
      <c r="AL80" s="2697"/>
      <c r="AM80" s="2697"/>
      <c r="AN80" s="2697"/>
      <c r="AO80" s="2697"/>
      <c r="AP80" s="2697"/>
      <c r="AQ80" s="2697"/>
      <c r="AR80" s="2697"/>
      <c r="AS80" s="2697"/>
      <c r="AT80" s="2697"/>
      <c r="AU80" s="2697"/>
      <c r="AV80" s="2697"/>
      <c r="AW80" s="2697"/>
      <c r="AX80" s="2697"/>
      <c r="AY80" s="2697"/>
      <c r="AZ80" s="108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442"/>
      <c r="CC80" s="442"/>
      <c r="CD80" s="442"/>
      <c r="CE80" s="2587"/>
      <c r="CF80" s="2587"/>
      <c r="CG80" s="2587"/>
      <c r="CH80" s="2587"/>
      <c r="CI80" s="2587"/>
      <c r="CJ80" s="2587"/>
      <c r="CK80" s="2587"/>
      <c r="CL80" s="2587"/>
      <c r="CM80" s="2587"/>
      <c r="CN80" s="2587"/>
      <c r="CO80" s="2587"/>
      <c r="CP80" s="2587"/>
      <c r="CQ80" s="2587"/>
      <c r="CR80" s="2587"/>
      <c r="CS80" s="2587"/>
      <c r="CT80" s="2587"/>
      <c r="CU80" s="2587"/>
      <c r="CV80" s="2587"/>
      <c r="CW80" s="2587"/>
      <c r="CX80" s="2587"/>
      <c r="CY80" s="2587"/>
      <c r="CZ80" s="2587"/>
    </row>
    <row r="81" s="1078" customFormat="true" ht="15" customHeight="true" x14ac:dyDescent="0.2">
      <c r="A81" s="2044"/>
      <c r="B81" s="2221"/>
      <c r="C81" s="2107"/>
      <c r="D81" s="2108"/>
      <c r="E81" s="2108"/>
      <c r="F81" s="2108"/>
      <c r="G81" s="2109"/>
      <c r="H81" s="2110"/>
      <c r="I81" s="2108"/>
      <c r="J81" s="2108"/>
      <c r="K81" s="2108"/>
      <c r="L81" s="2111"/>
      <c r="M81" s="2112"/>
      <c r="N81" s="2108"/>
      <c r="O81" s="2108"/>
      <c r="P81" s="2108"/>
      <c r="Q81" s="2109"/>
      <c r="R81" s="2110"/>
      <c r="S81" s="2108"/>
      <c r="T81" s="2108"/>
      <c r="U81" s="2108"/>
      <c r="V81" s="2108"/>
      <c r="W81" s="2108"/>
      <c r="X81" s="2108"/>
      <c r="Y81" s="2108"/>
      <c r="Z81" s="2108"/>
      <c r="AA81" s="2108"/>
      <c r="AB81" s="2108"/>
      <c r="AC81" s="2108"/>
      <c r="AD81" s="2676"/>
      <c r="AE81" s="2697"/>
      <c r="AF81" s="2697"/>
      <c r="AG81" s="2697"/>
      <c r="AH81" s="2697"/>
      <c r="AI81" s="2697"/>
      <c r="AJ81" s="2697"/>
      <c r="AK81" s="2697"/>
      <c r="AL81" s="2697"/>
      <c r="AM81" s="2697"/>
      <c r="AN81" s="2697"/>
      <c r="AO81" s="2697"/>
      <c r="AP81" s="2697"/>
      <c r="AQ81" s="2697"/>
      <c r="AR81" s="2697"/>
      <c r="AS81" s="2697"/>
      <c r="AT81" s="2697"/>
      <c r="AU81" s="2697"/>
      <c r="AV81" s="2697"/>
      <c r="AW81" s="2697"/>
      <c r="AX81" s="2697"/>
      <c r="AY81" s="2697"/>
      <c r="AZ81" s="108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442"/>
      <c r="CC81" s="442"/>
      <c r="CD81" s="442"/>
      <c r="CE81" s="2587"/>
      <c r="CF81" s="2587"/>
      <c r="CG81" s="2587"/>
      <c r="CH81" s="2587"/>
      <c r="CI81" s="2587"/>
      <c r="CJ81" s="2587"/>
      <c r="CK81" s="2587"/>
      <c r="CL81" s="2587"/>
      <c r="CM81" s="2587"/>
      <c r="CN81" s="2587"/>
      <c r="CO81" s="2587"/>
      <c r="CP81" s="2587"/>
      <c r="CQ81" s="2587"/>
      <c r="CR81" s="2587"/>
      <c r="CS81" s="2587"/>
      <c r="CT81" s="2587"/>
      <c r="CU81" s="2587"/>
      <c r="CV81" s="2587"/>
      <c r="CW81" s="2587"/>
      <c r="CX81" s="2587"/>
      <c r="CY81" s="2587"/>
      <c r="CZ81" s="2587"/>
    </row>
    <row r="82" s="1078" customFormat="true" ht="15" customHeight="true" x14ac:dyDescent="0.2">
      <c r="A82" s="2044"/>
      <c r="B82" s="2221"/>
      <c r="C82" s="2107"/>
      <c r="D82" s="2108"/>
      <c r="E82" s="2108"/>
      <c r="F82" s="2108"/>
      <c r="G82" s="2109"/>
      <c r="H82" s="2110"/>
      <c r="I82" s="2108"/>
      <c r="J82" s="2108"/>
      <c r="K82" s="2108"/>
      <c r="L82" s="2111"/>
      <c r="M82" s="2112"/>
      <c r="N82" s="2108"/>
      <c r="O82" s="2108"/>
      <c r="P82" s="2108"/>
      <c r="Q82" s="2109"/>
      <c r="R82" s="2110"/>
      <c r="S82" s="2108"/>
      <c r="T82" s="2108"/>
      <c r="U82" s="2108"/>
      <c r="V82" s="2108"/>
      <c r="W82" s="2108"/>
      <c r="X82" s="2108"/>
      <c r="Y82" s="2108"/>
      <c r="Z82" s="2108"/>
      <c r="AA82" s="2108"/>
      <c r="AB82" s="2108"/>
      <c r="AC82" s="2108"/>
      <c r="AD82" s="2676"/>
      <c r="AE82" s="2697"/>
      <c r="AF82" s="2697"/>
      <c r="AG82" s="2697"/>
      <c r="AH82" s="2697"/>
      <c r="AI82" s="2697"/>
      <c r="AJ82" s="2697"/>
      <c r="AK82" s="2697"/>
      <c r="AL82" s="2697"/>
      <c r="AM82" s="2697"/>
      <c r="AN82" s="2697"/>
      <c r="AO82" s="2697"/>
      <c r="AP82" s="2697"/>
      <c r="AQ82" s="2697"/>
      <c r="AR82" s="2697"/>
      <c r="AS82" s="2697"/>
      <c r="AT82" s="2697"/>
      <c r="AU82" s="2697"/>
      <c r="AV82" s="2697"/>
      <c r="AW82" s="2697"/>
      <c r="AX82" s="2697"/>
      <c r="AY82" s="2697"/>
      <c r="AZ82" s="108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442"/>
      <c r="CC82" s="442"/>
      <c r="CD82" s="442"/>
      <c r="CE82" s="2587"/>
      <c r="CF82" s="2587"/>
      <c r="CG82" s="2587"/>
      <c r="CH82" s="2587"/>
      <c r="CI82" s="2587"/>
      <c r="CJ82" s="2587"/>
      <c r="CK82" s="2587"/>
      <c r="CL82" s="2587"/>
      <c r="CM82" s="2587"/>
      <c r="CN82" s="2587"/>
      <c r="CO82" s="2587"/>
      <c r="CP82" s="2587"/>
      <c r="CQ82" s="2587"/>
      <c r="CR82" s="2587"/>
      <c r="CS82" s="2587"/>
      <c r="CT82" s="2587"/>
      <c r="CU82" s="2587"/>
      <c r="CV82" s="2587"/>
      <c r="CW82" s="2587"/>
      <c r="CX82" s="2587"/>
      <c r="CY82" s="2587"/>
      <c r="CZ82" s="2587"/>
    </row>
    <row r="83" s="1078" customFormat="true" ht="15" customHeight="true" x14ac:dyDescent="0.2">
      <c r="A83" s="2044"/>
      <c r="B83" s="2221"/>
      <c r="C83" s="2107"/>
      <c r="D83" s="2108"/>
      <c r="E83" s="2108"/>
      <c r="F83" s="2108"/>
      <c r="G83" s="2109"/>
      <c r="H83" s="2110"/>
      <c r="I83" s="2108"/>
      <c r="J83" s="2108"/>
      <c r="K83" s="2108"/>
      <c r="L83" s="2111"/>
      <c r="M83" s="2112"/>
      <c r="N83" s="2108"/>
      <c r="O83" s="2108"/>
      <c r="P83" s="2108"/>
      <c r="Q83" s="2109"/>
      <c r="R83" s="2110"/>
      <c r="S83" s="2108"/>
      <c r="T83" s="2108"/>
      <c r="U83" s="2108"/>
      <c r="V83" s="2108"/>
      <c r="W83" s="2108"/>
      <c r="X83" s="2108"/>
      <c r="Y83" s="2108"/>
      <c r="Z83" s="2108"/>
      <c r="AA83" s="2108"/>
      <c r="AB83" s="2108"/>
      <c r="AC83" s="2108"/>
      <c r="AD83" s="2676"/>
      <c r="AE83" s="2697"/>
      <c r="AF83" s="2697"/>
      <c r="AG83" s="2697"/>
      <c r="AH83" s="2697"/>
      <c r="AI83" s="2697"/>
      <c r="AJ83" s="2697"/>
      <c r="AK83" s="2697"/>
      <c r="AL83" s="2697"/>
      <c r="AM83" s="2697"/>
      <c r="AN83" s="2697"/>
      <c r="AO83" s="2697"/>
      <c r="AP83" s="2697"/>
      <c r="AQ83" s="2697"/>
      <c r="AR83" s="2697"/>
      <c r="AS83" s="2697"/>
      <c r="AT83" s="2697"/>
      <c r="AU83" s="2697"/>
      <c r="AV83" s="2697"/>
      <c r="AW83" s="2697"/>
      <c r="AX83" s="2697"/>
      <c r="AY83" s="2697"/>
      <c r="AZ83" s="108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442"/>
      <c r="CC83" s="442"/>
      <c r="CD83" s="442"/>
      <c r="CE83" s="2587"/>
      <c r="CF83" s="2587"/>
      <c r="CG83" s="2587"/>
      <c r="CH83" s="2587"/>
      <c r="CI83" s="2587"/>
      <c r="CJ83" s="2587"/>
      <c r="CK83" s="2587"/>
      <c r="CL83" s="2587"/>
      <c r="CM83" s="2587"/>
      <c r="CN83" s="2587"/>
      <c r="CO83" s="2587"/>
      <c r="CP83" s="2587"/>
      <c r="CQ83" s="2587"/>
      <c r="CR83" s="2587"/>
      <c r="CS83" s="2587"/>
      <c r="CT83" s="2587"/>
      <c r="CU83" s="2587"/>
      <c r="CV83" s="2587"/>
      <c r="CW83" s="2587"/>
      <c r="CX83" s="2587"/>
      <c r="CY83" s="2587"/>
      <c r="CZ83" s="2587"/>
    </row>
    <row r="84" s="1078" customFormat="true" ht="15" customHeight="true" x14ac:dyDescent="0.2">
      <c r="A84" s="2044"/>
      <c r="B84" s="2221"/>
      <c r="C84" s="2107"/>
      <c r="D84" s="2108"/>
      <c r="E84" s="2108"/>
      <c r="F84" s="2108"/>
      <c r="G84" s="2109"/>
      <c r="H84" s="2110"/>
      <c r="I84" s="2108"/>
      <c r="J84" s="2108"/>
      <c r="K84" s="2108"/>
      <c r="L84" s="2111"/>
      <c r="M84" s="2112"/>
      <c r="N84" s="2108"/>
      <c r="O84" s="2108"/>
      <c r="P84" s="2108"/>
      <c r="Q84" s="2109"/>
      <c r="R84" s="2110"/>
      <c r="S84" s="2108"/>
      <c r="T84" s="2108"/>
      <c r="U84" s="2108"/>
      <c r="V84" s="2108"/>
      <c r="W84" s="2108"/>
      <c r="X84" s="2108"/>
      <c r="Y84" s="2108"/>
      <c r="Z84" s="2108"/>
      <c r="AA84" s="2108"/>
      <c r="AB84" s="2108"/>
      <c r="AC84" s="2108"/>
      <c r="AD84" s="2676"/>
      <c r="AE84" s="2697"/>
      <c r="AF84" s="2697"/>
      <c r="AG84" s="2697"/>
      <c r="AH84" s="2697"/>
      <c r="AI84" s="2697"/>
      <c r="AJ84" s="2697"/>
      <c r="AK84" s="2697"/>
      <c r="AL84" s="2697"/>
      <c r="AM84" s="2697"/>
      <c r="AN84" s="2697"/>
      <c r="AO84" s="2697"/>
      <c r="AP84" s="2697"/>
      <c r="AQ84" s="2697"/>
      <c r="AR84" s="2697"/>
      <c r="AS84" s="2697"/>
      <c r="AT84" s="2697"/>
      <c r="AU84" s="2697"/>
      <c r="AV84" s="2697"/>
      <c r="AW84" s="2697"/>
      <c r="AX84" s="2697"/>
      <c r="AY84" s="2697"/>
      <c r="AZ84" s="108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442"/>
      <c r="CC84" s="442"/>
      <c r="CD84" s="442"/>
      <c r="CE84" s="2587"/>
      <c r="CF84" s="2587"/>
      <c r="CG84" s="2587"/>
      <c r="CH84" s="2587"/>
      <c r="CI84" s="2587"/>
      <c r="CJ84" s="2587"/>
      <c r="CK84" s="2587"/>
      <c r="CL84" s="2587"/>
      <c r="CM84" s="2587"/>
      <c r="CN84" s="2587"/>
      <c r="CO84" s="2587"/>
      <c r="CP84" s="2587"/>
      <c r="CQ84" s="2587"/>
      <c r="CR84" s="2587"/>
      <c r="CS84" s="2587"/>
      <c r="CT84" s="2587"/>
      <c r="CU84" s="2587"/>
      <c r="CV84" s="2587"/>
      <c r="CW84" s="2587"/>
      <c r="CX84" s="2587"/>
      <c r="CY84" s="2587"/>
      <c r="CZ84" s="2587"/>
    </row>
    <row r="85" s="1078" customFormat="true" ht="15" customHeight="true" x14ac:dyDescent="0.2">
      <c r="A85" s="2044"/>
      <c r="B85" s="2221"/>
      <c r="C85" s="2107"/>
      <c r="D85" s="2108"/>
      <c r="E85" s="2108"/>
      <c r="F85" s="2108"/>
      <c r="G85" s="2109"/>
      <c r="H85" s="2110"/>
      <c r="I85" s="2108"/>
      <c r="J85" s="2108"/>
      <c r="K85" s="2108"/>
      <c r="L85" s="2111"/>
      <c r="M85" s="2112"/>
      <c r="N85" s="2108"/>
      <c r="O85" s="2108"/>
      <c r="P85" s="2108"/>
      <c r="Q85" s="2109"/>
      <c r="R85" s="2110"/>
      <c r="S85" s="2108"/>
      <c r="T85" s="2108"/>
      <c r="U85" s="2108"/>
      <c r="V85" s="2108"/>
      <c r="W85" s="2108"/>
      <c r="X85" s="2108"/>
      <c r="Y85" s="2108"/>
      <c r="Z85" s="2108"/>
      <c r="AA85" s="2108"/>
      <c r="AB85" s="2108"/>
      <c r="AC85" s="2108"/>
      <c r="AD85" s="2676"/>
      <c r="AE85" s="2697"/>
      <c r="AF85" s="2697"/>
      <c r="AG85" s="2697"/>
      <c r="AH85" s="2697"/>
      <c r="AI85" s="2697"/>
      <c r="AJ85" s="2697"/>
      <c r="AK85" s="2697"/>
      <c r="AL85" s="2697"/>
      <c r="AM85" s="2697"/>
      <c r="AN85" s="2697"/>
      <c r="AO85" s="2697"/>
      <c r="AP85" s="2697"/>
      <c r="AQ85" s="2697"/>
      <c r="AR85" s="2697"/>
      <c r="AS85" s="2697"/>
      <c r="AT85" s="2697"/>
      <c r="AU85" s="2697"/>
      <c r="AV85" s="2697"/>
      <c r="AW85" s="2697"/>
      <c r="AX85" s="2697"/>
      <c r="AY85" s="2697"/>
      <c r="AZ85" s="108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442"/>
      <c r="CC85" s="442"/>
      <c r="CD85" s="442"/>
      <c r="CE85" s="2587"/>
      <c r="CF85" s="2587"/>
      <c r="CG85" s="2587"/>
      <c r="CH85" s="2587"/>
      <c r="CI85" s="2587"/>
      <c r="CJ85" s="2587"/>
      <c r="CK85" s="2587"/>
      <c r="CL85" s="2587"/>
      <c r="CM85" s="2587"/>
      <c r="CN85" s="2587"/>
      <c r="CO85" s="2587"/>
      <c r="CP85" s="2587"/>
      <c r="CQ85" s="2587"/>
      <c r="CR85" s="2587"/>
      <c r="CS85" s="2587"/>
      <c r="CT85" s="2587"/>
      <c r="CU85" s="2587"/>
      <c r="CV85" s="2587"/>
      <c r="CW85" s="2587"/>
      <c r="CX85" s="2587"/>
      <c r="CY85" s="2587"/>
      <c r="CZ85" s="2587"/>
    </row>
    <row r="86" s="1078" customFormat="true" ht="15" customHeight="true" x14ac:dyDescent="0.2">
      <c r="A86" s="2045"/>
      <c r="B86" s="2222"/>
      <c r="C86" s="2113"/>
      <c r="D86" s="2114"/>
      <c r="E86" s="2114"/>
      <c r="F86" s="2114"/>
      <c r="G86" s="2115"/>
      <c r="H86" s="2116"/>
      <c r="I86" s="2114"/>
      <c r="J86" s="2114"/>
      <c r="K86" s="2114"/>
      <c r="L86" s="2117"/>
      <c r="M86" s="2118"/>
      <c r="N86" s="2114"/>
      <c r="O86" s="2114"/>
      <c r="P86" s="2114"/>
      <c r="Q86" s="2115"/>
      <c r="R86" s="2116"/>
      <c r="S86" s="2114"/>
      <c r="T86" s="2114"/>
      <c r="U86" s="2114"/>
      <c r="V86" s="2114"/>
      <c r="W86" s="2114"/>
      <c r="X86" s="2114"/>
      <c r="Y86" s="2114"/>
      <c r="Z86" s="2114"/>
      <c r="AA86" s="2114"/>
      <c r="AB86" s="2114"/>
      <c r="AC86" s="2114"/>
      <c r="AD86" s="2677"/>
      <c r="AE86" s="2697"/>
      <c r="AF86" s="2697"/>
      <c r="AG86" s="2697"/>
      <c r="AH86" s="2697"/>
      <c r="AI86" s="2697"/>
      <c r="AJ86" s="2697"/>
      <c r="AK86" s="2697"/>
      <c r="AL86" s="2697"/>
      <c r="AM86" s="2697"/>
      <c r="AN86" s="2697"/>
      <c r="AO86" s="2697"/>
      <c r="AP86" s="2697"/>
      <c r="AQ86" s="2697"/>
      <c r="AR86" s="2697"/>
      <c r="AS86" s="2697"/>
      <c r="AT86" s="2697"/>
      <c r="AU86" s="2697"/>
      <c r="AV86" s="2697"/>
      <c r="AW86" s="2697"/>
      <c r="AX86" s="2697"/>
      <c r="AY86" s="2697"/>
      <c r="AZ86" s="108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442"/>
      <c r="CC86" s="442"/>
      <c r="CD86" s="442"/>
      <c r="CE86" s="2587"/>
      <c r="CF86" s="2587"/>
      <c r="CG86" s="2587"/>
      <c r="CH86" s="2587"/>
      <c r="CI86" s="2587"/>
      <c r="CJ86" s="2587"/>
      <c r="CK86" s="2587"/>
      <c r="CL86" s="2587"/>
      <c r="CM86" s="2587"/>
      <c r="CN86" s="2587"/>
      <c r="CO86" s="2587"/>
      <c r="CP86" s="2587"/>
      <c r="CQ86" s="2587"/>
      <c r="CR86" s="2587"/>
      <c r="CS86" s="2587"/>
      <c r="CT86" s="2587"/>
      <c r="CU86" s="2587"/>
      <c r="CV86" s="2587"/>
      <c r="CW86" s="2587"/>
      <c r="CX86" s="2587"/>
      <c r="CY86" s="2587"/>
      <c r="CZ86" s="2587"/>
    </row>
    <row r="87" s="767" customFormat="true" ht="15" customHeight="true" x14ac:dyDescent="0.2">
      <c r="A87" s="1237"/>
      <c r="B87" s="1259"/>
      <c r="C87" s="1327"/>
      <c r="D87" s="1328"/>
      <c r="E87" s="1328"/>
      <c r="F87" s="1328"/>
      <c r="G87" s="1329"/>
      <c r="H87" s="1330"/>
      <c r="I87" s="1328"/>
      <c r="J87" s="1328"/>
      <c r="K87" s="1328"/>
      <c r="L87" s="1331"/>
      <c r="M87" s="1332"/>
      <c r="N87" s="1328"/>
      <c r="O87" s="1328"/>
      <c r="P87" s="1328"/>
      <c r="Q87" s="1329"/>
      <c r="R87" s="1330"/>
      <c r="S87" s="1328"/>
      <c r="T87" s="1328"/>
      <c r="U87" s="1328"/>
      <c r="V87" s="1328"/>
      <c r="W87" s="1328"/>
      <c r="X87" s="1328"/>
      <c r="Y87" s="1328"/>
      <c r="Z87" s="1328"/>
      <c r="AA87" s="1328"/>
      <c r="AB87" s="1333"/>
      <c r="AC87" s="1301"/>
      <c r="AD87" s="1343"/>
      <c r="AE87" s="1045"/>
      <c r="AF87" s="1045"/>
      <c r="AG87" s="1045"/>
      <c r="AH87" s="1045"/>
      <c r="AI87" s="1045"/>
      <c r="AJ87" s="1045"/>
      <c r="AK87" s="1045"/>
      <c r="AL87" s="1045"/>
      <c r="AM87" s="1045"/>
      <c r="AN87" s="1045"/>
      <c r="AO87" s="1045"/>
      <c r="AP87" s="1045"/>
      <c r="AQ87" s="1045"/>
      <c r="AR87" s="1045"/>
      <c r="AS87" s="1045"/>
      <c r="AT87" s="1045"/>
      <c r="AU87" s="1045"/>
      <c r="AV87" s="1045"/>
      <c r="AW87" s="1045"/>
      <c r="AX87" s="1045"/>
      <c r="AY87" s="1045"/>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442"/>
      <c r="CC87" s="442"/>
      <c r="CD87" s="442"/>
      <c r="CE87" s="2587"/>
      <c r="CF87" s="2587"/>
      <c r="CG87" s="2587"/>
      <c r="CH87" s="2587"/>
      <c r="CI87" s="2587"/>
      <c r="CJ87" s="2587"/>
      <c r="CK87" s="2587"/>
      <c r="CL87" s="2587"/>
      <c r="CM87" s="2587"/>
      <c r="CN87" s="2587"/>
      <c r="CO87" s="2587"/>
      <c r="CP87" s="2587"/>
      <c r="CQ87" s="2587"/>
      <c r="CR87" s="2587"/>
      <c r="CS87" s="2587"/>
      <c r="CT87" s="2587"/>
      <c r="CU87" s="2587"/>
      <c r="CV87" s="2587"/>
      <c r="CW87" s="2587"/>
      <c r="CX87" s="2587"/>
      <c r="CY87" s="2587"/>
      <c r="CZ87" s="2587"/>
    </row>
    <row r="88" s="767" customFormat="true" ht="15" customHeight="true" x14ac:dyDescent="0.2">
      <c r="A88" s="1237"/>
      <c r="B88" s="1259"/>
      <c r="C88" s="1327"/>
      <c r="D88" s="1328"/>
      <c r="E88" s="1328"/>
      <c r="F88" s="1328"/>
      <c r="G88" s="1329"/>
      <c r="H88" s="1330"/>
      <c r="I88" s="1328"/>
      <c r="J88" s="1328"/>
      <c r="K88" s="1328"/>
      <c r="L88" s="1331"/>
      <c r="M88" s="1332"/>
      <c r="N88" s="1328"/>
      <c r="O88" s="1328"/>
      <c r="P88" s="1328"/>
      <c r="Q88" s="1329"/>
      <c r="R88" s="1330"/>
      <c r="S88" s="1328"/>
      <c r="T88" s="1328"/>
      <c r="U88" s="1328"/>
      <c r="V88" s="1328"/>
      <c r="W88" s="1328"/>
      <c r="X88" s="1328"/>
      <c r="Y88" s="1328"/>
      <c r="Z88" s="1328"/>
      <c r="AA88" s="1328"/>
      <c r="AB88" s="1333"/>
      <c r="AC88" s="1301"/>
      <c r="AD88" s="1343"/>
      <c r="AE88" s="1045"/>
      <c r="AF88" s="1045"/>
      <c r="AG88" s="1045"/>
      <c r="AH88" s="1045"/>
      <c r="AI88" s="1045"/>
      <c r="AJ88" s="1045"/>
      <c r="AK88" s="1045"/>
      <c r="AL88" s="1045"/>
      <c r="AM88" s="1045"/>
      <c r="AN88" s="1045"/>
      <c r="AO88" s="1045"/>
      <c r="AP88" s="1045"/>
      <c r="AQ88" s="1045"/>
      <c r="AR88" s="1045"/>
      <c r="AS88" s="1045"/>
      <c r="AT88" s="1045"/>
      <c r="AU88" s="1045"/>
      <c r="AV88" s="1045"/>
      <c r="AW88" s="1045"/>
      <c r="AX88" s="1045"/>
      <c r="AY88" s="1045"/>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442"/>
      <c r="CC88" s="442"/>
      <c r="CD88" s="442"/>
      <c r="CE88" s="2587"/>
      <c r="CF88" s="2587"/>
      <c r="CG88" s="2587"/>
      <c r="CH88" s="2587"/>
      <c r="CI88" s="2587"/>
      <c r="CJ88" s="2587"/>
      <c r="CK88" s="2587"/>
      <c r="CL88" s="2587"/>
      <c r="CM88" s="2587"/>
      <c r="CN88" s="2587"/>
      <c r="CO88" s="2587"/>
      <c r="CP88" s="2587"/>
      <c r="CQ88" s="2587"/>
      <c r="CR88" s="2587"/>
      <c r="CS88" s="2587"/>
      <c r="CT88" s="2587"/>
      <c r="CU88" s="2587"/>
      <c r="CV88" s="2587"/>
      <c r="CW88" s="2587"/>
      <c r="CX88" s="2587"/>
      <c r="CY88" s="2587"/>
      <c r="CZ88" s="2587"/>
    </row>
    <row r="89" s="767" customFormat="true" ht="15" customHeight="true" x14ac:dyDescent="0.2">
      <c r="A89" s="1237"/>
      <c r="B89" s="1259"/>
      <c r="C89" s="1327"/>
      <c r="D89" s="1328"/>
      <c r="E89" s="1328"/>
      <c r="F89" s="1328"/>
      <c r="G89" s="1329"/>
      <c r="H89" s="1330"/>
      <c r="I89" s="1328"/>
      <c r="J89" s="1328"/>
      <c r="K89" s="1328"/>
      <c r="L89" s="1331"/>
      <c r="M89" s="1332"/>
      <c r="N89" s="1328"/>
      <c r="O89" s="1328"/>
      <c r="P89" s="1328"/>
      <c r="Q89" s="1329"/>
      <c r="R89" s="1330"/>
      <c r="S89" s="1328"/>
      <c r="T89" s="1328"/>
      <c r="U89" s="1328"/>
      <c r="V89" s="1328"/>
      <c r="W89" s="1328"/>
      <c r="X89" s="1328"/>
      <c r="Y89" s="1328"/>
      <c r="Z89" s="1328"/>
      <c r="AA89" s="1328"/>
      <c r="AB89" s="1333"/>
      <c r="AC89" s="1301"/>
      <c r="AD89" s="1343"/>
      <c r="AE89" s="1045"/>
      <c r="AF89" s="1045"/>
      <c r="AG89" s="1045"/>
      <c r="AH89" s="1045"/>
      <c r="AI89" s="1045"/>
      <c r="AJ89" s="1045"/>
      <c r="AK89" s="1045"/>
      <c r="AL89" s="1045"/>
      <c r="AM89" s="1045"/>
      <c r="AN89" s="1045"/>
      <c r="AO89" s="1045"/>
      <c r="AP89" s="1045"/>
      <c r="AQ89" s="1045"/>
      <c r="AR89" s="1045"/>
      <c r="AS89" s="1045"/>
      <c r="AT89" s="1045"/>
      <c r="AU89" s="1045"/>
      <c r="AV89" s="1045"/>
      <c r="AW89" s="1045"/>
      <c r="AX89" s="1045"/>
      <c r="AY89" s="1045"/>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442"/>
      <c r="CC89" s="442"/>
      <c r="CD89" s="442"/>
      <c r="CE89" s="2587"/>
      <c r="CF89" s="2587"/>
      <c r="CG89" s="2587"/>
      <c r="CH89" s="2587"/>
      <c r="CI89" s="2587"/>
      <c r="CJ89" s="2587"/>
      <c r="CK89" s="2587"/>
      <c r="CL89" s="2587"/>
      <c r="CM89" s="2587"/>
      <c r="CN89" s="2587"/>
      <c r="CO89" s="2587"/>
      <c r="CP89" s="2587"/>
      <c r="CQ89" s="2587"/>
      <c r="CR89" s="2587"/>
      <c r="CS89" s="2587"/>
      <c r="CT89" s="2587"/>
      <c r="CU89" s="2587"/>
      <c r="CV89" s="2587"/>
      <c r="CW89" s="2587"/>
      <c r="CX89" s="2587"/>
      <c r="CY89" s="2587"/>
      <c r="CZ89" s="2587"/>
    </row>
    <row r="90" s="767" customFormat="true" ht="15" customHeight="true" x14ac:dyDescent="0.2">
      <c r="A90" s="1238"/>
      <c r="B90" s="1260"/>
      <c r="C90" s="1334"/>
      <c r="D90" s="1335"/>
      <c r="E90" s="1335"/>
      <c r="F90" s="1335"/>
      <c r="G90" s="1336"/>
      <c r="H90" s="1337"/>
      <c r="I90" s="1335"/>
      <c r="J90" s="1335"/>
      <c r="K90" s="1335"/>
      <c r="L90" s="1338"/>
      <c r="M90" s="1339"/>
      <c r="N90" s="1335"/>
      <c r="O90" s="1335"/>
      <c r="P90" s="1335"/>
      <c r="Q90" s="1336"/>
      <c r="R90" s="1337"/>
      <c r="S90" s="1335"/>
      <c r="T90" s="1335"/>
      <c r="U90" s="1335"/>
      <c r="V90" s="1335"/>
      <c r="W90" s="1335"/>
      <c r="X90" s="1335"/>
      <c r="Y90" s="1335"/>
      <c r="Z90" s="1335"/>
      <c r="AA90" s="1335"/>
      <c r="AB90" s="1340"/>
      <c r="AC90" s="1301"/>
      <c r="AD90" s="1343"/>
      <c r="AE90" s="1045"/>
      <c r="AF90" s="1045"/>
      <c r="AG90" s="1045"/>
      <c r="AH90" s="1045"/>
      <c r="AI90" s="1045"/>
      <c r="AJ90" s="1045"/>
      <c r="AK90" s="1045"/>
      <c r="AL90" s="1045"/>
      <c r="AM90" s="1045"/>
      <c r="AN90" s="1045"/>
      <c r="AO90" s="1045"/>
      <c r="AP90" s="1045"/>
      <c r="AQ90" s="1045"/>
      <c r="AR90" s="1045"/>
      <c r="AS90" s="1045"/>
      <c r="AT90" s="1045"/>
      <c r="AU90" s="1045"/>
      <c r="AV90" s="1045"/>
      <c r="AW90" s="1045"/>
      <c r="AX90" s="1045"/>
      <c r="AY90" s="1045"/>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442"/>
      <c r="CC90" s="442"/>
      <c r="CD90" s="442"/>
      <c r="CE90" s="2587"/>
      <c r="CF90" s="2587"/>
      <c r="CG90" s="2587"/>
      <c r="CH90" s="2587"/>
      <c r="CI90" s="2587"/>
      <c r="CJ90" s="2587"/>
      <c r="CK90" s="2587"/>
      <c r="CL90" s="2587"/>
      <c r="CM90" s="2587"/>
      <c r="CN90" s="2587"/>
      <c r="CO90" s="2587"/>
      <c r="CP90" s="2587"/>
      <c r="CQ90" s="2587"/>
      <c r="CR90" s="2587"/>
      <c r="CS90" s="2587"/>
      <c r="CT90" s="2587"/>
      <c r="CU90" s="2587"/>
      <c r="CV90" s="2587"/>
      <c r="CW90" s="2587"/>
      <c r="CX90" s="2587"/>
      <c r="CY90" s="2587"/>
      <c r="CZ90" s="2587"/>
    </row>
    <row r="91" s="767" customFormat="true" ht="15" customHeight="true" x14ac:dyDescent="0.2">
      <c r="A91" s="1152"/>
      <c r="B91" s="1261"/>
      <c r="C91" s="1341"/>
      <c r="D91" s="1301"/>
      <c r="E91" s="1301"/>
      <c r="F91" s="1301"/>
      <c r="G91" s="1302"/>
      <c r="H91" s="1342"/>
      <c r="I91" s="1301"/>
      <c r="J91" s="1301"/>
      <c r="K91" s="1301"/>
      <c r="L91" s="1343"/>
      <c r="M91" s="1341"/>
      <c r="N91" s="1301"/>
      <c r="O91" s="1301"/>
      <c r="P91" s="1301"/>
      <c r="Q91" s="1302"/>
      <c r="R91" s="1342"/>
      <c r="S91" s="1301"/>
      <c r="T91" s="1301"/>
      <c r="U91" s="1301"/>
      <c r="V91" s="1301"/>
      <c r="W91" s="1301"/>
      <c r="X91" s="1301"/>
      <c r="Y91" s="1301"/>
      <c r="Z91" s="1301"/>
      <c r="AA91" s="1301"/>
      <c r="AB91" s="1301"/>
      <c r="AC91" s="1301"/>
      <c r="AD91" s="1343"/>
      <c r="AE91" s="1045"/>
      <c r="AF91" s="1045"/>
      <c r="AG91" s="1045"/>
      <c r="AH91" s="1045"/>
      <c r="AI91" s="1045"/>
      <c r="AJ91" s="1045"/>
      <c r="AK91" s="1045"/>
      <c r="AL91" s="1045"/>
      <c r="AM91" s="1045"/>
      <c r="AN91" s="1045"/>
      <c r="AO91" s="1045"/>
      <c r="AP91" s="1045"/>
      <c r="AQ91" s="1045"/>
      <c r="AR91" s="1045"/>
      <c r="AS91" s="1045"/>
      <c r="AT91" s="1045"/>
      <c r="AU91" s="1045"/>
      <c r="AV91" s="1045"/>
      <c r="AW91" s="1045"/>
      <c r="AX91" s="1045"/>
      <c r="AY91" s="1045"/>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442"/>
      <c r="CC91" s="442"/>
      <c r="CD91" s="442"/>
      <c r="CE91" s="2587"/>
      <c r="CF91" s="2587"/>
      <c r="CG91" s="2587"/>
      <c r="CH91" s="2587"/>
      <c r="CI91" s="2587"/>
      <c r="CJ91" s="2587"/>
      <c r="CK91" s="2587"/>
      <c r="CL91" s="2587"/>
      <c r="CM91" s="2587"/>
      <c r="CN91" s="2587"/>
      <c r="CO91" s="2587"/>
      <c r="CP91" s="2587"/>
      <c r="CQ91" s="2587"/>
      <c r="CR91" s="2587"/>
      <c r="CS91" s="2587"/>
      <c r="CT91" s="2587"/>
      <c r="CU91" s="2587"/>
      <c r="CV91" s="2587"/>
      <c r="CW91" s="2587"/>
      <c r="CX91" s="2587"/>
      <c r="CY91" s="2587"/>
      <c r="CZ91" s="2587"/>
    </row>
    <row r="92" s="767" customFormat="true" ht="15" customHeight="true" x14ac:dyDescent="0.2">
      <c r="A92" s="1152"/>
      <c r="B92" s="1261"/>
      <c r="C92" s="1341"/>
      <c r="D92" s="1301"/>
      <c r="E92" s="1301"/>
      <c r="F92" s="1301"/>
      <c r="G92" s="1302"/>
      <c r="H92" s="1342"/>
      <c r="I92" s="1301"/>
      <c r="J92" s="1301"/>
      <c r="K92" s="1301"/>
      <c r="L92" s="1343"/>
      <c r="M92" s="1341"/>
      <c r="N92" s="1301"/>
      <c r="O92" s="1301"/>
      <c r="P92" s="1301"/>
      <c r="Q92" s="1302"/>
      <c r="R92" s="1342"/>
      <c r="S92" s="1301"/>
      <c r="T92" s="1301"/>
      <c r="U92" s="1301"/>
      <c r="V92" s="1301"/>
      <c r="W92" s="1301"/>
      <c r="X92" s="1301"/>
      <c r="Y92" s="1301"/>
      <c r="Z92" s="1301"/>
      <c r="AA92" s="1301"/>
      <c r="AB92" s="1301"/>
      <c r="AC92" s="1301"/>
      <c r="AD92" s="1343"/>
      <c r="AE92" s="1045"/>
      <c r="AF92" s="1045"/>
      <c r="AG92" s="1045"/>
      <c r="AH92" s="1045"/>
      <c r="AI92" s="1045"/>
      <c r="AJ92" s="1045"/>
      <c r="AK92" s="1045"/>
      <c r="AL92" s="1045"/>
      <c r="AM92" s="1045"/>
      <c r="AN92" s="1045"/>
      <c r="AO92" s="1045"/>
      <c r="AP92" s="1045"/>
      <c r="AQ92" s="1045"/>
      <c r="AR92" s="1045"/>
      <c r="AS92" s="1045"/>
      <c r="AT92" s="1045"/>
      <c r="AU92" s="1045"/>
      <c r="AV92" s="1045"/>
      <c r="AW92" s="1045"/>
      <c r="AX92" s="1045"/>
      <c r="AY92" s="1045"/>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442"/>
      <c r="CC92" s="442"/>
      <c r="CD92" s="442"/>
      <c r="CE92" s="2587"/>
      <c r="CF92" s="2587"/>
      <c r="CG92" s="2587"/>
      <c r="CH92" s="2587"/>
      <c r="CI92" s="2587"/>
      <c r="CJ92" s="2587"/>
      <c r="CK92" s="2587"/>
      <c r="CL92" s="2587"/>
      <c r="CM92" s="2587"/>
      <c r="CN92" s="2587"/>
      <c r="CO92" s="2587"/>
      <c r="CP92" s="2587"/>
      <c r="CQ92" s="2587"/>
      <c r="CR92" s="2587"/>
      <c r="CS92" s="2587"/>
      <c r="CT92" s="2587"/>
      <c r="CU92" s="2587"/>
      <c r="CV92" s="2587"/>
      <c r="CW92" s="2587"/>
      <c r="CX92" s="2587"/>
      <c r="CY92" s="2587"/>
      <c r="CZ92" s="2587"/>
    </row>
    <row r="93" s="767" customFormat="true" ht="15" customHeight="true" x14ac:dyDescent="0.2">
      <c r="A93" s="1239"/>
      <c r="B93" s="1262"/>
      <c r="C93" s="1157"/>
      <c r="D93" s="1158"/>
      <c r="E93" s="1158"/>
      <c r="F93" s="1158"/>
      <c r="G93" s="1219"/>
      <c r="H93" s="1207"/>
      <c r="I93" s="1158"/>
      <c r="J93" s="1158"/>
      <c r="K93" s="1158"/>
      <c r="L93" s="1180"/>
      <c r="M93" s="1157"/>
      <c r="N93" s="1158"/>
      <c r="O93" s="1158"/>
      <c r="P93" s="1158"/>
      <c r="Q93" s="1219"/>
      <c r="R93" s="1207"/>
      <c r="S93" s="1158"/>
      <c r="T93" s="1158"/>
      <c r="U93" s="1158"/>
      <c r="V93" s="1158"/>
      <c r="W93" s="1158"/>
      <c r="X93" s="1158"/>
      <c r="Y93" s="1158"/>
      <c r="Z93" s="1158"/>
      <c r="AA93" s="1158"/>
      <c r="AB93" s="1158"/>
      <c r="AC93" s="1301"/>
      <c r="AD93" s="1343"/>
      <c r="AE93" s="1045"/>
      <c r="AF93" s="1045"/>
      <c r="AG93" s="1045"/>
      <c r="AH93" s="1045"/>
      <c r="AI93" s="1045"/>
      <c r="AJ93" s="1045"/>
      <c r="AK93" s="1045"/>
      <c r="AL93" s="1045"/>
      <c r="AM93" s="1045"/>
      <c r="AN93" s="1045"/>
      <c r="AO93" s="1045"/>
      <c r="AP93" s="1045"/>
      <c r="AQ93" s="1045"/>
      <c r="AR93" s="1045"/>
      <c r="AS93" s="1045"/>
      <c r="AT93" s="1045"/>
      <c r="AU93" s="1045"/>
      <c r="AV93" s="1045"/>
      <c r="AW93" s="1045"/>
      <c r="AX93" s="1045"/>
      <c r="AY93" s="1045"/>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442"/>
      <c r="CC93" s="442"/>
      <c r="CD93" s="442"/>
      <c r="CE93" s="2587"/>
      <c r="CF93" s="2587"/>
      <c r="CG93" s="2587"/>
      <c r="CH93" s="2587"/>
      <c r="CI93" s="2587"/>
      <c r="CJ93" s="2587"/>
      <c r="CK93" s="2587"/>
      <c r="CL93" s="2587"/>
      <c r="CM93" s="2587"/>
      <c r="CN93" s="2587"/>
      <c r="CO93" s="2587"/>
      <c r="CP93" s="2587"/>
      <c r="CQ93" s="2587"/>
      <c r="CR93" s="2587"/>
      <c r="CS93" s="2587"/>
      <c r="CT93" s="2587"/>
      <c r="CU93" s="2587"/>
      <c r="CV93" s="2587"/>
      <c r="CW93" s="2587"/>
      <c r="CX93" s="2587"/>
      <c r="CY93" s="2587"/>
      <c r="CZ93" s="2587"/>
    </row>
    <row r="94" s="767" customFormat="true" ht="15" customHeight="true" x14ac:dyDescent="0.2">
      <c r="A94" s="1489"/>
      <c r="B94" s="1262"/>
      <c r="C94" s="1157"/>
      <c r="D94" s="1159"/>
      <c r="E94" s="1159"/>
      <c r="F94" s="1159"/>
      <c r="G94" s="1220"/>
      <c r="H94" s="1207"/>
      <c r="I94" s="1159"/>
      <c r="J94" s="1159"/>
      <c r="K94" s="1159"/>
      <c r="L94" s="1181"/>
      <c r="M94" s="1157"/>
      <c r="N94" s="1159"/>
      <c r="O94" s="1159"/>
      <c r="P94" s="1159"/>
      <c r="Q94" s="1220"/>
      <c r="R94" s="1207"/>
      <c r="S94" s="1159"/>
      <c r="T94" s="1159"/>
      <c r="U94" s="1159"/>
      <c r="V94" s="1159"/>
      <c r="W94" s="1159"/>
      <c r="X94" s="1159"/>
      <c r="Y94" s="1159"/>
      <c r="Z94" s="1159"/>
      <c r="AA94" s="1159"/>
      <c r="AB94" s="1159"/>
      <c r="AC94" s="1301"/>
      <c r="AD94" s="1343"/>
      <c r="AE94" s="1045"/>
      <c r="AF94" s="1045"/>
      <c r="AG94" s="1045"/>
      <c r="AH94" s="1045"/>
      <c r="AI94" s="1045"/>
      <c r="AJ94" s="1045"/>
      <c r="AK94" s="1045"/>
      <c r="AL94" s="1045"/>
      <c r="AM94" s="1045"/>
      <c r="AN94" s="1045"/>
      <c r="AO94" s="1045"/>
      <c r="AP94" s="1045"/>
      <c r="AQ94" s="1045"/>
      <c r="AR94" s="1045"/>
      <c r="AS94" s="1045"/>
      <c r="AT94" s="1045"/>
      <c r="AU94" s="1045"/>
      <c r="AV94" s="1045"/>
      <c r="AW94" s="1045"/>
      <c r="AX94" s="1045"/>
      <c r="AY94" s="1045"/>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442"/>
      <c r="CC94" s="442"/>
      <c r="CD94" s="442"/>
      <c r="CE94" s="2587"/>
      <c r="CF94" s="2587"/>
      <c r="CG94" s="2587"/>
      <c r="CH94" s="2587"/>
      <c r="CI94" s="2587"/>
      <c r="CJ94" s="2587"/>
      <c r="CK94" s="2587"/>
      <c r="CL94" s="2587"/>
      <c r="CM94" s="2587"/>
      <c r="CN94" s="2587"/>
      <c r="CO94" s="2587"/>
      <c r="CP94" s="2587"/>
      <c r="CQ94" s="2587"/>
      <c r="CR94" s="2587"/>
      <c r="CS94" s="2587"/>
      <c r="CT94" s="2587"/>
      <c r="CU94" s="2587"/>
      <c r="CV94" s="2587"/>
      <c r="CW94" s="2587"/>
      <c r="CX94" s="2587"/>
      <c r="CY94" s="2587"/>
      <c r="CZ94" s="2587"/>
    </row>
    <row r="95" s="767" customFormat="true" ht="15" customHeight="true" x14ac:dyDescent="0.2">
      <c r="A95" s="1239"/>
      <c r="B95" s="1263"/>
      <c r="C95" s="1344"/>
      <c r="D95" s="1345"/>
      <c r="E95" s="1345"/>
      <c r="F95" s="1345"/>
      <c r="G95" s="1346"/>
      <c r="H95" s="1347"/>
      <c r="I95" s="1345"/>
      <c r="J95" s="1345"/>
      <c r="K95" s="1345"/>
      <c r="L95" s="1348"/>
      <c r="M95" s="1344"/>
      <c r="N95" s="1345"/>
      <c r="O95" s="1345"/>
      <c r="P95" s="1345"/>
      <c r="Q95" s="1346"/>
      <c r="R95" s="1347"/>
      <c r="S95" s="1345"/>
      <c r="T95" s="1345"/>
      <c r="U95" s="1345"/>
      <c r="V95" s="1345"/>
      <c r="W95" s="1345"/>
      <c r="X95" s="1345"/>
      <c r="Y95" s="1345"/>
      <c r="Z95" s="1345"/>
      <c r="AA95" s="1345"/>
      <c r="AB95" s="1345"/>
      <c r="AC95" s="1301"/>
      <c r="AD95" s="1343"/>
      <c r="AE95" s="1045"/>
      <c r="AF95" s="1045"/>
      <c r="AG95" s="1045"/>
      <c r="AH95" s="1045"/>
      <c r="AI95" s="1045"/>
      <c r="AJ95" s="1045"/>
      <c r="AK95" s="1045"/>
      <c r="AL95" s="1045"/>
      <c r="AM95" s="1045"/>
      <c r="AN95" s="1045"/>
      <c r="AO95" s="1045"/>
      <c r="AP95" s="1045"/>
      <c r="AQ95" s="1045"/>
      <c r="AR95" s="1045"/>
      <c r="AS95" s="1045"/>
      <c r="AT95" s="1045"/>
      <c r="AU95" s="1045"/>
      <c r="AV95" s="1045"/>
      <c r="AW95" s="1045"/>
      <c r="AX95" s="1045"/>
      <c r="AY95" s="1045"/>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442"/>
      <c r="CC95" s="442"/>
      <c r="CD95" s="442"/>
      <c r="CE95" s="2587"/>
      <c r="CF95" s="2587"/>
      <c r="CG95" s="2587"/>
      <c r="CH95" s="2587"/>
      <c r="CI95" s="2587"/>
      <c r="CJ95" s="2587"/>
      <c r="CK95" s="2587"/>
      <c r="CL95" s="2587"/>
      <c r="CM95" s="2587"/>
      <c r="CN95" s="2587"/>
      <c r="CO95" s="2587"/>
      <c r="CP95" s="2587"/>
      <c r="CQ95" s="2587"/>
      <c r="CR95" s="2587"/>
      <c r="CS95" s="2587"/>
      <c r="CT95" s="2587"/>
      <c r="CU95" s="2587"/>
      <c r="CV95" s="2587"/>
      <c r="CW95" s="2587"/>
      <c r="CX95" s="2587"/>
      <c r="CY95" s="2587"/>
      <c r="CZ95" s="2587"/>
    </row>
    <row r="96" s="131" customFormat="true" ht="15" customHeight="true" x14ac:dyDescent="0.2">
      <c r="A96" s="1489"/>
      <c r="B96" s="1263"/>
      <c r="C96" s="1344"/>
      <c r="D96" s="1345"/>
      <c r="E96" s="1345"/>
      <c r="F96" s="1345"/>
      <c r="G96" s="1346"/>
      <c r="H96" s="1347"/>
      <c r="I96" s="1345"/>
      <c r="J96" s="1345"/>
      <c r="K96" s="1345"/>
      <c r="L96" s="1348"/>
      <c r="M96" s="1344"/>
      <c r="N96" s="1345"/>
      <c r="O96" s="1345"/>
      <c r="P96" s="1345"/>
      <c r="Q96" s="1346"/>
      <c r="R96" s="1347"/>
      <c r="S96" s="1345"/>
      <c r="T96" s="1345"/>
      <c r="U96" s="1345"/>
      <c r="V96" s="1345"/>
      <c r="W96" s="1345"/>
      <c r="X96" s="1345"/>
      <c r="Y96" s="1345"/>
      <c r="Z96" s="1345"/>
      <c r="AA96" s="1345"/>
      <c r="AB96" s="1345"/>
      <c r="AC96" s="1301"/>
      <c r="AD96" s="1343"/>
      <c r="AE96" s="1045"/>
      <c r="AF96" s="1045"/>
      <c r="AG96" s="1045"/>
      <c r="AH96" s="1045"/>
      <c r="AI96" s="1045"/>
      <c r="AJ96" s="1045"/>
      <c r="AK96" s="1045"/>
      <c r="AL96" s="1045"/>
      <c r="AM96" s="1045"/>
      <c r="AN96" s="1045"/>
      <c r="AO96" s="1045"/>
      <c r="AP96" s="1045"/>
      <c r="AQ96" s="1045"/>
      <c r="AR96" s="1045"/>
      <c r="AS96" s="1045"/>
      <c r="AT96" s="1045"/>
      <c r="AU96" s="1045"/>
      <c r="AV96" s="1045"/>
      <c r="AW96" s="1045"/>
      <c r="AX96" s="1045"/>
      <c r="AY96" s="1045"/>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442"/>
      <c r="CC96" s="442"/>
      <c r="CD96" s="442"/>
      <c r="CE96" s="2587"/>
      <c r="CF96" s="2587"/>
      <c r="CG96" s="2587"/>
      <c r="CH96" s="2587"/>
      <c r="CI96" s="2587"/>
      <c r="CJ96" s="2587"/>
      <c r="CK96" s="2587"/>
      <c r="CL96" s="2587"/>
      <c r="CM96" s="2587"/>
      <c r="CN96" s="2587"/>
      <c r="CO96" s="2587"/>
      <c r="CP96" s="2587"/>
      <c r="CQ96" s="2587"/>
      <c r="CR96" s="2587"/>
      <c r="CS96" s="2587"/>
      <c r="CT96" s="2587"/>
      <c r="CU96" s="2587"/>
      <c r="CV96" s="2587"/>
      <c r="CW96" s="2587"/>
      <c r="CX96" s="2587"/>
      <c r="CY96" s="2587"/>
      <c r="CZ96" s="2587"/>
    </row>
    <row r="97" s="131" customFormat="true" ht="15" customHeight="true" x14ac:dyDescent="0.2">
      <c r="A97" s="1239"/>
      <c r="B97" s="1263"/>
      <c r="C97" s="1344"/>
      <c r="D97" s="1345"/>
      <c r="E97" s="1345"/>
      <c r="F97" s="1345"/>
      <c r="G97" s="1346"/>
      <c r="H97" s="1347"/>
      <c r="I97" s="1345"/>
      <c r="J97" s="1345"/>
      <c r="K97" s="1345"/>
      <c r="L97" s="1348"/>
      <c r="M97" s="1344"/>
      <c r="N97" s="1345"/>
      <c r="O97" s="1345"/>
      <c r="P97" s="1345"/>
      <c r="Q97" s="1346"/>
      <c r="R97" s="1347"/>
      <c r="S97" s="1345"/>
      <c r="T97" s="1345"/>
      <c r="U97" s="1345"/>
      <c r="V97" s="1345"/>
      <c r="W97" s="1345"/>
      <c r="X97" s="1345"/>
      <c r="Y97" s="1345"/>
      <c r="Z97" s="1345"/>
      <c r="AA97" s="1345"/>
      <c r="AB97" s="1345"/>
      <c r="AC97" s="1301"/>
      <c r="AD97" s="1343"/>
      <c r="AE97" s="1045"/>
      <c r="AF97" s="1045"/>
      <c r="AG97" s="1045"/>
      <c r="AH97" s="1045"/>
      <c r="AI97" s="1045"/>
      <c r="AJ97" s="1045"/>
      <c r="AK97" s="1045"/>
      <c r="AL97" s="1045"/>
      <c r="AM97" s="1045"/>
      <c r="AN97" s="1045"/>
      <c r="AO97" s="1045"/>
      <c r="AP97" s="1045"/>
      <c r="AQ97" s="1045"/>
      <c r="AR97" s="1045"/>
      <c r="AS97" s="1045"/>
      <c r="AT97" s="1045"/>
      <c r="AU97" s="1045"/>
      <c r="AV97" s="1045"/>
      <c r="AW97" s="1045"/>
      <c r="AX97" s="1045"/>
      <c r="AY97" s="1045"/>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442"/>
      <c r="CC97" s="442"/>
      <c r="CD97" s="442"/>
      <c r="CE97" s="2587"/>
      <c r="CF97" s="2587"/>
      <c r="CG97" s="2587"/>
      <c r="CH97" s="2587"/>
      <c r="CI97" s="2587"/>
      <c r="CJ97" s="2587"/>
      <c r="CK97" s="2587"/>
      <c r="CL97" s="2587"/>
      <c r="CM97" s="2587"/>
      <c r="CN97" s="2587"/>
      <c r="CO97" s="2587"/>
      <c r="CP97" s="2587"/>
      <c r="CQ97" s="2587"/>
      <c r="CR97" s="2587"/>
      <c r="CS97" s="2587"/>
      <c r="CT97" s="2587"/>
      <c r="CU97" s="2587"/>
      <c r="CV97" s="2587"/>
      <c r="CW97" s="2587"/>
      <c r="CX97" s="2587"/>
      <c r="CY97" s="2587"/>
      <c r="CZ97" s="2587"/>
    </row>
    <row r="98" s="131" customFormat="true" ht="15" customHeight="true" x14ac:dyDescent="0.2">
      <c r="A98" s="1489"/>
      <c r="B98" s="1263"/>
      <c r="C98" s="1344"/>
      <c r="D98" s="1345"/>
      <c r="E98" s="1345"/>
      <c r="F98" s="1345"/>
      <c r="G98" s="1346"/>
      <c r="H98" s="1347"/>
      <c r="I98" s="1345"/>
      <c r="J98" s="1345"/>
      <c r="K98" s="1345"/>
      <c r="L98" s="1348"/>
      <c r="M98" s="1344"/>
      <c r="N98" s="1345"/>
      <c r="O98" s="1345"/>
      <c r="P98" s="1345"/>
      <c r="Q98" s="1346"/>
      <c r="R98" s="1347"/>
      <c r="S98" s="1345"/>
      <c r="T98" s="1345"/>
      <c r="U98" s="1345"/>
      <c r="V98" s="1345"/>
      <c r="W98" s="1345"/>
      <c r="X98" s="1345"/>
      <c r="Y98" s="1345"/>
      <c r="Z98" s="1345"/>
      <c r="AA98" s="1345"/>
      <c r="AB98" s="1345"/>
      <c r="AC98" s="1301"/>
      <c r="AD98" s="1343"/>
      <c r="AE98" s="1045"/>
      <c r="AF98" s="1045"/>
      <c r="AG98" s="1045"/>
      <c r="AH98" s="1045"/>
      <c r="AI98" s="1045"/>
      <c r="AJ98" s="1045"/>
      <c r="AK98" s="1045"/>
      <c r="AL98" s="1045"/>
      <c r="AM98" s="1045"/>
      <c r="AN98" s="1045"/>
      <c r="AO98" s="1045"/>
      <c r="AP98" s="1045"/>
      <c r="AQ98" s="1045"/>
      <c r="AR98" s="1045"/>
      <c r="AS98" s="1045"/>
      <c r="AT98" s="1045"/>
      <c r="AU98" s="1045"/>
      <c r="AV98" s="1045"/>
      <c r="AW98" s="1045"/>
      <c r="AX98" s="1045"/>
      <c r="AY98" s="1045"/>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442"/>
      <c r="CC98" s="442"/>
      <c r="CD98" s="442"/>
      <c r="CE98" s="2587"/>
      <c r="CF98" s="2587"/>
      <c r="CG98" s="2587"/>
      <c r="CH98" s="2587"/>
      <c r="CI98" s="2587"/>
      <c r="CJ98" s="2587"/>
      <c r="CK98" s="2587"/>
      <c r="CL98" s="2587"/>
      <c r="CM98" s="2587"/>
      <c r="CN98" s="2587"/>
      <c r="CO98" s="2587"/>
      <c r="CP98" s="2587"/>
      <c r="CQ98" s="2587"/>
      <c r="CR98" s="2587"/>
      <c r="CS98" s="2587"/>
      <c r="CT98" s="2587"/>
      <c r="CU98" s="2587"/>
      <c r="CV98" s="2587"/>
      <c r="CW98" s="2587"/>
      <c r="CX98" s="2587"/>
      <c r="CY98" s="2587"/>
      <c r="CZ98" s="2587"/>
    </row>
    <row r="99" s="131" customFormat="true" ht="15" customHeight="true" x14ac:dyDescent="0.2">
      <c r="A99" s="1489"/>
      <c r="B99" s="1263"/>
      <c r="C99" s="1344"/>
      <c r="D99" s="1345"/>
      <c r="E99" s="1345"/>
      <c r="F99" s="1345"/>
      <c r="G99" s="1346"/>
      <c r="H99" s="1347"/>
      <c r="I99" s="1345"/>
      <c r="J99" s="1345"/>
      <c r="K99" s="1345"/>
      <c r="L99" s="1348"/>
      <c r="M99" s="1344"/>
      <c r="N99" s="1345"/>
      <c r="O99" s="1345"/>
      <c r="P99" s="1345"/>
      <c r="Q99" s="1346"/>
      <c r="R99" s="1347"/>
      <c r="S99" s="1345"/>
      <c r="T99" s="1345"/>
      <c r="U99" s="1345"/>
      <c r="V99" s="1345"/>
      <c r="W99" s="1345"/>
      <c r="X99" s="1345"/>
      <c r="Y99" s="1345"/>
      <c r="Z99" s="1345"/>
      <c r="AA99" s="1345"/>
      <c r="AB99" s="1345"/>
      <c r="AC99" s="1301"/>
      <c r="AD99" s="1343"/>
      <c r="AE99" s="1045"/>
      <c r="AF99" s="1045"/>
      <c r="AG99" s="1045"/>
      <c r="AH99" s="1045"/>
      <c r="AI99" s="1045"/>
      <c r="AJ99" s="1045"/>
      <c r="AK99" s="1045"/>
      <c r="AL99" s="1045"/>
      <c r="AM99" s="1045"/>
      <c r="AN99" s="1045"/>
      <c r="AO99" s="1045"/>
      <c r="AP99" s="1045"/>
      <c r="AQ99" s="1045"/>
      <c r="AR99" s="1045"/>
      <c r="AS99" s="1045"/>
      <c r="AT99" s="1045"/>
      <c r="AU99" s="1045"/>
      <c r="AV99" s="1045"/>
      <c r="AW99" s="1045"/>
      <c r="AX99" s="1045"/>
      <c r="AY99" s="1045"/>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442"/>
      <c r="CC99" s="442"/>
      <c r="CD99" s="442"/>
      <c r="CE99" s="2587"/>
      <c r="CF99" s="2587"/>
      <c r="CG99" s="2587"/>
      <c r="CH99" s="2587"/>
      <c r="CI99" s="2587"/>
      <c r="CJ99" s="2587"/>
      <c r="CK99" s="2587"/>
      <c r="CL99" s="2587"/>
      <c r="CM99" s="2587"/>
      <c r="CN99" s="2587"/>
      <c r="CO99" s="2587"/>
      <c r="CP99" s="2587"/>
      <c r="CQ99" s="2587"/>
      <c r="CR99" s="2587"/>
      <c r="CS99" s="2587"/>
      <c r="CT99" s="2587"/>
      <c r="CU99" s="2587"/>
      <c r="CV99" s="2587"/>
      <c r="CW99" s="2587"/>
      <c r="CX99" s="2587"/>
      <c r="CY99" s="2587"/>
      <c r="CZ99" s="2587"/>
    </row>
    <row r="100" s="131" customFormat="true" ht="15" customHeight="true" x14ac:dyDescent="0.2">
      <c r="A100" s="1489"/>
      <c r="B100" s="1263"/>
      <c r="C100" s="1344"/>
      <c r="D100" s="1345"/>
      <c r="E100" s="1345"/>
      <c r="F100" s="1345"/>
      <c r="G100" s="1346"/>
      <c r="H100" s="1347"/>
      <c r="I100" s="1345"/>
      <c r="J100" s="1345"/>
      <c r="K100" s="1345"/>
      <c r="L100" s="1348"/>
      <c r="M100" s="1344"/>
      <c r="N100" s="1345"/>
      <c r="O100" s="1345"/>
      <c r="P100" s="1345"/>
      <c r="Q100" s="1346"/>
      <c r="R100" s="1347"/>
      <c r="S100" s="1345"/>
      <c r="T100" s="1345"/>
      <c r="U100" s="1345"/>
      <c r="V100" s="1345"/>
      <c r="W100" s="1345"/>
      <c r="X100" s="1345"/>
      <c r="Y100" s="1345"/>
      <c r="Z100" s="1345"/>
      <c r="AA100" s="1345"/>
      <c r="AB100" s="1345"/>
      <c r="AC100" s="1301"/>
      <c r="AD100" s="1343"/>
      <c r="AE100" s="1045"/>
      <c r="AF100" s="1045"/>
      <c r="AG100" s="1045"/>
      <c r="AH100" s="1045"/>
      <c r="AI100" s="1045"/>
      <c r="AJ100" s="1045"/>
      <c r="AK100" s="1045"/>
      <c r="AL100" s="1045"/>
      <c r="AM100" s="1045"/>
      <c r="AN100" s="1045"/>
      <c r="AO100" s="1045"/>
      <c r="AP100" s="1045"/>
      <c r="AQ100" s="1045"/>
      <c r="AR100" s="1045"/>
      <c r="AS100" s="1045"/>
      <c r="AT100" s="1045"/>
      <c r="AU100" s="1045"/>
      <c r="AV100" s="1045"/>
      <c r="AW100" s="1045"/>
      <c r="AX100" s="1045"/>
      <c r="AY100" s="1045"/>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442"/>
      <c r="CC100" s="442"/>
      <c r="CD100" s="442"/>
      <c r="CE100" s="2587"/>
      <c r="CF100" s="2587"/>
      <c r="CG100" s="2587"/>
      <c r="CH100" s="2587"/>
      <c r="CI100" s="2587"/>
      <c r="CJ100" s="2587"/>
      <c r="CK100" s="2587"/>
      <c r="CL100" s="2587"/>
      <c r="CM100" s="2587"/>
      <c r="CN100" s="2587"/>
      <c r="CO100" s="2587"/>
      <c r="CP100" s="2587"/>
      <c r="CQ100" s="2587"/>
      <c r="CR100" s="2587"/>
      <c r="CS100" s="2587"/>
      <c r="CT100" s="2587"/>
      <c r="CU100" s="2587"/>
      <c r="CV100" s="2587"/>
      <c r="CW100" s="2587"/>
      <c r="CX100" s="2587"/>
      <c r="CY100" s="2587"/>
      <c r="CZ100" s="2587"/>
    </row>
    <row r="101" s="131" customFormat="true" ht="15" customHeight="true" x14ac:dyDescent="0.2">
      <c r="A101" s="1239"/>
      <c r="B101" s="1263"/>
      <c r="C101" s="1344"/>
      <c r="D101" s="1345"/>
      <c r="E101" s="1345"/>
      <c r="F101" s="1345"/>
      <c r="G101" s="1346"/>
      <c r="H101" s="1347"/>
      <c r="I101" s="1345"/>
      <c r="J101" s="1345"/>
      <c r="K101" s="1345"/>
      <c r="L101" s="1348"/>
      <c r="M101" s="1344"/>
      <c r="N101" s="1345"/>
      <c r="O101" s="1345"/>
      <c r="P101" s="1345"/>
      <c r="Q101" s="1346"/>
      <c r="R101" s="1347"/>
      <c r="S101" s="1345"/>
      <c r="T101" s="1345"/>
      <c r="U101" s="1345"/>
      <c r="V101" s="1345"/>
      <c r="W101" s="1345"/>
      <c r="X101" s="1345"/>
      <c r="Y101" s="1345"/>
      <c r="Z101" s="1345"/>
      <c r="AA101" s="1345"/>
      <c r="AB101" s="1345"/>
      <c r="AC101" s="1301"/>
      <c r="AD101" s="1343"/>
      <c r="AE101" s="1045"/>
      <c r="AF101" s="1045"/>
      <c r="AG101" s="1045"/>
      <c r="AH101" s="1045"/>
      <c r="AI101" s="1045"/>
      <c r="AJ101" s="1045"/>
      <c r="AK101" s="1045"/>
      <c r="AL101" s="1045"/>
      <c r="AM101" s="1045"/>
      <c r="AN101" s="1045"/>
      <c r="AO101" s="1045"/>
      <c r="AP101" s="1045"/>
      <c r="AQ101" s="1045"/>
      <c r="AR101" s="1045"/>
      <c r="AS101" s="1045"/>
      <c r="AT101" s="1045"/>
      <c r="AU101" s="1045"/>
      <c r="AV101" s="1045"/>
      <c r="AW101" s="1045"/>
      <c r="AX101" s="1045"/>
      <c r="AY101" s="1045"/>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442"/>
      <c r="CC101" s="442"/>
      <c r="CD101" s="442"/>
      <c r="CE101" s="2587"/>
      <c r="CF101" s="2587"/>
      <c r="CG101" s="2587"/>
      <c r="CH101" s="2587"/>
      <c r="CI101" s="2587"/>
      <c r="CJ101" s="2587"/>
      <c r="CK101" s="2587"/>
      <c r="CL101" s="2587"/>
      <c r="CM101" s="2587"/>
      <c r="CN101" s="2587"/>
      <c r="CO101" s="2587"/>
      <c r="CP101" s="2587"/>
      <c r="CQ101" s="2587"/>
      <c r="CR101" s="2587"/>
      <c r="CS101" s="2587"/>
      <c r="CT101" s="2587"/>
      <c r="CU101" s="2587"/>
      <c r="CV101" s="2587"/>
      <c r="CW101" s="2587"/>
      <c r="CX101" s="2587"/>
      <c r="CY101" s="2587"/>
      <c r="CZ101" s="2587"/>
    </row>
    <row r="102" s="131" customFormat="true" ht="15" customHeight="true" x14ac:dyDescent="0.2">
      <c r="A102" s="1489"/>
      <c r="B102" s="1263"/>
      <c r="C102" s="1344"/>
      <c r="D102" s="1345"/>
      <c r="E102" s="1345"/>
      <c r="F102" s="1345"/>
      <c r="G102" s="1346"/>
      <c r="H102" s="1347"/>
      <c r="I102" s="1345"/>
      <c r="J102" s="1345"/>
      <c r="K102" s="1345"/>
      <c r="L102" s="1348"/>
      <c r="M102" s="1344"/>
      <c r="N102" s="1345"/>
      <c r="O102" s="1345"/>
      <c r="P102" s="1345"/>
      <c r="Q102" s="1346"/>
      <c r="R102" s="1347"/>
      <c r="S102" s="1345"/>
      <c r="T102" s="1345"/>
      <c r="U102" s="1345"/>
      <c r="V102" s="1345"/>
      <c r="W102" s="1345"/>
      <c r="X102" s="1345"/>
      <c r="Y102" s="1345"/>
      <c r="Z102" s="1345"/>
      <c r="AA102" s="1345"/>
      <c r="AB102" s="1345"/>
      <c r="AC102" s="1301"/>
      <c r="AD102" s="1343"/>
      <c r="AE102" s="1045"/>
      <c r="AF102" s="1045"/>
      <c r="AG102" s="1045"/>
      <c r="AH102" s="1045"/>
      <c r="AI102" s="1045"/>
      <c r="AJ102" s="1045"/>
      <c r="AK102" s="1045"/>
      <c r="AL102" s="1045"/>
      <c r="AM102" s="1045"/>
      <c r="AN102" s="1045"/>
      <c r="AO102" s="1045"/>
      <c r="AP102" s="1045"/>
      <c r="AQ102" s="1045"/>
      <c r="AR102" s="1045"/>
      <c r="AS102" s="1045"/>
      <c r="AT102" s="1045"/>
      <c r="AU102" s="1045"/>
      <c r="AV102" s="1045"/>
      <c r="AW102" s="1045"/>
      <c r="AX102" s="1045"/>
      <c r="AY102" s="1045"/>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442"/>
      <c r="CC102" s="442"/>
      <c r="CD102" s="442"/>
      <c r="CE102" s="2587"/>
      <c r="CF102" s="2587"/>
      <c r="CG102" s="2587"/>
      <c r="CH102" s="2587"/>
      <c r="CI102" s="2587"/>
      <c r="CJ102" s="2587"/>
      <c r="CK102" s="2587"/>
      <c r="CL102" s="2587"/>
      <c r="CM102" s="2587"/>
      <c r="CN102" s="2587"/>
      <c r="CO102" s="2587"/>
      <c r="CP102" s="2587"/>
      <c r="CQ102" s="2587"/>
      <c r="CR102" s="2587"/>
      <c r="CS102" s="2587"/>
      <c r="CT102" s="2587"/>
      <c r="CU102" s="2587"/>
      <c r="CV102" s="2587"/>
      <c r="CW102" s="2587"/>
      <c r="CX102" s="2587"/>
      <c r="CY102" s="2587"/>
      <c r="CZ102" s="2587"/>
    </row>
    <row r="103" s="131" customFormat="true" ht="15" customHeight="true" x14ac:dyDescent="0.2">
      <c r="A103" s="1489"/>
      <c r="B103" s="1263"/>
      <c r="C103" s="1344"/>
      <c r="D103" s="1345"/>
      <c r="E103" s="1345"/>
      <c r="F103" s="1345"/>
      <c r="G103" s="1346"/>
      <c r="H103" s="1347"/>
      <c r="I103" s="1345"/>
      <c r="J103" s="1345"/>
      <c r="K103" s="1345"/>
      <c r="L103" s="1348"/>
      <c r="M103" s="1344"/>
      <c r="N103" s="1345"/>
      <c r="O103" s="1345"/>
      <c r="P103" s="1345"/>
      <c r="Q103" s="1346"/>
      <c r="R103" s="1347"/>
      <c r="S103" s="1345"/>
      <c r="T103" s="1345"/>
      <c r="U103" s="1345"/>
      <c r="V103" s="1345"/>
      <c r="W103" s="1345"/>
      <c r="X103" s="1345"/>
      <c r="Y103" s="1345"/>
      <c r="Z103" s="1345"/>
      <c r="AA103" s="1345"/>
      <c r="AB103" s="1345"/>
      <c r="AC103" s="1301"/>
      <c r="AD103" s="1343"/>
      <c r="AE103" s="1045"/>
      <c r="AF103" s="1045"/>
      <c r="AG103" s="1045"/>
      <c r="AH103" s="1045"/>
      <c r="AI103" s="1045"/>
      <c r="AJ103" s="1045"/>
      <c r="AK103" s="1045"/>
      <c r="AL103" s="1045"/>
      <c r="AM103" s="1045"/>
      <c r="AN103" s="1045"/>
      <c r="AO103" s="1045"/>
      <c r="AP103" s="1045"/>
      <c r="AQ103" s="1045"/>
      <c r="AR103" s="1045"/>
      <c r="AS103" s="1045"/>
      <c r="AT103" s="1045"/>
      <c r="AU103" s="1045"/>
      <c r="AV103" s="1045"/>
      <c r="AW103" s="1045"/>
      <c r="AX103" s="1045"/>
      <c r="AY103" s="1045"/>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442"/>
      <c r="CC103" s="442"/>
      <c r="CD103" s="442"/>
      <c r="CE103" s="2587"/>
      <c r="CF103" s="2587"/>
      <c r="CG103" s="2587"/>
      <c r="CH103" s="2587"/>
      <c r="CI103" s="2587"/>
      <c r="CJ103" s="2587"/>
      <c r="CK103" s="2587"/>
      <c r="CL103" s="2587"/>
      <c r="CM103" s="2587"/>
      <c r="CN103" s="2587"/>
      <c r="CO103" s="2587"/>
      <c r="CP103" s="2587"/>
      <c r="CQ103" s="2587"/>
      <c r="CR103" s="2587"/>
      <c r="CS103" s="2587"/>
      <c r="CT103" s="2587"/>
      <c r="CU103" s="2587"/>
      <c r="CV103" s="2587"/>
      <c r="CW103" s="2587"/>
      <c r="CX103" s="2587"/>
      <c r="CY103" s="2587"/>
      <c r="CZ103" s="2587"/>
    </row>
    <row r="104" s="131" customFormat="true" ht="15" customHeight="true" x14ac:dyDescent="0.2">
      <c r="A104" s="1489"/>
      <c r="B104" s="1263"/>
      <c r="C104" s="1344"/>
      <c r="D104" s="1345"/>
      <c r="E104" s="1345"/>
      <c r="F104" s="1345"/>
      <c r="G104" s="1346"/>
      <c r="H104" s="1347"/>
      <c r="I104" s="1345"/>
      <c r="J104" s="1345"/>
      <c r="K104" s="1345"/>
      <c r="L104" s="1348"/>
      <c r="M104" s="1344"/>
      <c r="N104" s="1345"/>
      <c r="O104" s="1345"/>
      <c r="P104" s="1345"/>
      <c r="Q104" s="1346"/>
      <c r="R104" s="1347"/>
      <c r="S104" s="1345"/>
      <c r="T104" s="1345"/>
      <c r="U104" s="1345"/>
      <c r="V104" s="1345"/>
      <c r="W104" s="1345"/>
      <c r="X104" s="1345"/>
      <c r="Y104" s="1345"/>
      <c r="Z104" s="1345"/>
      <c r="AA104" s="1345"/>
      <c r="AB104" s="1345"/>
      <c r="AC104" s="1301"/>
      <c r="AD104" s="1343"/>
      <c r="AE104" s="1045"/>
      <c r="AF104" s="1045"/>
      <c r="AG104" s="1045"/>
      <c r="AH104" s="1045"/>
      <c r="AI104" s="1045"/>
      <c r="AJ104" s="1045"/>
      <c r="AK104" s="1045"/>
      <c r="AL104" s="1045"/>
      <c r="AM104" s="1045"/>
      <c r="AN104" s="1045"/>
      <c r="AO104" s="1045"/>
      <c r="AP104" s="1045"/>
      <c r="AQ104" s="1045"/>
      <c r="AR104" s="1045"/>
      <c r="AS104" s="1045"/>
      <c r="AT104" s="1045"/>
      <c r="AU104" s="1045"/>
      <c r="AV104" s="1045"/>
      <c r="AW104" s="1045"/>
      <c r="AX104" s="1045"/>
      <c r="AY104" s="1045"/>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442"/>
      <c r="CC104" s="442"/>
      <c r="CD104" s="442"/>
      <c r="CE104" s="2587"/>
      <c r="CF104" s="2587"/>
      <c r="CG104" s="2587"/>
      <c r="CH104" s="2587"/>
      <c r="CI104" s="2587"/>
      <c r="CJ104" s="2587"/>
      <c r="CK104" s="2587"/>
      <c r="CL104" s="2587"/>
      <c r="CM104" s="2587"/>
      <c r="CN104" s="2587"/>
      <c r="CO104" s="2587"/>
      <c r="CP104" s="2587"/>
      <c r="CQ104" s="2587"/>
      <c r="CR104" s="2587"/>
      <c r="CS104" s="2587"/>
      <c r="CT104" s="2587"/>
      <c r="CU104" s="2587"/>
      <c r="CV104" s="2587"/>
      <c r="CW104" s="2587"/>
      <c r="CX104" s="2587"/>
      <c r="CY104" s="2587"/>
      <c r="CZ104" s="2587"/>
    </row>
    <row r="105" s="131" customFormat="true" ht="15" customHeight="true" x14ac:dyDescent="0.2">
      <c r="A105" s="1258"/>
      <c r="B105" s="1264"/>
      <c r="C105" s="1349"/>
      <c r="D105" s="1350"/>
      <c r="E105" s="1350"/>
      <c r="F105" s="1350"/>
      <c r="G105" s="1351"/>
      <c r="H105" s="1352"/>
      <c r="I105" s="1350"/>
      <c r="J105" s="1350"/>
      <c r="K105" s="1350"/>
      <c r="L105" s="1353"/>
      <c r="M105" s="1349"/>
      <c r="N105" s="1350"/>
      <c r="O105" s="1350"/>
      <c r="P105" s="1350"/>
      <c r="Q105" s="1351"/>
      <c r="R105" s="1352"/>
      <c r="S105" s="1350"/>
      <c r="T105" s="1350"/>
      <c r="U105" s="1350"/>
      <c r="V105" s="1350"/>
      <c r="W105" s="1350"/>
      <c r="X105" s="1350"/>
      <c r="Y105" s="1350"/>
      <c r="Z105" s="1350"/>
      <c r="AA105" s="1350"/>
      <c r="AB105" s="1350"/>
      <c r="AC105" s="1354"/>
      <c r="AD105" s="1431"/>
      <c r="AE105" s="1045"/>
      <c r="AF105" s="1045"/>
      <c r="AG105" s="1045"/>
      <c r="AH105" s="1045"/>
      <c r="AI105" s="1045"/>
      <c r="AJ105" s="1045"/>
      <c r="AK105" s="1045"/>
      <c r="AL105" s="1045"/>
      <c r="AM105" s="1045"/>
      <c r="AN105" s="1045"/>
      <c r="AO105" s="1045"/>
      <c r="AP105" s="1045"/>
      <c r="AQ105" s="1045"/>
      <c r="AR105" s="1045"/>
      <c r="AS105" s="1045"/>
      <c r="AT105" s="1045"/>
      <c r="AU105" s="1045"/>
      <c r="AV105" s="1045"/>
      <c r="AW105" s="1045"/>
      <c r="AX105" s="1045"/>
      <c r="AY105" s="1045"/>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503"/>
      <c r="CC105" s="503"/>
      <c r="CD105" s="503"/>
      <c r="CE105" s="2587"/>
      <c r="CF105" s="2587"/>
      <c r="CG105" s="2587"/>
      <c r="CH105" s="2587"/>
      <c r="CI105" s="2587"/>
      <c r="CJ105" s="2587"/>
      <c r="CK105" s="2587"/>
      <c r="CL105" s="2587"/>
      <c r="CM105" s="2587"/>
      <c r="CN105" s="2587"/>
      <c r="CO105" s="2587"/>
      <c r="CP105" s="2587"/>
      <c r="CQ105" s="2587"/>
      <c r="CR105" s="2587"/>
      <c r="CS105" s="2587"/>
      <c r="CT105" s="2587"/>
      <c r="CU105" s="2587"/>
      <c r="CV105" s="2587"/>
      <c r="CW105" s="2587"/>
      <c r="CX105" s="2587"/>
      <c r="CY105" s="2587"/>
      <c r="CZ105" s="2587"/>
    </row>
    <row r="106" s="131" customFormat="true" ht="250.15" customHeight="true" x14ac:dyDescent="0.2">
      <c r="A106" s="768"/>
      <c r="B106" s="1087"/>
      <c r="C106" s="1088"/>
      <c r="D106" s="1088"/>
      <c r="E106" s="1088"/>
      <c r="F106" s="1088"/>
      <c r="G106" s="1088"/>
      <c r="H106" s="1088"/>
      <c r="I106" s="1088"/>
      <c r="J106" s="1088"/>
      <c r="K106" s="1088"/>
      <c r="L106" s="1088"/>
      <c r="M106" s="1088"/>
      <c r="N106" s="1088"/>
      <c r="O106" s="1088"/>
      <c r="P106" s="1088"/>
      <c r="Q106" s="1088"/>
      <c r="R106" s="1088"/>
      <c r="S106" s="1088"/>
      <c r="T106" s="1088"/>
      <c r="U106" s="1088"/>
      <c r="V106" s="1088"/>
      <c r="W106" s="1088"/>
      <c r="X106" s="1088"/>
      <c r="Y106" s="1088"/>
      <c r="Z106" s="1088"/>
      <c r="AA106" s="1088"/>
      <c r="AB106" s="1088"/>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436"/>
      <c r="CC106" s="436"/>
      <c r="CD106" s="436"/>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8"/>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410"/>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104" t="str">
        <f>A1026</f>
        <v>Burkina Faso</v>
      </c>
      <c r="B108" s="3105"/>
      <c r="C108" s="113"/>
      <c r="D108" s="113"/>
      <c r="E108" s="113"/>
      <c r="F108" s="113"/>
      <c r="G108" s="113"/>
      <c r="H108" s="113"/>
      <c r="I108" s="113"/>
      <c r="J108" s="113"/>
      <c r="K108" s="113"/>
      <c r="L108" s="113"/>
      <c r="M108" s="113"/>
      <c r="N108" s="113"/>
      <c r="O108" s="113"/>
      <c r="P108" s="113"/>
      <c r="Q108" s="113"/>
      <c r="R108" s="113"/>
      <c r="S108" s="113"/>
      <c r="T108" s="113"/>
      <c r="U108" s="113"/>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2010</v>
      </c>
      <c r="B109" s="139"/>
      <c r="C109" s="113"/>
      <c r="D109" s="113"/>
      <c r="E109" s="113"/>
      <c r="F109" s="113"/>
      <c r="G109" s="113"/>
      <c r="H109" s="113"/>
      <c r="I109" s="113"/>
      <c r="J109" s="113"/>
      <c r="K109" s="113"/>
      <c r="L109" s="113"/>
      <c r="M109" s="113"/>
      <c r="N109" s="113"/>
      <c r="O109" s="113"/>
      <c r="P109" s="113"/>
      <c r="Q109" s="113"/>
      <c r="R109" s="113"/>
      <c r="S109" s="113"/>
      <c r="T109" s="113"/>
      <c r="U109" s="113"/>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100</v>
      </c>
      <c r="B110" s="141"/>
      <c r="C110" s="113"/>
      <c r="D110" s="113"/>
      <c r="E110" s="113"/>
      <c r="F110" s="113"/>
      <c r="G110" s="113"/>
      <c r="H110" s="113"/>
      <c r="I110" s="113"/>
      <c r="J110" s="113"/>
      <c r="K110" s="113"/>
      <c r="L110" s="113"/>
      <c r="M110" s="113"/>
      <c r="N110" s="113"/>
      <c r="O110" s="113"/>
      <c r="P110" s="113"/>
      <c r="Q110" s="113"/>
      <c r="R110" s="113"/>
      <c r="S110" s="113"/>
      <c r="T110" s="113"/>
      <c r="U110" s="113"/>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98</v>
      </c>
      <c r="B111" s="139"/>
      <c r="C111" s="113"/>
      <c r="D111" s="113"/>
      <c r="E111" s="113"/>
      <c r="F111" s="113"/>
      <c r="G111" s="113"/>
      <c r="H111" s="113"/>
      <c r="I111" s="113"/>
      <c r="J111" s="113"/>
      <c r="K111" s="113"/>
      <c r="L111" s="113"/>
      <c r="M111" s="113"/>
      <c r="N111" s="113"/>
      <c r="O111" s="113"/>
      <c r="P111" s="113"/>
      <c r="Q111" s="113"/>
      <c r="R111" s="113"/>
      <c r="S111" s="113"/>
      <c r="T111" s="113"/>
      <c r="U111" s="113"/>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763" t="s">
        <v>99</v>
      </c>
      <c r="B112" s="248"/>
      <c r="C112" s="113"/>
      <c r="D112" s="113"/>
      <c r="E112" s="113"/>
      <c r="F112" s="113"/>
      <c r="G112" s="113"/>
      <c r="H112" s="113"/>
      <c r="I112" s="113"/>
      <c r="J112" s="113"/>
      <c r="K112" s="113"/>
      <c r="L112" s="113"/>
      <c r="M112" s="113"/>
      <c r="N112" s="113"/>
      <c r="O112" s="113"/>
      <c r="P112" s="113"/>
      <c r="Q112" s="113"/>
      <c r="R112" s="113"/>
      <c r="S112" s="113"/>
      <c r="T112" s="113"/>
      <c r="U112" s="113"/>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137</v>
      </c>
      <c r="B115" s="247" t="str">
        <f>A1025</f>
        <v>DHS10</v>
      </c>
      <c r="C115" s="113"/>
      <c r="D115" s="113"/>
      <c r="E115" s="113"/>
      <c r="F115" s="113"/>
      <c r="G115" s="113"/>
      <c r="H115" s="113"/>
      <c r="I115" s="113"/>
      <c r="J115" s="113"/>
      <c r="K115" s="113"/>
      <c r="L115" s="113"/>
      <c r="M115" s="113"/>
      <c r="N115" s="113"/>
      <c r="O115" s="113"/>
      <c r="P115" s="113"/>
      <c r="Q115" s="113"/>
      <c r="R115" s="113"/>
      <c r="S115" s="113"/>
      <c r="T115" s="113"/>
      <c r="U115" s="113"/>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81" t="str">
        <f>B1030</f>
        <v/>
      </c>
      <c r="B116" s="1082"/>
      <c r="C116" s="113"/>
      <c r="D116" s="113"/>
      <c r="E116" s="113"/>
      <c r="F116" s="113"/>
      <c r="G116" s="113"/>
      <c r="H116" s="113"/>
      <c r="I116" s="113"/>
      <c r="J116" s="113"/>
      <c r="K116" s="113"/>
      <c r="L116" s="113"/>
      <c r="M116" s="113"/>
      <c r="N116" s="113"/>
      <c r="O116" s="113"/>
      <c r="P116" s="113"/>
      <c r="Q116" s="113"/>
      <c r="R116" s="113"/>
      <c r="S116" s="113"/>
      <c r="T116" s="113"/>
      <c r="U116" s="113"/>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81" t="str">
        <f>B1029</f>
        <v/>
      </c>
      <c r="B117" s="1086"/>
      <c r="C117" s="113"/>
      <c r="D117" s="113"/>
      <c r="E117" s="113"/>
      <c r="F117" s="113"/>
      <c r="G117" s="113"/>
      <c r="H117" s="113"/>
      <c r="I117" s="113"/>
      <c r="J117" s="113"/>
      <c r="K117" s="113"/>
      <c r="L117" s="113"/>
      <c r="M117" s="113"/>
      <c r="N117" s="113"/>
      <c r="O117" s="113"/>
      <c r="P117" s="113"/>
      <c r="Q117" s="113"/>
      <c r="R117" s="113"/>
      <c r="S117" s="113"/>
      <c r="T117" s="113"/>
      <c r="U117" s="113"/>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83"/>
      <c r="B118" s="1082"/>
      <c r="C118" s="113"/>
      <c r="D118" s="113"/>
      <c r="E118" s="113"/>
      <c r="F118" s="113"/>
      <c r="G118" s="113"/>
      <c r="H118" s="113"/>
      <c r="I118" s="113"/>
      <c r="J118" s="113"/>
      <c r="K118" s="113"/>
      <c r="L118" s="113"/>
      <c r="M118" s="113"/>
      <c r="N118" s="113"/>
      <c r="O118" s="113"/>
      <c r="P118" s="113"/>
      <c r="Q118" s="113"/>
      <c r="R118" s="113"/>
      <c r="S118" s="113"/>
      <c r="T118" s="113"/>
      <c r="U118" s="113"/>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84"/>
      <c r="B119" s="1085"/>
      <c r="C119" s="113"/>
      <c r="D119" s="113"/>
      <c r="E119" s="113"/>
      <c r="F119" s="113"/>
      <c r="G119" s="113"/>
      <c r="H119" s="113"/>
      <c r="I119" s="113"/>
      <c r="J119" s="113"/>
      <c r="K119" s="113"/>
      <c r="L119" s="113"/>
      <c r="M119" s="113"/>
      <c r="N119" s="113"/>
      <c r="O119" s="113"/>
      <c r="P119" s="113"/>
      <c r="Q119" s="113"/>
      <c r="R119" s="113"/>
      <c r="S119" s="113"/>
      <c r="T119" s="113"/>
      <c r="U119" s="113"/>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078" customFormat="true" ht="15" customHeight="true" x14ac:dyDescent="0.2">
      <c r="A120" s="116" t="s">
        <v>100</v>
      </c>
      <c r="B120" s="231"/>
      <c r="C120" s="3112" t="s">
        <v>116</v>
      </c>
      <c r="D120" s="3113"/>
      <c r="E120" s="3113"/>
      <c r="F120" s="3113"/>
      <c r="G120" s="3114"/>
      <c r="H120" s="3305" t="s">
        <v>39</v>
      </c>
      <c r="I120" s="3306"/>
      <c r="J120" s="3306"/>
      <c r="K120" s="3306"/>
      <c r="L120" s="3307"/>
      <c r="M120" s="3315" t="s">
        <v>38</v>
      </c>
      <c r="N120" s="3316"/>
      <c r="O120" s="3316"/>
      <c r="P120" s="3316"/>
      <c r="Q120" s="3317"/>
      <c r="R120" s="2654" t="s">
        <v>143</v>
      </c>
      <c r="S120" s="2663"/>
      <c r="T120" s="2663"/>
      <c r="U120" s="2663"/>
      <c r="V120" s="2663"/>
      <c r="W120" s="2663"/>
      <c r="X120" s="2663"/>
      <c r="Y120" s="2663"/>
      <c r="Z120" s="2663"/>
      <c r="AA120" s="2663"/>
      <c r="AB120" s="2663"/>
      <c r="AC120" s="2663"/>
      <c r="AD120" s="2664"/>
      <c r="AE120" s="2697"/>
      <c r="AF120" s="2697"/>
      <c r="AG120" s="2697"/>
      <c r="AH120" s="2697"/>
      <c r="AI120" s="2697"/>
      <c r="AJ120" s="2697"/>
      <c r="AK120" s="2697"/>
      <c r="AL120" s="2697"/>
      <c r="AM120" s="2697"/>
      <c r="AN120" s="2697"/>
      <c r="AO120" s="2697"/>
      <c r="AP120" s="2697"/>
      <c r="AQ120" s="2697"/>
      <c r="AR120" s="2697"/>
      <c r="AS120" s="2697"/>
      <c r="AT120" s="2697"/>
      <c r="AU120" s="2697"/>
      <c r="AV120" s="2697"/>
      <c r="AW120" s="2697"/>
      <c r="AX120" s="2697"/>
      <c r="AY120" s="2697"/>
      <c r="AZ120" s="1080"/>
      <c r="BA120" s="241" t="s">
        <v>132</v>
      </c>
      <c r="BB120" s="116" t="s">
        <v>100</v>
      </c>
      <c r="BC120" s="3059" t="s">
        <v>116</v>
      </c>
      <c r="BD120" s="3020"/>
      <c r="BE120" s="3020"/>
      <c r="BF120" s="3020"/>
      <c r="BG120" s="3060"/>
      <c r="BH120" s="3019" t="s">
        <v>39</v>
      </c>
      <c r="BI120" s="3020"/>
      <c r="BJ120" s="3020"/>
      <c r="BK120" s="3020"/>
      <c r="BL120" s="3060"/>
      <c r="BM120" s="3019" t="s">
        <v>38</v>
      </c>
      <c r="BN120" s="3020"/>
      <c r="BO120" s="3020"/>
      <c r="BP120" s="3020"/>
      <c r="BQ120" s="3021"/>
      <c r="BR120" s="2518" t="s">
        <v>143</v>
      </c>
      <c r="BS120" s="2519"/>
      <c r="BT120" s="2519"/>
      <c r="BU120" s="2519"/>
      <c r="BV120" s="2519"/>
      <c r="BW120" s="2519"/>
      <c r="BX120" s="2519"/>
      <c r="BY120" s="2520"/>
      <c r="BZ120" s="461"/>
      <c r="CA120" s="461"/>
      <c r="CB120" s="461"/>
      <c r="CC120" s="461"/>
      <c r="CD120" s="461"/>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078" customFormat="true" ht="24" x14ac:dyDescent="0.2">
      <c r="A121" s="206" t="s">
        <v>88</v>
      </c>
      <c r="B121" s="279"/>
      <c r="C121" s="411" t="s">
        <v>0</v>
      </c>
      <c r="D121" s="412" t="s">
        <v>1</v>
      </c>
      <c r="E121" s="412" t="s">
        <v>2</v>
      </c>
      <c r="F121" s="412" t="s">
        <v>3</v>
      </c>
      <c r="G121" s="413" t="s">
        <v>4</v>
      </c>
      <c r="H121" s="2027" t="s">
        <v>0</v>
      </c>
      <c r="I121" s="1993" t="s">
        <v>1</v>
      </c>
      <c r="J121" s="1993" t="s">
        <v>2</v>
      </c>
      <c r="K121" s="1993" t="s">
        <v>3</v>
      </c>
      <c r="L121" s="1994" t="s">
        <v>4</v>
      </c>
      <c r="M121" s="2017" t="s">
        <v>0</v>
      </c>
      <c r="N121" s="1993" t="s">
        <v>1</v>
      </c>
      <c r="O121" s="1993" t="s">
        <v>2</v>
      </c>
      <c r="P121" s="1993" t="s">
        <v>3</v>
      </c>
      <c r="Q121" s="2039" t="s">
        <v>4</v>
      </c>
      <c r="R121" s="2027" t="s">
        <v>364</v>
      </c>
      <c r="S121" s="1993" t="s">
        <v>365</v>
      </c>
      <c r="T121" s="1993" t="s">
        <v>247</v>
      </c>
      <c r="U121" s="1993" t="s">
        <v>248</v>
      </c>
      <c r="V121" s="1993" t="s">
        <v>249</v>
      </c>
      <c r="W121" s="1993" t="s">
        <v>250</v>
      </c>
      <c r="X121" s="1993" t="s">
        <v>251</v>
      </c>
      <c r="Y121" s="1993" t="s">
        <v>252</v>
      </c>
      <c r="Z121" s="1993" t="s">
        <v>366</v>
      </c>
      <c r="AA121" s="1993" t="s">
        <v>254</v>
      </c>
      <c r="AB121" s="1993" t="s">
        <v>367</v>
      </c>
      <c r="AC121" s="1993" t="s">
        <v>256</v>
      </c>
      <c r="AD121" s="1995" t="s">
        <v>257</v>
      </c>
      <c r="AE121" s="2697"/>
      <c r="AF121" s="2697"/>
      <c r="AG121" s="2697"/>
      <c r="AH121" s="2697"/>
      <c r="AI121" s="2697"/>
      <c r="AJ121" s="2697"/>
      <c r="AK121" s="2697"/>
      <c r="AL121" s="2697"/>
      <c r="AM121" s="2697"/>
      <c r="AN121" s="2697"/>
      <c r="AO121" s="2697"/>
      <c r="AP121" s="2697"/>
      <c r="AQ121" s="2697"/>
      <c r="AR121" s="2697"/>
      <c r="AS121" s="2697"/>
      <c r="AT121" s="2697"/>
      <c r="AU121" s="2697"/>
      <c r="AV121" s="2697"/>
      <c r="AW121" s="2697"/>
      <c r="AX121" s="2697"/>
      <c r="AY121" s="2697"/>
      <c r="AZ121" s="1080"/>
      <c r="BA121" s="220" t="s">
        <v>118</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364</v>
      </c>
      <c r="BS121" s="186" t="s">
        <v>365</v>
      </c>
      <c r="BT121" s="186" t="s">
        <v>247</v>
      </c>
      <c r="BU121" s="186" t="s">
        <v>248</v>
      </c>
      <c r="BV121" s="186" t="s">
        <v>249</v>
      </c>
      <c r="BW121" s="186" t="s">
        <v>250</v>
      </c>
      <c r="BX121" s="186" t="s">
        <v>251</v>
      </c>
      <c r="BY121" s="187" t="s">
        <v>252</v>
      </c>
      <c r="BZ121" s="187" t="s">
        <v>366</v>
      </c>
      <c r="CA121" s="187" t="s">
        <v>254</v>
      </c>
      <c r="CB121" s="187" t="s">
        <v>367</v>
      </c>
      <c r="CC121" s="187" t="s">
        <v>256</v>
      </c>
      <c r="CD121" s="187" t="s">
        <v>257</v>
      </c>
      <c r="CE121" s="2588"/>
      <c r="CF121" s="2588"/>
      <c r="CG121" s="2588"/>
      <c r="CH121" s="2588"/>
      <c r="CI121" s="2588"/>
      <c r="CJ121" s="2588"/>
      <c r="CK121" s="2588"/>
      <c r="CL121" s="2588"/>
      <c r="CM121" s="2588"/>
      <c r="CN121" s="2588"/>
      <c r="CO121" s="2588"/>
      <c r="CP121" s="2588"/>
      <c r="CQ121" s="2588"/>
      <c r="CR121" s="2588"/>
      <c r="CS121" s="2588"/>
      <c r="CT121" s="2588"/>
      <c r="CU121" s="2588"/>
      <c r="CV121" s="2588"/>
      <c r="CW121" s="2588"/>
      <c r="CX121" s="2588"/>
      <c r="CY121" s="2588"/>
      <c r="CZ121" s="2588"/>
    </row>
    <row r="122" s="1078" customFormat="true" ht="15" customHeight="true" x14ac:dyDescent="0.2">
      <c r="A122" s="3318" t="s">
        <v>18</v>
      </c>
      <c r="B122" s="2223" t="s">
        <v>14</v>
      </c>
      <c r="C122" s="2119">
        <v>5.3135239948711055</v>
      </c>
      <c r="D122" s="2120">
        <v>9.8141756542025114</v>
      </c>
      <c r="E122" s="2120">
        <v>16.806328334187537</v>
      </c>
      <c r="F122" s="2120">
        <v>32.150072182873693</v>
      </c>
      <c r="G122" s="2121">
        <v>84.457711412328266</v>
      </c>
      <c r="H122" s="2122">
        <v>45.145037016712877</v>
      </c>
      <c r="I122" s="2120">
        <v>77.305889974862467</v>
      </c>
      <c r="J122" s="2120">
        <v>91.603313086686086</v>
      </c>
      <c r="K122" s="2120">
        <v>96.217200662189029</v>
      </c>
      <c r="L122" s="2123">
        <v>99.11167442883773</v>
      </c>
      <c r="M122" s="2124">
        <v>4.0863802610125575</v>
      </c>
      <c r="N122" s="2120">
        <v>7.0920189405729808</v>
      </c>
      <c r="O122" s="2120">
        <v>12.748221880278274</v>
      </c>
      <c r="P122" s="2120">
        <v>16.488849612918731</v>
      </c>
      <c r="Q122" s="2121">
        <v>33.244323591505534</v>
      </c>
      <c r="R122" s="2122">
        <v>25.779728888827911</v>
      </c>
      <c r="S122" s="2120">
        <v>37.729143628574519</v>
      </c>
      <c r="T122" s="2120">
        <v>86.342448975248786</v>
      </c>
      <c r="U122" s="2120">
        <v>15.513724326807374</v>
      </c>
      <c r="V122" s="2120">
        <v>21.24389371836094</v>
      </c>
      <c r="W122" s="2120">
        <v>19.45215486974698</v>
      </c>
      <c r="X122" s="2120">
        <v>13.745649631532864</v>
      </c>
      <c r="Y122" s="2120">
        <v>5.4028980577559116</v>
      </c>
      <c r="Z122" s="2120">
        <v>39.893169417561431</v>
      </c>
      <c r="AA122" s="2120">
        <v>30.540503069552045</v>
      </c>
      <c r="AB122" s="2120">
        <v>34.402338606812144</v>
      </c>
      <c r="AC122" s="2120">
        <v>8.9872068495162249</v>
      </c>
      <c r="AD122" s="2678">
        <v>10.481103014048358</v>
      </c>
      <c r="AE122" s="2697"/>
      <c r="AF122" s="2697"/>
      <c r="AG122" s="2697"/>
      <c r="AH122" s="2697"/>
      <c r="AI122" s="2697"/>
      <c r="AJ122" s="2697"/>
      <c r="AK122" s="2697"/>
      <c r="AL122" s="2697"/>
      <c r="AM122" s="2697"/>
      <c r="AN122" s="2697"/>
      <c r="AO122" s="2697"/>
      <c r="AP122" s="2697"/>
      <c r="AQ122" s="2697"/>
      <c r="AR122" s="2697"/>
      <c r="AS122" s="2697"/>
      <c r="AT122" s="2697"/>
      <c r="AU122" s="2697"/>
      <c r="AV122" s="2697"/>
      <c r="AW122" s="2697"/>
      <c r="AX122" s="2697"/>
      <c r="AY122" s="2697"/>
      <c r="AZ122" s="1080"/>
      <c r="BA122" s="3022" t="s">
        <v>18</v>
      </c>
      <c r="BB122" s="169" t="s">
        <v>14</v>
      </c>
      <c r="BC122" s="657">
        <v>875.29695299999992</v>
      </c>
      <c r="BD122" s="673">
        <v>1617.404008</v>
      </c>
      <c r="BE122" s="673">
        <v>2767.5937389999985</v>
      </c>
      <c r="BF122" s="673">
        <v>5293.8912489999993</v>
      </c>
      <c r="BG122" s="690">
        <v>13912.175584999968</v>
      </c>
      <c r="BH122" s="707">
        <v>1658.8196700000001</v>
      </c>
      <c r="BI122" s="673">
        <v>2839.3105489999984</v>
      </c>
      <c r="BJ122" s="673">
        <v>3366.8591700000038</v>
      </c>
      <c r="BK122" s="673">
        <v>3535.1378540000023</v>
      </c>
      <c r="BL122" s="690">
        <v>3639.2391039999998</v>
      </c>
      <c r="BM122" s="707">
        <v>523.26259600000003</v>
      </c>
      <c r="BN122" s="673">
        <v>906.87389999999948</v>
      </c>
      <c r="BO122" s="673">
        <v>1631.8149740000006</v>
      </c>
      <c r="BP122" s="673">
        <v>2110.7327660000001</v>
      </c>
      <c r="BQ122" s="690">
        <v>4254.3109510000013</v>
      </c>
      <c r="BR122" s="707">
        <v>2377.2940989999988</v>
      </c>
      <c r="BS122" s="673">
        <v>1229.9596199999999</v>
      </c>
      <c r="BT122" s="673">
        <v>8542.7747760000057</v>
      </c>
      <c r="BU122" s="673">
        <v>981.8932980000011</v>
      </c>
      <c r="BV122" s="673">
        <v>1351.8019230000032</v>
      </c>
      <c r="BW122" s="673">
        <v>1228.321596</v>
      </c>
      <c r="BX122" s="673">
        <v>553.71010200000023</v>
      </c>
      <c r="BY122" s="724">
        <v>422.62597699999969</v>
      </c>
      <c r="BZ122" s="724">
        <v>3581.0583630000042</v>
      </c>
      <c r="CA122" s="724">
        <v>1869.8077859999973</v>
      </c>
      <c r="CB122" s="724">
        <v>1372.6011199999989</v>
      </c>
      <c r="CC122" s="724">
        <v>586.6990090000005</v>
      </c>
      <c r="CD122" s="724">
        <v>367.81386499999996</v>
      </c>
      <c r="CE122" s="2649"/>
      <c r="CF122" s="2649"/>
      <c r="CG122" s="2649"/>
      <c r="CH122" s="2649"/>
      <c r="CI122" s="2649"/>
      <c r="CJ122" s="2649"/>
      <c r="CK122" s="2649"/>
      <c r="CL122" s="2649"/>
      <c r="CM122" s="2649"/>
      <c r="CN122" s="2649"/>
      <c r="CO122" s="2649"/>
      <c r="CP122" s="2649"/>
      <c r="CQ122" s="2649"/>
      <c r="CR122" s="2649"/>
      <c r="CS122" s="2649"/>
      <c r="CT122" s="2649"/>
      <c r="CU122" s="2649"/>
      <c r="CV122" s="2649"/>
      <c r="CW122" s="2649"/>
      <c r="CX122" s="2649"/>
      <c r="CY122" s="2649"/>
      <c r="CZ122" s="2589"/>
    </row>
    <row r="123" s="1078" customFormat="true" ht="15" customHeight="true" x14ac:dyDescent="0.2">
      <c r="A123" s="3319"/>
      <c r="B123" s="2224" t="s">
        <v>52</v>
      </c>
      <c r="C123" s="2125">
        <v>94.68647600512881</v>
      </c>
      <c r="D123" s="2126">
        <v>90.185824345797371</v>
      </c>
      <c r="E123" s="2126">
        <v>83.193671665812445</v>
      </c>
      <c r="F123" s="2126">
        <v>67.849927817126286</v>
      </c>
      <c r="G123" s="2127">
        <v>15.542288587671738</v>
      </c>
      <c r="H123" s="2128">
        <v>54.854962983287045</v>
      </c>
      <c r="I123" s="2126">
        <v>22.694110025137441</v>
      </c>
      <c r="J123" s="2126">
        <v>8.3966869133139248</v>
      </c>
      <c r="K123" s="2126">
        <v>3.7827993378109777</v>
      </c>
      <c r="L123" s="2129">
        <v>0.88832557116226596</v>
      </c>
      <c r="M123" s="2130">
        <v>95.913619738987464</v>
      </c>
      <c r="N123" s="2126">
        <v>92.907981059427058</v>
      </c>
      <c r="O123" s="2126">
        <v>87.251778119721507</v>
      </c>
      <c r="P123" s="2126">
        <v>83.511150387081329</v>
      </c>
      <c r="Q123" s="2127">
        <v>66.755676408494736</v>
      </c>
      <c r="R123" s="2128">
        <v>74.220271111172238</v>
      </c>
      <c r="S123" s="2126">
        <v>62.270856371425523</v>
      </c>
      <c r="T123" s="2126">
        <v>13.657551024751417</v>
      </c>
      <c r="U123" s="2126">
        <v>84.486275673192608</v>
      </c>
      <c r="V123" s="2126">
        <v>78.75610628163912</v>
      </c>
      <c r="W123" s="2126">
        <v>80.547845130253023</v>
      </c>
      <c r="X123" s="2126">
        <v>86.254350368467087</v>
      </c>
      <c r="Y123" s="2126">
        <v>94.597101942244095</v>
      </c>
      <c r="Z123" s="2126">
        <v>60.106830582438519</v>
      </c>
      <c r="AA123" s="2126">
        <v>69.459496930447742</v>
      </c>
      <c r="AB123" s="2126">
        <v>65.597661393187806</v>
      </c>
      <c r="AC123" s="2126">
        <v>91.012793150483787</v>
      </c>
      <c r="AD123" s="2679">
        <v>89.518896985951685</v>
      </c>
      <c r="AE123" s="2697"/>
      <c r="AF123" s="2697"/>
      <c r="AG123" s="2697"/>
      <c r="AH123" s="2697"/>
      <c r="AI123" s="2697"/>
      <c r="AJ123" s="2697"/>
      <c r="AK123" s="2697"/>
      <c r="AL123" s="2697"/>
      <c r="AM123" s="2697"/>
      <c r="AN123" s="2697"/>
      <c r="AO123" s="2697"/>
      <c r="AP123" s="2697"/>
      <c r="AQ123" s="2697"/>
      <c r="AR123" s="2697"/>
      <c r="AS123" s="2697"/>
      <c r="AT123" s="2697"/>
      <c r="AU123" s="2697"/>
      <c r="AV123" s="2697"/>
      <c r="AW123" s="2697"/>
      <c r="AX123" s="2697"/>
      <c r="AY123" s="2697"/>
      <c r="AZ123" s="1080"/>
      <c r="BA123" s="3023"/>
      <c r="BB123" s="170" t="s">
        <v>52</v>
      </c>
      <c r="BC123" s="658">
        <v>15597.705782000015</v>
      </c>
      <c r="BD123" s="674">
        <v>14862.879869000022</v>
      </c>
      <c r="BE123" s="674">
        <v>13699.975405000014</v>
      </c>
      <c r="BF123" s="674">
        <v>11172.296505999968</v>
      </c>
      <c r="BG123" s="691">
        <v>2560.1812339999992</v>
      </c>
      <c r="BH123" s="708">
        <v>2015.6034329999975</v>
      </c>
      <c r="BI123" s="674">
        <v>833.51509199999987</v>
      </c>
      <c r="BJ123" s="674">
        <v>308.61833899999988</v>
      </c>
      <c r="BK123" s="674">
        <v>138.98468299999996</v>
      </c>
      <c r="BL123" s="691">
        <v>32.618046</v>
      </c>
      <c r="BM123" s="708">
        <v>12281.776646000004</v>
      </c>
      <c r="BN123" s="674">
        <v>11880.371983000015</v>
      </c>
      <c r="BO123" s="674">
        <v>11168.518980999981</v>
      </c>
      <c r="BP123" s="674">
        <v>10690.237681000002</v>
      </c>
      <c r="BQ123" s="691">
        <v>8542.7939120000028</v>
      </c>
      <c r="BR123" s="708">
        <v>6844.2695150000045</v>
      </c>
      <c r="BS123" s="674">
        <v>2030.0126499999981</v>
      </c>
      <c r="BT123" s="674">
        <v>1351.2864619999996</v>
      </c>
      <c r="BU123" s="674">
        <v>5347.2980509999998</v>
      </c>
      <c r="BV123" s="674">
        <v>5011.4473990000015</v>
      </c>
      <c r="BW123" s="674">
        <v>5086.2569390000008</v>
      </c>
      <c r="BX123" s="674">
        <v>3474.5469600000024</v>
      </c>
      <c r="BY123" s="725">
        <v>7399.5830020000039</v>
      </c>
      <c r="BZ123" s="725">
        <v>5395.5619839999999</v>
      </c>
      <c r="CA123" s="725">
        <v>4252.5792019999972</v>
      </c>
      <c r="CB123" s="725">
        <v>2617.2471740000024</v>
      </c>
      <c r="CC123" s="725">
        <v>5941.4583910000019</v>
      </c>
      <c r="CD123" s="725">
        <v>3141.491067000004</v>
      </c>
      <c r="CE123" s="2650"/>
      <c r="CF123" s="2650"/>
      <c r="CG123" s="2650"/>
      <c r="CH123" s="2650"/>
      <c r="CI123" s="2650"/>
      <c r="CJ123" s="2650"/>
      <c r="CK123" s="2650"/>
      <c r="CL123" s="2650"/>
      <c r="CM123" s="2650"/>
      <c r="CN123" s="2650"/>
      <c r="CO123" s="2650"/>
      <c r="CP123" s="2650"/>
      <c r="CQ123" s="2650"/>
      <c r="CR123" s="2650"/>
      <c r="CS123" s="2650"/>
      <c r="CT123" s="2650"/>
      <c r="CU123" s="2650"/>
      <c r="CV123" s="2650"/>
      <c r="CW123" s="2650"/>
      <c r="CX123" s="2650"/>
      <c r="CY123" s="2650"/>
      <c r="CZ123" s="2590"/>
    </row>
    <row r="124" s="1078" customFormat="true" ht="15" customHeight="true" x14ac:dyDescent="0.2">
      <c r="A124" s="3319" t="s">
        <v>51</v>
      </c>
      <c r="B124" s="2224" t="s">
        <v>15</v>
      </c>
      <c r="C124" s="2125">
        <v>2.281925459178487</v>
      </c>
      <c r="D124" s="2126">
        <v>4.7243805855426917</v>
      </c>
      <c r="E124" s="2126">
        <v>8.0456623507151459</v>
      </c>
      <c r="F124" s="2126">
        <v>15.984235235834889</v>
      </c>
      <c r="G124" s="2127">
        <v>50.610995700478171</v>
      </c>
      <c r="H124" s="2128">
        <v>25.025515947708975</v>
      </c>
      <c r="I124" s="2126">
        <v>45.089328127068157</v>
      </c>
      <c r="J124" s="2126">
        <v>48.043653570850168</v>
      </c>
      <c r="K124" s="2126">
        <v>58.05795357099737</v>
      </c>
      <c r="L124" s="2129">
        <v>70.715828135481303</v>
      </c>
      <c r="M124" s="2130">
        <v>1.4899909222870862</v>
      </c>
      <c r="N124" s="2126">
        <v>3.7465819970720071</v>
      </c>
      <c r="O124" s="2126">
        <v>5.858574283094077</v>
      </c>
      <c r="P124" s="2126">
        <v>6.9678963801713056</v>
      </c>
      <c r="Q124" s="2127">
        <v>16.132232865836542</v>
      </c>
      <c r="R124" s="2128">
        <v>12.324665554373118</v>
      </c>
      <c r="S124" s="2126">
        <v>15.310650042157882</v>
      </c>
      <c r="T124" s="2126">
        <v>61.681748264918298</v>
      </c>
      <c r="U124" s="2126">
        <v>7.446656868778935</v>
      </c>
      <c r="V124" s="2126">
        <v>8.6309050761661705</v>
      </c>
      <c r="W124" s="2126">
        <v>9.262145105620716</v>
      </c>
      <c r="X124" s="2126">
        <v>7.2623580964856149</v>
      </c>
      <c r="Y124" s="2126">
        <v>2.9309479123575897</v>
      </c>
      <c r="Z124" s="2126">
        <v>18.388941474523499</v>
      </c>
      <c r="AA124" s="2126">
        <v>10.629222928917503</v>
      </c>
      <c r="AB124" s="2126">
        <v>20.042027106046099</v>
      </c>
      <c r="AC124" s="2126">
        <v>4.7396762063365649</v>
      </c>
      <c r="AD124" s="2679">
        <v>4.5866527451710155</v>
      </c>
      <c r="AE124" s="2697"/>
      <c r="AF124" s="2697"/>
      <c r="AG124" s="2697"/>
      <c r="AH124" s="2697"/>
      <c r="AI124" s="2697"/>
      <c r="AJ124" s="2697"/>
      <c r="AK124" s="2697"/>
      <c r="AL124" s="2697"/>
      <c r="AM124" s="2697"/>
      <c r="AN124" s="2697"/>
      <c r="AO124" s="2697"/>
      <c r="AP124" s="2697"/>
      <c r="AQ124" s="2697"/>
      <c r="AR124" s="2697"/>
      <c r="AS124" s="2697"/>
      <c r="AT124" s="2697"/>
      <c r="AU124" s="2697"/>
      <c r="AV124" s="2697"/>
      <c r="AW124" s="2697"/>
      <c r="AX124" s="2697"/>
      <c r="AY124" s="2697"/>
      <c r="AZ124" s="1080"/>
      <c r="BA124" s="3023" t="s">
        <v>51</v>
      </c>
      <c r="BB124" s="170" t="s">
        <v>15</v>
      </c>
      <c r="BC124" s="658">
        <v>375.28193299999992</v>
      </c>
      <c r="BD124" s="674">
        <v>778.17345299999977</v>
      </c>
      <c r="BE124" s="674">
        <v>1323.9506200000012</v>
      </c>
      <c r="BF124" s="674">
        <v>2625.8717749999969</v>
      </c>
      <c r="BG124" s="691">
        <v>8321.7173539999949</v>
      </c>
      <c r="BH124" s="708">
        <v>917.62481000000014</v>
      </c>
      <c r="BI124" s="674">
        <v>1652.9890849999999</v>
      </c>
      <c r="BJ124" s="674">
        <v>1762.1201300000002</v>
      </c>
      <c r="BK124" s="674">
        <v>2128.1692219999991</v>
      </c>
      <c r="BL124" s="691">
        <v>2595.8351080000007</v>
      </c>
      <c r="BM124" s="708">
        <v>190.72869400000005</v>
      </c>
      <c r="BN124" s="674">
        <v>478.38842900000003</v>
      </c>
      <c r="BO124" s="674">
        <v>748.76752499999986</v>
      </c>
      <c r="BP124" s="674">
        <v>891.41454699999974</v>
      </c>
      <c r="BQ124" s="691">
        <v>2058.9575849999997</v>
      </c>
      <c r="BR124" s="708">
        <v>1132.8775910000006</v>
      </c>
      <c r="BS124" s="674">
        <v>499.06177799999972</v>
      </c>
      <c r="BT124" s="674">
        <v>6102.8299460000108</v>
      </c>
      <c r="BU124" s="674">
        <v>470.20296899999994</v>
      </c>
      <c r="BV124" s="674">
        <v>548.82816799999989</v>
      </c>
      <c r="BW124" s="674">
        <v>582.24243399999989</v>
      </c>
      <c r="BX124" s="674">
        <v>292.3069730000002</v>
      </c>
      <c r="BY124" s="725">
        <v>229.00935799999993</v>
      </c>
      <c r="BZ124" s="725">
        <v>1650.7054619999999</v>
      </c>
      <c r="CA124" s="725">
        <v>649.08339799999965</v>
      </c>
      <c r="CB124" s="725">
        <v>797.4739040000004</v>
      </c>
      <c r="CC124" s="725">
        <v>309.41352299999983</v>
      </c>
      <c r="CD124" s="725">
        <v>160.95963099999997</v>
      </c>
      <c r="CE124" s="2650"/>
      <c r="CF124" s="2650"/>
      <c r="CG124" s="2650"/>
      <c r="CH124" s="2650"/>
      <c r="CI124" s="2650"/>
      <c r="CJ124" s="2650"/>
      <c r="CK124" s="2650"/>
      <c r="CL124" s="2650"/>
      <c r="CM124" s="2650"/>
      <c r="CN124" s="2650"/>
      <c r="CO124" s="2650"/>
      <c r="CP124" s="2650"/>
      <c r="CQ124" s="2650"/>
      <c r="CR124" s="2650"/>
      <c r="CS124" s="2650"/>
      <c r="CT124" s="2650"/>
      <c r="CU124" s="2650"/>
      <c r="CV124" s="2650"/>
      <c r="CW124" s="2650"/>
      <c r="CX124" s="2650"/>
      <c r="CY124" s="2650"/>
      <c r="CZ124" s="2590"/>
    </row>
    <row r="125" s="1078" customFormat="true" ht="15" customHeight="true" x14ac:dyDescent="0.2">
      <c r="A125" s="3319"/>
      <c r="B125" s="2224" t="s">
        <v>16</v>
      </c>
      <c r="C125" s="2125">
        <v>2.8752409298537254</v>
      </c>
      <c r="D125" s="2126">
        <v>5.041365306129201</v>
      </c>
      <c r="E125" s="2126">
        <v>8.6994377635685982</v>
      </c>
      <c r="F125" s="2126">
        <v>16.007639928595012</v>
      </c>
      <c r="G125" s="2127">
        <v>33.818501732027713</v>
      </c>
      <c r="H125" s="2128">
        <v>20.004832723009187</v>
      </c>
      <c r="I125" s="2126">
        <v>32.17450511714744</v>
      </c>
      <c r="J125" s="2126">
        <v>43.541964054137019</v>
      </c>
      <c r="K125" s="2126">
        <v>38.1504464992232</v>
      </c>
      <c r="L125" s="2129">
        <v>28.395589948070089</v>
      </c>
      <c r="M125" s="2130">
        <v>2.5635873395263604</v>
      </c>
      <c r="N125" s="2126">
        <v>3.2102232018545167</v>
      </c>
      <c r="O125" s="2126">
        <v>6.7556939674757466</v>
      </c>
      <c r="P125" s="2126">
        <v>9.4700070719351555</v>
      </c>
      <c r="Q125" s="2127">
        <v>16.93373133019897</v>
      </c>
      <c r="R125" s="2128">
        <v>13.215981196431628</v>
      </c>
      <c r="S125" s="2126">
        <v>22.410861330922057</v>
      </c>
      <c r="T125" s="2126">
        <v>24.660700710330538</v>
      </c>
      <c r="U125" s="2126">
        <v>7.8675874339035223</v>
      </c>
      <c r="V125" s="2126">
        <v>12.558769002353667</v>
      </c>
      <c r="W125" s="2126">
        <v>9.8271430284552803</v>
      </c>
      <c r="X125" s="2126">
        <v>6.4126254743801718</v>
      </c>
      <c r="Y125" s="2126">
        <v>2.3664052550679338</v>
      </c>
      <c r="Z125" s="2126">
        <v>21.50422794303789</v>
      </c>
      <c r="AA125" s="2126">
        <v>19.731632856002427</v>
      </c>
      <c r="AB125" s="2126">
        <v>14.181602605941832</v>
      </c>
      <c r="AC125" s="2126">
        <v>4.2475306431796502</v>
      </c>
      <c r="AD125" s="2679">
        <v>5.8944502688773399</v>
      </c>
      <c r="AE125" s="2697"/>
      <c r="AF125" s="2697"/>
      <c r="AG125" s="2697"/>
      <c r="AH125" s="2697"/>
      <c r="AI125" s="2697"/>
      <c r="AJ125" s="2697"/>
      <c r="AK125" s="2697"/>
      <c r="AL125" s="2697"/>
      <c r="AM125" s="2697"/>
      <c r="AN125" s="2697"/>
      <c r="AO125" s="2697"/>
      <c r="AP125" s="2697"/>
      <c r="AQ125" s="2697"/>
      <c r="AR125" s="2697"/>
      <c r="AS125" s="2697"/>
      <c r="AT125" s="2697"/>
      <c r="AU125" s="2697"/>
      <c r="AV125" s="2697"/>
      <c r="AW125" s="2697"/>
      <c r="AX125" s="2697"/>
      <c r="AY125" s="2697"/>
      <c r="AZ125" s="1080"/>
      <c r="BA125" s="3023"/>
      <c r="BB125" s="170" t="s">
        <v>16</v>
      </c>
      <c r="BC125" s="658">
        <v>472.85767800000008</v>
      </c>
      <c r="BD125" s="674">
        <v>830.38539700000013</v>
      </c>
      <c r="BE125" s="674">
        <v>1431.5323610000009</v>
      </c>
      <c r="BF125" s="674">
        <v>2629.7166709999988</v>
      </c>
      <c r="BG125" s="691">
        <v>5560.6100780000061</v>
      </c>
      <c r="BH125" s="708">
        <v>733.52856599999973</v>
      </c>
      <c r="BI125" s="674">
        <v>1179.5275730000005</v>
      </c>
      <c r="BJ125" s="674">
        <v>1597.0095040000003</v>
      </c>
      <c r="BK125" s="674">
        <v>1398.4407140000003</v>
      </c>
      <c r="BL125" s="691">
        <v>1042.3447089999997</v>
      </c>
      <c r="BM125" s="708">
        <v>328.156137</v>
      </c>
      <c r="BN125" s="674">
        <v>409.90258200000005</v>
      </c>
      <c r="BO125" s="674">
        <v>863.4258109999995</v>
      </c>
      <c r="BP125" s="674">
        <v>1211.5137199999997</v>
      </c>
      <c r="BQ125" s="691">
        <v>2161.2528689999995</v>
      </c>
      <c r="BR125" s="708">
        <v>1214.8069149999997</v>
      </c>
      <c r="BS125" s="674">
        <v>730.49833099999933</v>
      </c>
      <c r="BT125" s="674">
        <v>2439.9448300000008</v>
      </c>
      <c r="BU125" s="674">
        <v>496.78171499999974</v>
      </c>
      <c r="BV125" s="674">
        <v>798.59599000000026</v>
      </c>
      <c r="BW125" s="674">
        <v>617.75966699999992</v>
      </c>
      <c r="BX125" s="674">
        <v>258.10557900000015</v>
      </c>
      <c r="BY125" s="725">
        <v>184.898867</v>
      </c>
      <c r="BZ125" s="725">
        <v>1930.3529010000009</v>
      </c>
      <c r="CA125" s="725">
        <v>1204.9305379999992</v>
      </c>
      <c r="CB125" s="725">
        <v>564.28713199999993</v>
      </c>
      <c r="CC125" s="725">
        <v>277.28548599999999</v>
      </c>
      <c r="CD125" s="725">
        <v>206.85423399999993</v>
      </c>
      <c r="CE125" s="2650"/>
      <c r="CF125" s="2650"/>
      <c r="CG125" s="2650"/>
      <c r="CH125" s="2650"/>
      <c r="CI125" s="2650"/>
      <c r="CJ125" s="2650"/>
      <c r="CK125" s="2650"/>
      <c r="CL125" s="2650"/>
      <c r="CM125" s="2650"/>
      <c r="CN125" s="2650"/>
      <c r="CO125" s="2650"/>
      <c r="CP125" s="2650"/>
      <c r="CQ125" s="2650"/>
      <c r="CR125" s="2650"/>
      <c r="CS125" s="2650"/>
      <c r="CT125" s="2650"/>
      <c r="CU125" s="2650"/>
      <c r="CV125" s="2650"/>
      <c r="CW125" s="2650"/>
      <c r="CX125" s="2650"/>
      <c r="CY125" s="2650"/>
      <c r="CZ125" s="2590"/>
    </row>
    <row r="126" s="1078" customFormat="true" ht="15" customHeight="true" x14ac:dyDescent="0.2">
      <c r="A126" s="3319"/>
      <c r="B126" s="2224" t="s">
        <v>22</v>
      </c>
      <c r="C126" s="2125">
        <v>3.2959096662231326</v>
      </c>
      <c r="D126" s="2126">
        <v>5.9783780445608885</v>
      </c>
      <c r="E126" s="2126">
        <v>8.1538016901524379</v>
      </c>
      <c r="F126" s="2126">
        <v>8.833321454587713</v>
      </c>
      <c r="G126" s="2127">
        <v>6.7149027464590585</v>
      </c>
      <c r="H126" s="2128">
        <v>9.9716593721882685</v>
      </c>
      <c r="I126" s="2126">
        <v>7.894012129054798</v>
      </c>
      <c r="J126" s="2126">
        <v>4.7519179421001052</v>
      </c>
      <c r="K126" s="2126">
        <v>2.7192699237209332</v>
      </c>
      <c r="L126" s="2129">
        <v>0.84462839298541892</v>
      </c>
      <c r="M126" s="2130">
        <v>2.8480657320331062</v>
      </c>
      <c r="N126" s="2126">
        <v>4.6895284829850299</v>
      </c>
      <c r="O126" s="2126">
        <v>7.5261483956614361</v>
      </c>
      <c r="P126" s="2126">
        <v>7.7440940891951913</v>
      </c>
      <c r="Q126" s="2127">
        <v>12.126936845082982</v>
      </c>
      <c r="R126" s="2128">
        <v>10.963746062019181</v>
      </c>
      <c r="S126" s="2126">
        <v>6.4773719628450301</v>
      </c>
      <c r="T126" s="2126">
        <v>2.8008479565062556</v>
      </c>
      <c r="U126" s="2126">
        <v>0.59743327283870817</v>
      </c>
      <c r="V126" s="2126">
        <v>1.9680737514226849</v>
      </c>
      <c r="W126" s="2126">
        <v>2.6162114216661361</v>
      </c>
      <c r="X126" s="2126">
        <v>0.95214053422756406</v>
      </c>
      <c r="Y126" s="2126">
        <v>1.4885894873482524</v>
      </c>
      <c r="Z126" s="2126">
        <v>24.214142806278087</v>
      </c>
      <c r="AA126" s="2126">
        <v>4.7360294105776983</v>
      </c>
      <c r="AB126" s="2126">
        <v>8.4878090261593027</v>
      </c>
      <c r="AC126" s="2126">
        <v>6.7741379520046481</v>
      </c>
      <c r="AD126" s="2679">
        <v>5.7833840299632246</v>
      </c>
      <c r="AE126" s="2697"/>
      <c r="AF126" s="2697"/>
      <c r="AG126" s="2697"/>
      <c r="AH126" s="2697"/>
      <c r="AI126" s="2697"/>
      <c r="AJ126" s="2697"/>
      <c r="AK126" s="2697"/>
      <c r="AL126" s="2697"/>
      <c r="AM126" s="2697"/>
      <c r="AN126" s="2697"/>
      <c r="AO126" s="2697"/>
      <c r="AP126" s="2697"/>
      <c r="AQ126" s="2697"/>
      <c r="AR126" s="2697"/>
      <c r="AS126" s="2697"/>
      <c r="AT126" s="2697"/>
      <c r="AU126" s="2697"/>
      <c r="AV126" s="2697"/>
      <c r="AW126" s="2697"/>
      <c r="AX126" s="2697"/>
      <c r="AY126" s="2697"/>
      <c r="AZ126" s="1080"/>
      <c r="BA126" s="3023"/>
      <c r="BB126" s="170" t="s">
        <v>22</v>
      </c>
      <c r="BC126" s="658">
        <v>542.04020799999967</v>
      </c>
      <c r="BD126" s="674">
        <v>984.72487599999977</v>
      </c>
      <c r="BE126" s="674">
        <v>1341.7454440000001</v>
      </c>
      <c r="BF126" s="674">
        <v>1451.1278859999998</v>
      </c>
      <c r="BG126" s="691">
        <v>1104.0984660000006</v>
      </c>
      <c r="BH126" s="708">
        <v>365.63649900000013</v>
      </c>
      <c r="BI126" s="674">
        <v>289.39699100000001</v>
      </c>
      <c r="BJ126" s="674">
        <v>174.28837400000003</v>
      </c>
      <c r="BK126" s="674">
        <v>99.67741199999999</v>
      </c>
      <c r="BL126" s="691">
        <v>31.004601000000001</v>
      </c>
      <c r="BM126" s="708">
        <v>364.5712529999999</v>
      </c>
      <c r="BN126" s="674">
        <v>598.79008799999974</v>
      </c>
      <c r="BO126" s="674">
        <v>961.89537500000006</v>
      </c>
      <c r="BP126" s="674">
        <v>990.71480799999961</v>
      </c>
      <c r="BQ126" s="691">
        <v>1547.761479</v>
      </c>
      <c r="BR126" s="708">
        <v>1007.7824970000001</v>
      </c>
      <c r="BS126" s="674">
        <v>211.13465199999996</v>
      </c>
      <c r="BT126" s="674">
        <v>277.11761200000012</v>
      </c>
      <c r="BU126" s="674">
        <v>37.723626000000003</v>
      </c>
      <c r="BV126" s="674">
        <v>125.14728200000002</v>
      </c>
      <c r="BW126" s="674">
        <v>164.46182700000003</v>
      </c>
      <c r="BX126" s="674">
        <v>38.323270999999998</v>
      </c>
      <c r="BY126" s="725">
        <v>116.31080899999999</v>
      </c>
      <c r="BZ126" s="725">
        <v>2173.611669999998</v>
      </c>
      <c r="CA126" s="725">
        <v>289.21004699999992</v>
      </c>
      <c r="CB126" s="725">
        <v>337.73061799999999</v>
      </c>
      <c r="CC126" s="725">
        <v>442.22638799999999</v>
      </c>
      <c r="CD126" s="725">
        <v>202.95658099999997</v>
      </c>
      <c r="CE126" s="2650"/>
      <c r="CF126" s="2650"/>
      <c r="CG126" s="2650"/>
      <c r="CH126" s="2650"/>
      <c r="CI126" s="2650"/>
      <c r="CJ126" s="2650"/>
      <c r="CK126" s="2650"/>
      <c r="CL126" s="2650"/>
      <c r="CM126" s="2650"/>
      <c r="CN126" s="2650"/>
      <c r="CO126" s="2650"/>
      <c r="CP126" s="2650"/>
      <c r="CQ126" s="2650"/>
      <c r="CR126" s="2650"/>
      <c r="CS126" s="2650"/>
      <c r="CT126" s="2650"/>
      <c r="CU126" s="2650"/>
      <c r="CV126" s="2650"/>
      <c r="CW126" s="2650"/>
      <c r="CX126" s="2650"/>
      <c r="CY126" s="2650"/>
      <c r="CZ126" s="2590"/>
    </row>
    <row r="127" s="1078" customFormat="true" ht="15" customHeight="true" x14ac:dyDescent="0.2">
      <c r="A127" s="3319"/>
      <c r="B127" s="2224" t="s">
        <v>19</v>
      </c>
      <c r="C127" s="2125">
        <v>91.546923944744535</v>
      </c>
      <c r="D127" s="2126">
        <v>84.25587606376719</v>
      </c>
      <c r="E127" s="2126">
        <v>75.101098195563694</v>
      </c>
      <c r="F127" s="2126">
        <v>59.174803380982297</v>
      </c>
      <c r="G127" s="2127">
        <v>8.8555998210352538</v>
      </c>
      <c r="H127" s="2128">
        <v>44.99799195709349</v>
      </c>
      <c r="I127" s="2126">
        <v>14.842154626729551</v>
      </c>
      <c r="J127" s="2126">
        <v>3.6624644329126559</v>
      </c>
      <c r="K127" s="2126">
        <v>1.0723300060584244</v>
      </c>
      <c r="L127" s="2129">
        <v>4.3953523463190487E-2</v>
      </c>
      <c r="M127" s="2130">
        <v>93.098356006153494</v>
      </c>
      <c r="N127" s="2126">
        <v>88.353666318088472</v>
      </c>
      <c r="O127" s="2126">
        <v>79.8595833537685</v>
      </c>
      <c r="P127" s="2126">
        <v>75.818002458698359</v>
      </c>
      <c r="Q127" s="2127">
        <v>54.807098958881738</v>
      </c>
      <c r="R127" s="2128">
        <v>63.495607187176205</v>
      </c>
      <c r="S127" s="2126">
        <v>55.801116664075025</v>
      </c>
      <c r="T127" s="2126">
        <v>10.856703068245164</v>
      </c>
      <c r="U127" s="2126">
        <v>84.088322424478804</v>
      </c>
      <c r="V127" s="2126">
        <v>76.842252170057463</v>
      </c>
      <c r="W127" s="2126">
        <v>78.294500444257892</v>
      </c>
      <c r="X127" s="2126">
        <v>85.372875894906599</v>
      </c>
      <c r="Y127" s="2126">
        <v>93.21405734522628</v>
      </c>
      <c r="Z127" s="2126">
        <v>35.892687776160408</v>
      </c>
      <c r="AA127" s="2126">
        <v>64.903114804502195</v>
      </c>
      <c r="AB127" s="2126">
        <v>57.288561261852692</v>
      </c>
      <c r="AC127" s="2126">
        <v>84.238655198479066</v>
      </c>
      <c r="AD127" s="2679">
        <v>83.735512955988455</v>
      </c>
      <c r="AE127" s="2697"/>
      <c r="AF127" s="2697"/>
      <c r="AG127" s="2697"/>
      <c r="AH127" s="2697"/>
      <c r="AI127" s="2697"/>
      <c r="AJ127" s="2697"/>
      <c r="AK127" s="2697"/>
      <c r="AL127" s="2697"/>
      <c r="AM127" s="2697"/>
      <c r="AN127" s="2697"/>
      <c r="AO127" s="2697"/>
      <c r="AP127" s="2697"/>
      <c r="AQ127" s="2697"/>
      <c r="AR127" s="2697"/>
      <c r="AS127" s="2697"/>
      <c r="AT127" s="2697"/>
      <c r="AU127" s="2697"/>
      <c r="AV127" s="2697"/>
      <c r="AW127" s="2697"/>
      <c r="AX127" s="2697"/>
      <c r="AY127" s="2697"/>
      <c r="AZ127" s="1080"/>
      <c r="BA127" s="3023"/>
      <c r="BB127" s="170" t="s">
        <v>19</v>
      </c>
      <c r="BC127" s="658">
        <v>15055.66557400001</v>
      </c>
      <c r="BD127" s="674">
        <v>13878.154993000036</v>
      </c>
      <c r="BE127" s="674">
        <v>12358.22996099999</v>
      </c>
      <c r="BF127" s="674">
        <v>9721.1686199999622</v>
      </c>
      <c r="BG127" s="691">
        <v>1456.0827679999993</v>
      </c>
      <c r="BH127" s="708">
        <v>1649.9669339999984</v>
      </c>
      <c r="BI127" s="674">
        <v>544.11810099999957</v>
      </c>
      <c r="BJ127" s="674">
        <v>134.32996499999999</v>
      </c>
      <c r="BK127" s="674">
        <v>39.307271</v>
      </c>
      <c r="BL127" s="691">
        <v>1.613445</v>
      </c>
      <c r="BM127" s="708">
        <v>11917.205393000006</v>
      </c>
      <c r="BN127" s="674">
        <v>11281.581895000018</v>
      </c>
      <c r="BO127" s="674">
        <v>10206.623605999981</v>
      </c>
      <c r="BP127" s="674">
        <v>9699.5228729999981</v>
      </c>
      <c r="BQ127" s="691">
        <v>6995.0324330000003</v>
      </c>
      <c r="BR127" s="708">
        <v>5836.4870180000025</v>
      </c>
      <c r="BS127" s="674">
        <v>1818.8779979999972</v>
      </c>
      <c r="BT127" s="674">
        <v>1074.16885</v>
      </c>
      <c r="BU127" s="674">
        <v>5309.5744249999989</v>
      </c>
      <c r="BV127" s="674">
        <v>4886.3001169999998</v>
      </c>
      <c r="BW127" s="674">
        <v>4921.7951120000025</v>
      </c>
      <c r="BX127" s="674">
        <v>3436.2236890000022</v>
      </c>
      <c r="BY127" s="725">
        <v>7283.2721930000062</v>
      </c>
      <c r="BZ127" s="725">
        <v>3221.9503140000006</v>
      </c>
      <c r="CA127" s="725">
        <v>3963.3691549999976</v>
      </c>
      <c r="CB127" s="725">
        <v>2279.516556</v>
      </c>
      <c r="CC127" s="725">
        <v>5499.2320029999973</v>
      </c>
      <c r="CD127" s="725">
        <v>2938.5344860000041</v>
      </c>
      <c r="CE127" s="2650"/>
      <c r="CF127" s="2650"/>
      <c r="CG127" s="2650"/>
      <c r="CH127" s="2650"/>
      <c r="CI127" s="2650"/>
      <c r="CJ127" s="2650"/>
      <c r="CK127" s="2650"/>
      <c r="CL127" s="2650"/>
      <c r="CM127" s="2650"/>
      <c r="CN127" s="2650"/>
      <c r="CO127" s="2650"/>
      <c r="CP127" s="2650"/>
      <c r="CQ127" s="2650"/>
      <c r="CR127" s="2650"/>
      <c r="CS127" s="2650"/>
      <c r="CT127" s="2650"/>
      <c r="CU127" s="2650"/>
      <c r="CV127" s="2650"/>
      <c r="CW127" s="2650"/>
      <c r="CX127" s="2650"/>
      <c r="CY127" s="2650"/>
      <c r="CZ127" s="2590"/>
    </row>
    <row r="128" s="1078" customFormat="true" ht="15" customHeight="true" x14ac:dyDescent="0.2">
      <c r="A128" s="3319" t="s">
        <v>191</v>
      </c>
      <c r="B128" s="2224" t="s">
        <v>50</v>
      </c>
      <c r="C128" s="2125">
        <v>55.752339811422878</v>
      </c>
      <c r="D128" s="2126">
        <v>51.622941678509314</v>
      </c>
      <c r="E128" s="2126">
        <v>51.952139456890436</v>
      </c>
      <c r="F128" s="2126">
        <v>50.03657911991688</v>
      </c>
      <c r="G128" s="2127">
        <v>40.055315689949218</v>
      </c>
      <c r="H128" s="2128">
        <v>44.425222796504144</v>
      </c>
      <c r="I128" s="2126">
        <v>41.642387862701888</v>
      </c>
      <c r="J128" s="2126">
        <v>47.542360015987363</v>
      </c>
      <c r="K128" s="2126">
        <v>39.653966255938073</v>
      </c>
      <c r="L128" s="2129">
        <v>28.650170179315239</v>
      </c>
      <c r="M128" s="2130">
        <v>63.242576655704937</v>
      </c>
      <c r="N128" s="2126">
        <v>46.14507823720399</v>
      </c>
      <c r="O128" s="2126">
        <v>53.555971961913571</v>
      </c>
      <c r="P128" s="2126">
        <v>57.61079628875423</v>
      </c>
      <c r="Q128" s="2127">
        <v>51.211968989639381</v>
      </c>
      <c r="R128" s="2128">
        <v>51.744896381745789</v>
      </c>
      <c r="S128" s="2126">
        <v>59.411355789194644</v>
      </c>
      <c r="T128" s="2126">
        <v>28.561502485758606</v>
      </c>
      <c r="U128" s="2126">
        <v>51.374310598698095</v>
      </c>
      <c r="V128" s="2126">
        <v>59.268344363467939</v>
      </c>
      <c r="W128" s="2126">
        <v>51.479882117306389</v>
      </c>
      <c r="X128" s="2126">
        <v>46.89311282276136</v>
      </c>
      <c r="Y128" s="2126">
        <v>44.671464791500611</v>
      </c>
      <c r="Z128" s="2126">
        <v>53.904536182506178</v>
      </c>
      <c r="AA128" s="2126">
        <v>64.990371140338667</v>
      </c>
      <c r="AB128" s="2126">
        <v>41.438043612814909</v>
      </c>
      <c r="AC128" s="2126">
        <v>47.261965973424672</v>
      </c>
      <c r="AD128" s="2679">
        <v>56.238835368536186</v>
      </c>
      <c r="AE128" s="2697"/>
      <c r="AF128" s="2697"/>
      <c r="AG128" s="2697"/>
      <c r="AH128" s="2697"/>
      <c r="AI128" s="2697"/>
      <c r="AJ128" s="2697"/>
      <c r="AK128" s="2697"/>
      <c r="AL128" s="2697"/>
      <c r="AM128" s="2697"/>
      <c r="AN128" s="2697"/>
      <c r="AO128" s="2697"/>
      <c r="AP128" s="2697"/>
      <c r="AQ128" s="2697"/>
      <c r="AR128" s="2697"/>
      <c r="AS128" s="2697"/>
      <c r="AT128" s="2697"/>
      <c r="AU128" s="2697"/>
      <c r="AV128" s="2697"/>
      <c r="AW128" s="2697"/>
      <c r="AX128" s="2697"/>
      <c r="AY128" s="2697"/>
      <c r="AZ128" s="1080"/>
      <c r="BA128" s="3023" t="s">
        <v>110</v>
      </c>
      <c r="BB128" s="170" t="s">
        <v>50</v>
      </c>
      <c r="BC128" s="1595" t="s">
        <v>36</v>
      </c>
      <c r="BD128" s="1614" t="s">
        <v>36</v>
      </c>
      <c r="BE128" s="1614" t="s">
        <v>36</v>
      </c>
      <c r="BF128" s="1614" t="s">
        <v>36</v>
      </c>
      <c r="BG128" s="1634" t="s">
        <v>36</v>
      </c>
      <c r="BH128" s="1654" t="s">
        <v>36</v>
      </c>
      <c r="BI128" s="1614" t="s">
        <v>36</v>
      </c>
      <c r="BJ128" s="1614" t="s">
        <v>36</v>
      </c>
      <c r="BK128" s="1614" t="s">
        <v>36</v>
      </c>
      <c r="BL128" s="1634" t="s">
        <v>36</v>
      </c>
      <c r="BM128" s="1654" t="s">
        <v>36</v>
      </c>
      <c r="BN128" s="1614" t="s">
        <v>36</v>
      </c>
      <c r="BO128" s="1614" t="s">
        <v>36</v>
      </c>
      <c r="BP128" s="1614" t="s">
        <v>36</v>
      </c>
      <c r="BQ128" s="1634" t="s">
        <v>36</v>
      </c>
      <c r="BR128" s="1654" t="s">
        <v>36</v>
      </c>
      <c r="BS128" s="1614" t="s">
        <v>36</v>
      </c>
      <c r="BT128" s="1614" t="s">
        <v>36</v>
      </c>
      <c r="BU128" s="1614" t="s">
        <v>36</v>
      </c>
      <c r="BV128" s="1614" t="s">
        <v>36</v>
      </c>
      <c r="BW128" s="1614" t="s">
        <v>36</v>
      </c>
      <c r="BX128" s="1614" t="s">
        <v>36</v>
      </c>
      <c r="BY128" s="1672" t="s">
        <v>36</v>
      </c>
      <c r="BZ128" s="1672" t="s">
        <v>36</v>
      </c>
      <c r="CA128" s="1672" t="s">
        <v>36</v>
      </c>
      <c r="CB128" s="1672" t="s">
        <v>36</v>
      </c>
      <c r="CC128" s="1672" t="s">
        <v>36</v>
      </c>
      <c r="CD128" s="1672" t="s">
        <v>36</v>
      </c>
      <c r="CE128" s="2590"/>
      <c r="CF128" s="2590"/>
      <c r="CG128" s="2590"/>
      <c r="CH128" s="2590"/>
      <c r="CI128" s="2590"/>
      <c r="CJ128" s="2590"/>
      <c r="CK128" s="2590"/>
      <c r="CL128" s="2590"/>
      <c r="CM128" s="2590"/>
      <c r="CN128" s="2590"/>
      <c r="CO128" s="2590"/>
      <c r="CP128" s="2590"/>
      <c r="CQ128" s="2590"/>
      <c r="CR128" s="2590"/>
      <c r="CS128" s="2590"/>
      <c r="CT128" s="2590"/>
      <c r="CU128" s="2590"/>
      <c r="CV128" s="2590"/>
      <c r="CW128" s="2590"/>
      <c r="CX128" s="2590"/>
      <c r="CY128" s="2590"/>
      <c r="CZ128" s="2590"/>
    </row>
    <row r="129" s="1078" customFormat="true" ht="15" customHeight="true" x14ac:dyDescent="0.2">
      <c r="A129" s="3320"/>
      <c r="B129" s="2225" t="s">
        <v>49</v>
      </c>
      <c r="C129" s="2131">
        <v>44.247660188577129</v>
      </c>
      <c r="D129" s="2132">
        <v>48.377058321490686</v>
      </c>
      <c r="E129" s="2132">
        <v>48.047860543109707</v>
      </c>
      <c r="F129" s="2132">
        <v>49.963420880083085</v>
      </c>
      <c r="G129" s="2133">
        <v>59.944684310051045</v>
      </c>
      <c r="H129" s="2134">
        <v>55.574777203495849</v>
      </c>
      <c r="I129" s="2132">
        <v>58.357612137298176</v>
      </c>
      <c r="J129" s="2132">
        <v>52.457639984012552</v>
      </c>
      <c r="K129" s="2132">
        <v>60.346033744061835</v>
      </c>
      <c r="L129" s="2135">
        <v>71.349829820684775</v>
      </c>
      <c r="M129" s="2136">
        <v>36.757423344295077</v>
      </c>
      <c r="N129" s="2132">
        <v>53.854921762796081</v>
      </c>
      <c r="O129" s="2132">
        <v>46.444028038086337</v>
      </c>
      <c r="P129" s="2132">
        <v>42.389203711245734</v>
      </c>
      <c r="Q129" s="2133">
        <v>48.788031010360584</v>
      </c>
      <c r="R129" s="2134">
        <v>48.255103618254289</v>
      </c>
      <c r="S129" s="2132">
        <v>40.588644210805299</v>
      </c>
      <c r="T129" s="2132">
        <v>71.438497514241462</v>
      </c>
      <c r="U129" s="2132">
        <v>48.625689401301777</v>
      </c>
      <c r="V129" s="2132">
        <v>40.731655636531833</v>
      </c>
      <c r="W129" s="2132">
        <v>48.520117882693597</v>
      </c>
      <c r="X129" s="2132">
        <v>53.106887177238661</v>
      </c>
      <c r="Y129" s="2132">
        <v>55.328535208499439</v>
      </c>
      <c r="Z129" s="2132">
        <v>46.095463817493723</v>
      </c>
      <c r="AA129" s="2132">
        <v>35.009628859661419</v>
      </c>
      <c r="AB129" s="2132">
        <v>58.561956387185155</v>
      </c>
      <c r="AC129" s="2132">
        <v>52.738034026575207</v>
      </c>
      <c r="AD129" s="2680">
        <v>43.761164631463792</v>
      </c>
      <c r="AE129" s="2697"/>
      <c r="AF129" s="2697"/>
      <c r="AG129" s="2697"/>
      <c r="AH129" s="2697"/>
      <c r="AI129" s="2697"/>
      <c r="AJ129" s="2697"/>
      <c r="AK129" s="2697"/>
      <c r="AL129" s="2697"/>
      <c r="AM129" s="2697"/>
      <c r="AN129" s="2697"/>
      <c r="AO129" s="2697"/>
      <c r="AP129" s="2697"/>
      <c r="AQ129" s="2697"/>
      <c r="AR129" s="2697"/>
      <c r="AS129" s="2697"/>
      <c r="AT129" s="2697"/>
      <c r="AU129" s="2697"/>
      <c r="AV129" s="2697"/>
      <c r="AW129" s="2697"/>
      <c r="AX129" s="2697"/>
      <c r="AY129" s="2697"/>
      <c r="AZ129" s="1080"/>
      <c r="BA129" s="3024"/>
      <c r="BB129" s="171" t="s">
        <v>49</v>
      </c>
      <c r="BC129" s="1596" t="s">
        <v>36</v>
      </c>
      <c r="BD129" s="1615" t="s">
        <v>36</v>
      </c>
      <c r="BE129" s="1615" t="s">
        <v>36</v>
      </c>
      <c r="BF129" s="1615" t="s">
        <v>36</v>
      </c>
      <c r="BG129" s="1635" t="s">
        <v>36</v>
      </c>
      <c r="BH129" s="1655" t="s">
        <v>36</v>
      </c>
      <c r="BI129" s="1615" t="s">
        <v>36</v>
      </c>
      <c r="BJ129" s="1615" t="s">
        <v>36</v>
      </c>
      <c r="BK129" s="1615" t="s">
        <v>36</v>
      </c>
      <c r="BL129" s="1635" t="s">
        <v>36</v>
      </c>
      <c r="BM129" s="1655" t="s">
        <v>36</v>
      </c>
      <c r="BN129" s="1615" t="s">
        <v>36</v>
      </c>
      <c r="BO129" s="1615" t="s">
        <v>36</v>
      </c>
      <c r="BP129" s="1615" t="s">
        <v>36</v>
      </c>
      <c r="BQ129" s="1635" t="s">
        <v>36</v>
      </c>
      <c r="BR129" s="1655" t="s">
        <v>36</v>
      </c>
      <c r="BS129" s="1615" t="s">
        <v>36</v>
      </c>
      <c r="BT129" s="1615" t="s">
        <v>36</v>
      </c>
      <c r="BU129" s="1615" t="s">
        <v>36</v>
      </c>
      <c r="BV129" s="1615" t="s">
        <v>36</v>
      </c>
      <c r="BW129" s="1615" t="s">
        <v>36</v>
      </c>
      <c r="BX129" s="1615" t="s">
        <v>36</v>
      </c>
      <c r="BY129" s="1673" t="s">
        <v>36</v>
      </c>
      <c r="BZ129" s="1673" t="s">
        <v>36</v>
      </c>
      <c r="CA129" s="1673" t="s">
        <v>36</v>
      </c>
      <c r="CB129" s="1673" t="s">
        <v>36</v>
      </c>
      <c r="CC129" s="1673" t="s">
        <v>36</v>
      </c>
      <c r="CD129" s="1673" t="s">
        <v>36</v>
      </c>
      <c r="CE129" s="2591"/>
      <c r="CF129" s="2591"/>
      <c r="CG129" s="2591"/>
      <c r="CH129" s="2591"/>
      <c r="CI129" s="2591"/>
      <c r="CJ129" s="2591"/>
      <c r="CK129" s="2591"/>
      <c r="CL129" s="2591"/>
      <c r="CM129" s="2591"/>
      <c r="CN129" s="2591"/>
      <c r="CO129" s="2591"/>
      <c r="CP129" s="2591"/>
      <c r="CQ129" s="2591"/>
      <c r="CR129" s="2591"/>
      <c r="CS129" s="2591"/>
      <c r="CT129" s="2591"/>
      <c r="CU129" s="2591"/>
      <c r="CV129" s="2591"/>
      <c r="CW129" s="2591"/>
      <c r="CX129" s="2591"/>
      <c r="CY129" s="2591"/>
      <c r="CZ129" s="2591"/>
    </row>
    <row r="130" s="131" customFormat="true" ht="15" customHeight="true" x14ac:dyDescent="0.2">
      <c r="A130" s="3084" t="s">
        <v>48</v>
      </c>
      <c r="B130" s="282" t="s">
        <v>43</v>
      </c>
      <c r="C130" s="335">
        <f>C159/(C159+C160)*100</f>
        <v>61.627488385215287</v>
      </c>
      <c r="D130" s="336">
        <f t="shared" ref="D130:AD130" si="2">D159/(D159+D160)*100</f>
        <v>62.099749621081422</v>
      </c>
      <c r="E130" s="336">
        <f t="shared" si="2"/>
        <v>66.659250505769734</v>
      </c>
      <c r="F130" s="336">
        <f t="shared" si="2"/>
        <v>78.284799938543443</v>
      </c>
      <c r="G130" s="337">
        <f t="shared" si="2"/>
        <v>91.943417707234246</v>
      </c>
      <c r="H130" s="338">
        <f t="shared" si="2"/>
        <v>81.760986262863597</v>
      </c>
      <c r="I130" s="336">
        <f t="shared" si="2"/>
        <v>90.984898805182141</v>
      </c>
      <c r="J130" s="336">
        <f t="shared" si="2"/>
        <v>94.907612996988917</v>
      </c>
      <c r="K130" s="336">
        <f t="shared" si="2"/>
        <v>97.417535120989967</v>
      </c>
      <c r="L130" s="339">
        <f t="shared" si="2"/>
        <v>98.744935766331849</v>
      </c>
      <c r="M130" s="335">
        <f t="shared" si="2"/>
        <v>58.818659744488933</v>
      </c>
      <c r="N130" s="336">
        <f t="shared" si="2"/>
        <v>60.685289030770953</v>
      </c>
      <c r="O130" s="336">
        <f t="shared" si="2"/>
        <v>62.59280758388487</v>
      </c>
      <c r="P130" s="336">
        <f t="shared" si="2"/>
        <v>67.278834882641618</v>
      </c>
      <c r="Q130" s="337">
        <f t="shared" si="2"/>
        <v>72.922351861485794</v>
      </c>
      <c r="R130" s="338">
        <f t="shared" si="2"/>
        <v>69.319848284281406</v>
      </c>
      <c r="S130" s="336">
        <f t="shared" si="2"/>
        <v>85.230840183360812</v>
      </c>
      <c r="T130" s="336">
        <f t="shared" si="2"/>
        <v>96.490846099938125</v>
      </c>
      <c r="U130" s="336">
        <f t="shared" si="2"/>
        <v>96.229397147892286</v>
      </c>
      <c r="V130" s="336">
        <f t="shared" si="2"/>
        <v>91.640323916732527</v>
      </c>
      <c r="W130" s="336">
        <f t="shared" si="2"/>
        <v>88.5161448696674</v>
      </c>
      <c r="X130" s="336">
        <f t="shared" si="2"/>
        <v>93.508127628505349</v>
      </c>
      <c r="Y130" s="336">
        <f t="shared" si="2"/>
        <v>79.623550276155683</v>
      </c>
      <c r="Z130" s="336">
        <f t="shared" si="2"/>
        <v>61.09798212234292</v>
      </c>
      <c r="AA130" s="336">
        <f t="shared" si="2"/>
        <v>86.950714051886209</v>
      </c>
      <c r="AB130" s="336">
        <f t="shared" si="2"/>
        <v>80.114421922159721</v>
      </c>
      <c r="AC130" s="336">
        <f t="shared" si="2"/>
        <v>56.027519848079635</v>
      </c>
      <c r="AD130" s="339">
        <f t="shared" si="2"/>
        <v>60.17490188160648</v>
      </c>
      <c r="AE130" s="1045"/>
      <c r="AF130" s="1045"/>
      <c r="AG130" s="1045"/>
      <c r="AH130" s="1045"/>
      <c r="AI130" s="1045"/>
      <c r="AJ130" s="1045"/>
      <c r="AK130" s="1045"/>
      <c r="AL130" s="1045"/>
      <c r="AM130" s="1045"/>
      <c r="AN130" s="1045"/>
      <c r="AO130" s="1045"/>
      <c r="AP130" s="1045"/>
      <c r="AQ130" s="1045"/>
      <c r="AR130" s="1045"/>
      <c r="AS130" s="1045"/>
      <c r="AT130" s="1045"/>
      <c r="AU130" s="1045"/>
      <c r="AV130" s="1045"/>
      <c r="AW130" s="1045"/>
      <c r="AX130" s="1045"/>
      <c r="AY130" s="1045"/>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customHeight="true" x14ac:dyDescent="0.2">
      <c r="A131" s="3085"/>
      <c r="B131" s="273" t="s">
        <v>47</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1"/>
      <c r="AB131" s="344"/>
      <c r="AC131" s="344"/>
      <c r="AD131" s="344"/>
      <c r="AE131" s="1045"/>
      <c r="AF131" s="1045"/>
      <c r="AG131" s="1045"/>
      <c r="AH131" s="1045"/>
      <c r="AI131" s="1045"/>
      <c r="AJ131" s="1045"/>
      <c r="AK131" s="1045"/>
      <c r="AL131" s="1045"/>
      <c r="AM131" s="1045"/>
      <c r="AN131" s="1045"/>
      <c r="AO131" s="1045"/>
      <c r="AP131" s="1045"/>
      <c r="AQ131" s="1045"/>
      <c r="AR131" s="1045"/>
      <c r="AS131" s="1045"/>
      <c r="AT131" s="1045"/>
      <c r="AU131" s="1045"/>
      <c r="AV131" s="1045"/>
      <c r="AW131" s="1045"/>
      <c r="AX131" s="1045"/>
      <c r="AY131" s="1045"/>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customHeight="true" x14ac:dyDescent="0.2">
      <c r="A132" s="3086"/>
      <c r="B132" s="274" t="s">
        <v>47</v>
      </c>
      <c r="C132" s="345"/>
      <c r="D132" s="346"/>
      <c r="E132" s="346"/>
      <c r="F132" s="346"/>
      <c r="G132" s="347"/>
      <c r="H132" s="348"/>
      <c r="I132" s="346"/>
      <c r="J132" s="346"/>
      <c r="K132" s="346"/>
      <c r="L132" s="349"/>
      <c r="M132" s="345"/>
      <c r="N132" s="346"/>
      <c r="O132" s="346"/>
      <c r="P132" s="346"/>
      <c r="Q132" s="347"/>
      <c r="R132" s="2505"/>
      <c r="S132" s="2506"/>
      <c r="T132" s="2506"/>
      <c r="U132" s="2506"/>
      <c r="V132" s="2506"/>
      <c r="W132" s="2506"/>
      <c r="X132" s="2506"/>
      <c r="Y132" s="2506"/>
      <c r="Z132" s="2506"/>
      <c r="AA132" s="2506"/>
      <c r="AB132" s="2507"/>
      <c r="AC132" s="2507"/>
      <c r="AD132" s="2507"/>
      <c r="AE132" s="1045"/>
      <c r="AF132" s="1045"/>
      <c r="AG132" s="1045"/>
      <c r="AH132" s="1045"/>
      <c r="AI132" s="1045"/>
      <c r="AJ132" s="1045"/>
      <c r="AK132" s="1045"/>
      <c r="AL132" s="1045"/>
      <c r="AM132" s="1045"/>
      <c r="AN132" s="1045"/>
      <c r="AO132" s="1045"/>
      <c r="AP132" s="1045"/>
      <c r="AQ132" s="1045"/>
      <c r="AR132" s="1045"/>
      <c r="AS132" s="1045"/>
      <c r="AT132" s="1045"/>
      <c r="AU132" s="1045"/>
      <c r="AV132" s="1045"/>
      <c r="AW132" s="1045"/>
      <c r="AX132" s="1045"/>
      <c r="AY132" s="1045"/>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078" customFormat="true" ht="15" customHeight="true" x14ac:dyDescent="0.2">
      <c r="A133" s="130"/>
      <c r="B133" s="207"/>
      <c r="C133" s="3109" t="s">
        <v>116</v>
      </c>
      <c r="D133" s="3110"/>
      <c r="E133" s="3110"/>
      <c r="F133" s="3110"/>
      <c r="G133" s="3111"/>
      <c r="H133" s="3323" t="s">
        <v>39</v>
      </c>
      <c r="I133" s="3311"/>
      <c r="J133" s="3311"/>
      <c r="K133" s="3311"/>
      <c r="L133" s="3312"/>
      <c r="M133" s="3310" t="s">
        <v>38</v>
      </c>
      <c r="N133" s="3311"/>
      <c r="O133" s="3311"/>
      <c r="P133" s="3311"/>
      <c r="Q133" s="3312"/>
      <c r="R133" s="2655" t="s">
        <v>143</v>
      </c>
      <c r="S133" s="2665"/>
      <c r="T133" s="2665"/>
      <c r="U133" s="2665"/>
      <c r="V133" s="2665"/>
      <c r="W133" s="2665"/>
      <c r="X133" s="2665"/>
      <c r="Y133" s="2665"/>
      <c r="Z133" s="2665"/>
      <c r="AA133" s="2665"/>
      <c r="AB133" s="2665"/>
      <c r="AC133" s="2665"/>
      <c r="AD133" s="2666"/>
      <c r="AE133" s="2697"/>
      <c r="AF133" s="2697"/>
      <c r="AG133" s="2697"/>
      <c r="AH133" s="2697"/>
      <c r="AI133" s="2697"/>
      <c r="AJ133" s="2697"/>
      <c r="AK133" s="2697"/>
      <c r="AL133" s="2697"/>
      <c r="AM133" s="2697"/>
      <c r="AN133" s="2697"/>
      <c r="AO133" s="2697"/>
      <c r="AP133" s="2697"/>
      <c r="AQ133" s="2697"/>
      <c r="AR133" s="2697"/>
      <c r="AS133" s="2697"/>
      <c r="AT133" s="2697"/>
      <c r="AU133" s="2697"/>
      <c r="AV133" s="2697"/>
      <c r="AW133" s="2697"/>
      <c r="AX133" s="2697"/>
      <c r="AY133" s="2697"/>
      <c r="AZ133" s="1080"/>
      <c r="BA133" s="241" t="s">
        <v>132</v>
      </c>
      <c r="BB133" s="116" t="s">
        <v>100</v>
      </c>
      <c r="BC133" s="3025" t="s">
        <v>116</v>
      </c>
      <c r="BD133" s="3026"/>
      <c r="BE133" s="3026"/>
      <c r="BF133" s="3026"/>
      <c r="BG133" s="3027"/>
      <c r="BH133" s="3028" t="s">
        <v>39</v>
      </c>
      <c r="BI133" s="3026"/>
      <c r="BJ133" s="3026"/>
      <c r="BK133" s="3026"/>
      <c r="BL133" s="3027"/>
      <c r="BM133" s="3028" t="s">
        <v>38</v>
      </c>
      <c r="BN133" s="3026"/>
      <c r="BO133" s="3026"/>
      <c r="BP133" s="3026"/>
      <c r="BQ133" s="3029"/>
      <c r="BR133" s="2521" t="s">
        <v>143</v>
      </c>
      <c r="BS133" s="2522"/>
      <c r="BT133" s="2522"/>
      <c r="BU133" s="2522"/>
      <c r="BV133" s="2522"/>
      <c r="BW133" s="2522"/>
      <c r="BX133" s="2522"/>
      <c r="BY133" s="2523"/>
      <c r="BZ133" s="461"/>
      <c r="CA133" s="461"/>
      <c r="CB133" s="461"/>
      <c r="CC133" s="461"/>
      <c r="CD133" s="461"/>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078" customFormat="true" ht="24" x14ac:dyDescent="0.2">
      <c r="A134" s="208" t="s">
        <v>70</v>
      </c>
      <c r="B134" s="280"/>
      <c r="C134" s="414" t="s">
        <v>0</v>
      </c>
      <c r="D134" s="415" t="s">
        <v>1</v>
      </c>
      <c r="E134" s="415" t="s">
        <v>2</v>
      </c>
      <c r="F134" s="415" t="s">
        <v>3</v>
      </c>
      <c r="G134" s="416" t="s">
        <v>4</v>
      </c>
      <c r="H134" s="2028" t="s">
        <v>0</v>
      </c>
      <c r="I134" s="1996" t="s">
        <v>1</v>
      </c>
      <c r="J134" s="1996" t="s">
        <v>2</v>
      </c>
      <c r="K134" s="1996" t="s">
        <v>3</v>
      </c>
      <c r="L134" s="1997" t="s">
        <v>4</v>
      </c>
      <c r="M134" s="2018" t="s">
        <v>0</v>
      </c>
      <c r="N134" s="1996" t="s">
        <v>1</v>
      </c>
      <c r="O134" s="1996" t="s">
        <v>2</v>
      </c>
      <c r="P134" s="1996" t="s">
        <v>3</v>
      </c>
      <c r="Q134" s="2040" t="s">
        <v>4</v>
      </c>
      <c r="R134" s="2028" t="s">
        <v>364</v>
      </c>
      <c r="S134" s="1996" t="s">
        <v>365</v>
      </c>
      <c r="T134" s="1996" t="s">
        <v>247</v>
      </c>
      <c r="U134" s="1996" t="s">
        <v>248</v>
      </c>
      <c r="V134" s="1996" t="s">
        <v>249</v>
      </c>
      <c r="W134" s="1996" t="s">
        <v>250</v>
      </c>
      <c r="X134" s="1996" t="s">
        <v>251</v>
      </c>
      <c r="Y134" s="1996" t="s">
        <v>252</v>
      </c>
      <c r="Z134" s="1996" t="s">
        <v>366</v>
      </c>
      <c r="AA134" s="1996" t="s">
        <v>254</v>
      </c>
      <c r="AB134" s="1996" t="s">
        <v>367</v>
      </c>
      <c r="AC134" s="1996" t="s">
        <v>256</v>
      </c>
      <c r="AD134" s="1998" t="s">
        <v>257</v>
      </c>
      <c r="AE134" s="2697"/>
      <c r="AF134" s="2697"/>
      <c r="AG134" s="2697"/>
      <c r="AH134" s="2697"/>
      <c r="AI134" s="2697"/>
      <c r="AJ134" s="2697"/>
      <c r="AK134" s="2697"/>
      <c r="AL134" s="2697"/>
      <c r="AM134" s="2697"/>
      <c r="AN134" s="2697"/>
      <c r="AO134" s="2697"/>
      <c r="AP134" s="2697"/>
      <c r="AQ134" s="2697"/>
      <c r="AR134" s="2697"/>
      <c r="AS134" s="2697"/>
      <c r="AT134" s="2697"/>
      <c r="AU134" s="2697"/>
      <c r="AV134" s="2697"/>
      <c r="AW134" s="2697"/>
      <c r="AX134" s="2697"/>
      <c r="AY134" s="2697"/>
      <c r="AZ134" s="1080"/>
      <c r="BA134" s="222" t="s">
        <v>118</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364</v>
      </c>
      <c r="BS134" s="188" t="s">
        <v>365</v>
      </c>
      <c r="BT134" s="188" t="s">
        <v>247</v>
      </c>
      <c r="BU134" s="188" t="s">
        <v>248</v>
      </c>
      <c r="BV134" s="188" t="s">
        <v>249</v>
      </c>
      <c r="BW134" s="188" t="s">
        <v>250</v>
      </c>
      <c r="BX134" s="188" t="s">
        <v>251</v>
      </c>
      <c r="BY134" s="189" t="s">
        <v>252</v>
      </c>
      <c r="BZ134" s="189" t="s">
        <v>366</v>
      </c>
      <c r="CA134" s="189" t="s">
        <v>254</v>
      </c>
      <c r="CB134" s="189" t="s">
        <v>367</v>
      </c>
      <c r="CC134" s="189" t="s">
        <v>256</v>
      </c>
      <c r="CD134" s="189" t="s">
        <v>257</v>
      </c>
      <c r="CE134" s="2592"/>
      <c r="CF134" s="2592"/>
      <c r="CG134" s="2592"/>
      <c r="CH134" s="2592"/>
      <c r="CI134" s="2592"/>
      <c r="CJ134" s="2592"/>
      <c r="CK134" s="2592"/>
      <c r="CL134" s="2592"/>
      <c r="CM134" s="2592"/>
      <c r="CN134" s="2592"/>
      <c r="CO134" s="2592"/>
      <c r="CP134" s="2592"/>
      <c r="CQ134" s="2592"/>
      <c r="CR134" s="2592"/>
      <c r="CS134" s="2592"/>
      <c r="CT134" s="2592"/>
      <c r="CU134" s="2592"/>
      <c r="CV134" s="2592"/>
      <c r="CW134" s="2592"/>
      <c r="CX134" s="2592"/>
      <c r="CY134" s="2592"/>
      <c r="CZ134" s="2592"/>
    </row>
    <row r="135" s="1078" customFormat="true" ht="15" customHeight="true" x14ac:dyDescent="0.2">
      <c r="A135" s="3313" t="s">
        <v>46</v>
      </c>
      <c r="B135" s="2226" t="s">
        <v>45</v>
      </c>
      <c r="C135" s="2137">
        <v>0</v>
      </c>
      <c r="D135" s="2138">
        <v>0</v>
      </c>
      <c r="E135" s="2138">
        <v>0</v>
      </c>
      <c r="F135" s="2138">
        <v>0</v>
      </c>
      <c r="G135" s="2139">
        <v>2.0943305125716916</v>
      </c>
      <c r="H135" s="2140">
        <v>0</v>
      </c>
      <c r="I135" s="2138">
        <v>0</v>
      </c>
      <c r="J135" s="2138">
        <v>0</v>
      </c>
      <c r="K135" s="2138">
        <v>0.25009421725772985</v>
      </c>
      <c r="L135" s="2141">
        <v>9.1451495328460677</v>
      </c>
      <c r="M135" s="2142">
        <v>0</v>
      </c>
      <c r="N135" s="2138">
        <v>0</v>
      </c>
      <c r="O135" s="2138">
        <v>0</v>
      </c>
      <c r="P135" s="2138">
        <v>0</v>
      </c>
      <c r="Q135" s="2139">
        <v>0</v>
      </c>
      <c r="R135" s="2140">
        <v>1.8078636875301632E-2</v>
      </c>
      <c r="S135" s="2138">
        <v>7.26509247270377E-2</v>
      </c>
      <c r="T135" s="2138">
        <v>2.2357070335327176</v>
      </c>
      <c r="U135" s="2138">
        <v>2.1944556949118708E-2</v>
      </c>
      <c r="V135" s="2138">
        <v>4.7564535771619102E-3</v>
      </c>
      <c r="W135" s="2138">
        <v>0</v>
      </c>
      <c r="X135" s="2138">
        <v>0</v>
      </c>
      <c r="Y135" s="2138">
        <v>4.7845563958308544E-2</v>
      </c>
      <c r="Z135" s="2138">
        <v>1.2683458874146356</v>
      </c>
      <c r="AA135" s="2138">
        <v>7.4984805909821947E-3</v>
      </c>
      <c r="AB135" s="2138">
        <v>0</v>
      </c>
      <c r="AC135" s="2138">
        <v>0</v>
      </c>
      <c r="AD135" s="2681">
        <v>0</v>
      </c>
      <c r="AE135" s="2697"/>
      <c r="AF135" s="2697"/>
      <c r="AG135" s="2697"/>
      <c r="AH135" s="2697"/>
      <c r="AI135" s="2697"/>
      <c r="AJ135" s="2697"/>
      <c r="AK135" s="2697"/>
      <c r="AL135" s="2697"/>
      <c r="AM135" s="2697"/>
      <c r="AN135" s="2697"/>
      <c r="AO135" s="2697"/>
      <c r="AP135" s="2697"/>
      <c r="AQ135" s="2697"/>
      <c r="AR135" s="2697"/>
      <c r="AS135" s="2697"/>
      <c r="AT135" s="2697"/>
      <c r="AU135" s="2697"/>
      <c r="AV135" s="2697"/>
      <c r="AW135" s="2697"/>
      <c r="AX135" s="2697"/>
      <c r="AY135" s="2697"/>
      <c r="AZ135" s="1080"/>
      <c r="BA135" s="3030" t="s">
        <v>46</v>
      </c>
      <c r="BB135" s="172" t="s">
        <v>45</v>
      </c>
      <c r="BC135" s="1597" t="s">
        <v>36</v>
      </c>
      <c r="BD135" s="1616" t="s">
        <v>36</v>
      </c>
      <c r="BE135" s="1616" t="s">
        <v>36</v>
      </c>
      <c r="BF135" s="1616" t="s">
        <v>36</v>
      </c>
      <c r="BG135" s="1636" t="s">
        <v>36</v>
      </c>
      <c r="BH135" s="1656" t="s">
        <v>36</v>
      </c>
      <c r="BI135" s="1616" t="s">
        <v>36</v>
      </c>
      <c r="BJ135" s="1616" t="s">
        <v>36</v>
      </c>
      <c r="BK135" s="1616" t="s">
        <v>36</v>
      </c>
      <c r="BL135" s="1636" t="s">
        <v>36</v>
      </c>
      <c r="BM135" s="1656" t="s">
        <v>36</v>
      </c>
      <c r="BN135" s="1616" t="s">
        <v>36</v>
      </c>
      <c r="BO135" s="1616" t="s">
        <v>36</v>
      </c>
      <c r="BP135" s="1616" t="s">
        <v>36</v>
      </c>
      <c r="BQ135" s="1636" t="s">
        <v>36</v>
      </c>
      <c r="BR135" s="1656" t="s">
        <v>36</v>
      </c>
      <c r="BS135" s="1616" t="s">
        <v>36</v>
      </c>
      <c r="BT135" s="1616" t="s">
        <v>36</v>
      </c>
      <c r="BU135" s="1616" t="s">
        <v>36</v>
      </c>
      <c r="BV135" s="1616" t="s">
        <v>36</v>
      </c>
      <c r="BW135" s="1616" t="s">
        <v>36</v>
      </c>
      <c r="BX135" s="1616" t="s">
        <v>36</v>
      </c>
      <c r="BY135" s="1674" t="s">
        <v>36</v>
      </c>
      <c r="BZ135" s="1674" t="s">
        <v>36</v>
      </c>
      <c r="CA135" s="1674" t="s">
        <v>36</v>
      </c>
      <c r="CB135" s="1674" t="s">
        <v>36</v>
      </c>
      <c r="CC135" s="1674" t="s">
        <v>36</v>
      </c>
      <c r="CD135" s="1674" t="s">
        <v>36</v>
      </c>
      <c r="CE135" s="2593"/>
      <c r="CF135" s="2593"/>
      <c r="CG135" s="2593"/>
      <c r="CH135" s="2593"/>
      <c r="CI135" s="2593"/>
      <c r="CJ135" s="2593"/>
      <c r="CK135" s="2593"/>
      <c r="CL135" s="2593"/>
      <c r="CM135" s="2593"/>
      <c r="CN135" s="2593"/>
      <c r="CO135" s="2593"/>
      <c r="CP135" s="2593"/>
      <c r="CQ135" s="2593"/>
      <c r="CR135" s="2593"/>
      <c r="CS135" s="2593"/>
      <c r="CT135" s="2593"/>
      <c r="CU135" s="2593"/>
      <c r="CV135" s="2593"/>
      <c r="CW135" s="2593"/>
      <c r="CX135" s="2593"/>
      <c r="CY135" s="2593"/>
      <c r="CZ135" s="2593"/>
    </row>
    <row r="136" s="1078" customFormat="true" ht="15" customHeight="true" x14ac:dyDescent="0.2">
      <c r="A136" s="3314"/>
      <c r="B136" s="2227" t="s">
        <v>44</v>
      </c>
      <c r="C136" s="2143">
        <v>2.058162712980327E-2</v>
      </c>
      <c r="D136" s="2144">
        <v>9.3670674092842646E-2</v>
      </c>
      <c r="E136" s="2144">
        <v>3.135879955835208E-2</v>
      </c>
      <c r="F136" s="2144">
        <v>0.28547874407496754</v>
      </c>
      <c r="G136" s="2145">
        <v>4.3939581503306782</v>
      </c>
      <c r="H136" s="2146">
        <v>0.51239621764374677</v>
      </c>
      <c r="I136" s="2144">
        <v>1.0137315690777704</v>
      </c>
      <c r="J136" s="2144">
        <v>1.2572735348494268</v>
      </c>
      <c r="K136" s="2144">
        <v>1.095216629134435</v>
      </c>
      <c r="L136" s="2147">
        <v>16.588057081686859</v>
      </c>
      <c r="M136" s="2148">
        <v>0</v>
      </c>
      <c r="N136" s="2144">
        <v>0</v>
      </c>
      <c r="O136" s="2144">
        <v>1.7199887188412012E-2</v>
      </c>
      <c r="P136" s="2144">
        <v>0.20962623975347744</v>
      </c>
      <c r="Q136" s="2145">
        <v>0.11058256653749539</v>
      </c>
      <c r="R136" s="2146">
        <v>0</v>
      </c>
      <c r="S136" s="2144">
        <v>0.36641103085211252</v>
      </c>
      <c r="T136" s="2144">
        <v>6.4473789948863161</v>
      </c>
      <c r="U136" s="2144">
        <v>0.18224089562124562</v>
      </c>
      <c r="V136" s="2144">
        <v>0</v>
      </c>
      <c r="W136" s="2144">
        <v>7.2850182708195571E-2</v>
      </c>
      <c r="X136" s="2144">
        <v>4.2361770208199236E-2</v>
      </c>
      <c r="Y136" s="2144">
        <v>0.20952893286284049</v>
      </c>
      <c r="Z136" s="2144">
        <v>0.51070342988629402</v>
      </c>
      <c r="AA136" s="2144">
        <v>0</v>
      </c>
      <c r="AB136" s="2144">
        <v>0</v>
      </c>
      <c r="AC136" s="2144">
        <v>7.26504388512446E-2</v>
      </c>
      <c r="AD136" s="2682">
        <v>1.7130917137411055</v>
      </c>
      <c r="AE136" s="2697"/>
      <c r="AF136" s="2697"/>
      <c r="AG136" s="2697"/>
      <c r="AH136" s="2697"/>
      <c r="AI136" s="2697"/>
      <c r="AJ136" s="2697"/>
      <c r="AK136" s="2697"/>
      <c r="AL136" s="2697"/>
      <c r="AM136" s="2697"/>
      <c r="AN136" s="2697"/>
      <c r="AO136" s="2697"/>
      <c r="AP136" s="2697"/>
      <c r="AQ136" s="2697"/>
      <c r="AR136" s="2697"/>
      <c r="AS136" s="2697"/>
      <c r="AT136" s="2697"/>
      <c r="AU136" s="2697"/>
      <c r="AV136" s="2697"/>
      <c r="AW136" s="2697"/>
      <c r="AX136" s="2697"/>
      <c r="AY136" s="2697"/>
      <c r="AZ136" s="1080"/>
      <c r="BA136" s="3031"/>
      <c r="BB136" s="173" t="s">
        <v>44</v>
      </c>
      <c r="BC136" s="1598" t="s">
        <v>36</v>
      </c>
      <c r="BD136" s="1617" t="s">
        <v>36</v>
      </c>
      <c r="BE136" s="1617" t="s">
        <v>36</v>
      </c>
      <c r="BF136" s="1617" t="s">
        <v>36</v>
      </c>
      <c r="BG136" s="1637" t="s">
        <v>36</v>
      </c>
      <c r="BH136" s="1657" t="s">
        <v>36</v>
      </c>
      <c r="BI136" s="1617" t="s">
        <v>36</v>
      </c>
      <c r="BJ136" s="1617" t="s">
        <v>36</v>
      </c>
      <c r="BK136" s="1617" t="s">
        <v>36</v>
      </c>
      <c r="BL136" s="1637" t="s">
        <v>36</v>
      </c>
      <c r="BM136" s="1657" t="s">
        <v>36</v>
      </c>
      <c r="BN136" s="1617" t="s">
        <v>36</v>
      </c>
      <c r="BO136" s="1617" t="s">
        <v>36</v>
      </c>
      <c r="BP136" s="1617" t="s">
        <v>36</v>
      </c>
      <c r="BQ136" s="1637" t="s">
        <v>36</v>
      </c>
      <c r="BR136" s="1657" t="s">
        <v>36</v>
      </c>
      <c r="BS136" s="1617" t="s">
        <v>36</v>
      </c>
      <c r="BT136" s="1617" t="s">
        <v>36</v>
      </c>
      <c r="BU136" s="1617" t="s">
        <v>36</v>
      </c>
      <c r="BV136" s="1617" t="s">
        <v>36</v>
      </c>
      <c r="BW136" s="1617" t="s">
        <v>36</v>
      </c>
      <c r="BX136" s="1617" t="s">
        <v>36</v>
      </c>
      <c r="BY136" s="1675" t="s">
        <v>36</v>
      </c>
      <c r="BZ136" s="1675" t="s">
        <v>36</v>
      </c>
      <c r="CA136" s="1675" t="s">
        <v>36</v>
      </c>
      <c r="CB136" s="1675" t="s">
        <v>36</v>
      </c>
      <c r="CC136" s="1675" t="s">
        <v>36</v>
      </c>
      <c r="CD136" s="1675" t="s">
        <v>36</v>
      </c>
      <c r="CE136" s="2594"/>
      <c r="CF136" s="2594"/>
      <c r="CG136" s="2594"/>
      <c r="CH136" s="2594"/>
      <c r="CI136" s="2594"/>
      <c r="CJ136" s="2594"/>
      <c r="CK136" s="2594"/>
      <c r="CL136" s="2594"/>
      <c r="CM136" s="2594"/>
      <c r="CN136" s="2594"/>
      <c r="CO136" s="2594"/>
      <c r="CP136" s="2594"/>
      <c r="CQ136" s="2594"/>
      <c r="CR136" s="2594"/>
      <c r="CS136" s="2594"/>
      <c r="CT136" s="2594"/>
      <c r="CU136" s="2594"/>
      <c r="CV136" s="2594"/>
      <c r="CW136" s="2594"/>
      <c r="CX136" s="2594"/>
      <c r="CY136" s="2594"/>
      <c r="CZ136" s="2594"/>
    </row>
    <row r="137" s="1078" customFormat="true" ht="15" customHeight="true" x14ac:dyDescent="0.2">
      <c r="A137" s="3314"/>
      <c r="B137" s="2227" t="s">
        <v>43</v>
      </c>
      <c r="C137" s="2143">
        <v>5.2929423677413023</v>
      </c>
      <c r="D137" s="2144">
        <v>9.7205049801096699</v>
      </c>
      <c r="E137" s="2144">
        <v>16.774969534629179</v>
      </c>
      <c r="F137" s="2144">
        <v>31.864593438798718</v>
      </c>
      <c r="G137" s="2145">
        <v>77.969422749425874</v>
      </c>
      <c r="H137" s="2146">
        <v>44.632640799069129</v>
      </c>
      <c r="I137" s="2144">
        <v>76.29215840578469</v>
      </c>
      <c r="J137" s="2144">
        <v>90.346039551836668</v>
      </c>
      <c r="K137" s="2144">
        <v>94.871889815796891</v>
      </c>
      <c r="L137" s="2147">
        <v>73.378467814304827</v>
      </c>
      <c r="M137" s="2148">
        <v>4.0863802610125575</v>
      </c>
      <c r="N137" s="2144">
        <v>7.0920189405729808</v>
      </c>
      <c r="O137" s="2144">
        <v>12.731021993089861</v>
      </c>
      <c r="P137" s="2144">
        <v>16.279223373165252</v>
      </c>
      <c r="Q137" s="2145">
        <v>33.133741024968039</v>
      </c>
      <c r="R137" s="2146">
        <v>25.761650251952613</v>
      </c>
      <c r="S137" s="2144">
        <v>37.29008167299537</v>
      </c>
      <c r="T137" s="2144">
        <v>77.659362946829773</v>
      </c>
      <c r="U137" s="2144">
        <v>15.309538874237008</v>
      </c>
      <c r="V137" s="2144">
        <v>21.239137264783775</v>
      </c>
      <c r="W137" s="2144">
        <v>19.379304687038783</v>
      </c>
      <c r="X137" s="2144">
        <v>13.703287861324664</v>
      </c>
      <c r="Y137" s="2144">
        <v>5.1455235609347634</v>
      </c>
      <c r="Z137" s="2144">
        <v>38.1141201002605</v>
      </c>
      <c r="AA137" s="2144">
        <v>30.533004588961067</v>
      </c>
      <c r="AB137" s="2144">
        <v>34.402338606812144</v>
      </c>
      <c r="AC137" s="2144">
        <v>8.9145564106649804</v>
      </c>
      <c r="AD137" s="2682">
        <v>8.7680113003072506</v>
      </c>
      <c r="AE137" s="2697"/>
      <c r="AF137" s="2697"/>
      <c r="AG137" s="2697"/>
      <c r="AH137" s="2697"/>
      <c r="AI137" s="2697"/>
      <c r="AJ137" s="2697"/>
      <c r="AK137" s="2697"/>
      <c r="AL137" s="2697"/>
      <c r="AM137" s="2697"/>
      <c r="AN137" s="2697"/>
      <c r="AO137" s="2697"/>
      <c r="AP137" s="2697"/>
      <c r="AQ137" s="2697"/>
      <c r="AR137" s="2697"/>
      <c r="AS137" s="2697"/>
      <c r="AT137" s="2697"/>
      <c r="AU137" s="2697"/>
      <c r="AV137" s="2697"/>
      <c r="AW137" s="2697"/>
      <c r="AX137" s="2697"/>
      <c r="AY137" s="2697"/>
      <c r="AZ137" s="1080"/>
      <c r="BA137" s="3031"/>
      <c r="BB137" s="173" t="s">
        <v>43</v>
      </c>
      <c r="BC137" s="1598" t="s">
        <v>36</v>
      </c>
      <c r="BD137" s="1617" t="s">
        <v>36</v>
      </c>
      <c r="BE137" s="1617" t="s">
        <v>36</v>
      </c>
      <c r="BF137" s="1617" t="s">
        <v>36</v>
      </c>
      <c r="BG137" s="1637" t="s">
        <v>36</v>
      </c>
      <c r="BH137" s="1657" t="s">
        <v>36</v>
      </c>
      <c r="BI137" s="1617" t="s">
        <v>36</v>
      </c>
      <c r="BJ137" s="1617" t="s">
        <v>36</v>
      </c>
      <c r="BK137" s="1617" t="s">
        <v>36</v>
      </c>
      <c r="BL137" s="1637" t="s">
        <v>36</v>
      </c>
      <c r="BM137" s="1657" t="s">
        <v>36</v>
      </c>
      <c r="BN137" s="1617" t="s">
        <v>36</v>
      </c>
      <c r="BO137" s="1617" t="s">
        <v>36</v>
      </c>
      <c r="BP137" s="1617" t="s">
        <v>36</v>
      </c>
      <c r="BQ137" s="1637" t="s">
        <v>36</v>
      </c>
      <c r="BR137" s="1657" t="s">
        <v>36</v>
      </c>
      <c r="BS137" s="1617" t="s">
        <v>36</v>
      </c>
      <c r="BT137" s="1617" t="s">
        <v>36</v>
      </c>
      <c r="BU137" s="1617" t="s">
        <v>36</v>
      </c>
      <c r="BV137" s="1617" t="s">
        <v>36</v>
      </c>
      <c r="BW137" s="1617" t="s">
        <v>36</v>
      </c>
      <c r="BX137" s="1617" t="s">
        <v>36</v>
      </c>
      <c r="BY137" s="1675" t="s">
        <v>36</v>
      </c>
      <c r="BZ137" s="1675" t="s">
        <v>36</v>
      </c>
      <c r="CA137" s="1675" t="s">
        <v>36</v>
      </c>
      <c r="CB137" s="1675" t="s">
        <v>36</v>
      </c>
      <c r="CC137" s="1675" t="s">
        <v>36</v>
      </c>
      <c r="CD137" s="1675" t="s">
        <v>36</v>
      </c>
      <c r="CE137" s="2594"/>
      <c r="CF137" s="2594"/>
      <c r="CG137" s="2594"/>
      <c r="CH137" s="2594"/>
      <c r="CI137" s="2594"/>
      <c r="CJ137" s="2594"/>
      <c r="CK137" s="2594"/>
      <c r="CL137" s="2594"/>
      <c r="CM137" s="2594"/>
      <c r="CN137" s="2594"/>
      <c r="CO137" s="2594"/>
      <c r="CP137" s="2594"/>
      <c r="CQ137" s="2594"/>
      <c r="CR137" s="2594"/>
      <c r="CS137" s="2594"/>
      <c r="CT137" s="2594"/>
      <c r="CU137" s="2594"/>
      <c r="CV137" s="2594"/>
      <c r="CW137" s="2594"/>
      <c r="CX137" s="2594"/>
      <c r="CY137" s="2594"/>
      <c r="CZ137" s="2594"/>
    </row>
    <row r="138" s="1078" customFormat="true" ht="15" customHeight="true" x14ac:dyDescent="0.2">
      <c r="A138" s="3314"/>
      <c r="B138" s="2227" t="s">
        <v>42</v>
      </c>
      <c r="C138" s="2143">
        <v>3.2904760396131798</v>
      </c>
      <c r="D138" s="2144">
        <v>5.9751693802695129</v>
      </c>
      <c r="E138" s="2144">
        <v>8.1478051330294079</v>
      </c>
      <c r="F138" s="2144">
        <v>8.8127738344254194</v>
      </c>
      <c r="G138" s="2145">
        <v>6.7027352438509773</v>
      </c>
      <c r="H138" s="2146">
        <v>9.9508545627604619</v>
      </c>
      <c r="I138" s="2144">
        <v>7.8794100043694364</v>
      </c>
      <c r="J138" s="2144">
        <v>4.7419246498781904</v>
      </c>
      <c r="K138" s="2144">
        <v>2.7129582912982722</v>
      </c>
      <c r="L138" s="2147">
        <v>0.84438472776643836</v>
      </c>
      <c r="M138" s="2148">
        <v>2.8470920401729125</v>
      </c>
      <c r="N138" s="2144">
        <v>4.6827134902916079</v>
      </c>
      <c r="O138" s="2144">
        <v>7.5146115592106764</v>
      </c>
      <c r="P138" s="2144">
        <v>7.7393726678916055</v>
      </c>
      <c r="Q138" s="2145">
        <v>12.0946221475063</v>
      </c>
      <c r="R138" s="2146">
        <v>10.928542481342376</v>
      </c>
      <c r="S138" s="2144">
        <v>6.4765781581326207</v>
      </c>
      <c r="T138" s="2144">
        <v>2.8008479565062556</v>
      </c>
      <c r="U138" s="2144">
        <v>0.5960259995293119</v>
      </c>
      <c r="V138" s="2144">
        <v>1.9667197632398536</v>
      </c>
      <c r="W138" s="2144">
        <v>2.6044782892228295</v>
      </c>
      <c r="X138" s="2144">
        <v>0.95136110754989234</v>
      </c>
      <c r="Y138" s="2144">
        <v>1.486930473377218</v>
      </c>
      <c r="Z138" s="2144">
        <v>24.214142806278087</v>
      </c>
      <c r="AA138" s="2144">
        <v>4.7238119309814453</v>
      </c>
      <c r="AB138" s="2144">
        <v>8.4647483591765784</v>
      </c>
      <c r="AC138" s="2144">
        <v>6.7741379520046481</v>
      </c>
      <c r="AD138" s="2682">
        <v>5.7833840299632246</v>
      </c>
      <c r="AE138" s="2697"/>
      <c r="AF138" s="2697"/>
      <c r="AG138" s="2697"/>
      <c r="AH138" s="2697"/>
      <c r="AI138" s="2697"/>
      <c r="AJ138" s="2697"/>
      <c r="AK138" s="2697"/>
      <c r="AL138" s="2697"/>
      <c r="AM138" s="2697"/>
      <c r="AN138" s="2697"/>
      <c r="AO138" s="2697"/>
      <c r="AP138" s="2697"/>
      <c r="AQ138" s="2697"/>
      <c r="AR138" s="2697"/>
      <c r="AS138" s="2697"/>
      <c r="AT138" s="2697"/>
      <c r="AU138" s="2697"/>
      <c r="AV138" s="2697"/>
      <c r="AW138" s="2697"/>
      <c r="AX138" s="2697"/>
      <c r="AY138" s="2697"/>
      <c r="AZ138" s="1080"/>
      <c r="BA138" s="3031"/>
      <c r="BB138" s="173" t="s">
        <v>42</v>
      </c>
      <c r="BC138" s="1598" t="s">
        <v>36</v>
      </c>
      <c r="BD138" s="1617" t="s">
        <v>36</v>
      </c>
      <c r="BE138" s="1617" t="s">
        <v>36</v>
      </c>
      <c r="BF138" s="1617" t="s">
        <v>36</v>
      </c>
      <c r="BG138" s="1637" t="s">
        <v>36</v>
      </c>
      <c r="BH138" s="1657" t="s">
        <v>36</v>
      </c>
      <c r="BI138" s="1617" t="s">
        <v>36</v>
      </c>
      <c r="BJ138" s="1617" t="s">
        <v>36</v>
      </c>
      <c r="BK138" s="1617" t="s">
        <v>36</v>
      </c>
      <c r="BL138" s="1637" t="s">
        <v>36</v>
      </c>
      <c r="BM138" s="1657" t="s">
        <v>36</v>
      </c>
      <c r="BN138" s="1617" t="s">
        <v>36</v>
      </c>
      <c r="BO138" s="1617" t="s">
        <v>36</v>
      </c>
      <c r="BP138" s="1617" t="s">
        <v>36</v>
      </c>
      <c r="BQ138" s="1637" t="s">
        <v>36</v>
      </c>
      <c r="BR138" s="1657" t="s">
        <v>36</v>
      </c>
      <c r="BS138" s="1617" t="s">
        <v>36</v>
      </c>
      <c r="BT138" s="1617" t="s">
        <v>36</v>
      </c>
      <c r="BU138" s="1617" t="s">
        <v>36</v>
      </c>
      <c r="BV138" s="1617" t="s">
        <v>36</v>
      </c>
      <c r="BW138" s="1617" t="s">
        <v>36</v>
      </c>
      <c r="BX138" s="1617" t="s">
        <v>36</v>
      </c>
      <c r="BY138" s="1675" t="s">
        <v>36</v>
      </c>
      <c r="BZ138" s="1675" t="s">
        <v>36</v>
      </c>
      <c r="CA138" s="1675" t="s">
        <v>36</v>
      </c>
      <c r="CB138" s="1675" t="s">
        <v>36</v>
      </c>
      <c r="CC138" s="1675" t="s">
        <v>36</v>
      </c>
      <c r="CD138" s="1675" t="s">
        <v>36</v>
      </c>
      <c r="CE138" s="2594"/>
      <c r="CF138" s="2594"/>
      <c r="CG138" s="2594"/>
      <c r="CH138" s="2594"/>
      <c r="CI138" s="2594"/>
      <c r="CJ138" s="2594"/>
      <c r="CK138" s="2594"/>
      <c r="CL138" s="2594"/>
      <c r="CM138" s="2594"/>
      <c r="CN138" s="2594"/>
      <c r="CO138" s="2594"/>
      <c r="CP138" s="2594"/>
      <c r="CQ138" s="2594"/>
      <c r="CR138" s="2594"/>
      <c r="CS138" s="2594"/>
      <c r="CT138" s="2594"/>
      <c r="CU138" s="2594"/>
      <c r="CV138" s="2594"/>
      <c r="CW138" s="2594"/>
      <c r="CX138" s="2594"/>
      <c r="CY138" s="2594"/>
      <c r="CZ138" s="2594"/>
    </row>
    <row r="139" s="1078" customFormat="true" ht="15" customHeight="true" x14ac:dyDescent="0.2">
      <c r="A139" s="3314"/>
      <c r="B139" s="2227" t="s">
        <v>19</v>
      </c>
      <c r="C139" s="2143">
        <v>91.3959999655156</v>
      </c>
      <c r="D139" s="2144">
        <v>84.210654965527937</v>
      </c>
      <c r="E139" s="2144">
        <v>75.045866532782895</v>
      </c>
      <c r="F139" s="2144">
        <v>59.037153982700843</v>
      </c>
      <c r="G139" s="2145">
        <v>8.8395533438207643</v>
      </c>
      <c r="H139" s="2146">
        <v>44.904108420526612</v>
      </c>
      <c r="I139" s="2144">
        <v>14.814700020767996</v>
      </c>
      <c r="J139" s="2144">
        <v>3.654762263435738</v>
      </c>
      <c r="K139" s="2144">
        <v>1.069841046512706</v>
      </c>
      <c r="L139" s="2147">
        <v>4.3940843395827642E-2</v>
      </c>
      <c r="M139" s="2148">
        <v>93.066527698814568</v>
      </c>
      <c r="N139" s="2144">
        <v>88.225267569135454</v>
      </c>
      <c r="O139" s="2144">
        <v>79.737166560510815</v>
      </c>
      <c r="P139" s="2144">
        <v>75.771777719189686</v>
      </c>
      <c r="Q139" s="2145">
        <v>54.661054260988415</v>
      </c>
      <c r="R139" s="2146">
        <v>63.291728629829834</v>
      </c>
      <c r="S139" s="2144">
        <v>55.79427821329287</v>
      </c>
      <c r="T139" s="2144">
        <v>10.856703068245164</v>
      </c>
      <c r="U139" s="2144">
        <v>83.890249673663291</v>
      </c>
      <c r="V139" s="2144">
        <v>76.789386518399255</v>
      </c>
      <c r="W139" s="2144">
        <v>77.943366841030226</v>
      </c>
      <c r="X139" s="2144">
        <v>85.302989260917187</v>
      </c>
      <c r="Y139" s="2144">
        <v>93.110171468866909</v>
      </c>
      <c r="Z139" s="2144">
        <v>35.892687776160408</v>
      </c>
      <c r="AA139" s="2144">
        <v>64.735684999466301</v>
      </c>
      <c r="AB139" s="2144">
        <v>57.132913034011167</v>
      </c>
      <c r="AC139" s="2144">
        <v>84.238655198479066</v>
      </c>
      <c r="AD139" s="2682">
        <v>83.735512955988455</v>
      </c>
      <c r="AE139" s="2697"/>
      <c r="AF139" s="2697"/>
      <c r="AG139" s="2697"/>
      <c r="AH139" s="2697"/>
      <c r="AI139" s="2697"/>
      <c r="AJ139" s="2697"/>
      <c r="AK139" s="2697"/>
      <c r="AL139" s="2697"/>
      <c r="AM139" s="2697"/>
      <c r="AN139" s="2697"/>
      <c r="AO139" s="2697"/>
      <c r="AP139" s="2697"/>
      <c r="AQ139" s="2697"/>
      <c r="AR139" s="2697"/>
      <c r="AS139" s="2697"/>
      <c r="AT139" s="2697"/>
      <c r="AU139" s="2697"/>
      <c r="AV139" s="2697"/>
      <c r="AW139" s="2697"/>
      <c r="AX139" s="2697"/>
      <c r="AY139" s="2697"/>
      <c r="AZ139" s="1080"/>
      <c r="BA139" s="3031"/>
      <c r="BB139" s="173" t="s">
        <v>19</v>
      </c>
      <c r="BC139" s="1598" t="s">
        <v>36</v>
      </c>
      <c r="BD139" s="1617" t="s">
        <v>36</v>
      </c>
      <c r="BE139" s="1617" t="s">
        <v>36</v>
      </c>
      <c r="BF139" s="1617" t="s">
        <v>36</v>
      </c>
      <c r="BG139" s="1637" t="s">
        <v>36</v>
      </c>
      <c r="BH139" s="1657" t="s">
        <v>36</v>
      </c>
      <c r="BI139" s="1617" t="s">
        <v>36</v>
      </c>
      <c r="BJ139" s="1617" t="s">
        <v>36</v>
      </c>
      <c r="BK139" s="1617" t="s">
        <v>36</v>
      </c>
      <c r="BL139" s="1637" t="s">
        <v>36</v>
      </c>
      <c r="BM139" s="1657" t="s">
        <v>36</v>
      </c>
      <c r="BN139" s="1617" t="s">
        <v>36</v>
      </c>
      <c r="BO139" s="1617" t="s">
        <v>36</v>
      </c>
      <c r="BP139" s="1617" t="s">
        <v>36</v>
      </c>
      <c r="BQ139" s="1637" t="s">
        <v>36</v>
      </c>
      <c r="BR139" s="1657" t="s">
        <v>36</v>
      </c>
      <c r="BS139" s="1617" t="s">
        <v>36</v>
      </c>
      <c r="BT139" s="1617" t="s">
        <v>36</v>
      </c>
      <c r="BU139" s="1617" t="s">
        <v>36</v>
      </c>
      <c r="BV139" s="1617" t="s">
        <v>36</v>
      </c>
      <c r="BW139" s="1617" t="s">
        <v>36</v>
      </c>
      <c r="BX139" s="1617" t="s">
        <v>36</v>
      </c>
      <c r="BY139" s="1675" t="s">
        <v>36</v>
      </c>
      <c r="BZ139" s="1675" t="s">
        <v>36</v>
      </c>
      <c r="CA139" s="1675" t="s">
        <v>36</v>
      </c>
      <c r="CB139" s="1675" t="s">
        <v>36</v>
      </c>
      <c r="CC139" s="1675" t="s">
        <v>36</v>
      </c>
      <c r="CD139" s="1675" t="s">
        <v>36</v>
      </c>
      <c r="CE139" s="2594"/>
      <c r="CF139" s="2594"/>
      <c r="CG139" s="2594"/>
      <c r="CH139" s="2594"/>
      <c r="CI139" s="2594"/>
      <c r="CJ139" s="2594"/>
      <c r="CK139" s="2594"/>
      <c r="CL139" s="2594"/>
      <c r="CM139" s="2594"/>
      <c r="CN139" s="2594"/>
      <c r="CO139" s="2594"/>
      <c r="CP139" s="2594"/>
      <c r="CQ139" s="2594"/>
      <c r="CR139" s="2594"/>
      <c r="CS139" s="2594"/>
      <c r="CT139" s="2594"/>
      <c r="CU139" s="2594"/>
      <c r="CV139" s="2594"/>
      <c r="CW139" s="2594"/>
      <c r="CX139" s="2594"/>
      <c r="CY139" s="2594"/>
      <c r="CZ139" s="2594"/>
    </row>
    <row r="140" s="130" customFormat="true" ht="15" customHeight="true" x14ac:dyDescent="0.2">
      <c r="A140" s="3054" t="s">
        <v>108</v>
      </c>
      <c r="B140" s="300" t="s">
        <v>65</v>
      </c>
      <c r="C140" s="1534" t="s">
        <v>36</v>
      </c>
      <c r="D140" s="1545" t="s">
        <v>36</v>
      </c>
      <c r="E140" s="1545" t="s">
        <v>36</v>
      </c>
      <c r="F140" s="1545" t="s">
        <v>36</v>
      </c>
      <c r="G140" s="1556" t="s">
        <v>36</v>
      </c>
      <c r="H140" s="1567" t="s">
        <v>36</v>
      </c>
      <c r="I140" s="1545" t="s">
        <v>36</v>
      </c>
      <c r="J140" s="1545" t="s">
        <v>36</v>
      </c>
      <c r="K140" s="1545" t="s">
        <v>36</v>
      </c>
      <c r="L140" s="1578" t="s">
        <v>36</v>
      </c>
      <c r="M140" s="1582" t="s">
        <v>36</v>
      </c>
      <c r="N140" s="1545" t="s">
        <v>36</v>
      </c>
      <c r="O140" s="1545" t="s">
        <v>36</v>
      </c>
      <c r="P140" s="1545" t="s">
        <v>36</v>
      </c>
      <c r="Q140" s="1556" t="s">
        <v>36</v>
      </c>
      <c r="R140" s="1567" t="s">
        <v>36</v>
      </c>
      <c r="S140" s="1545" t="s">
        <v>36</v>
      </c>
      <c r="T140" s="1545" t="s">
        <v>36</v>
      </c>
      <c r="U140" s="1545" t="s">
        <v>36</v>
      </c>
      <c r="V140" s="1545" t="s">
        <v>36</v>
      </c>
      <c r="W140" s="1545" t="s">
        <v>36</v>
      </c>
      <c r="X140" s="1545" t="s">
        <v>36</v>
      </c>
      <c r="Y140" s="1586" t="s">
        <v>36</v>
      </c>
      <c r="Z140" s="1586" t="s">
        <v>36</v>
      </c>
      <c r="AA140" s="1586" t="s">
        <v>36</v>
      </c>
      <c r="AB140" s="1586" t="s">
        <v>36</v>
      </c>
      <c r="AC140" s="1586" t="s">
        <v>36</v>
      </c>
      <c r="AD140" s="2555" t="s">
        <v>36</v>
      </c>
      <c r="AE140" s="2574"/>
      <c r="AF140" s="2574"/>
      <c r="AG140" s="2574"/>
      <c r="AH140" s="2574"/>
      <c r="AI140" s="2574"/>
      <c r="AJ140" s="2574"/>
      <c r="AK140" s="2574"/>
      <c r="AL140" s="2574"/>
      <c r="AM140" s="2574"/>
      <c r="AN140" s="2574"/>
      <c r="AO140" s="2574"/>
      <c r="AP140" s="2574"/>
      <c r="AQ140" s="2574"/>
      <c r="AR140" s="2574"/>
      <c r="AS140" s="2574"/>
      <c r="AT140" s="2574"/>
      <c r="AU140" s="2574"/>
      <c r="AV140" s="2574"/>
      <c r="AW140" s="2574"/>
      <c r="AX140" s="2574"/>
      <c r="AY140" s="2574"/>
      <c r="AZ140" s="239"/>
      <c r="BA140" s="3031" t="s">
        <v>108</v>
      </c>
      <c r="BB140" s="173" t="s">
        <v>65</v>
      </c>
      <c r="BC140" s="1598" t="s">
        <v>36</v>
      </c>
      <c r="BD140" s="1617" t="s">
        <v>36</v>
      </c>
      <c r="BE140" s="1617" t="s">
        <v>36</v>
      </c>
      <c r="BF140" s="1617" t="s">
        <v>36</v>
      </c>
      <c r="BG140" s="1637" t="s">
        <v>36</v>
      </c>
      <c r="BH140" s="1657" t="s">
        <v>36</v>
      </c>
      <c r="BI140" s="1617" t="s">
        <v>36</v>
      </c>
      <c r="BJ140" s="1617" t="s">
        <v>36</v>
      </c>
      <c r="BK140" s="1617" t="s">
        <v>36</v>
      </c>
      <c r="BL140" s="1637" t="s">
        <v>36</v>
      </c>
      <c r="BM140" s="1657" t="s">
        <v>36</v>
      </c>
      <c r="BN140" s="1617" t="s">
        <v>36</v>
      </c>
      <c r="BO140" s="1617" t="s">
        <v>36</v>
      </c>
      <c r="BP140" s="1617" t="s">
        <v>36</v>
      </c>
      <c r="BQ140" s="1637" t="s">
        <v>36</v>
      </c>
      <c r="BR140" s="1657" t="s">
        <v>36</v>
      </c>
      <c r="BS140" s="1617" t="s">
        <v>36</v>
      </c>
      <c r="BT140" s="1617" t="s">
        <v>36</v>
      </c>
      <c r="BU140" s="1617" t="s">
        <v>36</v>
      </c>
      <c r="BV140" s="1617" t="s">
        <v>36</v>
      </c>
      <c r="BW140" s="1617" t="s">
        <v>36</v>
      </c>
      <c r="BX140" s="1617" t="s">
        <v>36</v>
      </c>
      <c r="BY140" s="1675" t="s">
        <v>36</v>
      </c>
      <c r="BZ140" s="1675" t="s">
        <v>36</v>
      </c>
      <c r="CA140" s="1675" t="s">
        <v>36</v>
      </c>
      <c r="CB140" s="1675" t="s">
        <v>36</v>
      </c>
      <c r="CC140" s="1675" t="s">
        <v>36</v>
      </c>
      <c r="CD140" s="1675" t="s">
        <v>36</v>
      </c>
      <c r="CE140" s="2594"/>
      <c r="CF140" s="2594"/>
      <c r="CG140" s="2594"/>
      <c r="CH140" s="2594"/>
      <c r="CI140" s="2594"/>
      <c r="CJ140" s="2594"/>
      <c r="CK140" s="2594"/>
      <c r="CL140" s="2594"/>
      <c r="CM140" s="2594"/>
      <c r="CN140" s="2594"/>
      <c r="CO140" s="2594"/>
      <c r="CP140" s="2594"/>
      <c r="CQ140" s="2594"/>
      <c r="CR140" s="2594"/>
      <c r="CS140" s="2594"/>
      <c r="CT140" s="2594"/>
      <c r="CU140" s="2594"/>
      <c r="CV140" s="2594"/>
      <c r="CW140" s="2594"/>
      <c r="CX140" s="2594"/>
      <c r="CY140" s="2594"/>
      <c r="CZ140" s="2594"/>
    </row>
    <row r="141" s="130" customFormat="true" ht="15" customHeight="true" x14ac:dyDescent="0.2">
      <c r="A141" s="3054"/>
      <c r="B141" s="300" t="s">
        <v>66</v>
      </c>
      <c r="C141" s="1534" t="s">
        <v>36</v>
      </c>
      <c r="D141" s="1545" t="s">
        <v>36</v>
      </c>
      <c r="E141" s="1545" t="s">
        <v>36</v>
      </c>
      <c r="F141" s="1545" t="s">
        <v>36</v>
      </c>
      <c r="G141" s="1556" t="s">
        <v>36</v>
      </c>
      <c r="H141" s="1567" t="s">
        <v>36</v>
      </c>
      <c r="I141" s="1545" t="s">
        <v>36</v>
      </c>
      <c r="J141" s="1545" t="s">
        <v>36</v>
      </c>
      <c r="K141" s="1545" t="s">
        <v>36</v>
      </c>
      <c r="L141" s="1578" t="s">
        <v>36</v>
      </c>
      <c r="M141" s="1582" t="s">
        <v>36</v>
      </c>
      <c r="N141" s="1545" t="s">
        <v>36</v>
      </c>
      <c r="O141" s="1545" t="s">
        <v>36</v>
      </c>
      <c r="P141" s="1545" t="s">
        <v>36</v>
      </c>
      <c r="Q141" s="1556" t="s">
        <v>36</v>
      </c>
      <c r="R141" s="1567" t="s">
        <v>36</v>
      </c>
      <c r="S141" s="1545" t="s">
        <v>36</v>
      </c>
      <c r="T141" s="1545" t="s">
        <v>36</v>
      </c>
      <c r="U141" s="1545" t="s">
        <v>36</v>
      </c>
      <c r="V141" s="1545" t="s">
        <v>36</v>
      </c>
      <c r="W141" s="1545" t="s">
        <v>36</v>
      </c>
      <c r="X141" s="1545" t="s">
        <v>36</v>
      </c>
      <c r="Y141" s="1586" t="s">
        <v>36</v>
      </c>
      <c r="Z141" s="1586" t="s">
        <v>36</v>
      </c>
      <c r="AA141" s="1586" t="s">
        <v>36</v>
      </c>
      <c r="AB141" s="1586" t="s">
        <v>36</v>
      </c>
      <c r="AC141" s="1586" t="s">
        <v>36</v>
      </c>
      <c r="AD141" s="2555" t="s">
        <v>36</v>
      </c>
      <c r="AE141" s="2574"/>
      <c r="AF141" s="2574"/>
      <c r="AG141" s="2574"/>
      <c r="AH141" s="2574"/>
      <c r="AI141" s="2574"/>
      <c r="AJ141" s="2574"/>
      <c r="AK141" s="2574"/>
      <c r="AL141" s="2574"/>
      <c r="AM141" s="2574"/>
      <c r="AN141" s="2574"/>
      <c r="AO141" s="2574"/>
      <c r="AP141" s="2574"/>
      <c r="AQ141" s="2574"/>
      <c r="AR141" s="2574"/>
      <c r="AS141" s="2574"/>
      <c r="AT141" s="2574"/>
      <c r="AU141" s="2574"/>
      <c r="AV141" s="2574"/>
      <c r="AW141" s="2574"/>
      <c r="AX141" s="2574"/>
      <c r="AY141" s="2574"/>
      <c r="AZ141" s="239"/>
      <c r="BA141" s="3031"/>
      <c r="BB141" s="173" t="s">
        <v>66</v>
      </c>
      <c r="BC141" s="1598" t="s">
        <v>36</v>
      </c>
      <c r="BD141" s="1617" t="s">
        <v>36</v>
      </c>
      <c r="BE141" s="1617" t="s">
        <v>36</v>
      </c>
      <c r="BF141" s="1617" t="s">
        <v>36</v>
      </c>
      <c r="BG141" s="1637" t="s">
        <v>36</v>
      </c>
      <c r="BH141" s="1657" t="s">
        <v>36</v>
      </c>
      <c r="BI141" s="1617" t="s">
        <v>36</v>
      </c>
      <c r="BJ141" s="1617" t="s">
        <v>36</v>
      </c>
      <c r="BK141" s="1617" t="s">
        <v>36</v>
      </c>
      <c r="BL141" s="1637" t="s">
        <v>36</v>
      </c>
      <c r="BM141" s="1657" t="s">
        <v>36</v>
      </c>
      <c r="BN141" s="1617" t="s">
        <v>36</v>
      </c>
      <c r="BO141" s="1617" t="s">
        <v>36</v>
      </c>
      <c r="BP141" s="1617" t="s">
        <v>36</v>
      </c>
      <c r="BQ141" s="1637" t="s">
        <v>36</v>
      </c>
      <c r="BR141" s="1657" t="s">
        <v>36</v>
      </c>
      <c r="BS141" s="1617" t="s">
        <v>36</v>
      </c>
      <c r="BT141" s="1617" t="s">
        <v>36</v>
      </c>
      <c r="BU141" s="1617" t="s">
        <v>36</v>
      </c>
      <c r="BV141" s="1617" t="s">
        <v>36</v>
      </c>
      <c r="BW141" s="1617" t="s">
        <v>36</v>
      </c>
      <c r="BX141" s="1617" t="s">
        <v>36</v>
      </c>
      <c r="BY141" s="1675" t="s">
        <v>36</v>
      </c>
      <c r="BZ141" s="1675" t="s">
        <v>36</v>
      </c>
      <c r="CA141" s="1675" t="s">
        <v>36</v>
      </c>
      <c r="CB141" s="1675" t="s">
        <v>36</v>
      </c>
      <c r="CC141" s="1675" t="s">
        <v>36</v>
      </c>
      <c r="CD141" s="1675" t="s">
        <v>36</v>
      </c>
      <c r="CE141" s="2594"/>
      <c r="CF141" s="2594"/>
      <c r="CG141" s="2594"/>
      <c r="CH141" s="2594"/>
      <c r="CI141" s="2594"/>
      <c r="CJ141" s="2594"/>
      <c r="CK141" s="2594"/>
      <c r="CL141" s="2594"/>
      <c r="CM141" s="2594"/>
      <c r="CN141" s="2594"/>
      <c r="CO141" s="2594"/>
      <c r="CP141" s="2594"/>
      <c r="CQ141" s="2594"/>
      <c r="CR141" s="2594"/>
      <c r="CS141" s="2594"/>
      <c r="CT141" s="2594"/>
      <c r="CU141" s="2594"/>
      <c r="CV141" s="2594"/>
      <c r="CW141" s="2594"/>
      <c r="CX141" s="2594"/>
      <c r="CY141" s="2594"/>
      <c r="CZ141" s="2594"/>
    </row>
    <row r="142" s="130" customFormat="true" ht="15" customHeight="true" x14ac:dyDescent="0.2">
      <c r="A142" s="3054"/>
      <c r="B142" s="300" t="s">
        <v>67</v>
      </c>
      <c r="C142" s="1534" t="s">
        <v>36</v>
      </c>
      <c r="D142" s="1545" t="s">
        <v>36</v>
      </c>
      <c r="E142" s="1545" t="s">
        <v>36</v>
      </c>
      <c r="F142" s="1545" t="s">
        <v>36</v>
      </c>
      <c r="G142" s="1556" t="s">
        <v>36</v>
      </c>
      <c r="H142" s="1567" t="s">
        <v>36</v>
      </c>
      <c r="I142" s="1545" t="s">
        <v>36</v>
      </c>
      <c r="J142" s="1545" t="s">
        <v>36</v>
      </c>
      <c r="K142" s="1545" t="s">
        <v>36</v>
      </c>
      <c r="L142" s="1578" t="s">
        <v>36</v>
      </c>
      <c r="M142" s="1582" t="s">
        <v>36</v>
      </c>
      <c r="N142" s="1545" t="s">
        <v>36</v>
      </c>
      <c r="O142" s="1545" t="s">
        <v>36</v>
      </c>
      <c r="P142" s="1545" t="s">
        <v>36</v>
      </c>
      <c r="Q142" s="1556" t="s">
        <v>36</v>
      </c>
      <c r="R142" s="1567" t="s">
        <v>36</v>
      </c>
      <c r="S142" s="1545" t="s">
        <v>36</v>
      </c>
      <c r="T142" s="1545" t="s">
        <v>36</v>
      </c>
      <c r="U142" s="1545" t="s">
        <v>36</v>
      </c>
      <c r="V142" s="1545" t="s">
        <v>36</v>
      </c>
      <c r="W142" s="1545" t="s">
        <v>36</v>
      </c>
      <c r="X142" s="1545" t="s">
        <v>36</v>
      </c>
      <c r="Y142" s="1586" t="s">
        <v>36</v>
      </c>
      <c r="Z142" s="1586" t="s">
        <v>36</v>
      </c>
      <c r="AA142" s="1586" t="s">
        <v>36</v>
      </c>
      <c r="AB142" s="1586" t="s">
        <v>36</v>
      </c>
      <c r="AC142" s="1586" t="s">
        <v>36</v>
      </c>
      <c r="AD142" s="2555" t="s">
        <v>36</v>
      </c>
      <c r="AE142" s="2574"/>
      <c r="AF142" s="2574"/>
      <c r="AG142" s="2574"/>
      <c r="AH142" s="2574"/>
      <c r="AI142" s="2574"/>
      <c r="AJ142" s="2574"/>
      <c r="AK142" s="2574"/>
      <c r="AL142" s="2574"/>
      <c r="AM142" s="2574"/>
      <c r="AN142" s="2574"/>
      <c r="AO142" s="2574"/>
      <c r="AP142" s="2574"/>
      <c r="AQ142" s="2574"/>
      <c r="AR142" s="2574"/>
      <c r="AS142" s="2574"/>
      <c r="AT142" s="2574"/>
      <c r="AU142" s="2574"/>
      <c r="AV142" s="2574"/>
      <c r="AW142" s="2574"/>
      <c r="AX142" s="2574"/>
      <c r="AY142" s="2574"/>
      <c r="AZ142" s="239"/>
      <c r="BA142" s="3031"/>
      <c r="BB142" s="173" t="s">
        <v>67</v>
      </c>
      <c r="BC142" s="1598" t="s">
        <v>36</v>
      </c>
      <c r="BD142" s="1617" t="s">
        <v>36</v>
      </c>
      <c r="BE142" s="1617" t="s">
        <v>36</v>
      </c>
      <c r="BF142" s="1617" t="s">
        <v>36</v>
      </c>
      <c r="BG142" s="1637" t="s">
        <v>36</v>
      </c>
      <c r="BH142" s="1657" t="s">
        <v>36</v>
      </c>
      <c r="BI142" s="1617" t="s">
        <v>36</v>
      </c>
      <c r="BJ142" s="1617" t="s">
        <v>36</v>
      </c>
      <c r="BK142" s="1617" t="s">
        <v>36</v>
      </c>
      <c r="BL142" s="1637" t="s">
        <v>36</v>
      </c>
      <c r="BM142" s="1657" t="s">
        <v>36</v>
      </c>
      <c r="BN142" s="1617" t="s">
        <v>36</v>
      </c>
      <c r="BO142" s="1617" t="s">
        <v>36</v>
      </c>
      <c r="BP142" s="1617" t="s">
        <v>36</v>
      </c>
      <c r="BQ142" s="1637" t="s">
        <v>36</v>
      </c>
      <c r="BR142" s="1657" t="s">
        <v>36</v>
      </c>
      <c r="BS142" s="1617" t="s">
        <v>36</v>
      </c>
      <c r="BT142" s="1617" t="s">
        <v>36</v>
      </c>
      <c r="BU142" s="1617" t="s">
        <v>36</v>
      </c>
      <c r="BV142" s="1617" t="s">
        <v>36</v>
      </c>
      <c r="BW142" s="1617" t="s">
        <v>36</v>
      </c>
      <c r="BX142" s="1617" t="s">
        <v>36</v>
      </c>
      <c r="BY142" s="1675" t="s">
        <v>36</v>
      </c>
      <c r="BZ142" s="1675" t="s">
        <v>36</v>
      </c>
      <c r="CA142" s="1675" t="s">
        <v>36</v>
      </c>
      <c r="CB142" s="1675" t="s">
        <v>36</v>
      </c>
      <c r="CC142" s="1675" t="s">
        <v>36</v>
      </c>
      <c r="CD142" s="1675" t="s">
        <v>36</v>
      </c>
      <c r="CE142" s="2594"/>
      <c r="CF142" s="2594"/>
      <c r="CG142" s="2594"/>
      <c r="CH142" s="2594"/>
      <c r="CI142" s="2594"/>
      <c r="CJ142" s="2594"/>
      <c r="CK142" s="2594"/>
      <c r="CL142" s="2594"/>
      <c r="CM142" s="2594"/>
      <c r="CN142" s="2594"/>
      <c r="CO142" s="2594"/>
      <c r="CP142" s="2594"/>
      <c r="CQ142" s="2594"/>
      <c r="CR142" s="2594"/>
      <c r="CS142" s="2594"/>
      <c r="CT142" s="2594"/>
      <c r="CU142" s="2594"/>
      <c r="CV142" s="2594"/>
      <c r="CW142" s="2594"/>
      <c r="CX142" s="2594"/>
      <c r="CY142" s="2594"/>
      <c r="CZ142" s="2594"/>
    </row>
    <row r="143" s="130" customFormat="true" ht="15" customHeight="true" x14ac:dyDescent="0.2">
      <c r="A143" s="3054"/>
      <c r="B143" s="300" t="s">
        <v>68</v>
      </c>
      <c r="C143" s="1534" t="s">
        <v>36</v>
      </c>
      <c r="D143" s="1545" t="s">
        <v>36</v>
      </c>
      <c r="E143" s="1545" t="s">
        <v>36</v>
      </c>
      <c r="F143" s="1545" t="s">
        <v>36</v>
      </c>
      <c r="G143" s="1556" t="s">
        <v>36</v>
      </c>
      <c r="H143" s="1567" t="s">
        <v>36</v>
      </c>
      <c r="I143" s="1545" t="s">
        <v>36</v>
      </c>
      <c r="J143" s="1545" t="s">
        <v>36</v>
      </c>
      <c r="K143" s="1545" t="s">
        <v>36</v>
      </c>
      <c r="L143" s="1578" t="s">
        <v>36</v>
      </c>
      <c r="M143" s="1582" t="s">
        <v>36</v>
      </c>
      <c r="N143" s="1545" t="s">
        <v>36</v>
      </c>
      <c r="O143" s="1545" t="s">
        <v>36</v>
      </c>
      <c r="P143" s="1545" t="s">
        <v>36</v>
      </c>
      <c r="Q143" s="1556" t="s">
        <v>36</v>
      </c>
      <c r="R143" s="1567" t="s">
        <v>36</v>
      </c>
      <c r="S143" s="1545" t="s">
        <v>36</v>
      </c>
      <c r="T143" s="1545" t="s">
        <v>36</v>
      </c>
      <c r="U143" s="1545" t="s">
        <v>36</v>
      </c>
      <c r="V143" s="1545" t="s">
        <v>36</v>
      </c>
      <c r="W143" s="1545" t="s">
        <v>36</v>
      </c>
      <c r="X143" s="1545" t="s">
        <v>36</v>
      </c>
      <c r="Y143" s="1586" t="s">
        <v>36</v>
      </c>
      <c r="Z143" s="1586" t="s">
        <v>36</v>
      </c>
      <c r="AA143" s="1586" t="s">
        <v>36</v>
      </c>
      <c r="AB143" s="1586" t="s">
        <v>36</v>
      </c>
      <c r="AC143" s="1586" t="s">
        <v>36</v>
      </c>
      <c r="AD143" s="2555" t="s">
        <v>36</v>
      </c>
      <c r="AE143" s="2574"/>
      <c r="AF143" s="2574"/>
      <c r="AG143" s="2574"/>
      <c r="AH143" s="2574"/>
      <c r="AI143" s="2574"/>
      <c r="AJ143" s="2574"/>
      <c r="AK143" s="2574"/>
      <c r="AL143" s="2574"/>
      <c r="AM143" s="2574"/>
      <c r="AN143" s="2574"/>
      <c r="AO143" s="2574"/>
      <c r="AP143" s="2574"/>
      <c r="AQ143" s="2574"/>
      <c r="AR143" s="2574"/>
      <c r="AS143" s="2574"/>
      <c r="AT143" s="2574"/>
      <c r="AU143" s="2574"/>
      <c r="AV143" s="2574"/>
      <c r="AW143" s="2574"/>
      <c r="AX143" s="2574"/>
      <c r="AY143" s="2574"/>
      <c r="AZ143" s="239"/>
      <c r="BA143" s="3031"/>
      <c r="BB143" s="173" t="s">
        <v>68</v>
      </c>
      <c r="BC143" s="1598" t="s">
        <v>36</v>
      </c>
      <c r="BD143" s="1617" t="s">
        <v>36</v>
      </c>
      <c r="BE143" s="1617" t="s">
        <v>36</v>
      </c>
      <c r="BF143" s="1617" t="s">
        <v>36</v>
      </c>
      <c r="BG143" s="1637" t="s">
        <v>36</v>
      </c>
      <c r="BH143" s="1657" t="s">
        <v>36</v>
      </c>
      <c r="BI143" s="1617" t="s">
        <v>36</v>
      </c>
      <c r="BJ143" s="1617" t="s">
        <v>36</v>
      </c>
      <c r="BK143" s="1617" t="s">
        <v>36</v>
      </c>
      <c r="BL143" s="1637" t="s">
        <v>36</v>
      </c>
      <c r="BM143" s="1657" t="s">
        <v>36</v>
      </c>
      <c r="BN143" s="1617" t="s">
        <v>36</v>
      </c>
      <c r="BO143" s="1617" t="s">
        <v>36</v>
      </c>
      <c r="BP143" s="1617" t="s">
        <v>36</v>
      </c>
      <c r="BQ143" s="1637" t="s">
        <v>36</v>
      </c>
      <c r="BR143" s="1657" t="s">
        <v>36</v>
      </c>
      <c r="BS143" s="1617" t="s">
        <v>36</v>
      </c>
      <c r="BT143" s="1617" t="s">
        <v>36</v>
      </c>
      <c r="BU143" s="1617" t="s">
        <v>36</v>
      </c>
      <c r="BV143" s="1617" t="s">
        <v>36</v>
      </c>
      <c r="BW143" s="1617" t="s">
        <v>36</v>
      </c>
      <c r="BX143" s="1617" t="s">
        <v>36</v>
      </c>
      <c r="BY143" s="1675" t="s">
        <v>36</v>
      </c>
      <c r="BZ143" s="1675" t="s">
        <v>36</v>
      </c>
      <c r="CA143" s="1675" t="s">
        <v>36</v>
      </c>
      <c r="CB143" s="1675" t="s">
        <v>36</v>
      </c>
      <c r="CC143" s="1675" t="s">
        <v>36</v>
      </c>
      <c r="CD143" s="1675" t="s">
        <v>36</v>
      </c>
      <c r="CE143" s="2594"/>
      <c r="CF143" s="2594"/>
      <c r="CG143" s="2594"/>
      <c r="CH143" s="2594"/>
      <c r="CI143" s="2594"/>
      <c r="CJ143" s="2594"/>
      <c r="CK143" s="2594"/>
      <c r="CL143" s="2594"/>
      <c r="CM143" s="2594"/>
      <c r="CN143" s="2594"/>
      <c r="CO143" s="2594"/>
      <c r="CP143" s="2594"/>
      <c r="CQ143" s="2594"/>
      <c r="CR143" s="2594"/>
      <c r="CS143" s="2594"/>
      <c r="CT143" s="2594"/>
      <c r="CU143" s="2594"/>
      <c r="CV143" s="2594"/>
      <c r="CW143" s="2594"/>
      <c r="CX143" s="2594"/>
      <c r="CY143" s="2594"/>
      <c r="CZ143" s="2594"/>
    </row>
    <row r="144" s="130" customFormat="true" ht="15" customHeight="true" x14ac:dyDescent="0.2">
      <c r="A144" s="3054" t="s">
        <v>109</v>
      </c>
      <c r="B144" s="300" t="s">
        <v>65</v>
      </c>
      <c r="C144" s="1534" t="s">
        <v>36</v>
      </c>
      <c r="D144" s="1545" t="s">
        <v>36</v>
      </c>
      <c r="E144" s="1545" t="s">
        <v>36</v>
      </c>
      <c r="F144" s="1545" t="s">
        <v>36</v>
      </c>
      <c r="G144" s="1556" t="s">
        <v>36</v>
      </c>
      <c r="H144" s="1567" t="s">
        <v>36</v>
      </c>
      <c r="I144" s="1545" t="s">
        <v>36</v>
      </c>
      <c r="J144" s="1545" t="s">
        <v>36</v>
      </c>
      <c r="K144" s="1545" t="s">
        <v>36</v>
      </c>
      <c r="L144" s="1578" t="s">
        <v>36</v>
      </c>
      <c r="M144" s="1582" t="s">
        <v>36</v>
      </c>
      <c r="N144" s="1545" t="s">
        <v>36</v>
      </c>
      <c r="O144" s="1545" t="s">
        <v>36</v>
      </c>
      <c r="P144" s="1545" t="s">
        <v>36</v>
      </c>
      <c r="Q144" s="1556" t="s">
        <v>36</v>
      </c>
      <c r="R144" s="1567" t="s">
        <v>36</v>
      </c>
      <c r="S144" s="1545" t="s">
        <v>36</v>
      </c>
      <c r="T144" s="1545" t="s">
        <v>36</v>
      </c>
      <c r="U144" s="1545" t="s">
        <v>36</v>
      </c>
      <c r="V144" s="1545" t="s">
        <v>36</v>
      </c>
      <c r="W144" s="1545" t="s">
        <v>36</v>
      </c>
      <c r="X144" s="1545" t="s">
        <v>36</v>
      </c>
      <c r="Y144" s="1586" t="s">
        <v>36</v>
      </c>
      <c r="Z144" s="1586" t="s">
        <v>36</v>
      </c>
      <c r="AA144" s="1586" t="s">
        <v>36</v>
      </c>
      <c r="AB144" s="1586" t="s">
        <v>36</v>
      </c>
      <c r="AC144" s="1586" t="s">
        <v>36</v>
      </c>
      <c r="AD144" s="2555" t="s">
        <v>36</v>
      </c>
      <c r="AE144" s="2574"/>
      <c r="AF144" s="2574"/>
      <c r="AG144" s="2574"/>
      <c r="AH144" s="2574"/>
      <c r="AI144" s="2574"/>
      <c r="AJ144" s="2574"/>
      <c r="AK144" s="2574"/>
      <c r="AL144" s="2574"/>
      <c r="AM144" s="2574"/>
      <c r="AN144" s="2574"/>
      <c r="AO144" s="2574"/>
      <c r="AP144" s="2574"/>
      <c r="AQ144" s="2574"/>
      <c r="AR144" s="2574"/>
      <c r="AS144" s="2574"/>
      <c r="AT144" s="2574"/>
      <c r="AU144" s="2574"/>
      <c r="AV144" s="2574"/>
      <c r="AW144" s="2574"/>
      <c r="AX144" s="2574"/>
      <c r="AY144" s="2574"/>
      <c r="AZ144" s="239"/>
      <c r="BA144" s="3031" t="s">
        <v>109</v>
      </c>
      <c r="BB144" s="173" t="s">
        <v>65</v>
      </c>
      <c r="BC144" s="1598" t="s">
        <v>36</v>
      </c>
      <c r="BD144" s="1617" t="s">
        <v>36</v>
      </c>
      <c r="BE144" s="1617" t="s">
        <v>36</v>
      </c>
      <c r="BF144" s="1617" t="s">
        <v>36</v>
      </c>
      <c r="BG144" s="1637" t="s">
        <v>36</v>
      </c>
      <c r="BH144" s="1657" t="s">
        <v>36</v>
      </c>
      <c r="BI144" s="1617" t="s">
        <v>36</v>
      </c>
      <c r="BJ144" s="1617" t="s">
        <v>36</v>
      </c>
      <c r="BK144" s="1617" t="s">
        <v>36</v>
      </c>
      <c r="BL144" s="1637" t="s">
        <v>36</v>
      </c>
      <c r="BM144" s="1657" t="s">
        <v>36</v>
      </c>
      <c r="BN144" s="1617" t="s">
        <v>36</v>
      </c>
      <c r="BO144" s="1617" t="s">
        <v>36</v>
      </c>
      <c r="BP144" s="1617" t="s">
        <v>36</v>
      </c>
      <c r="BQ144" s="1637" t="s">
        <v>36</v>
      </c>
      <c r="BR144" s="1657" t="s">
        <v>36</v>
      </c>
      <c r="BS144" s="1617" t="s">
        <v>36</v>
      </c>
      <c r="BT144" s="1617" t="s">
        <v>36</v>
      </c>
      <c r="BU144" s="1617" t="s">
        <v>36</v>
      </c>
      <c r="BV144" s="1617" t="s">
        <v>36</v>
      </c>
      <c r="BW144" s="1617" t="s">
        <v>36</v>
      </c>
      <c r="BX144" s="1617" t="s">
        <v>36</v>
      </c>
      <c r="BY144" s="1675" t="s">
        <v>36</v>
      </c>
      <c r="BZ144" s="1675" t="s">
        <v>36</v>
      </c>
      <c r="CA144" s="1675" t="s">
        <v>36</v>
      </c>
      <c r="CB144" s="1675" t="s">
        <v>36</v>
      </c>
      <c r="CC144" s="1675" t="s">
        <v>36</v>
      </c>
      <c r="CD144" s="1675" t="s">
        <v>36</v>
      </c>
      <c r="CE144" s="2594"/>
      <c r="CF144" s="2594"/>
      <c r="CG144" s="2594"/>
      <c r="CH144" s="2594"/>
      <c r="CI144" s="2594"/>
      <c r="CJ144" s="2594"/>
      <c r="CK144" s="2594"/>
      <c r="CL144" s="2594"/>
      <c r="CM144" s="2594"/>
      <c r="CN144" s="2594"/>
      <c r="CO144" s="2594"/>
      <c r="CP144" s="2594"/>
      <c r="CQ144" s="2594"/>
      <c r="CR144" s="2594"/>
      <c r="CS144" s="2594"/>
      <c r="CT144" s="2594"/>
      <c r="CU144" s="2594"/>
      <c r="CV144" s="2594"/>
      <c r="CW144" s="2594"/>
      <c r="CX144" s="2594"/>
      <c r="CY144" s="2594"/>
      <c r="CZ144" s="2594"/>
    </row>
    <row r="145" s="130" customFormat="true" ht="15" customHeight="true" x14ac:dyDescent="0.2">
      <c r="A145" s="3054"/>
      <c r="B145" s="300" t="s">
        <v>66</v>
      </c>
      <c r="C145" s="1534" t="s">
        <v>36</v>
      </c>
      <c r="D145" s="1545" t="s">
        <v>36</v>
      </c>
      <c r="E145" s="1545" t="s">
        <v>36</v>
      </c>
      <c r="F145" s="1545" t="s">
        <v>36</v>
      </c>
      <c r="G145" s="1556" t="s">
        <v>36</v>
      </c>
      <c r="H145" s="1567" t="s">
        <v>36</v>
      </c>
      <c r="I145" s="1545" t="s">
        <v>36</v>
      </c>
      <c r="J145" s="1545" t="s">
        <v>36</v>
      </c>
      <c r="K145" s="1545" t="s">
        <v>36</v>
      </c>
      <c r="L145" s="1578" t="s">
        <v>36</v>
      </c>
      <c r="M145" s="1582" t="s">
        <v>36</v>
      </c>
      <c r="N145" s="1545" t="s">
        <v>36</v>
      </c>
      <c r="O145" s="1545" t="s">
        <v>36</v>
      </c>
      <c r="P145" s="1545" t="s">
        <v>36</v>
      </c>
      <c r="Q145" s="1556" t="s">
        <v>36</v>
      </c>
      <c r="R145" s="1567" t="s">
        <v>36</v>
      </c>
      <c r="S145" s="1545" t="s">
        <v>36</v>
      </c>
      <c r="T145" s="1545" t="s">
        <v>36</v>
      </c>
      <c r="U145" s="1545" t="s">
        <v>36</v>
      </c>
      <c r="V145" s="1545" t="s">
        <v>36</v>
      </c>
      <c r="W145" s="1545" t="s">
        <v>36</v>
      </c>
      <c r="X145" s="1545" t="s">
        <v>36</v>
      </c>
      <c r="Y145" s="1586" t="s">
        <v>36</v>
      </c>
      <c r="Z145" s="1586" t="s">
        <v>36</v>
      </c>
      <c r="AA145" s="1586" t="s">
        <v>36</v>
      </c>
      <c r="AB145" s="1586" t="s">
        <v>36</v>
      </c>
      <c r="AC145" s="1586" t="s">
        <v>36</v>
      </c>
      <c r="AD145" s="2555" t="s">
        <v>36</v>
      </c>
      <c r="AE145" s="2574"/>
      <c r="AF145" s="2574"/>
      <c r="AG145" s="2574"/>
      <c r="AH145" s="2574"/>
      <c r="AI145" s="2574"/>
      <c r="AJ145" s="2574"/>
      <c r="AK145" s="2574"/>
      <c r="AL145" s="2574"/>
      <c r="AM145" s="2574"/>
      <c r="AN145" s="2574"/>
      <c r="AO145" s="2574"/>
      <c r="AP145" s="2574"/>
      <c r="AQ145" s="2574"/>
      <c r="AR145" s="2574"/>
      <c r="AS145" s="2574"/>
      <c r="AT145" s="2574"/>
      <c r="AU145" s="2574"/>
      <c r="AV145" s="2574"/>
      <c r="AW145" s="2574"/>
      <c r="AX145" s="2574"/>
      <c r="AY145" s="2574"/>
      <c r="AZ145" s="239"/>
      <c r="BA145" s="3031"/>
      <c r="BB145" s="173" t="s">
        <v>66</v>
      </c>
      <c r="BC145" s="1598" t="s">
        <v>36</v>
      </c>
      <c r="BD145" s="1617" t="s">
        <v>36</v>
      </c>
      <c r="BE145" s="1617" t="s">
        <v>36</v>
      </c>
      <c r="BF145" s="1617" t="s">
        <v>36</v>
      </c>
      <c r="BG145" s="1637" t="s">
        <v>36</v>
      </c>
      <c r="BH145" s="1657" t="s">
        <v>36</v>
      </c>
      <c r="BI145" s="1617" t="s">
        <v>36</v>
      </c>
      <c r="BJ145" s="1617" t="s">
        <v>36</v>
      </c>
      <c r="BK145" s="1617" t="s">
        <v>36</v>
      </c>
      <c r="BL145" s="1637" t="s">
        <v>36</v>
      </c>
      <c r="BM145" s="1657" t="s">
        <v>36</v>
      </c>
      <c r="BN145" s="1617" t="s">
        <v>36</v>
      </c>
      <c r="BO145" s="1617" t="s">
        <v>36</v>
      </c>
      <c r="BP145" s="1617" t="s">
        <v>36</v>
      </c>
      <c r="BQ145" s="1637" t="s">
        <v>36</v>
      </c>
      <c r="BR145" s="1657" t="s">
        <v>36</v>
      </c>
      <c r="BS145" s="1617" t="s">
        <v>36</v>
      </c>
      <c r="BT145" s="1617" t="s">
        <v>36</v>
      </c>
      <c r="BU145" s="1617" t="s">
        <v>36</v>
      </c>
      <c r="BV145" s="1617" t="s">
        <v>36</v>
      </c>
      <c r="BW145" s="1617" t="s">
        <v>36</v>
      </c>
      <c r="BX145" s="1617" t="s">
        <v>36</v>
      </c>
      <c r="BY145" s="1675" t="s">
        <v>36</v>
      </c>
      <c r="BZ145" s="1675" t="s">
        <v>36</v>
      </c>
      <c r="CA145" s="1675" t="s">
        <v>36</v>
      </c>
      <c r="CB145" s="1675" t="s">
        <v>36</v>
      </c>
      <c r="CC145" s="1675" t="s">
        <v>36</v>
      </c>
      <c r="CD145" s="1675" t="s">
        <v>36</v>
      </c>
      <c r="CE145" s="2594"/>
      <c r="CF145" s="2594"/>
      <c r="CG145" s="2594"/>
      <c r="CH145" s="2594"/>
      <c r="CI145" s="2594"/>
      <c r="CJ145" s="2594"/>
      <c r="CK145" s="2594"/>
      <c r="CL145" s="2594"/>
      <c r="CM145" s="2594"/>
      <c r="CN145" s="2594"/>
      <c r="CO145" s="2594"/>
      <c r="CP145" s="2594"/>
      <c r="CQ145" s="2594"/>
      <c r="CR145" s="2594"/>
      <c r="CS145" s="2594"/>
      <c r="CT145" s="2594"/>
      <c r="CU145" s="2594"/>
      <c r="CV145" s="2594"/>
      <c r="CW145" s="2594"/>
      <c r="CX145" s="2594"/>
      <c r="CY145" s="2594"/>
      <c r="CZ145" s="2594"/>
    </row>
    <row r="146" s="130" customFormat="true" ht="15" customHeight="true" x14ac:dyDescent="0.2">
      <c r="A146" s="3054"/>
      <c r="B146" s="300" t="s">
        <v>67</v>
      </c>
      <c r="C146" s="1534" t="s">
        <v>36</v>
      </c>
      <c r="D146" s="1545" t="s">
        <v>36</v>
      </c>
      <c r="E146" s="1545" t="s">
        <v>36</v>
      </c>
      <c r="F146" s="1545" t="s">
        <v>36</v>
      </c>
      <c r="G146" s="1556" t="s">
        <v>36</v>
      </c>
      <c r="H146" s="1567" t="s">
        <v>36</v>
      </c>
      <c r="I146" s="1545" t="s">
        <v>36</v>
      </c>
      <c r="J146" s="1545" t="s">
        <v>36</v>
      </c>
      <c r="K146" s="1545" t="s">
        <v>36</v>
      </c>
      <c r="L146" s="1578" t="s">
        <v>36</v>
      </c>
      <c r="M146" s="1582" t="s">
        <v>36</v>
      </c>
      <c r="N146" s="1545" t="s">
        <v>36</v>
      </c>
      <c r="O146" s="1545" t="s">
        <v>36</v>
      </c>
      <c r="P146" s="1545" t="s">
        <v>36</v>
      </c>
      <c r="Q146" s="1556" t="s">
        <v>36</v>
      </c>
      <c r="R146" s="1567" t="s">
        <v>36</v>
      </c>
      <c r="S146" s="1545" t="s">
        <v>36</v>
      </c>
      <c r="T146" s="1545" t="s">
        <v>36</v>
      </c>
      <c r="U146" s="1545" t="s">
        <v>36</v>
      </c>
      <c r="V146" s="1545" t="s">
        <v>36</v>
      </c>
      <c r="W146" s="1545" t="s">
        <v>36</v>
      </c>
      <c r="X146" s="1545" t="s">
        <v>36</v>
      </c>
      <c r="Y146" s="1586" t="s">
        <v>36</v>
      </c>
      <c r="Z146" s="1586" t="s">
        <v>36</v>
      </c>
      <c r="AA146" s="1586" t="s">
        <v>36</v>
      </c>
      <c r="AB146" s="1586" t="s">
        <v>36</v>
      </c>
      <c r="AC146" s="1586" t="s">
        <v>36</v>
      </c>
      <c r="AD146" s="2555" t="s">
        <v>36</v>
      </c>
      <c r="AE146" s="2574"/>
      <c r="AF146" s="2574"/>
      <c r="AG146" s="2574"/>
      <c r="AH146" s="2574"/>
      <c r="AI146" s="2574"/>
      <c r="AJ146" s="2574"/>
      <c r="AK146" s="2574"/>
      <c r="AL146" s="2574"/>
      <c r="AM146" s="2574"/>
      <c r="AN146" s="2574"/>
      <c r="AO146" s="2574"/>
      <c r="AP146" s="2574"/>
      <c r="AQ146" s="2574"/>
      <c r="AR146" s="2574"/>
      <c r="AS146" s="2574"/>
      <c r="AT146" s="2574"/>
      <c r="AU146" s="2574"/>
      <c r="AV146" s="2574"/>
      <c r="AW146" s="2574"/>
      <c r="AX146" s="2574"/>
      <c r="AY146" s="2574"/>
      <c r="AZ146" s="239"/>
      <c r="BA146" s="3031"/>
      <c r="BB146" s="173" t="s">
        <v>67</v>
      </c>
      <c r="BC146" s="1598" t="s">
        <v>36</v>
      </c>
      <c r="BD146" s="1617" t="s">
        <v>36</v>
      </c>
      <c r="BE146" s="1617" t="s">
        <v>36</v>
      </c>
      <c r="BF146" s="1617" t="s">
        <v>36</v>
      </c>
      <c r="BG146" s="1637" t="s">
        <v>36</v>
      </c>
      <c r="BH146" s="1657" t="s">
        <v>36</v>
      </c>
      <c r="BI146" s="1617" t="s">
        <v>36</v>
      </c>
      <c r="BJ146" s="1617" t="s">
        <v>36</v>
      </c>
      <c r="BK146" s="1617" t="s">
        <v>36</v>
      </c>
      <c r="BL146" s="1637" t="s">
        <v>36</v>
      </c>
      <c r="BM146" s="1657" t="s">
        <v>36</v>
      </c>
      <c r="BN146" s="1617" t="s">
        <v>36</v>
      </c>
      <c r="BO146" s="1617" t="s">
        <v>36</v>
      </c>
      <c r="BP146" s="1617" t="s">
        <v>36</v>
      </c>
      <c r="BQ146" s="1637" t="s">
        <v>36</v>
      </c>
      <c r="BR146" s="1657" t="s">
        <v>36</v>
      </c>
      <c r="BS146" s="1617" t="s">
        <v>36</v>
      </c>
      <c r="BT146" s="1617" t="s">
        <v>36</v>
      </c>
      <c r="BU146" s="1617" t="s">
        <v>36</v>
      </c>
      <c r="BV146" s="1617" t="s">
        <v>36</v>
      </c>
      <c r="BW146" s="1617" t="s">
        <v>36</v>
      </c>
      <c r="BX146" s="1617" t="s">
        <v>36</v>
      </c>
      <c r="BY146" s="1675" t="s">
        <v>36</v>
      </c>
      <c r="BZ146" s="1675" t="s">
        <v>36</v>
      </c>
      <c r="CA146" s="1675" t="s">
        <v>36</v>
      </c>
      <c r="CB146" s="1675" t="s">
        <v>36</v>
      </c>
      <c r="CC146" s="1675" t="s">
        <v>36</v>
      </c>
      <c r="CD146" s="1675" t="s">
        <v>36</v>
      </c>
      <c r="CE146" s="2594"/>
      <c r="CF146" s="2594"/>
      <c r="CG146" s="2594"/>
      <c r="CH146" s="2594"/>
      <c r="CI146" s="2594"/>
      <c r="CJ146" s="2594"/>
      <c r="CK146" s="2594"/>
      <c r="CL146" s="2594"/>
      <c r="CM146" s="2594"/>
      <c r="CN146" s="2594"/>
      <c r="CO146" s="2594"/>
      <c r="CP146" s="2594"/>
      <c r="CQ146" s="2594"/>
      <c r="CR146" s="2594"/>
      <c r="CS146" s="2594"/>
      <c r="CT146" s="2594"/>
      <c r="CU146" s="2594"/>
      <c r="CV146" s="2594"/>
      <c r="CW146" s="2594"/>
      <c r="CX146" s="2594"/>
      <c r="CY146" s="2594"/>
      <c r="CZ146" s="2594"/>
    </row>
    <row r="147" s="130" customFormat="true" ht="15" customHeight="true" x14ac:dyDescent="0.2">
      <c r="A147" s="3054"/>
      <c r="B147" s="300" t="s">
        <v>68</v>
      </c>
      <c r="C147" s="1534" t="s">
        <v>36</v>
      </c>
      <c r="D147" s="1545" t="s">
        <v>36</v>
      </c>
      <c r="E147" s="1545" t="s">
        <v>36</v>
      </c>
      <c r="F147" s="1545" t="s">
        <v>36</v>
      </c>
      <c r="G147" s="1556" t="s">
        <v>36</v>
      </c>
      <c r="H147" s="1567" t="s">
        <v>36</v>
      </c>
      <c r="I147" s="1545" t="s">
        <v>36</v>
      </c>
      <c r="J147" s="1545" t="s">
        <v>36</v>
      </c>
      <c r="K147" s="1545" t="s">
        <v>36</v>
      </c>
      <c r="L147" s="1578" t="s">
        <v>36</v>
      </c>
      <c r="M147" s="1582" t="s">
        <v>36</v>
      </c>
      <c r="N147" s="1545" t="s">
        <v>36</v>
      </c>
      <c r="O147" s="1545" t="s">
        <v>36</v>
      </c>
      <c r="P147" s="1545" t="s">
        <v>36</v>
      </c>
      <c r="Q147" s="1556" t="s">
        <v>36</v>
      </c>
      <c r="R147" s="1567" t="s">
        <v>36</v>
      </c>
      <c r="S147" s="1545" t="s">
        <v>36</v>
      </c>
      <c r="T147" s="1545" t="s">
        <v>36</v>
      </c>
      <c r="U147" s="1545" t="s">
        <v>36</v>
      </c>
      <c r="V147" s="1545" t="s">
        <v>36</v>
      </c>
      <c r="W147" s="1545" t="s">
        <v>36</v>
      </c>
      <c r="X147" s="1545" t="s">
        <v>36</v>
      </c>
      <c r="Y147" s="1586" t="s">
        <v>36</v>
      </c>
      <c r="Z147" s="1586" t="s">
        <v>36</v>
      </c>
      <c r="AA147" s="1586" t="s">
        <v>36</v>
      </c>
      <c r="AB147" s="1586" t="s">
        <v>36</v>
      </c>
      <c r="AC147" s="1586" t="s">
        <v>36</v>
      </c>
      <c r="AD147" s="2555" t="s">
        <v>36</v>
      </c>
      <c r="AE147" s="2574"/>
      <c r="AF147" s="2574"/>
      <c r="AG147" s="2574"/>
      <c r="AH147" s="2574"/>
      <c r="AI147" s="2574"/>
      <c r="AJ147" s="2574"/>
      <c r="AK147" s="2574"/>
      <c r="AL147" s="2574"/>
      <c r="AM147" s="2574"/>
      <c r="AN147" s="2574"/>
      <c r="AO147" s="2574"/>
      <c r="AP147" s="2574"/>
      <c r="AQ147" s="2574"/>
      <c r="AR147" s="2574"/>
      <c r="AS147" s="2574"/>
      <c r="AT147" s="2574"/>
      <c r="AU147" s="2574"/>
      <c r="AV147" s="2574"/>
      <c r="AW147" s="2574"/>
      <c r="AX147" s="2574"/>
      <c r="AY147" s="2574"/>
      <c r="AZ147" s="239"/>
      <c r="BA147" s="3031"/>
      <c r="BB147" s="173" t="s">
        <v>68</v>
      </c>
      <c r="BC147" s="1598" t="s">
        <v>36</v>
      </c>
      <c r="BD147" s="1617" t="s">
        <v>36</v>
      </c>
      <c r="BE147" s="1617" t="s">
        <v>36</v>
      </c>
      <c r="BF147" s="1617" t="s">
        <v>36</v>
      </c>
      <c r="BG147" s="1637" t="s">
        <v>36</v>
      </c>
      <c r="BH147" s="1657" t="s">
        <v>36</v>
      </c>
      <c r="BI147" s="1617" t="s">
        <v>36</v>
      </c>
      <c r="BJ147" s="1617" t="s">
        <v>36</v>
      </c>
      <c r="BK147" s="1617" t="s">
        <v>36</v>
      </c>
      <c r="BL147" s="1637" t="s">
        <v>36</v>
      </c>
      <c r="BM147" s="1657" t="s">
        <v>36</v>
      </c>
      <c r="BN147" s="1617" t="s">
        <v>36</v>
      </c>
      <c r="BO147" s="1617" t="s">
        <v>36</v>
      </c>
      <c r="BP147" s="1617" t="s">
        <v>36</v>
      </c>
      <c r="BQ147" s="1637" t="s">
        <v>36</v>
      </c>
      <c r="BR147" s="1657" t="s">
        <v>36</v>
      </c>
      <c r="BS147" s="1617" t="s">
        <v>36</v>
      </c>
      <c r="BT147" s="1617" t="s">
        <v>36</v>
      </c>
      <c r="BU147" s="1617" t="s">
        <v>36</v>
      </c>
      <c r="BV147" s="1617" t="s">
        <v>36</v>
      </c>
      <c r="BW147" s="1617" t="s">
        <v>36</v>
      </c>
      <c r="BX147" s="1617" t="s">
        <v>36</v>
      </c>
      <c r="BY147" s="1675" t="s">
        <v>36</v>
      </c>
      <c r="BZ147" s="1675" t="s">
        <v>36</v>
      </c>
      <c r="CA147" s="1675" t="s">
        <v>36</v>
      </c>
      <c r="CB147" s="1675" t="s">
        <v>36</v>
      </c>
      <c r="CC147" s="1675" t="s">
        <v>36</v>
      </c>
      <c r="CD147" s="1675" t="s">
        <v>36</v>
      </c>
      <c r="CE147" s="2594"/>
      <c r="CF147" s="2594"/>
      <c r="CG147" s="2594"/>
      <c r="CH147" s="2594"/>
      <c r="CI147" s="2594"/>
      <c r="CJ147" s="2594"/>
      <c r="CK147" s="2594"/>
      <c r="CL147" s="2594"/>
      <c r="CM147" s="2594"/>
      <c r="CN147" s="2594"/>
      <c r="CO147" s="2594"/>
      <c r="CP147" s="2594"/>
      <c r="CQ147" s="2594"/>
      <c r="CR147" s="2594"/>
      <c r="CS147" s="2594"/>
      <c r="CT147" s="2594"/>
      <c r="CU147" s="2594"/>
      <c r="CV147" s="2594"/>
      <c r="CW147" s="2594"/>
      <c r="CX147" s="2594"/>
      <c r="CY147" s="2594"/>
      <c r="CZ147" s="2594"/>
    </row>
    <row r="148" s="130" customFormat="true" ht="15" customHeight="true" x14ac:dyDescent="0.2">
      <c r="A148" s="3054" t="s">
        <v>110</v>
      </c>
      <c r="B148" s="300" t="s">
        <v>50</v>
      </c>
      <c r="C148" s="1160">
        <v>2.8705008164378194</v>
      </c>
      <c r="D148" s="1161">
        <v>5.0386595473570068</v>
      </c>
      <c r="E148" s="1161">
        <v>8.6930399288566651</v>
      </c>
      <c r="F148" s="1161">
        <v>15.970403776074296</v>
      </c>
      <c r="G148" s="1224">
        <v>33.75722210914072</v>
      </c>
      <c r="H148" s="1210">
        <v>19.963094761762925</v>
      </c>
      <c r="I148" s="1161">
        <v>32.11498960998459</v>
      </c>
      <c r="J148" s="1161">
        <v>43.450395223191094</v>
      </c>
      <c r="K148" s="1161">
        <v>38.061896409744037</v>
      </c>
      <c r="L148" s="1182">
        <v>28.38739815899428</v>
      </c>
      <c r="M148" s="1195">
        <v>2.5627109046543284</v>
      </c>
      <c r="N148" s="1161">
        <v>3.2055579891909685</v>
      </c>
      <c r="O148" s="1161">
        <v>6.7453381609839314</v>
      </c>
      <c r="P148" s="1161">
        <v>9.4642333955542188</v>
      </c>
      <c r="Q148" s="1224">
        <v>16.888607947949144</v>
      </c>
      <c r="R148" s="1210">
        <v>13.173545895792602</v>
      </c>
      <c r="S148" s="1161">
        <v>22.408114870253179</v>
      </c>
      <c r="T148" s="1161">
        <v>24.660700710330538</v>
      </c>
      <c r="U148" s="1161">
        <v>7.8490550783946542</v>
      </c>
      <c r="V148" s="1161">
        <v>12.550128866379193</v>
      </c>
      <c r="W148" s="1161">
        <v>9.7830704547568015</v>
      </c>
      <c r="X148" s="1161">
        <v>6.4073760692881985</v>
      </c>
      <c r="Y148" s="1162">
        <v>2.3637679266354454</v>
      </c>
      <c r="Z148" s="1162">
        <v>21.50422794303789</v>
      </c>
      <c r="AA148" s="1162">
        <v>19.680731393845004</v>
      </c>
      <c r="AB148" s="1162">
        <v>14.143072378179985</v>
      </c>
      <c r="AC148" s="1162">
        <v>4.2475306431796502</v>
      </c>
      <c r="AD148" s="2556">
        <v>5.8944502688773399</v>
      </c>
      <c r="AE148" s="2575"/>
      <c r="AF148" s="2575"/>
      <c r="AG148" s="2575"/>
      <c r="AH148" s="2575"/>
      <c r="AI148" s="2575"/>
      <c r="AJ148" s="2575"/>
      <c r="AK148" s="2575"/>
      <c r="AL148" s="2575"/>
      <c r="AM148" s="2575"/>
      <c r="AN148" s="2575"/>
      <c r="AO148" s="2575"/>
      <c r="AP148" s="2575"/>
      <c r="AQ148" s="2575"/>
      <c r="AR148" s="2575"/>
      <c r="AS148" s="2575"/>
      <c r="AT148" s="2575"/>
      <c r="AU148" s="2575"/>
      <c r="AV148" s="2575"/>
      <c r="AW148" s="2575"/>
      <c r="AX148" s="2575"/>
      <c r="AY148" s="2575"/>
      <c r="AZ148" s="239"/>
      <c r="BA148" s="3031" t="s">
        <v>110</v>
      </c>
      <c r="BB148" s="173" t="s">
        <v>50</v>
      </c>
      <c r="BC148" s="1598" t="s">
        <v>36</v>
      </c>
      <c r="BD148" s="1617" t="s">
        <v>36</v>
      </c>
      <c r="BE148" s="1617" t="s">
        <v>36</v>
      </c>
      <c r="BF148" s="1617" t="s">
        <v>36</v>
      </c>
      <c r="BG148" s="1637" t="s">
        <v>36</v>
      </c>
      <c r="BH148" s="1657" t="s">
        <v>36</v>
      </c>
      <c r="BI148" s="1617" t="s">
        <v>36</v>
      </c>
      <c r="BJ148" s="1617" t="s">
        <v>36</v>
      </c>
      <c r="BK148" s="1617" t="s">
        <v>36</v>
      </c>
      <c r="BL148" s="1637" t="s">
        <v>36</v>
      </c>
      <c r="BM148" s="1657" t="s">
        <v>36</v>
      </c>
      <c r="BN148" s="1617" t="s">
        <v>36</v>
      </c>
      <c r="BO148" s="1617" t="s">
        <v>36</v>
      </c>
      <c r="BP148" s="1617" t="s">
        <v>36</v>
      </c>
      <c r="BQ148" s="1637" t="s">
        <v>36</v>
      </c>
      <c r="BR148" s="1657" t="s">
        <v>36</v>
      </c>
      <c r="BS148" s="1617" t="s">
        <v>36</v>
      </c>
      <c r="BT148" s="1617" t="s">
        <v>36</v>
      </c>
      <c r="BU148" s="1617" t="s">
        <v>36</v>
      </c>
      <c r="BV148" s="1617" t="s">
        <v>36</v>
      </c>
      <c r="BW148" s="1617" t="s">
        <v>36</v>
      </c>
      <c r="BX148" s="1617" t="s">
        <v>36</v>
      </c>
      <c r="BY148" s="1675" t="s">
        <v>36</v>
      </c>
      <c r="BZ148" s="1675" t="s">
        <v>36</v>
      </c>
      <c r="CA148" s="1675" t="s">
        <v>36</v>
      </c>
      <c r="CB148" s="1675" t="s">
        <v>36</v>
      </c>
      <c r="CC148" s="1675" t="s">
        <v>36</v>
      </c>
      <c r="CD148" s="1675" t="s">
        <v>36</v>
      </c>
      <c r="CE148" s="2594"/>
      <c r="CF148" s="2594"/>
      <c r="CG148" s="2594"/>
      <c r="CH148" s="2594"/>
      <c r="CI148" s="2594"/>
      <c r="CJ148" s="2594"/>
      <c r="CK148" s="2594"/>
      <c r="CL148" s="2594"/>
      <c r="CM148" s="2594"/>
      <c r="CN148" s="2594"/>
      <c r="CO148" s="2594"/>
      <c r="CP148" s="2594"/>
      <c r="CQ148" s="2594"/>
      <c r="CR148" s="2594"/>
      <c r="CS148" s="2594"/>
      <c r="CT148" s="2594"/>
      <c r="CU148" s="2594"/>
      <c r="CV148" s="2594"/>
      <c r="CW148" s="2594"/>
      <c r="CX148" s="2594"/>
      <c r="CY148" s="2594"/>
      <c r="CZ148" s="2594"/>
    </row>
    <row r="149" s="130" customFormat="true" ht="15" customHeight="true" x14ac:dyDescent="0.2">
      <c r="A149" s="3054"/>
      <c r="B149" s="300" t="s">
        <v>49</v>
      </c>
      <c r="C149" s="1160">
        <v>2.2781634838355371</v>
      </c>
      <c r="D149" s="1161">
        <v>4.7218449561176685</v>
      </c>
      <c r="E149" s="1161">
        <v>8.0397453225959872</v>
      </c>
      <c r="F149" s="1161">
        <v>15.947053526112315</v>
      </c>
      <c r="G149" s="1224">
        <v>50.519287831364522</v>
      </c>
      <c r="H149" s="1210">
        <v>24.973302863537977</v>
      </c>
      <c r="I149" s="1161">
        <v>45.00592313851142</v>
      </c>
      <c r="J149" s="1161">
        <v>47.94261767852376</v>
      </c>
      <c r="K149" s="1161">
        <v>57.923196642692645</v>
      </c>
      <c r="L149" s="1182">
        <v>70.695427462367405</v>
      </c>
      <c r="M149" s="1195">
        <v>1.4894815267290848</v>
      </c>
      <c r="N149" s="1161">
        <v>3.7411373283749314</v>
      </c>
      <c r="O149" s="1161">
        <v>5.849593671792598</v>
      </c>
      <c r="P149" s="1161">
        <v>6.9636481912893524</v>
      </c>
      <c r="Q149" s="1224">
        <v>16.089245239780954</v>
      </c>
      <c r="R149" s="1210">
        <v>12.285092186319563</v>
      </c>
      <c r="S149" s="1161">
        <v>15.308773715427963</v>
      </c>
      <c r="T149" s="1161">
        <v>61.681748264918298</v>
      </c>
      <c r="U149" s="1161">
        <v>7.429116028768683</v>
      </c>
      <c r="V149" s="1161">
        <v>8.6249672176525767</v>
      </c>
      <c r="W149" s="1161">
        <v>9.2206064232598841</v>
      </c>
      <c r="X149" s="1161">
        <v>7.2564130963099851</v>
      </c>
      <c r="Y149" s="1162">
        <v>2.9276814083440237</v>
      </c>
      <c r="Z149" s="1162">
        <v>18.388941474523499</v>
      </c>
      <c r="AA149" s="1162">
        <v>10.601802847030337</v>
      </c>
      <c r="AB149" s="1162">
        <v>19.987574595235969</v>
      </c>
      <c r="AC149" s="1162">
        <v>4.7396762063365649</v>
      </c>
      <c r="AD149" s="2556">
        <v>4.5866527451710155</v>
      </c>
      <c r="AE149" s="2575"/>
      <c r="AF149" s="2575"/>
      <c r="AG149" s="2575"/>
      <c r="AH149" s="2575"/>
      <c r="AI149" s="2575"/>
      <c r="AJ149" s="2575"/>
      <c r="AK149" s="2575"/>
      <c r="AL149" s="2575"/>
      <c r="AM149" s="2575"/>
      <c r="AN149" s="2575"/>
      <c r="AO149" s="2575"/>
      <c r="AP149" s="2575"/>
      <c r="AQ149" s="2575"/>
      <c r="AR149" s="2575"/>
      <c r="AS149" s="2575"/>
      <c r="AT149" s="2575"/>
      <c r="AU149" s="2575"/>
      <c r="AV149" s="2575"/>
      <c r="AW149" s="2575"/>
      <c r="AX149" s="2575"/>
      <c r="AY149" s="2575"/>
      <c r="AZ149" s="239"/>
      <c r="BA149" s="3031"/>
      <c r="BB149" s="173" t="s">
        <v>49</v>
      </c>
      <c r="BC149" s="1598" t="s">
        <v>36</v>
      </c>
      <c r="BD149" s="1617" t="s">
        <v>36</v>
      </c>
      <c r="BE149" s="1617" t="s">
        <v>36</v>
      </c>
      <c r="BF149" s="1617" t="s">
        <v>36</v>
      </c>
      <c r="BG149" s="1637" t="s">
        <v>36</v>
      </c>
      <c r="BH149" s="1657" t="s">
        <v>36</v>
      </c>
      <c r="BI149" s="1617" t="s">
        <v>36</v>
      </c>
      <c r="BJ149" s="1617" t="s">
        <v>36</v>
      </c>
      <c r="BK149" s="1617" t="s">
        <v>36</v>
      </c>
      <c r="BL149" s="1637" t="s">
        <v>36</v>
      </c>
      <c r="BM149" s="1657" t="s">
        <v>36</v>
      </c>
      <c r="BN149" s="1617" t="s">
        <v>36</v>
      </c>
      <c r="BO149" s="1617" t="s">
        <v>36</v>
      </c>
      <c r="BP149" s="1617" t="s">
        <v>36</v>
      </c>
      <c r="BQ149" s="1637" t="s">
        <v>36</v>
      </c>
      <c r="BR149" s="1657" t="s">
        <v>36</v>
      </c>
      <c r="BS149" s="1617" t="s">
        <v>36</v>
      </c>
      <c r="BT149" s="1617" t="s">
        <v>36</v>
      </c>
      <c r="BU149" s="1617" t="s">
        <v>36</v>
      </c>
      <c r="BV149" s="1617" t="s">
        <v>36</v>
      </c>
      <c r="BW149" s="1617" t="s">
        <v>36</v>
      </c>
      <c r="BX149" s="1617" t="s">
        <v>36</v>
      </c>
      <c r="BY149" s="1675" t="s">
        <v>36</v>
      </c>
      <c r="BZ149" s="1675" t="s">
        <v>36</v>
      </c>
      <c r="CA149" s="1675" t="s">
        <v>36</v>
      </c>
      <c r="CB149" s="1675" t="s">
        <v>36</v>
      </c>
      <c r="CC149" s="1675" t="s">
        <v>36</v>
      </c>
      <c r="CD149" s="1675" t="s">
        <v>36</v>
      </c>
      <c r="CE149" s="2594"/>
      <c r="CF149" s="2594"/>
      <c r="CG149" s="2594"/>
      <c r="CH149" s="2594"/>
      <c r="CI149" s="2594"/>
      <c r="CJ149" s="2594"/>
      <c r="CK149" s="2594"/>
      <c r="CL149" s="2594"/>
      <c r="CM149" s="2594"/>
      <c r="CN149" s="2594"/>
      <c r="CO149" s="2594"/>
      <c r="CP149" s="2594"/>
      <c r="CQ149" s="2594"/>
      <c r="CR149" s="2594"/>
      <c r="CS149" s="2594"/>
      <c r="CT149" s="2594"/>
      <c r="CU149" s="2594"/>
      <c r="CV149" s="2594"/>
      <c r="CW149" s="2594"/>
      <c r="CX149" s="2594"/>
      <c r="CY149" s="2594"/>
      <c r="CZ149" s="2594"/>
    </row>
    <row r="150" s="130" customFormat="true" ht="15" customHeight="true" x14ac:dyDescent="0.2">
      <c r="A150" s="3054"/>
      <c r="B150" s="300" t="s">
        <v>112</v>
      </c>
      <c r="C150" s="1160">
        <v>94.851335699726576</v>
      </c>
      <c r="D150" s="1161">
        <v>90.239495496525208</v>
      </c>
      <c r="E150" s="1161">
        <v>83.267214748547332</v>
      </c>
      <c r="F150" s="1161">
        <v>68.082542697813338</v>
      </c>
      <c r="G150" s="1224">
        <v>15.723490059494951</v>
      </c>
      <c r="H150" s="1210">
        <v>55.063602374699016</v>
      </c>
      <c r="I150" s="1161">
        <v>22.879087251503957</v>
      </c>
      <c r="J150" s="1161">
        <v>8.6069870982850745</v>
      </c>
      <c r="K150" s="1161">
        <v>4.0149069475632437</v>
      </c>
      <c r="L150" s="1182">
        <v>0.91717437863834106</v>
      </c>
      <c r="M150" s="1195">
        <v>95.947807568616611</v>
      </c>
      <c r="N150" s="1161">
        <v>93.053304682434145</v>
      </c>
      <c r="O150" s="1161">
        <v>87.40506816722322</v>
      </c>
      <c r="P150" s="1161">
        <v>83.572118413156488</v>
      </c>
      <c r="Q150" s="1224">
        <v>67.022146812270151</v>
      </c>
      <c r="R150" s="1210">
        <v>74.541361917888011</v>
      </c>
      <c r="S150" s="1161">
        <v>62.283111414318881</v>
      </c>
      <c r="T150" s="1161">
        <v>13.657551024751417</v>
      </c>
      <c r="U150" s="1161">
        <v>84.721828892836598</v>
      </c>
      <c r="V150" s="1161">
        <v>78.824903915968235</v>
      </c>
      <c r="W150" s="1161">
        <v>80.996323121983309</v>
      </c>
      <c r="X150" s="1161">
        <v>86.336210834401768</v>
      </c>
      <c r="Y150" s="1162">
        <v>94.708550665020567</v>
      </c>
      <c r="Z150" s="1162">
        <v>60.106830582438519</v>
      </c>
      <c r="AA150" s="1162">
        <v>69.71746575912448</v>
      </c>
      <c r="AB150" s="1162">
        <v>65.869353026584022</v>
      </c>
      <c r="AC150" s="1162">
        <v>91.012793150483787</v>
      </c>
      <c r="AD150" s="2556">
        <v>89.518896985951685</v>
      </c>
      <c r="AE150" s="2575"/>
      <c r="AF150" s="2575"/>
      <c r="AG150" s="2575"/>
      <c r="AH150" s="2575"/>
      <c r="AI150" s="2575"/>
      <c r="AJ150" s="2575"/>
      <c r="AK150" s="2575"/>
      <c r="AL150" s="2575"/>
      <c r="AM150" s="2575"/>
      <c r="AN150" s="2575"/>
      <c r="AO150" s="2575"/>
      <c r="AP150" s="2575"/>
      <c r="AQ150" s="2575"/>
      <c r="AR150" s="2575"/>
      <c r="AS150" s="2575"/>
      <c r="AT150" s="2575"/>
      <c r="AU150" s="2575"/>
      <c r="AV150" s="2575"/>
      <c r="AW150" s="2575"/>
      <c r="AX150" s="2575"/>
      <c r="AY150" s="2575"/>
      <c r="AZ150" s="239"/>
      <c r="BA150" s="3031"/>
      <c r="BB150" s="173" t="s">
        <v>112</v>
      </c>
      <c r="BC150" s="1598" t="s">
        <v>36</v>
      </c>
      <c r="BD150" s="1617" t="s">
        <v>36</v>
      </c>
      <c r="BE150" s="1617" t="s">
        <v>36</v>
      </c>
      <c r="BF150" s="1617" t="s">
        <v>36</v>
      </c>
      <c r="BG150" s="1637" t="s">
        <v>36</v>
      </c>
      <c r="BH150" s="1657" t="s">
        <v>36</v>
      </c>
      <c r="BI150" s="1617" t="s">
        <v>36</v>
      </c>
      <c r="BJ150" s="1617" t="s">
        <v>36</v>
      </c>
      <c r="BK150" s="1617" t="s">
        <v>36</v>
      </c>
      <c r="BL150" s="1637" t="s">
        <v>36</v>
      </c>
      <c r="BM150" s="1657" t="s">
        <v>36</v>
      </c>
      <c r="BN150" s="1617" t="s">
        <v>36</v>
      </c>
      <c r="BO150" s="1617" t="s">
        <v>36</v>
      </c>
      <c r="BP150" s="1617" t="s">
        <v>36</v>
      </c>
      <c r="BQ150" s="1637" t="s">
        <v>36</v>
      </c>
      <c r="BR150" s="1657" t="s">
        <v>36</v>
      </c>
      <c r="BS150" s="1617" t="s">
        <v>36</v>
      </c>
      <c r="BT150" s="1617" t="s">
        <v>36</v>
      </c>
      <c r="BU150" s="1617" t="s">
        <v>36</v>
      </c>
      <c r="BV150" s="1617" t="s">
        <v>36</v>
      </c>
      <c r="BW150" s="1617" t="s">
        <v>36</v>
      </c>
      <c r="BX150" s="1617" t="s">
        <v>36</v>
      </c>
      <c r="BY150" s="1675" t="s">
        <v>36</v>
      </c>
      <c r="BZ150" s="1675" t="s">
        <v>36</v>
      </c>
      <c r="CA150" s="1675" t="s">
        <v>36</v>
      </c>
      <c r="CB150" s="1675" t="s">
        <v>36</v>
      </c>
      <c r="CC150" s="1675" t="s">
        <v>36</v>
      </c>
      <c r="CD150" s="1675" t="s">
        <v>36</v>
      </c>
      <c r="CE150" s="2594"/>
      <c r="CF150" s="2594"/>
      <c r="CG150" s="2594"/>
      <c r="CH150" s="2594"/>
      <c r="CI150" s="2594"/>
      <c r="CJ150" s="2594"/>
      <c r="CK150" s="2594"/>
      <c r="CL150" s="2594"/>
      <c r="CM150" s="2594"/>
      <c r="CN150" s="2594"/>
      <c r="CO150" s="2594"/>
      <c r="CP150" s="2594"/>
      <c r="CQ150" s="2594"/>
      <c r="CR150" s="2594"/>
      <c r="CS150" s="2594"/>
      <c r="CT150" s="2594"/>
      <c r="CU150" s="2594"/>
      <c r="CV150" s="2594"/>
      <c r="CW150" s="2594"/>
      <c r="CX150" s="2594"/>
      <c r="CY150" s="2594"/>
      <c r="CZ150" s="2594"/>
    </row>
    <row r="151" s="130" customFormat="true" ht="15" customHeight="true" x14ac:dyDescent="0.2">
      <c r="A151" s="3054" t="s">
        <v>111</v>
      </c>
      <c r="B151" s="300" t="s">
        <v>50</v>
      </c>
      <c r="C151" s="1160">
        <v>52.845436259608469</v>
      </c>
      <c r="D151" s="1161">
        <v>51.375771477735924</v>
      </c>
      <c r="E151" s="1161">
        <v>48.653864574410385</v>
      </c>
      <c r="F151" s="1161">
        <v>48.806783036650295</v>
      </c>
      <c r="G151" s="1224">
        <v>40.434173952730191</v>
      </c>
      <c r="H151" s="1210">
        <v>43.531928401063851</v>
      </c>
      <c r="I151" s="1161">
        <v>41.746144575724706</v>
      </c>
      <c r="J151" s="1161">
        <v>47.185164222572681</v>
      </c>
      <c r="K151" s="1161">
        <v>39.910553792639398</v>
      </c>
      <c r="L151" s="1182">
        <v>28.910263112895933</v>
      </c>
      <c r="M151" s="1195">
        <v>57.169084685348622</v>
      </c>
      <c r="N151" s="1161">
        <v>47.750126039409508</v>
      </c>
      <c r="O151" s="1161">
        <v>49.425485752264343</v>
      </c>
      <c r="P151" s="1161">
        <v>53.160352469656132</v>
      </c>
      <c r="Q151" s="1224">
        <v>50.355836785029538</v>
      </c>
      <c r="R151" s="1210">
        <v>52.683704088331275</v>
      </c>
      <c r="S151" s="1161">
        <v>58.143300773594277</v>
      </c>
      <c r="T151" s="1161">
        <v>28.800969164387059</v>
      </c>
      <c r="U151" s="1161">
        <v>49.551957907673874</v>
      </c>
      <c r="V151" s="1161">
        <v>57.646554608490995</v>
      </c>
      <c r="W151" s="1161">
        <v>47.523841687768268</v>
      </c>
      <c r="X151" s="1161">
        <v>45.307409384842231</v>
      </c>
      <c r="Y151" s="1162">
        <v>40.632087229614356</v>
      </c>
      <c r="Z151" s="1162">
        <v>47.760972987832062</v>
      </c>
      <c r="AA151" s="1162">
        <v>64.758675478712462</v>
      </c>
      <c r="AB151" s="1162">
        <v>44.018393582543688</v>
      </c>
      <c r="AC151" s="1162">
        <v>56.604507450018772</v>
      </c>
      <c r="AD151" s="2556">
        <v>52.518830486188087</v>
      </c>
      <c r="AE151" s="2575"/>
      <c r="AF151" s="2575"/>
      <c r="AG151" s="2575"/>
      <c r="AH151" s="2575"/>
      <c r="AI151" s="2575"/>
      <c r="AJ151" s="2575"/>
      <c r="AK151" s="2575"/>
      <c r="AL151" s="2575"/>
      <c r="AM151" s="2575"/>
      <c r="AN151" s="2575"/>
      <c r="AO151" s="2575"/>
      <c r="AP151" s="2575"/>
      <c r="AQ151" s="2575"/>
      <c r="AR151" s="2575"/>
      <c r="AS151" s="2575"/>
      <c r="AT151" s="2575"/>
      <c r="AU151" s="2575"/>
      <c r="AV151" s="2575"/>
      <c r="AW151" s="2575"/>
      <c r="AX151" s="2575"/>
      <c r="AY151" s="2575"/>
      <c r="AZ151" s="239"/>
      <c r="BA151" s="3031" t="s">
        <v>111</v>
      </c>
      <c r="BB151" s="173" t="s">
        <v>50</v>
      </c>
      <c r="BC151" s="1598" t="s">
        <v>36</v>
      </c>
      <c r="BD151" s="1617" t="s">
        <v>36</v>
      </c>
      <c r="BE151" s="1617" t="s">
        <v>36</v>
      </c>
      <c r="BF151" s="1617" t="s">
        <v>36</v>
      </c>
      <c r="BG151" s="1637" t="s">
        <v>36</v>
      </c>
      <c r="BH151" s="1657" t="s">
        <v>36</v>
      </c>
      <c r="BI151" s="1617" t="s">
        <v>36</v>
      </c>
      <c r="BJ151" s="1617" t="s">
        <v>36</v>
      </c>
      <c r="BK151" s="1617" t="s">
        <v>36</v>
      </c>
      <c r="BL151" s="1637" t="s">
        <v>36</v>
      </c>
      <c r="BM151" s="1657" t="s">
        <v>36</v>
      </c>
      <c r="BN151" s="1617" t="s">
        <v>36</v>
      </c>
      <c r="BO151" s="1617" t="s">
        <v>36</v>
      </c>
      <c r="BP151" s="1617" t="s">
        <v>36</v>
      </c>
      <c r="BQ151" s="1637" t="s">
        <v>36</v>
      </c>
      <c r="BR151" s="1657" t="s">
        <v>36</v>
      </c>
      <c r="BS151" s="1617" t="s">
        <v>36</v>
      </c>
      <c r="BT151" s="1617" t="s">
        <v>36</v>
      </c>
      <c r="BU151" s="1617" t="s">
        <v>36</v>
      </c>
      <c r="BV151" s="1617" t="s">
        <v>36</v>
      </c>
      <c r="BW151" s="1617" t="s">
        <v>36</v>
      </c>
      <c r="BX151" s="1617" t="s">
        <v>36</v>
      </c>
      <c r="BY151" s="1675" t="s">
        <v>36</v>
      </c>
      <c r="BZ151" s="1675" t="s">
        <v>36</v>
      </c>
      <c r="CA151" s="1675" t="s">
        <v>36</v>
      </c>
      <c r="CB151" s="1675" t="s">
        <v>36</v>
      </c>
      <c r="CC151" s="1675" t="s">
        <v>36</v>
      </c>
      <c r="CD151" s="1675" t="s">
        <v>36</v>
      </c>
      <c r="CE151" s="2594"/>
      <c r="CF151" s="2594"/>
      <c r="CG151" s="2594"/>
      <c r="CH151" s="2594"/>
      <c r="CI151" s="2594"/>
      <c r="CJ151" s="2594"/>
      <c r="CK151" s="2594"/>
      <c r="CL151" s="2594"/>
      <c r="CM151" s="2594"/>
      <c r="CN151" s="2594"/>
      <c r="CO151" s="2594"/>
      <c r="CP151" s="2594"/>
      <c r="CQ151" s="2594"/>
      <c r="CR151" s="2594"/>
      <c r="CS151" s="2594"/>
      <c r="CT151" s="2594"/>
      <c r="CU151" s="2594"/>
      <c r="CV151" s="2594"/>
      <c r="CW151" s="2594"/>
      <c r="CX151" s="2594"/>
      <c r="CY151" s="2594"/>
      <c r="CZ151" s="2594"/>
    </row>
    <row r="152" s="130" customFormat="true" ht="15" customHeight="true" x14ac:dyDescent="0.2">
      <c r="A152" s="3284"/>
      <c r="B152" s="2057" t="s">
        <v>49</v>
      </c>
      <c r="C152" s="1163">
        <v>44.905373013076591</v>
      </c>
      <c r="D152" s="1164">
        <v>47.662931326194837</v>
      </c>
      <c r="E152" s="1164">
        <v>50.549228099577917</v>
      </c>
      <c r="F152" s="1164">
        <v>50.458441256890488</v>
      </c>
      <c r="G152" s="1225">
        <v>59.176179828765541</v>
      </c>
      <c r="H152" s="1211">
        <v>55.770449085973816</v>
      </c>
      <c r="I152" s="1164">
        <v>58.036708538120465</v>
      </c>
      <c r="J152" s="1164">
        <v>52.596558060840827</v>
      </c>
      <c r="K152" s="1164">
        <v>59.854828561732944</v>
      </c>
      <c r="L152" s="1183">
        <v>71.060875397646129</v>
      </c>
      <c r="M152" s="1196">
        <v>42.337831501173149</v>
      </c>
      <c r="N152" s="1164">
        <v>49.941794383940561</v>
      </c>
      <c r="O152" s="1164">
        <v>49.518492706604121</v>
      </c>
      <c r="P152" s="1164">
        <v>45.970848063092198</v>
      </c>
      <c r="Q152" s="1225">
        <v>48.506420489480114</v>
      </c>
      <c r="R152" s="1211">
        <v>45.462017781768303</v>
      </c>
      <c r="S152" s="1164">
        <v>41.828976473788906</v>
      </c>
      <c r="T152" s="1164">
        <v>71.19903083561303</v>
      </c>
      <c r="U152" s="1164">
        <v>48.985864126358841</v>
      </c>
      <c r="V152" s="1164">
        <v>42.057039463317139</v>
      </c>
      <c r="W152" s="1164">
        <v>50.209512724793527</v>
      </c>
      <c r="X152" s="1164">
        <v>52.782978671710822</v>
      </c>
      <c r="Y152" s="1165">
        <v>57.428307556649152</v>
      </c>
      <c r="Z152" s="1165">
        <v>52.239027012167725</v>
      </c>
      <c r="AA152" s="1165">
        <v>33.993618754885041</v>
      </c>
      <c r="AB152" s="1165">
        <v>55.347806332995773</v>
      </c>
      <c r="AC152" s="1165">
        <v>41.048345704309583</v>
      </c>
      <c r="AD152" s="2557">
        <v>47.481169513811835</v>
      </c>
      <c r="AE152" s="2576"/>
      <c r="AF152" s="2576"/>
      <c r="AG152" s="2576"/>
      <c r="AH152" s="2576"/>
      <c r="AI152" s="2576"/>
      <c r="AJ152" s="2576"/>
      <c r="AK152" s="2576"/>
      <c r="AL152" s="2576"/>
      <c r="AM152" s="2576"/>
      <c r="AN152" s="2576"/>
      <c r="AO152" s="2576"/>
      <c r="AP152" s="2576"/>
      <c r="AQ152" s="2576"/>
      <c r="AR152" s="2576"/>
      <c r="AS152" s="2576"/>
      <c r="AT152" s="2576"/>
      <c r="AU152" s="2576"/>
      <c r="AV152" s="2576"/>
      <c r="AW152" s="2576"/>
      <c r="AX152" s="2576"/>
      <c r="AY152" s="2576"/>
      <c r="AZ152" s="239"/>
      <c r="BA152" s="3056"/>
      <c r="BB152" s="265" t="s">
        <v>49</v>
      </c>
      <c r="BC152" s="1599" t="s">
        <v>36</v>
      </c>
      <c r="BD152" s="1618" t="s">
        <v>36</v>
      </c>
      <c r="BE152" s="1618" t="s">
        <v>36</v>
      </c>
      <c r="BF152" s="1618" t="s">
        <v>36</v>
      </c>
      <c r="BG152" s="1638" t="s">
        <v>36</v>
      </c>
      <c r="BH152" s="1658" t="s">
        <v>36</v>
      </c>
      <c r="BI152" s="1618" t="s">
        <v>36</v>
      </c>
      <c r="BJ152" s="1618" t="s">
        <v>36</v>
      </c>
      <c r="BK152" s="1618" t="s">
        <v>36</v>
      </c>
      <c r="BL152" s="1638" t="s">
        <v>36</v>
      </c>
      <c r="BM152" s="1658" t="s">
        <v>36</v>
      </c>
      <c r="BN152" s="1618" t="s">
        <v>36</v>
      </c>
      <c r="BO152" s="1618" t="s">
        <v>36</v>
      </c>
      <c r="BP152" s="1618" t="s">
        <v>36</v>
      </c>
      <c r="BQ152" s="1638" t="s">
        <v>36</v>
      </c>
      <c r="BR152" s="1658" t="s">
        <v>36</v>
      </c>
      <c r="BS152" s="1618" t="s">
        <v>36</v>
      </c>
      <c r="BT152" s="1618" t="s">
        <v>36</v>
      </c>
      <c r="BU152" s="1618" t="s">
        <v>36</v>
      </c>
      <c r="BV152" s="1618" t="s">
        <v>36</v>
      </c>
      <c r="BW152" s="1618" t="s">
        <v>36</v>
      </c>
      <c r="BX152" s="1618" t="s">
        <v>36</v>
      </c>
      <c r="BY152" s="1676" t="s">
        <v>36</v>
      </c>
      <c r="BZ152" s="1676" t="s">
        <v>36</v>
      </c>
      <c r="CA152" s="1676" t="s">
        <v>36</v>
      </c>
      <c r="CB152" s="1676" t="s">
        <v>36</v>
      </c>
      <c r="CC152" s="1676" t="s">
        <v>36</v>
      </c>
      <c r="CD152" s="1676" t="s">
        <v>36</v>
      </c>
      <c r="CE152" s="2595"/>
      <c r="CF152" s="2595"/>
      <c r="CG152" s="2595"/>
      <c r="CH152" s="2595"/>
      <c r="CI152" s="2595"/>
      <c r="CJ152" s="2595"/>
      <c r="CK152" s="2595"/>
      <c r="CL152" s="2595"/>
      <c r="CM152" s="2595"/>
      <c r="CN152" s="2595"/>
      <c r="CO152" s="2595"/>
      <c r="CP152" s="2595"/>
      <c r="CQ152" s="2595"/>
      <c r="CR152" s="2595"/>
      <c r="CS152" s="2595"/>
      <c r="CT152" s="2595"/>
      <c r="CU152" s="2595"/>
      <c r="CV152" s="2595"/>
      <c r="CW152" s="2595"/>
      <c r="CX152" s="2595"/>
      <c r="CY152" s="2595"/>
      <c r="CZ152" s="2595"/>
    </row>
    <row r="153" s="1078" customFormat="true" ht="15" customHeight="true" x14ac:dyDescent="0.2">
      <c r="A153" s="3321" t="s">
        <v>63</v>
      </c>
      <c r="B153" s="2228" t="s">
        <v>382</v>
      </c>
      <c r="C153" s="2143">
        <v>0</v>
      </c>
      <c r="D153" s="2144">
        <v>0</v>
      </c>
      <c r="E153" s="2144">
        <v>0</v>
      </c>
      <c r="F153" s="2144">
        <v>0</v>
      </c>
      <c r="G153" s="2145">
        <v>2.0943305125716916</v>
      </c>
      <c r="H153" s="2146">
        <v>0</v>
      </c>
      <c r="I153" s="2144">
        <v>0</v>
      </c>
      <c r="J153" s="2144">
        <v>0</v>
      </c>
      <c r="K153" s="2144">
        <v>0.25009421725772985</v>
      </c>
      <c r="L153" s="2147">
        <v>9.1451495328460677</v>
      </c>
      <c r="M153" s="2148">
        <v>0</v>
      </c>
      <c r="N153" s="2144">
        <v>0</v>
      </c>
      <c r="O153" s="2144">
        <v>0</v>
      </c>
      <c r="P153" s="2144">
        <v>0</v>
      </c>
      <c r="Q153" s="2145">
        <v>0</v>
      </c>
      <c r="R153" s="2146">
        <v>1.8078636875301632E-2</v>
      </c>
      <c r="S153" s="2144">
        <v>7.26509247270377E-2</v>
      </c>
      <c r="T153" s="2144">
        <v>2.2357070335327176</v>
      </c>
      <c r="U153" s="2144">
        <v>2.1944556949118708E-2</v>
      </c>
      <c r="V153" s="2144">
        <v>4.7564535771619102E-3</v>
      </c>
      <c r="W153" s="2144">
        <v>0</v>
      </c>
      <c r="X153" s="2144">
        <v>0</v>
      </c>
      <c r="Y153" s="2144">
        <v>4.793695074550805E-2</v>
      </c>
      <c r="Z153" s="2144">
        <v>1.2683458874146356</v>
      </c>
      <c r="AA153" s="2144">
        <v>7.4984805909821947E-3</v>
      </c>
      <c r="AB153" s="2144">
        <v>0</v>
      </c>
      <c r="AC153" s="2144">
        <v>0</v>
      </c>
      <c r="AD153" s="2682">
        <v>0</v>
      </c>
      <c r="AE153" s="2697"/>
      <c r="AF153" s="2697"/>
      <c r="AG153" s="2697"/>
      <c r="AH153" s="2697"/>
      <c r="AI153" s="2697"/>
      <c r="AJ153" s="2697"/>
      <c r="AK153" s="2697"/>
      <c r="AL153" s="2697"/>
      <c r="AM153" s="2697"/>
      <c r="AN153" s="2697"/>
      <c r="AO153" s="2697"/>
      <c r="AP153" s="2697"/>
      <c r="AQ153" s="2697"/>
      <c r="AR153" s="2697"/>
      <c r="AS153" s="2697"/>
      <c r="AT153" s="2697"/>
      <c r="AU153" s="2697"/>
      <c r="AV153" s="2697"/>
      <c r="AW153" s="2697"/>
      <c r="AX153" s="2697"/>
      <c r="AY153" s="2697"/>
      <c r="AZ153" s="1080"/>
      <c r="BA153" s="3280" t="s">
        <v>63</v>
      </c>
      <c r="BB153" s="264" t="s">
        <v>382</v>
      </c>
      <c r="BC153" s="511">
        <v>0</v>
      </c>
      <c r="BD153" s="443">
        <v>0</v>
      </c>
      <c r="BE153" s="443">
        <v>0</v>
      </c>
      <c r="BF153" s="443">
        <v>0</v>
      </c>
      <c r="BG153" s="512">
        <v>344.98559499999999</v>
      </c>
      <c r="BH153" s="523">
        <v>0</v>
      </c>
      <c r="BI153" s="443">
        <v>0</v>
      </c>
      <c r="BJ153" s="443">
        <v>0</v>
      </c>
      <c r="BK153" s="443">
        <v>9.1887679999999996</v>
      </c>
      <c r="BL153" s="512">
        <v>335.79682699999995</v>
      </c>
      <c r="BM153" s="523">
        <v>0</v>
      </c>
      <c r="BN153" s="443">
        <v>0</v>
      </c>
      <c r="BO153" s="443">
        <v>0</v>
      </c>
      <c r="BP153" s="443">
        <v>0</v>
      </c>
      <c r="BQ153" s="512">
        <v>0</v>
      </c>
      <c r="BR153" s="523">
        <v>1.667133</v>
      </c>
      <c r="BS153" s="443">
        <v>2.3683999999999998</v>
      </c>
      <c r="BT153" s="443">
        <v>221.20222299999995</v>
      </c>
      <c r="BU153" s="443">
        <v>1.3889130000000001</v>
      </c>
      <c r="BV153" s="443">
        <v>0.30266500000000002</v>
      </c>
      <c r="BW153" s="443">
        <v>0</v>
      </c>
      <c r="BX153" s="443">
        <v>0</v>
      </c>
      <c r="BY153" s="444">
        <v>3.7425799999999998</v>
      </c>
      <c r="BZ153" s="444">
        <v>113.854595</v>
      </c>
      <c r="CA153" s="444">
        <v>0.45908599999999999</v>
      </c>
      <c r="CB153" s="444">
        <v>0</v>
      </c>
      <c r="CC153" s="444">
        <v>0</v>
      </c>
      <c r="CD153" s="444">
        <v>0</v>
      </c>
      <c r="CE153" s="2596"/>
      <c r="CF153" s="2596"/>
      <c r="CG153" s="2596"/>
      <c r="CH153" s="2596"/>
      <c r="CI153" s="2596"/>
      <c r="CJ153" s="2596"/>
      <c r="CK153" s="2596"/>
      <c r="CL153" s="2596"/>
      <c r="CM153" s="2596"/>
      <c r="CN153" s="2596"/>
      <c r="CO153" s="2596"/>
      <c r="CP153" s="2596"/>
      <c r="CQ153" s="2596"/>
      <c r="CR153" s="2596"/>
      <c r="CS153" s="2596"/>
      <c r="CT153" s="2596"/>
      <c r="CU153" s="2596"/>
      <c r="CV153" s="2596"/>
      <c r="CW153" s="2596"/>
      <c r="CX153" s="2596"/>
      <c r="CY153" s="2596"/>
      <c r="CZ153" s="2596"/>
    </row>
    <row r="154" s="1078" customFormat="true" ht="15" customHeight="true" x14ac:dyDescent="0.2">
      <c r="A154" s="3314"/>
      <c r="B154" s="2227" t="s">
        <v>383</v>
      </c>
      <c r="C154" s="2143">
        <v>2.058162712980327E-2</v>
      </c>
      <c r="D154" s="2144">
        <v>9.3755508987781011E-2</v>
      </c>
      <c r="E154" s="2144">
        <v>3.1372248548126043E-2</v>
      </c>
      <c r="F154" s="2144">
        <v>0.28547874407496754</v>
      </c>
      <c r="G154" s="2145">
        <v>4.3939581503306782</v>
      </c>
      <c r="H154" s="2146">
        <v>0.51239621764374677</v>
      </c>
      <c r="I154" s="2144">
        <v>1.0137315690777704</v>
      </c>
      <c r="J154" s="2144">
        <v>1.2572735348494268</v>
      </c>
      <c r="K154" s="2144">
        <v>1.095216629134435</v>
      </c>
      <c r="L154" s="2147">
        <v>16.588057081686859</v>
      </c>
      <c r="M154" s="2148">
        <v>0</v>
      </c>
      <c r="N154" s="2144">
        <v>0</v>
      </c>
      <c r="O154" s="2144">
        <v>1.7209378306856163E-2</v>
      </c>
      <c r="P154" s="2144">
        <v>0.20962623975347744</v>
      </c>
      <c r="Q154" s="2145">
        <v>0.11058256653749539</v>
      </c>
      <c r="R154" s="2146">
        <v>0</v>
      </c>
      <c r="S154" s="2144">
        <v>0.36641103085211252</v>
      </c>
      <c r="T154" s="2144">
        <v>6.4473789948863161</v>
      </c>
      <c r="U154" s="2144">
        <v>0.18224089562124562</v>
      </c>
      <c r="V154" s="2144">
        <v>0</v>
      </c>
      <c r="W154" s="2144">
        <v>7.293171799195021E-2</v>
      </c>
      <c r="X154" s="2144">
        <v>4.2361770208199236E-2</v>
      </c>
      <c r="Y154" s="2144">
        <v>0.20992914083230582</v>
      </c>
      <c r="Z154" s="2144">
        <v>0.51070342988629402</v>
      </c>
      <c r="AA154" s="2144">
        <v>0</v>
      </c>
      <c r="AB154" s="2144">
        <v>0</v>
      </c>
      <c r="AC154" s="2144">
        <v>7.26504388512446E-2</v>
      </c>
      <c r="AD154" s="2682">
        <v>1.7130917137411055</v>
      </c>
      <c r="AE154" s="2697"/>
      <c r="AF154" s="2697"/>
      <c r="AG154" s="2697"/>
      <c r="AH154" s="2697"/>
      <c r="AI154" s="2697"/>
      <c r="AJ154" s="2697"/>
      <c r="AK154" s="2697"/>
      <c r="AL154" s="2697"/>
      <c r="AM154" s="2697"/>
      <c r="AN154" s="2697"/>
      <c r="AO154" s="2697"/>
      <c r="AP154" s="2697"/>
      <c r="AQ154" s="2697"/>
      <c r="AR154" s="2697"/>
      <c r="AS154" s="2697"/>
      <c r="AT154" s="2697"/>
      <c r="AU154" s="2697"/>
      <c r="AV154" s="2697"/>
      <c r="AW154" s="2697"/>
      <c r="AX154" s="2697"/>
      <c r="AY154" s="2697"/>
      <c r="AZ154" s="1080"/>
      <c r="BA154" s="3280"/>
      <c r="BB154" s="173" t="s">
        <v>383</v>
      </c>
      <c r="BC154" s="513">
        <v>3.3904120000000004</v>
      </c>
      <c r="BD154" s="445">
        <v>15.437193000000001</v>
      </c>
      <c r="BE154" s="445">
        <v>5.1640319999999997</v>
      </c>
      <c r="BF154" s="445">
        <v>47.007466000000001</v>
      </c>
      <c r="BG154" s="514">
        <v>723.78846500000031</v>
      </c>
      <c r="BH154" s="524">
        <v>18.827604999999998</v>
      </c>
      <c r="BI154" s="445">
        <v>37.232592999999994</v>
      </c>
      <c r="BJ154" s="445">
        <v>46.210805999999998</v>
      </c>
      <c r="BK154" s="445">
        <v>40.239601</v>
      </c>
      <c r="BL154" s="514">
        <v>609.08976000000018</v>
      </c>
      <c r="BM154" s="524">
        <v>0</v>
      </c>
      <c r="BN154" s="445">
        <v>0</v>
      </c>
      <c r="BO154" s="445">
        <v>2.2016429999999998</v>
      </c>
      <c r="BP154" s="445">
        <v>26.834193000000003</v>
      </c>
      <c r="BQ154" s="514">
        <v>14.151367</v>
      </c>
      <c r="BR154" s="524">
        <v>0</v>
      </c>
      <c r="BS154" s="445">
        <v>11.944898</v>
      </c>
      <c r="BT154" s="445">
        <v>637.90762600000005</v>
      </c>
      <c r="BU154" s="445">
        <v>11.534375000000001</v>
      </c>
      <c r="BV154" s="445">
        <v>0</v>
      </c>
      <c r="BW154" s="445">
        <v>4.6001820000000002</v>
      </c>
      <c r="BX154" s="445">
        <v>1.7064409999999999</v>
      </c>
      <c r="BY154" s="446">
        <v>16.389790999999999</v>
      </c>
      <c r="BZ154" s="446">
        <v>45.843907999999999</v>
      </c>
      <c r="CA154" s="446">
        <v>0</v>
      </c>
      <c r="CB154" s="446">
        <v>0</v>
      </c>
      <c r="CC154" s="446">
        <v>4.7427350000000006</v>
      </c>
      <c r="CD154" s="446">
        <v>60.11761199999998</v>
      </c>
      <c r="CE154" s="2596"/>
      <c r="CF154" s="2596"/>
      <c r="CG154" s="2596"/>
      <c r="CH154" s="2596"/>
      <c r="CI154" s="2596"/>
      <c r="CJ154" s="2596"/>
      <c r="CK154" s="2596"/>
      <c r="CL154" s="2596"/>
      <c r="CM154" s="2596"/>
      <c r="CN154" s="2596"/>
      <c r="CO154" s="2596"/>
      <c r="CP154" s="2596"/>
      <c r="CQ154" s="2596"/>
      <c r="CR154" s="2596"/>
      <c r="CS154" s="2596"/>
      <c r="CT154" s="2596"/>
      <c r="CU154" s="2596"/>
      <c r="CV154" s="2596"/>
      <c r="CW154" s="2596"/>
      <c r="CX154" s="2596"/>
      <c r="CY154" s="2596"/>
      <c r="CZ154" s="2596"/>
    </row>
    <row r="155" s="1078" customFormat="true" ht="15" customHeight="true" x14ac:dyDescent="0.2">
      <c r="A155" s="3314"/>
      <c r="B155" s="2227" t="s">
        <v>384</v>
      </c>
      <c r="C155" s="2143">
        <v>8.8350595420452802E-2</v>
      </c>
      <c r="D155" s="2144">
        <v>3.8647642665512225E-2</v>
      </c>
      <c r="E155" s="2144">
        <v>0.356955624374792</v>
      </c>
      <c r="F155" s="2144">
        <v>0.23283729403825246</v>
      </c>
      <c r="G155" s="2145">
        <v>1.057097590304453</v>
      </c>
      <c r="H155" s="2146">
        <v>1.059340470840709</v>
      </c>
      <c r="I155" s="2144">
        <v>8.0901199524162179E-2</v>
      </c>
      <c r="J155" s="2144">
        <v>0.77027605068117366</v>
      </c>
      <c r="K155" s="2144">
        <v>1.6178208647481473</v>
      </c>
      <c r="L155" s="2147">
        <v>1.3600894304943207</v>
      </c>
      <c r="M155" s="2148">
        <v>5.2901376340819178E-2</v>
      </c>
      <c r="N155" s="2144">
        <v>0</v>
      </c>
      <c r="O155" s="2144">
        <v>0.16952150182049283</v>
      </c>
      <c r="P155" s="2144">
        <v>0.11828703974196438</v>
      </c>
      <c r="Q155" s="2145">
        <v>0.53879861686025299</v>
      </c>
      <c r="R155" s="2146">
        <v>1.1581914463817538</v>
      </c>
      <c r="S155" s="2144">
        <v>0.4568525363560843</v>
      </c>
      <c r="T155" s="2144">
        <v>1.2677359476840564</v>
      </c>
      <c r="U155" s="2144">
        <v>9.318599604247798E-3</v>
      </c>
      <c r="V155" s="2144">
        <v>3.3295175040133365E-2</v>
      </c>
      <c r="W155" s="2144">
        <v>0</v>
      </c>
      <c r="X155" s="2144">
        <v>0</v>
      </c>
      <c r="Y155" s="2144">
        <v>0.25170065410175374</v>
      </c>
      <c r="Z155" s="2144">
        <v>0</v>
      </c>
      <c r="AA155" s="2144">
        <v>0.32772678432982416</v>
      </c>
      <c r="AB155" s="2144">
        <v>4.7214125981502757E-2</v>
      </c>
      <c r="AC155" s="2144">
        <v>0</v>
      </c>
      <c r="AD155" s="2682">
        <v>2.0156869058308425E-2</v>
      </c>
      <c r="AE155" s="2697"/>
      <c r="AF155" s="2697"/>
      <c r="AG155" s="2697"/>
      <c r="AH155" s="2697"/>
      <c r="AI155" s="2697"/>
      <c r="AJ155" s="2697"/>
      <c r="AK155" s="2697"/>
      <c r="AL155" s="2697"/>
      <c r="AM155" s="2697"/>
      <c r="AN155" s="2697"/>
      <c r="AO155" s="2697"/>
      <c r="AP155" s="2697"/>
      <c r="AQ155" s="2697"/>
      <c r="AR155" s="2697"/>
      <c r="AS155" s="2697"/>
      <c r="AT155" s="2697"/>
      <c r="AU155" s="2697"/>
      <c r="AV155" s="2697"/>
      <c r="AW155" s="2697"/>
      <c r="AX155" s="2697"/>
      <c r="AY155" s="2697"/>
      <c r="AZ155" s="1080"/>
      <c r="BA155" s="3280"/>
      <c r="BB155" s="173" t="s">
        <v>384</v>
      </c>
      <c r="BC155" s="513">
        <v>14.553996</v>
      </c>
      <c r="BD155" s="445">
        <v>6.3634779999999997</v>
      </c>
      <c r="BE155" s="445">
        <v>58.756715</v>
      </c>
      <c r="BF155" s="445">
        <v>38.339425999999996</v>
      </c>
      <c r="BG155" s="514">
        <v>174.12888699999993</v>
      </c>
      <c r="BH155" s="524">
        <v>38.924650999999997</v>
      </c>
      <c r="BI155" s="445">
        <v>2.9713599999999998</v>
      </c>
      <c r="BJ155" s="445">
        <v>28.311323000000002</v>
      </c>
      <c r="BK155" s="445">
        <v>59.440721000000011</v>
      </c>
      <c r="BL155" s="514">
        <v>49.940540999999996</v>
      </c>
      <c r="BM155" s="524">
        <v>6.7740419999999997</v>
      </c>
      <c r="BN155" s="445">
        <v>0</v>
      </c>
      <c r="BO155" s="445">
        <v>21.687351</v>
      </c>
      <c r="BP155" s="445">
        <v>15.141889000000001</v>
      </c>
      <c r="BQ155" s="514">
        <v>68.950624000000005</v>
      </c>
      <c r="BR155" s="524">
        <v>106.80336100000001</v>
      </c>
      <c r="BS155" s="445">
        <v>14.893266000000001</v>
      </c>
      <c r="BT155" s="445">
        <v>125.430571</v>
      </c>
      <c r="BU155" s="445">
        <v>0.58979199999999998</v>
      </c>
      <c r="BV155" s="445">
        <v>2.118655</v>
      </c>
      <c r="BW155" s="445">
        <v>0</v>
      </c>
      <c r="BX155" s="445">
        <v>0</v>
      </c>
      <c r="BY155" s="446">
        <v>19.651017</v>
      </c>
      <c r="BZ155" s="446">
        <v>0</v>
      </c>
      <c r="CA155" s="446">
        <v>20.064702</v>
      </c>
      <c r="CB155" s="446">
        <v>1.883772</v>
      </c>
      <c r="CC155" s="446">
        <v>0</v>
      </c>
      <c r="CD155" s="446">
        <v>0.70736600000000005</v>
      </c>
      <c r="CE155" s="2596"/>
      <c r="CF155" s="2596"/>
      <c r="CG155" s="2596"/>
      <c r="CH155" s="2596"/>
      <c r="CI155" s="2596"/>
      <c r="CJ155" s="2596"/>
      <c r="CK155" s="2596"/>
      <c r="CL155" s="2596"/>
      <c r="CM155" s="2596"/>
      <c r="CN155" s="2596"/>
      <c r="CO155" s="2596"/>
      <c r="CP155" s="2596"/>
      <c r="CQ155" s="2596"/>
      <c r="CR155" s="2596"/>
      <c r="CS155" s="2596"/>
      <c r="CT155" s="2596"/>
      <c r="CU155" s="2596"/>
      <c r="CV155" s="2596"/>
      <c r="CW155" s="2596"/>
      <c r="CX155" s="2596"/>
      <c r="CY155" s="2596"/>
      <c r="CZ155" s="2596"/>
    </row>
    <row r="156" s="1078" customFormat="true" ht="15" customHeight="true" x14ac:dyDescent="0.2">
      <c r="A156" s="3314"/>
      <c r="B156" s="2227" t="s">
        <v>385</v>
      </c>
      <c r="C156" s="2143">
        <v>0</v>
      </c>
      <c r="D156" s="2144">
        <v>2.2109698321548056E-2</v>
      </c>
      <c r="E156" s="2144">
        <v>0</v>
      </c>
      <c r="F156" s="2144">
        <v>0</v>
      </c>
      <c r="G156" s="2145">
        <v>0</v>
      </c>
      <c r="H156" s="2146">
        <v>0</v>
      </c>
      <c r="I156" s="2144">
        <v>0</v>
      </c>
      <c r="J156" s="2144">
        <v>0</v>
      </c>
      <c r="K156" s="2144">
        <v>0</v>
      </c>
      <c r="L156" s="2147">
        <v>0</v>
      </c>
      <c r="M156" s="2148">
        <v>0</v>
      </c>
      <c r="N156" s="2144">
        <v>2.8502575153404056E-2</v>
      </c>
      <c r="O156" s="2144">
        <v>0</v>
      </c>
      <c r="P156" s="2144">
        <v>0</v>
      </c>
      <c r="Q156" s="2145">
        <v>0</v>
      </c>
      <c r="R156" s="2146">
        <v>0</v>
      </c>
      <c r="S156" s="2144">
        <v>0</v>
      </c>
      <c r="T156" s="2144">
        <v>0</v>
      </c>
      <c r="U156" s="2144">
        <v>0</v>
      </c>
      <c r="V156" s="2144">
        <v>0</v>
      </c>
      <c r="W156" s="2144">
        <v>0</v>
      </c>
      <c r="X156" s="2144">
        <v>0</v>
      </c>
      <c r="Y156" s="2144">
        <v>0</v>
      </c>
      <c r="Z156" s="2144">
        <v>0</v>
      </c>
      <c r="AA156" s="2144">
        <v>5.9461187395297585E-2</v>
      </c>
      <c r="AB156" s="2144">
        <v>0</v>
      </c>
      <c r="AC156" s="2144">
        <v>0</v>
      </c>
      <c r="AD156" s="2682">
        <v>0</v>
      </c>
      <c r="AE156" s="2697"/>
      <c r="AF156" s="2697"/>
      <c r="AG156" s="2697"/>
      <c r="AH156" s="2697"/>
      <c r="AI156" s="2697"/>
      <c r="AJ156" s="2697"/>
      <c r="AK156" s="2697"/>
      <c r="AL156" s="2697"/>
      <c r="AM156" s="2697"/>
      <c r="AN156" s="2697"/>
      <c r="AO156" s="2697"/>
      <c r="AP156" s="2697"/>
      <c r="AQ156" s="2697"/>
      <c r="AR156" s="2697"/>
      <c r="AS156" s="2697"/>
      <c r="AT156" s="2697"/>
      <c r="AU156" s="2697"/>
      <c r="AV156" s="2697"/>
      <c r="AW156" s="2697"/>
      <c r="AX156" s="2697"/>
      <c r="AY156" s="2697"/>
      <c r="AZ156" s="1080"/>
      <c r="BA156" s="3280"/>
      <c r="BB156" s="173" t="s">
        <v>385</v>
      </c>
      <c r="BC156" s="513">
        <v>0</v>
      </c>
      <c r="BD156" s="445">
        <v>3.640444</v>
      </c>
      <c r="BE156" s="445">
        <v>0</v>
      </c>
      <c r="BF156" s="445">
        <v>0</v>
      </c>
      <c r="BG156" s="514">
        <v>0</v>
      </c>
      <c r="BH156" s="524">
        <v>0</v>
      </c>
      <c r="BI156" s="445">
        <v>0</v>
      </c>
      <c r="BJ156" s="445">
        <v>0</v>
      </c>
      <c r="BK156" s="445">
        <v>0</v>
      </c>
      <c r="BL156" s="514">
        <v>0</v>
      </c>
      <c r="BM156" s="524">
        <v>0</v>
      </c>
      <c r="BN156" s="445">
        <v>3.640444</v>
      </c>
      <c r="BO156" s="445">
        <v>0</v>
      </c>
      <c r="BP156" s="445">
        <v>0</v>
      </c>
      <c r="BQ156" s="514">
        <v>0</v>
      </c>
      <c r="BR156" s="524">
        <v>0</v>
      </c>
      <c r="BS156" s="445">
        <v>0</v>
      </c>
      <c r="BT156" s="445">
        <v>0</v>
      </c>
      <c r="BU156" s="445">
        <v>0</v>
      </c>
      <c r="BV156" s="445">
        <v>0</v>
      </c>
      <c r="BW156" s="445">
        <v>0</v>
      </c>
      <c r="BX156" s="445">
        <v>0</v>
      </c>
      <c r="BY156" s="446">
        <v>0</v>
      </c>
      <c r="BZ156" s="446">
        <v>0</v>
      </c>
      <c r="CA156" s="446">
        <v>3.640444</v>
      </c>
      <c r="CB156" s="446">
        <v>0</v>
      </c>
      <c r="CC156" s="446">
        <v>0</v>
      </c>
      <c r="CD156" s="446">
        <v>0</v>
      </c>
      <c r="CE156" s="2596"/>
      <c r="CF156" s="2596"/>
      <c r="CG156" s="2596"/>
      <c r="CH156" s="2596"/>
      <c r="CI156" s="2596"/>
      <c r="CJ156" s="2596"/>
      <c r="CK156" s="2596"/>
      <c r="CL156" s="2596"/>
      <c r="CM156" s="2596"/>
      <c r="CN156" s="2596"/>
      <c r="CO156" s="2596"/>
      <c r="CP156" s="2596"/>
      <c r="CQ156" s="2596"/>
      <c r="CR156" s="2596"/>
      <c r="CS156" s="2596"/>
      <c r="CT156" s="2596"/>
      <c r="CU156" s="2596"/>
      <c r="CV156" s="2596"/>
      <c r="CW156" s="2596"/>
      <c r="CX156" s="2596"/>
      <c r="CY156" s="2596"/>
      <c r="CZ156" s="2596"/>
    </row>
    <row r="157" s="1078" customFormat="true" ht="15" customHeight="true" x14ac:dyDescent="0.2">
      <c r="A157" s="3314"/>
      <c r="B157" s="2227" t="s">
        <v>386</v>
      </c>
      <c r="C157" s="2143">
        <v>0</v>
      </c>
      <c r="D157" s="2144">
        <v>0</v>
      </c>
      <c r="E157" s="2144">
        <v>0</v>
      </c>
      <c r="F157" s="2144">
        <v>0</v>
      </c>
      <c r="G157" s="2145">
        <v>8.4160512987489014E-2</v>
      </c>
      <c r="H157" s="2146">
        <v>0</v>
      </c>
      <c r="I157" s="2144">
        <v>0</v>
      </c>
      <c r="J157" s="2144">
        <v>0</v>
      </c>
      <c r="K157" s="2144">
        <v>0</v>
      </c>
      <c r="L157" s="2147">
        <v>0.37755335879556212</v>
      </c>
      <c r="M157" s="2148">
        <v>0</v>
      </c>
      <c r="N157" s="2144">
        <v>0</v>
      </c>
      <c r="O157" s="2144">
        <v>0</v>
      </c>
      <c r="P157" s="2144">
        <v>0</v>
      </c>
      <c r="Q157" s="2145">
        <v>0</v>
      </c>
      <c r="R157" s="2146">
        <v>0</v>
      </c>
      <c r="S157" s="2144">
        <v>0</v>
      </c>
      <c r="T157" s="2144">
        <v>0.14011657767748315</v>
      </c>
      <c r="U157" s="2144">
        <v>0</v>
      </c>
      <c r="V157" s="2144">
        <v>0</v>
      </c>
      <c r="W157" s="2144">
        <v>0</v>
      </c>
      <c r="X157" s="2144">
        <v>0</v>
      </c>
      <c r="Y157" s="2144">
        <v>0</v>
      </c>
      <c r="Z157" s="2144">
        <v>0</v>
      </c>
      <c r="AA157" s="2144">
        <v>0</v>
      </c>
      <c r="AB157" s="2144">
        <v>0</v>
      </c>
      <c r="AC157" s="2144">
        <v>0</v>
      </c>
      <c r="AD157" s="2682">
        <v>0</v>
      </c>
      <c r="AE157" s="2697"/>
      <c r="AF157" s="2697"/>
      <c r="AG157" s="2697"/>
      <c r="AH157" s="2697"/>
      <c r="AI157" s="2697"/>
      <c r="AJ157" s="2697"/>
      <c r="AK157" s="2697"/>
      <c r="AL157" s="2697"/>
      <c r="AM157" s="2697"/>
      <c r="AN157" s="2697"/>
      <c r="AO157" s="2697"/>
      <c r="AP157" s="2697"/>
      <c r="AQ157" s="2697"/>
      <c r="AR157" s="2697"/>
      <c r="AS157" s="2697"/>
      <c r="AT157" s="2697"/>
      <c r="AU157" s="2697"/>
      <c r="AV157" s="2697"/>
      <c r="AW157" s="2697"/>
      <c r="AX157" s="2697"/>
      <c r="AY157" s="2697"/>
      <c r="AZ157" s="1080"/>
      <c r="BA157" s="3280"/>
      <c r="BB157" s="173" t="s">
        <v>386</v>
      </c>
      <c r="BC157" s="513">
        <v>0</v>
      </c>
      <c r="BD157" s="445">
        <v>0</v>
      </c>
      <c r="BE157" s="445">
        <v>0</v>
      </c>
      <c r="BF157" s="445">
        <v>0</v>
      </c>
      <c r="BG157" s="514">
        <v>13.86322</v>
      </c>
      <c r="BH157" s="524">
        <v>0</v>
      </c>
      <c r="BI157" s="445">
        <v>0</v>
      </c>
      <c r="BJ157" s="445">
        <v>0</v>
      </c>
      <c r="BK157" s="445">
        <v>0</v>
      </c>
      <c r="BL157" s="514">
        <v>13.86322</v>
      </c>
      <c r="BM157" s="524">
        <v>0</v>
      </c>
      <c r="BN157" s="445">
        <v>0</v>
      </c>
      <c r="BO157" s="445">
        <v>0</v>
      </c>
      <c r="BP157" s="445">
        <v>0</v>
      </c>
      <c r="BQ157" s="514">
        <v>0</v>
      </c>
      <c r="BR157" s="524">
        <v>0</v>
      </c>
      <c r="BS157" s="445">
        <v>0</v>
      </c>
      <c r="BT157" s="445">
        <v>13.86322</v>
      </c>
      <c r="BU157" s="445">
        <v>0</v>
      </c>
      <c r="BV157" s="445">
        <v>0</v>
      </c>
      <c r="BW157" s="445">
        <v>0</v>
      </c>
      <c r="BX157" s="445">
        <v>0</v>
      </c>
      <c r="BY157" s="446">
        <v>0</v>
      </c>
      <c r="BZ157" s="446">
        <v>0</v>
      </c>
      <c r="CA157" s="446">
        <v>0</v>
      </c>
      <c r="CB157" s="446">
        <v>0</v>
      </c>
      <c r="CC157" s="446">
        <v>0</v>
      </c>
      <c r="CD157" s="446">
        <v>0</v>
      </c>
      <c r="CE157" s="2596"/>
      <c r="CF157" s="2596"/>
      <c r="CG157" s="2596"/>
      <c r="CH157" s="2596"/>
      <c r="CI157" s="2596"/>
      <c r="CJ157" s="2596"/>
      <c r="CK157" s="2596"/>
      <c r="CL157" s="2596"/>
      <c r="CM157" s="2596"/>
      <c r="CN157" s="2596"/>
      <c r="CO157" s="2596"/>
      <c r="CP157" s="2596"/>
      <c r="CQ157" s="2596"/>
      <c r="CR157" s="2596"/>
      <c r="CS157" s="2596"/>
      <c r="CT157" s="2596"/>
      <c r="CU157" s="2596"/>
      <c r="CV157" s="2596"/>
      <c r="CW157" s="2596"/>
      <c r="CX157" s="2596"/>
      <c r="CY157" s="2596"/>
      <c r="CZ157" s="2596"/>
    </row>
    <row r="158" s="1078" customFormat="true" ht="15" customHeight="true" x14ac:dyDescent="0.2">
      <c r="A158" s="3314"/>
      <c r="B158" s="2227" t="s">
        <v>387</v>
      </c>
      <c r="C158" s="2143">
        <v>0</v>
      </c>
      <c r="D158" s="2144">
        <v>0.11602193016104374</v>
      </c>
      <c r="E158" s="2144">
        <v>0.28533464027431626</v>
      </c>
      <c r="F158" s="2144">
        <v>0.51099089996985247</v>
      </c>
      <c r="G158" s="2145">
        <v>2.0055036727892817</v>
      </c>
      <c r="H158" s="2146">
        <v>0.31274438674788613</v>
      </c>
      <c r="I158" s="2144">
        <v>0.7017639964248984</v>
      </c>
      <c r="J158" s="2144">
        <v>1.0982013874703858</v>
      </c>
      <c r="K158" s="2144">
        <v>1.8201538823635579</v>
      </c>
      <c r="L158" s="2147">
        <v>5.1146280568131584</v>
      </c>
      <c r="M158" s="2148">
        <v>0</v>
      </c>
      <c r="N158" s="2144">
        <v>8.7945431899086851E-2</v>
      </c>
      <c r="O158" s="2144">
        <v>0.11398321081372564</v>
      </c>
      <c r="P158" s="2144">
        <v>0.33316506101297155</v>
      </c>
      <c r="Q158" s="2145">
        <v>0.62354263604349258</v>
      </c>
      <c r="R158" s="2146">
        <v>0.69497308355281351</v>
      </c>
      <c r="S158" s="2144">
        <v>2.0122746013419337</v>
      </c>
      <c r="T158" s="2144">
        <v>2.5489556607088426</v>
      </c>
      <c r="U158" s="2144">
        <v>8.9065754045983395E-2</v>
      </c>
      <c r="V158" s="2144">
        <v>0</v>
      </c>
      <c r="W158" s="2144">
        <v>0.56892508387293728</v>
      </c>
      <c r="X158" s="2144">
        <v>0</v>
      </c>
      <c r="Y158" s="2144">
        <v>0.1290323183059281</v>
      </c>
      <c r="Z158" s="2144">
        <v>0</v>
      </c>
      <c r="AA158" s="2144">
        <v>0.17595989964559861</v>
      </c>
      <c r="AB158" s="2144">
        <v>0.43848198504962965</v>
      </c>
      <c r="AC158" s="2144">
        <v>0.28329096354202482</v>
      </c>
      <c r="AD158" s="2682">
        <v>9.2804417487422769E-3</v>
      </c>
      <c r="AE158" s="2697"/>
      <c r="AF158" s="2697"/>
      <c r="AG158" s="2697"/>
      <c r="AH158" s="2697"/>
      <c r="AI158" s="2697"/>
      <c r="AJ158" s="2697"/>
      <c r="AK158" s="2697"/>
      <c r="AL158" s="2697"/>
      <c r="AM158" s="2697"/>
      <c r="AN158" s="2697"/>
      <c r="AO158" s="2697"/>
      <c r="AP158" s="2697"/>
      <c r="AQ158" s="2697"/>
      <c r="AR158" s="2697"/>
      <c r="AS158" s="2697"/>
      <c r="AT158" s="2697"/>
      <c r="AU158" s="2697"/>
      <c r="AV158" s="2697"/>
      <c r="AW158" s="2697"/>
      <c r="AX158" s="2697"/>
      <c r="AY158" s="2697"/>
      <c r="AZ158" s="1080"/>
      <c r="BA158" s="3280"/>
      <c r="BB158" s="173" t="s">
        <v>387</v>
      </c>
      <c r="BC158" s="513">
        <v>0</v>
      </c>
      <c r="BD158" s="445">
        <v>19.103442000000001</v>
      </c>
      <c r="BE158" s="445">
        <v>46.967536000000003</v>
      </c>
      <c r="BF158" s="445">
        <v>84.140720999999985</v>
      </c>
      <c r="BG158" s="514">
        <v>330.35372100000006</v>
      </c>
      <c r="BH158" s="524">
        <v>11.491552</v>
      </c>
      <c r="BI158" s="445">
        <v>25.774568000000002</v>
      </c>
      <c r="BJ158" s="445">
        <v>40.364145000000001</v>
      </c>
      <c r="BK158" s="445">
        <v>66.874683999999988</v>
      </c>
      <c r="BL158" s="514">
        <v>187.80183600000001</v>
      </c>
      <c r="BM158" s="524">
        <v>0</v>
      </c>
      <c r="BN158" s="445">
        <v>11.232684000000001</v>
      </c>
      <c r="BO158" s="445">
        <v>14.582185000000001</v>
      </c>
      <c r="BP158" s="445">
        <v>42.648360999999994</v>
      </c>
      <c r="BQ158" s="514">
        <v>79.795404999999988</v>
      </c>
      <c r="BR158" s="524">
        <v>64.087384999999998</v>
      </c>
      <c r="BS158" s="445">
        <v>65.59959400000001</v>
      </c>
      <c r="BT158" s="445">
        <v>252.195234</v>
      </c>
      <c r="BU158" s="445">
        <v>5.6371419999999999</v>
      </c>
      <c r="BV158" s="445">
        <v>0</v>
      </c>
      <c r="BW158" s="445">
        <v>35.885057999999994</v>
      </c>
      <c r="BX158" s="445">
        <v>0</v>
      </c>
      <c r="BY158" s="446">
        <v>10.073936</v>
      </c>
      <c r="BZ158" s="446">
        <v>0</v>
      </c>
      <c r="CA158" s="446">
        <v>10.772946000000001</v>
      </c>
      <c r="CB158" s="446">
        <v>17.494765999999998</v>
      </c>
      <c r="CC158" s="446">
        <v>18.493680000000001</v>
      </c>
      <c r="CD158" s="446">
        <v>0.325679</v>
      </c>
      <c r="CE158" s="2596"/>
      <c r="CF158" s="2596"/>
      <c r="CG158" s="2596"/>
      <c r="CH158" s="2596"/>
      <c r="CI158" s="2596"/>
      <c r="CJ158" s="2596"/>
      <c r="CK158" s="2596"/>
      <c r="CL158" s="2596"/>
      <c r="CM158" s="2596"/>
      <c r="CN158" s="2596"/>
      <c r="CO158" s="2596"/>
      <c r="CP158" s="2596"/>
      <c r="CQ158" s="2596"/>
      <c r="CR158" s="2596"/>
      <c r="CS158" s="2596"/>
      <c r="CT158" s="2596"/>
      <c r="CU158" s="2596"/>
      <c r="CV158" s="2596"/>
      <c r="CW158" s="2596"/>
      <c r="CX158" s="2596"/>
      <c r="CY158" s="2596"/>
      <c r="CZ158" s="2596"/>
    </row>
    <row r="159" s="1078" customFormat="true" ht="15" customHeight="true" x14ac:dyDescent="0.2">
      <c r="A159" s="3314"/>
      <c r="B159" s="2227" t="s">
        <v>388</v>
      </c>
      <c r="C159" s="2143">
        <v>5.2045917723208488</v>
      </c>
      <c r="D159" s="2144">
        <v>9.5689707174810543</v>
      </c>
      <c r="E159" s="2144">
        <v>15.989387217060457</v>
      </c>
      <c r="F159" s="2144">
        <v>31.090535928363146</v>
      </c>
      <c r="G159" s="2145">
        <v>74.771851971985811</v>
      </c>
      <c r="H159" s="2146">
        <v>42.808093268185623</v>
      </c>
      <c r="I159" s="2144">
        <v>75.424789760663685</v>
      </c>
      <c r="J159" s="2144">
        <v>88.375991311228546</v>
      </c>
      <c r="K159" s="2144">
        <v>91.433915068685167</v>
      </c>
      <c r="L159" s="2147">
        <v>66.433823439999571</v>
      </c>
      <c r="M159" s="2148">
        <v>4.0334788846717382</v>
      </c>
      <c r="N159" s="2144">
        <v>7.0123537319970257</v>
      </c>
      <c r="O159" s="2144">
        <v>12.359259935339599</v>
      </c>
      <c r="P159" s="2144">
        <v>15.827771272410315</v>
      </c>
      <c r="Q159" s="2145">
        <v>31.971399772064281</v>
      </c>
      <c r="R159" s="2146">
        <v>23.908485722018053</v>
      </c>
      <c r="S159" s="2144">
        <v>34.486947553084605</v>
      </c>
      <c r="T159" s="2144">
        <v>73.575396865761917</v>
      </c>
      <c r="U159" s="2144">
        <v>15.211154520586776</v>
      </c>
      <c r="V159" s="2144">
        <v>21.205842089743644</v>
      </c>
      <c r="W159" s="2144">
        <v>18.832069282558329</v>
      </c>
      <c r="X159" s="2144">
        <v>13.703287861324664</v>
      </c>
      <c r="Y159" s="2144">
        <v>4.7746187278108625</v>
      </c>
      <c r="Z159" s="2144">
        <v>37.978325675089415</v>
      </c>
      <c r="AA159" s="2144">
        <v>29.973917552040817</v>
      </c>
      <c r="AB159" s="2144">
        <v>33.916642495781012</v>
      </c>
      <c r="AC159" s="2144">
        <v>8.6312654471229511</v>
      </c>
      <c r="AD159" s="2682">
        <v>8.7385739895001997</v>
      </c>
      <c r="AE159" s="2697"/>
      <c r="AF159" s="2697"/>
      <c r="AG159" s="2697"/>
      <c r="AH159" s="2697"/>
      <c r="AI159" s="2697"/>
      <c r="AJ159" s="2697"/>
      <c r="AK159" s="2697"/>
      <c r="AL159" s="2697"/>
      <c r="AM159" s="2697"/>
      <c r="AN159" s="2697"/>
      <c r="AO159" s="2697"/>
      <c r="AP159" s="2697"/>
      <c r="AQ159" s="2697"/>
      <c r="AR159" s="2697"/>
      <c r="AS159" s="2697"/>
      <c r="AT159" s="2697"/>
      <c r="AU159" s="2697"/>
      <c r="AV159" s="2697"/>
      <c r="AW159" s="2697"/>
      <c r="AX159" s="2697"/>
      <c r="AY159" s="2697"/>
      <c r="AZ159" s="1080"/>
      <c r="BA159" s="3280"/>
      <c r="BB159" s="173" t="s">
        <v>388</v>
      </c>
      <c r="BC159" s="513">
        <v>857.35254499999985</v>
      </c>
      <c r="BD159" s="445">
        <v>1575.5665920000001</v>
      </c>
      <c r="BE159" s="445">
        <v>2631.9346259999993</v>
      </c>
      <c r="BF159" s="445">
        <v>5119.4260199999981</v>
      </c>
      <c r="BG159" s="514">
        <v>12316.686256999967</v>
      </c>
      <c r="BH159" s="524">
        <v>1572.9504690000003</v>
      </c>
      <c r="BI159" s="445">
        <v>2770.2210179999993</v>
      </c>
      <c r="BJ159" s="445">
        <v>3248.2396840000024</v>
      </c>
      <c r="BK159" s="445">
        <v>3359.3940800000028</v>
      </c>
      <c r="BL159" s="514">
        <v>2439.3550960000002</v>
      </c>
      <c r="BM159" s="524">
        <v>516.48855400000002</v>
      </c>
      <c r="BN159" s="445">
        <v>895.64121599999953</v>
      </c>
      <c r="BO159" s="445">
        <v>1581.1540450000005</v>
      </c>
      <c r="BP159" s="445">
        <v>2026.1083229999997</v>
      </c>
      <c r="BQ159" s="514">
        <v>4091.4135549999992</v>
      </c>
      <c r="BR159" s="524">
        <v>2204.7362199999993</v>
      </c>
      <c r="BS159" s="445">
        <v>1124.2649270000004</v>
      </c>
      <c r="BT159" s="445">
        <v>7279.5948220000064</v>
      </c>
      <c r="BU159" s="445">
        <v>962.74307600000088</v>
      </c>
      <c r="BV159" s="445">
        <v>1349.380603000003</v>
      </c>
      <c r="BW159" s="445">
        <v>1187.8363559999996</v>
      </c>
      <c r="BX159" s="445">
        <v>552.00366100000019</v>
      </c>
      <c r="BY159" s="446">
        <v>372.76865299999986</v>
      </c>
      <c r="BZ159" s="446">
        <v>3409.170110000005</v>
      </c>
      <c r="CA159" s="446">
        <v>1835.1192279999975</v>
      </c>
      <c r="CB159" s="446">
        <v>1353.222581999999</v>
      </c>
      <c r="CC159" s="446">
        <v>563.46259400000019</v>
      </c>
      <c r="CD159" s="446">
        <v>306.66320799999988</v>
      </c>
      <c r="CE159" s="2596"/>
      <c r="CF159" s="2596"/>
      <c r="CG159" s="2596"/>
      <c r="CH159" s="2596"/>
      <c r="CI159" s="2596"/>
      <c r="CJ159" s="2596"/>
      <c r="CK159" s="2596"/>
      <c r="CL159" s="2596"/>
      <c r="CM159" s="2596"/>
      <c r="CN159" s="2596"/>
      <c r="CO159" s="2596"/>
      <c r="CP159" s="2596"/>
      <c r="CQ159" s="2596"/>
      <c r="CR159" s="2596"/>
      <c r="CS159" s="2596"/>
      <c r="CT159" s="2596"/>
      <c r="CU159" s="2596"/>
      <c r="CV159" s="2596"/>
      <c r="CW159" s="2596"/>
      <c r="CX159" s="2596"/>
      <c r="CY159" s="2596"/>
      <c r="CZ159" s="2596"/>
    </row>
    <row r="160" s="1078" customFormat="true" ht="15" customHeight="true" x14ac:dyDescent="0.2">
      <c r="A160" s="3314"/>
      <c r="B160" s="2227" t="s">
        <v>389</v>
      </c>
      <c r="C160" s="2143">
        <v>3.2406522392287993</v>
      </c>
      <c r="D160" s="2144">
        <v>5.84006196923466</v>
      </c>
      <c r="E160" s="2144">
        <v>7.9973619523987534</v>
      </c>
      <c r="F160" s="2144">
        <v>8.6241161532291937</v>
      </c>
      <c r="G160" s="2145">
        <v>6.5519163156734104</v>
      </c>
      <c r="H160" s="2146">
        <v>9.5495105534666038</v>
      </c>
      <c r="I160" s="2144">
        <v>7.4733513057610432</v>
      </c>
      <c r="J160" s="2144">
        <v>4.7419246498781904</v>
      </c>
      <c r="K160" s="2144">
        <v>2.4238436552721851</v>
      </c>
      <c r="L160" s="2147">
        <v>0.84438472776643836</v>
      </c>
      <c r="M160" s="2148">
        <v>2.8240029114000578</v>
      </c>
      <c r="N160" s="2144">
        <v>4.5429240692528898</v>
      </c>
      <c r="O160" s="2144">
        <v>7.3862354536891122</v>
      </c>
      <c r="P160" s="2144">
        <v>7.697860971399523</v>
      </c>
      <c r="Q160" s="2145">
        <v>11.871672970286603</v>
      </c>
      <c r="R160" s="2146">
        <v>10.581615329514996</v>
      </c>
      <c r="S160" s="2144">
        <v>5.9760438698455598</v>
      </c>
      <c r="T160" s="2144">
        <v>2.675770824858124</v>
      </c>
      <c r="U160" s="2144">
        <v>0.5960259995293119</v>
      </c>
      <c r="V160" s="2144">
        <v>1.9344537793674086</v>
      </c>
      <c r="W160" s="2144">
        <v>2.4432238408452833</v>
      </c>
      <c r="X160" s="2144">
        <v>0.95136110754989234</v>
      </c>
      <c r="Y160" s="2144">
        <v>1.2218718974516547</v>
      </c>
      <c r="Z160" s="2144">
        <v>24.181379696262162</v>
      </c>
      <c r="AA160" s="2144">
        <v>4.4983899831847678</v>
      </c>
      <c r="AB160" s="2144">
        <v>8.4186096124285292</v>
      </c>
      <c r="AC160" s="2144">
        <v>6.7741379520046481</v>
      </c>
      <c r="AD160" s="2682">
        <v>5.7833840299632246</v>
      </c>
      <c r="AE160" s="2697"/>
      <c r="AF160" s="2697"/>
      <c r="AG160" s="2697"/>
      <c r="AH160" s="2697"/>
      <c r="AI160" s="2697"/>
      <c r="AJ160" s="2697"/>
      <c r="AK160" s="2697"/>
      <c r="AL160" s="2697"/>
      <c r="AM160" s="2697"/>
      <c r="AN160" s="2697"/>
      <c r="AO160" s="2697"/>
      <c r="AP160" s="2697"/>
      <c r="AQ160" s="2697"/>
      <c r="AR160" s="2697"/>
      <c r="AS160" s="2697"/>
      <c r="AT160" s="2697"/>
      <c r="AU160" s="2697"/>
      <c r="AV160" s="2697"/>
      <c r="AW160" s="2697"/>
      <c r="AX160" s="2697"/>
      <c r="AY160" s="2697"/>
      <c r="AZ160" s="1080"/>
      <c r="BA160" s="3280"/>
      <c r="BB160" s="173" t="s">
        <v>389</v>
      </c>
      <c r="BC160" s="513">
        <v>533.83273199999974</v>
      </c>
      <c r="BD160" s="445">
        <v>961.58790799999974</v>
      </c>
      <c r="BE160" s="445">
        <v>1316.406536</v>
      </c>
      <c r="BF160" s="445">
        <v>1420.0631579999997</v>
      </c>
      <c r="BG160" s="514">
        <v>1079.2550340000005</v>
      </c>
      <c r="BH160" s="524">
        <v>350.88942200000008</v>
      </c>
      <c r="BI160" s="445">
        <v>274.48316300000005</v>
      </c>
      <c r="BJ160" s="445">
        <v>174.28837400000003</v>
      </c>
      <c r="BK160" s="445">
        <v>89.054986</v>
      </c>
      <c r="BL160" s="514">
        <v>31.004601000000001</v>
      </c>
      <c r="BM160" s="524">
        <v>361.6146809999999</v>
      </c>
      <c r="BN160" s="445">
        <v>580.23741999999982</v>
      </c>
      <c r="BO160" s="445">
        <v>944.94137400000011</v>
      </c>
      <c r="BP160" s="445">
        <v>985.40090799999973</v>
      </c>
      <c r="BQ160" s="514">
        <v>1519.2304389999999</v>
      </c>
      <c r="BR160" s="524">
        <v>975.79038899999989</v>
      </c>
      <c r="BS160" s="445">
        <v>194.81737299999995</v>
      </c>
      <c r="BT160" s="445">
        <v>264.74240400000014</v>
      </c>
      <c r="BU160" s="445">
        <v>37.723626000000003</v>
      </c>
      <c r="BV160" s="445">
        <v>123.09411700000001</v>
      </c>
      <c r="BW160" s="445">
        <v>154.10680900000003</v>
      </c>
      <c r="BX160" s="445">
        <v>38.323270999999998</v>
      </c>
      <c r="BY160" s="446">
        <v>95.395165000000006</v>
      </c>
      <c r="BZ160" s="446">
        <v>2170.6706499999982</v>
      </c>
      <c r="CA160" s="446">
        <v>275.40884299999993</v>
      </c>
      <c r="CB160" s="446">
        <v>335.88975199999999</v>
      </c>
      <c r="CC160" s="446">
        <v>442.22638799999999</v>
      </c>
      <c r="CD160" s="446">
        <v>202.95658099999997</v>
      </c>
      <c r="CE160" s="2596"/>
      <c r="CF160" s="2596"/>
      <c r="CG160" s="2596"/>
      <c r="CH160" s="2596"/>
      <c r="CI160" s="2596"/>
      <c r="CJ160" s="2596"/>
      <c r="CK160" s="2596"/>
      <c r="CL160" s="2596"/>
      <c r="CM160" s="2596"/>
      <c r="CN160" s="2596"/>
      <c r="CO160" s="2596"/>
      <c r="CP160" s="2596"/>
      <c r="CQ160" s="2596"/>
      <c r="CR160" s="2596"/>
      <c r="CS160" s="2596"/>
      <c r="CT160" s="2596"/>
      <c r="CU160" s="2596"/>
      <c r="CV160" s="2596"/>
      <c r="CW160" s="2596"/>
      <c r="CX160" s="2596"/>
      <c r="CY160" s="2596"/>
      <c r="CZ160" s="2596"/>
    </row>
    <row r="161" s="1078" customFormat="true" ht="15" customHeight="true" x14ac:dyDescent="0.2">
      <c r="A161" s="3314"/>
      <c r="B161" s="2227" t="s">
        <v>390</v>
      </c>
      <c r="C161" s="2143">
        <v>91.3959999655156</v>
      </c>
      <c r="D161" s="2144">
        <v>84.286922187215822</v>
      </c>
      <c r="E161" s="2144">
        <v>75.07805179196987</v>
      </c>
      <c r="F161" s="2144">
        <v>59.037153982700843</v>
      </c>
      <c r="G161" s="2145">
        <v>8.8395533438207643</v>
      </c>
      <c r="H161" s="2146">
        <v>44.904108420526612</v>
      </c>
      <c r="I161" s="2144">
        <v>14.814700020767996</v>
      </c>
      <c r="J161" s="2144">
        <v>3.654762263435738</v>
      </c>
      <c r="K161" s="2144">
        <v>1.069841046512706</v>
      </c>
      <c r="L161" s="2147">
        <v>4.3940843395827642E-2</v>
      </c>
      <c r="M161" s="2148">
        <v>93.066527698814568</v>
      </c>
      <c r="N161" s="2144">
        <v>88.328274191697645</v>
      </c>
      <c r="O161" s="2144">
        <v>79.781166552134977</v>
      </c>
      <c r="P161" s="2144">
        <v>75.771777719189686</v>
      </c>
      <c r="Q161" s="2145">
        <v>54.661054260988415</v>
      </c>
      <c r="R161" s="2146">
        <v>63.291728629829834</v>
      </c>
      <c r="S161" s="2144">
        <v>55.79427821329287</v>
      </c>
      <c r="T161" s="2144">
        <v>10.856703068245164</v>
      </c>
      <c r="U161" s="2144">
        <v>83.890249673663291</v>
      </c>
      <c r="V161" s="2144">
        <v>76.789386518399255</v>
      </c>
      <c r="W161" s="2144">
        <v>78.030602511496966</v>
      </c>
      <c r="X161" s="2144">
        <v>85.302989260917187</v>
      </c>
      <c r="Y161" s="2144">
        <v>93.288015321508084</v>
      </c>
      <c r="Z161" s="2144">
        <v>35.892687776160408</v>
      </c>
      <c r="AA161" s="2144">
        <v>64.735684999466301</v>
      </c>
      <c r="AB161" s="2144">
        <v>57.132913034011167</v>
      </c>
      <c r="AC161" s="2144">
        <v>84.238655198479066</v>
      </c>
      <c r="AD161" s="2682">
        <v>83.735512955988455</v>
      </c>
      <c r="AE161" s="2697"/>
      <c r="AF161" s="2697"/>
      <c r="AG161" s="2697"/>
      <c r="AH161" s="2697"/>
      <c r="AI161" s="2697"/>
      <c r="AJ161" s="2697"/>
      <c r="AK161" s="2697"/>
      <c r="AL161" s="2697"/>
      <c r="AM161" s="2697"/>
      <c r="AN161" s="2697"/>
      <c r="AO161" s="2697"/>
      <c r="AP161" s="2697"/>
      <c r="AQ161" s="2697"/>
      <c r="AR161" s="2697"/>
      <c r="AS161" s="2697"/>
      <c r="AT161" s="2697"/>
      <c r="AU161" s="2697"/>
      <c r="AV161" s="2697"/>
      <c r="AW161" s="2697"/>
      <c r="AX161" s="2697"/>
      <c r="AY161" s="2697"/>
      <c r="AZ161" s="1080"/>
      <c r="BA161" s="3280"/>
      <c r="BB161" s="173" t="s">
        <v>390</v>
      </c>
      <c r="BC161" s="513">
        <v>15055.66557400001</v>
      </c>
      <c r="BD161" s="445">
        <v>13878.154993000036</v>
      </c>
      <c r="BE161" s="445">
        <v>12358.22996099999</v>
      </c>
      <c r="BF161" s="445">
        <v>9721.1686199999622</v>
      </c>
      <c r="BG161" s="514">
        <v>1456.0827679999993</v>
      </c>
      <c r="BH161" s="524">
        <v>1649.9669339999984</v>
      </c>
      <c r="BI161" s="445">
        <v>544.11810099999957</v>
      </c>
      <c r="BJ161" s="445">
        <v>134.32996499999999</v>
      </c>
      <c r="BK161" s="445">
        <v>39.307271</v>
      </c>
      <c r="BL161" s="514">
        <v>1.613445</v>
      </c>
      <c r="BM161" s="524">
        <v>11917.205393000006</v>
      </c>
      <c r="BN161" s="445">
        <v>11281.581895000018</v>
      </c>
      <c r="BO161" s="445">
        <v>10206.623605999981</v>
      </c>
      <c r="BP161" s="445">
        <v>9699.5228729999981</v>
      </c>
      <c r="BQ161" s="514">
        <v>6995.0324330000003</v>
      </c>
      <c r="BR161" s="524">
        <v>5836.4870180000025</v>
      </c>
      <c r="BS161" s="445">
        <v>1818.8779979999972</v>
      </c>
      <c r="BT161" s="445">
        <v>1074.16885</v>
      </c>
      <c r="BU161" s="445">
        <v>5309.5744249999989</v>
      </c>
      <c r="BV161" s="445">
        <v>4886.3001169999998</v>
      </c>
      <c r="BW161" s="445">
        <v>4921.7951120000025</v>
      </c>
      <c r="BX161" s="445">
        <v>3436.2236890000022</v>
      </c>
      <c r="BY161" s="446">
        <v>7283.2721930000062</v>
      </c>
      <c r="BZ161" s="446">
        <v>3221.9503140000006</v>
      </c>
      <c r="CA161" s="446">
        <v>3963.3691549999976</v>
      </c>
      <c r="CB161" s="446">
        <v>2279.516556</v>
      </c>
      <c r="CC161" s="446">
        <v>5499.2320029999973</v>
      </c>
      <c r="CD161" s="446">
        <v>2938.5344860000041</v>
      </c>
      <c r="CE161" s="2596"/>
      <c r="CF161" s="2596"/>
      <c r="CG161" s="2596"/>
      <c r="CH161" s="2596"/>
      <c r="CI161" s="2596"/>
      <c r="CJ161" s="2596"/>
      <c r="CK161" s="2596"/>
      <c r="CL161" s="2596"/>
      <c r="CM161" s="2596"/>
      <c r="CN161" s="2596"/>
      <c r="CO161" s="2596"/>
      <c r="CP161" s="2596"/>
      <c r="CQ161" s="2596"/>
      <c r="CR161" s="2596"/>
      <c r="CS161" s="2596"/>
      <c r="CT161" s="2596"/>
      <c r="CU161" s="2596"/>
      <c r="CV161" s="2596"/>
      <c r="CW161" s="2596"/>
      <c r="CX161" s="2596"/>
      <c r="CY161" s="2596"/>
      <c r="CZ161" s="2596"/>
    </row>
    <row r="162" s="1078" customFormat="true" ht="15" customHeight="true" x14ac:dyDescent="0.2">
      <c r="A162" s="3314"/>
      <c r="B162" s="2227" t="s">
        <v>391</v>
      </c>
      <c r="C162" s="2143">
        <v>0</v>
      </c>
      <c r="D162" s="2144">
        <v>5.6682777629859897E-3</v>
      </c>
      <c r="E162" s="2144">
        <v>0.15048640974792124</v>
      </c>
      <c r="F162" s="2144">
        <v>3.0229316427468421E-2</v>
      </c>
      <c r="G162" s="2145">
        <v>5.080900135884809E-2</v>
      </c>
      <c r="H162" s="2146">
        <v>0.45246267329492118</v>
      </c>
      <c r="I162" s="2144">
        <v>8.4703449171983136E-2</v>
      </c>
      <c r="J162" s="2144">
        <v>0.10157080245651415</v>
      </c>
      <c r="K162" s="2144">
        <v>0</v>
      </c>
      <c r="L162" s="2147">
        <v>9.23735282022069E-2</v>
      </c>
      <c r="M162" s="2148">
        <v>0</v>
      </c>
      <c r="N162" s="2144">
        <v>0</v>
      </c>
      <c r="O162" s="2144">
        <v>9.5282486404925745E-2</v>
      </c>
      <c r="P162" s="2144">
        <v>0</v>
      </c>
      <c r="Q162" s="2145">
        <v>0</v>
      </c>
      <c r="R162" s="2146">
        <v>0</v>
      </c>
      <c r="S162" s="2144">
        <v>0.33400698221276626</v>
      </c>
      <c r="T162" s="2144">
        <v>0.12715789499745583</v>
      </c>
      <c r="U162" s="2144">
        <v>0</v>
      </c>
      <c r="V162" s="2144">
        <v>0</v>
      </c>
      <c r="W162" s="2144">
        <v>0</v>
      </c>
      <c r="X162" s="2144">
        <v>0</v>
      </c>
      <c r="Y162" s="2144">
        <v>0</v>
      </c>
      <c r="Z162" s="2144">
        <v>0.13579442517109261</v>
      </c>
      <c r="AA162" s="2144">
        <v>5.5400352944824267E-2</v>
      </c>
      <c r="AB162" s="2144">
        <v>0</v>
      </c>
      <c r="AC162" s="2144">
        <v>0</v>
      </c>
      <c r="AD162" s="2682">
        <v>0</v>
      </c>
      <c r="AE162" s="2697"/>
      <c r="AF162" s="2697"/>
      <c r="AG162" s="2697"/>
      <c r="AH162" s="2697"/>
      <c r="AI162" s="2697"/>
      <c r="AJ162" s="2697"/>
      <c r="AK162" s="2697"/>
      <c r="AL162" s="2697"/>
      <c r="AM162" s="2697"/>
      <c r="AN162" s="2697"/>
      <c r="AO162" s="2697"/>
      <c r="AP162" s="2697"/>
      <c r="AQ162" s="2697"/>
      <c r="AR162" s="2697"/>
      <c r="AS162" s="2697"/>
      <c r="AT162" s="2697"/>
      <c r="AU162" s="2697"/>
      <c r="AV162" s="2697"/>
      <c r="AW162" s="2697"/>
      <c r="AX162" s="2697"/>
      <c r="AY162" s="2697"/>
      <c r="AZ162" s="1080"/>
      <c r="BA162" s="3280"/>
      <c r="BB162" s="173" t="s">
        <v>391</v>
      </c>
      <c r="BC162" s="513">
        <v>0</v>
      </c>
      <c r="BD162" s="445">
        <v>0.93330299999999999</v>
      </c>
      <c r="BE162" s="445">
        <v>24.77083</v>
      </c>
      <c r="BF162" s="445">
        <v>4.9776159999999994</v>
      </c>
      <c r="BG162" s="514">
        <v>8.3694400000000009</v>
      </c>
      <c r="BH162" s="524">
        <v>16.625392999999999</v>
      </c>
      <c r="BI162" s="445">
        <v>3.1110100000000003</v>
      </c>
      <c r="BJ162" s="445">
        <v>3.733212</v>
      </c>
      <c r="BK162" s="445">
        <v>0</v>
      </c>
      <c r="BL162" s="514">
        <v>3.3918240000000002</v>
      </c>
      <c r="BM162" s="524">
        <v>0</v>
      </c>
      <c r="BN162" s="445">
        <v>0</v>
      </c>
      <c r="BO162" s="445">
        <v>12.18975</v>
      </c>
      <c r="BP162" s="445">
        <v>0</v>
      </c>
      <c r="BQ162" s="514">
        <v>0</v>
      </c>
      <c r="BR162" s="524">
        <v>0</v>
      </c>
      <c r="BS162" s="445">
        <v>10.888535000000001</v>
      </c>
      <c r="BT162" s="445">
        <v>12.58108</v>
      </c>
      <c r="BU162" s="445">
        <v>0</v>
      </c>
      <c r="BV162" s="445">
        <v>0</v>
      </c>
      <c r="BW162" s="445">
        <v>0</v>
      </c>
      <c r="BX162" s="445">
        <v>0</v>
      </c>
      <c r="BY162" s="446">
        <v>0</v>
      </c>
      <c r="BZ162" s="446">
        <v>12.18975</v>
      </c>
      <c r="CA162" s="446">
        <v>3.3918240000000002</v>
      </c>
      <c r="CB162" s="446">
        <v>0</v>
      </c>
      <c r="CC162" s="446">
        <v>0</v>
      </c>
      <c r="CD162" s="446">
        <v>0</v>
      </c>
      <c r="CE162" s="2596"/>
      <c r="CF162" s="2596"/>
      <c r="CG162" s="2596"/>
      <c r="CH162" s="2596"/>
      <c r="CI162" s="2596"/>
      <c r="CJ162" s="2596"/>
      <c r="CK162" s="2596"/>
      <c r="CL162" s="2596"/>
      <c r="CM162" s="2596"/>
      <c r="CN162" s="2596"/>
      <c r="CO162" s="2596"/>
      <c r="CP162" s="2596"/>
      <c r="CQ162" s="2596"/>
      <c r="CR162" s="2596"/>
      <c r="CS162" s="2596"/>
      <c r="CT162" s="2596"/>
      <c r="CU162" s="2596"/>
      <c r="CV162" s="2596"/>
      <c r="CW162" s="2596"/>
      <c r="CX162" s="2596"/>
      <c r="CY162" s="2596"/>
      <c r="CZ162" s="2596"/>
    </row>
    <row r="163" s="1078" customFormat="true" ht="15" customHeight="true" x14ac:dyDescent="0.2">
      <c r="A163" s="3314"/>
      <c r="B163" s="2227" t="s">
        <v>392</v>
      </c>
      <c r="C163" s="2143">
        <v>0</v>
      </c>
      <c r="D163" s="2144">
        <v>1.7861850081374489E-2</v>
      </c>
      <c r="E163" s="2144">
        <v>2.7560039732575321E-2</v>
      </c>
      <c r="F163" s="2144">
        <v>1.2468976004336855E-2</v>
      </c>
      <c r="G163" s="2145">
        <v>5.5740171858160489E-3</v>
      </c>
      <c r="H163" s="2146">
        <v>5.9266636937428369E-2</v>
      </c>
      <c r="I163" s="2144">
        <v>5.5901510190965231E-2</v>
      </c>
      <c r="J163" s="2144">
        <v>0</v>
      </c>
      <c r="K163" s="2144">
        <v>2.4990238914288001E-2</v>
      </c>
      <c r="L163" s="2147">
        <v>0</v>
      </c>
      <c r="M163" s="2148">
        <v>0</v>
      </c>
      <c r="N163" s="2144">
        <v>0</v>
      </c>
      <c r="O163" s="2144">
        <v>4.1426735709783717E-2</v>
      </c>
      <c r="P163" s="2144">
        <v>0</v>
      </c>
      <c r="Q163" s="2145">
        <v>0</v>
      </c>
      <c r="R163" s="2146">
        <v>0</v>
      </c>
      <c r="S163" s="2144">
        <v>0.139158330938809</v>
      </c>
      <c r="T163" s="2144">
        <v>0</v>
      </c>
      <c r="U163" s="2144">
        <v>0</v>
      </c>
      <c r="V163" s="2144">
        <v>3.2265983872445218E-2</v>
      </c>
      <c r="W163" s="2144">
        <v>0</v>
      </c>
      <c r="X163" s="2144">
        <v>0</v>
      </c>
      <c r="Y163" s="2144">
        <v>0</v>
      </c>
      <c r="Z163" s="2144">
        <v>3.2763110015930332E-2</v>
      </c>
      <c r="AA163" s="2144">
        <v>1.4996961181964389E-2</v>
      </c>
      <c r="AB163" s="2144">
        <v>0</v>
      </c>
      <c r="AC163" s="2144">
        <v>0</v>
      </c>
      <c r="AD163" s="2682">
        <v>0</v>
      </c>
      <c r="AE163" s="2697"/>
      <c r="AF163" s="2697"/>
      <c r="AG163" s="2697"/>
      <c r="AH163" s="2697"/>
      <c r="AI163" s="2697"/>
      <c r="AJ163" s="2697"/>
      <c r="AK163" s="2697"/>
      <c r="AL163" s="2697"/>
      <c r="AM163" s="2697"/>
      <c r="AN163" s="2697"/>
      <c r="AO163" s="2697"/>
      <c r="AP163" s="2697"/>
      <c r="AQ163" s="2697"/>
      <c r="AR163" s="2697"/>
      <c r="AS163" s="2697"/>
      <c r="AT163" s="2697"/>
      <c r="AU163" s="2697"/>
      <c r="AV163" s="2697"/>
      <c r="AW163" s="2697"/>
      <c r="AX163" s="2697"/>
      <c r="AY163" s="2697"/>
      <c r="AZ163" s="1080"/>
      <c r="BA163" s="3280"/>
      <c r="BB163" s="173" t="s">
        <v>392</v>
      </c>
      <c r="BC163" s="513">
        <v>0</v>
      </c>
      <c r="BD163" s="445">
        <v>2.94102</v>
      </c>
      <c r="BE163" s="445">
        <v>4.5365229999999999</v>
      </c>
      <c r="BF163" s="445">
        <v>2.0531649999999999</v>
      </c>
      <c r="BG163" s="514">
        <v>0.91817199999999999</v>
      </c>
      <c r="BH163" s="524">
        <v>2.1777069999999998</v>
      </c>
      <c r="BI163" s="445">
        <v>2.0531649999999999</v>
      </c>
      <c r="BJ163" s="445">
        <v>0</v>
      </c>
      <c r="BK163" s="445">
        <v>0.91817199999999999</v>
      </c>
      <c r="BL163" s="514">
        <v>0</v>
      </c>
      <c r="BM163" s="524">
        <v>0</v>
      </c>
      <c r="BN163" s="445">
        <v>0</v>
      </c>
      <c r="BO163" s="445">
        <v>5.299836</v>
      </c>
      <c r="BP163" s="445">
        <v>0</v>
      </c>
      <c r="BQ163" s="514">
        <v>0</v>
      </c>
      <c r="BR163" s="524">
        <v>0</v>
      </c>
      <c r="BS163" s="445">
        <v>4.5365229999999999</v>
      </c>
      <c r="BT163" s="445">
        <v>0</v>
      </c>
      <c r="BU163" s="445">
        <v>0</v>
      </c>
      <c r="BV163" s="445">
        <v>2.0531649999999999</v>
      </c>
      <c r="BW163" s="445">
        <v>0</v>
      </c>
      <c r="BX163" s="445">
        <v>0</v>
      </c>
      <c r="BY163" s="446">
        <v>0</v>
      </c>
      <c r="BZ163" s="446">
        <v>2.94102</v>
      </c>
      <c r="CA163" s="446">
        <v>0.91817199999999999</v>
      </c>
      <c r="CB163" s="446">
        <v>0</v>
      </c>
      <c r="CC163" s="446">
        <v>0</v>
      </c>
      <c r="CD163" s="446">
        <v>0</v>
      </c>
      <c r="CE163" s="2596"/>
      <c r="CF163" s="2596"/>
      <c r="CG163" s="2596"/>
      <c r="CH163" s="2596"/>
      <c r="CI163" s="2596"/>
      <c r="CJ163" s="2596"/>
      <c r="CK163" s="2596"/>
      <c r="CL163" s="2596"/>
      <c r="CM163" s="2596"/>
      <c r="CN163" s="2596"/>
      <c r="CO163" s="2596"/>
      <c r="CP163" s="2596"/>
      <c r="CQ163" s="2596"/>
      <c r="CR163" s="2596"/>
      <c r="CS163" s="2596"/>
      <c r="CT163" s="2596"/>
      <c r="CU163" s="2596"/>
      <c r="CV163" s="2596"/>
      <c r="CW163" s="2596"/>
      <c r="CX163" s="2596"/>
      <c r="CY163" s="2596"/>
      <c r="CZ163" s="2596"/>
    </row>
    <row r="164" s="1078" customFormat="true" ht="15" customHeight="true" x14ac:dyDescent="0.2">
      <c r="A164" s="3322"/>
      <c r="B164" s="2229" t="s">
        <v>47</v>
      </c>
      <c r="C164" s="2143">
        <v>4.9823800384380779E-2</v>
      </c>
      <c r="D164" s="2144">
        <v>9.9802180881874564E-3</v>
      </c>
      <c r="E164" s="2144">
        <v>8.3490075893033408E-2</v>
      </c>
      <c r="F164" s="2144">
        <v>0.17618870519189009</v>
      </c>
      <c r="G164" s="2145">
        <v>0.14524491099175021</v>
      </c>
      <c r="H164" s="2146">
        <v>0.34207737235642993</v>
      </c>
      <c r="I164" s="2144">
        <v>0.35015718841742849</v>
      </c>
      <c r="J164" s="2144">
        <v>0</v>
      </c>
      <c r="K164" s="2144">
        <v>0.2641243971117993</v>
      </c>
      <c r="L164" s="2147">
        <v>0</v>
      </c>
      <c r="M164" s="2148">
        <v>2.308912877285503E-2</v>
      </c>
      <c r="N164" s="2144">
        <v>0</v>
      </c>
      <c r="O164" s="2144">
        <v>3.5914745780273837E-2</v>
      </c>
      <c r="P164" s="2144">
        <v>4.1511696492083951E-2</v>
      </c>
      <c r="Q164" s="2145">
        <v>0.22294917721969493</v>
      </c>
      <c r="R164" s="2146">
        <v>0.3469271518273781</v>
      </c>
      <c r="S164" s="2144">
        <v>0.36137595734825106</v>
      </c>
      <c r="T164" s="2144">
        <v>0.12507713164813158</v>
      </c>
      <c r="U164" s="2144">
        <v>0</v>
      </c>
      <c r="V164" s="2144">
        <v>0</v>
      </c>
      <c r="W164" s="2144">
        <v>5.224756323454631E-2</v>
      </c>
      <c r="X164" s="2144">
        <v>0</v>
      </c>
      <c r="Y164" s="2144">
        <v>7.6894989243943473E-2</v>
      </c>
      <c r="Z164" s="2144">
        <v>0</v>
      </c>
      <c r="AA164" s="2144">
        <v>0.1509637992194163</v>
      </c>
      <c r="AB164" s="2144">
        <v>4.6138746748048617E-2</v>
      </c>
      <c r="AC164" s="2144">
        <v>0</v>
      </c>
      <c r="AD164" s="2682">
        <v>0</v>
      </c>
      <c r="AE164" s="2697"/>
      <c r="AF164" s="2697"/>
      <c r="AG164" s="2697"/>
      <c r="AH164" s="2697"/>
      <c r="AI164" s="2697"/>
      <c r="AJ164" s="2697"/>
      <c r="AK164" s="2697"/>
      <c r="AL164" s="2697"/>
      <c r="AM164" s="2697"/>
      <c r="AN164" s="2697"/>
      <c r="AO164" s="2697"/>
      <c r="AP164" s="2697"/>
      <c r="AQ164" s="2697"/>
      <c r="AR164" s="2697"/>
      <c r="AS164" s="2697"/>
      <c r="AT164" s="2697"/>
      <c r="AU164" s="2697"/>
      <c r="AV164" s="2697"/>
      <c r="AW164" s="2697"/>
      <c r="AX164" s="2697"/>
      <c r="AY164" s="2697"/>
      <c r="AZ164" s="1080"/>
      <c r="BA164" s="3280"/>
      <c r="BB164" s="173" t="s">
        <v>47</v>
      </c>
      <c r="BC164" s="513">
        <v>8.2074759999999998</v>
      </c>
      <c r="BD164" s="445">
        <v>1.6432800000000001</v>
      </c>
      <c r="BE164" s="445">
        <v>13.742891999999999</v>
      </c>
      <c r="BF164" s="445">
        <v>29.011562999999999</v>
      </c>
      <c r="BG164" s="514">
        <v>23.925260000000002</v>
      </c>
      <c r="BH164" s="524">
        <v>12.569369999999999</v>
      </c>
      <c r="BI164" s="445">
        <v>12.860663000000001</v>
      </c>
      <c r="BJ164" s="445">
        <v>0</v>
      </c>
      <c r="BK164" s="445">
        <v>9.7042540000000006</v>
      </c>
      <c r="BL164" s="514">
        <v>0</v>
      </c>
      <c r="BM164" s="524">
        <v>2.956572</v>
      </c>
      <c r="BN164" s="445">
        <v>0</v>
      </c>
      <c r="BO164" s="445">
        <v>4.5946720000000001</v>
      </c>
      <c r="BP164" s="445">
        <v>5.3139000000000003</v>
      </c>
      <c r="BQ164" s="514">
        <v>28.531040000000001</v>
      </c>
      <c r="BR164" s="524">
        <v>31.992107999999998</v>
      </c>
      <c r="BS164" s="445">
        <v>11.780756</v>
      </c>
      <c r="BT164" s="445">
        <v>12.375208000000001</v>
      </c>
      <c r="BU164" s="445">
        <v>0</v>
      </c>
      <c r="BV164" s="445">
        <v>0</v>
      </c>
      <c r="BW164" s="445">
        <v>3.295525</v>
      </c>
      <c r="BX164" s="445">
        <v>0</v>
      </c>
      <c r="BY164" s="446">
        <v>6.0034200000000002</v>
      </c>
      <c r="BZ164" s="446">
        <v>0</v>
      </c>
      <c r="CA164" s="446">
        <v>9.2425880000000014</v>
      </c>
      <c r="CB164" s="446">
        <v>1.8408659999999999</v>
      </c>
      <c r="CC164" s="446">
        <v>0</v>
      </c>
      <c r="CD164" s="446">
        <v>0</v>
      </c>
      <c r="CE164" s="2596"/>
      <c r="CF164" s="2596"/>
      <c r="CG164" s="2596"/>
      <c r="CH164" s="2596"/>
      <c r="CI164" s="2596"/>
      <c r="CJ164" s="2596"/>
      <c r="CK164" s="2596"/>
      <c r="CL164" s="2596"/>
      <c r="CM164" s="2596"/>
      <c r="CN164" s="2596"/>
      <c r="CO164" s="2596"/>
      <c r="CP164" s="2596"/>
      <c r="CQ164" s="2596"/>
      <c r="CR164" s="2596"/>
      <c r="CS164" s="2596"/>
      <c r="CT164" s="2596"/>
      <c r="CU164" s="2596"/>
      <c r="CV164" s="2596"/>
      <c r="CW164" s="2596"/>
      <c r="CX164" s="2596"/>
      <c r="CY164" s="2596"/>
      <c r="CZ164" s="2596"/>
    </row>
    <row r="165" s="272" customFormat="true" ht="15" customHeight="true" x14ac:dyDescent="0.2">
      <c r="A165" s="1763"/>
      <c r="B165" s="2230"/>
      <c r="C165" s="1341"/>
      <c r="D165" s="1301"/>
      <c r="E165" s="1301"/>
      <c r="F165" s="1301"/>
      <c r="G165" s="1302"/>
      <c r="H165" s="1342"/>
      <c r="I165" s="1301"/>
      <c r="J165" s="1301"/>
      <c r="K165" s="1301"/>
      <c r="L165" s="1343"/>
      <c r="M165" s="1341"/>
      <c r="N165" s="1301"/>
      <c r="O165" s="1301"/>
      <c r="P165" s="1301"/>
      <c r="Q165" s="1302"/>
      <c r="R165" s="1342"/>
      <c r="S165" s="1301"/>
      <c r="T165" s="1301"/>
      <c r="U165" s="1301"/>
      <c r="V165" s="1301"/>
      <c r="W165" s="1301"/>
      <c r="X165" s="1301"/>
      <c r="Y165" s="1301"/>
      <c r="Z165" s="1301"/>
      <c r="AA165" s="1301"/>
      <c r="AB165" s="1301"/>
      <c r="AC165" s="1301"/>
      <c r="AD165" s="1343"/>
      <c r="AE165" s="1045"/>
      <c r="AF165" s="1045"/>
      <c r="AG165" s="1045"/>
      <c r="AH165" s="1045"/>
      <c r="AI165" s="1045"/>
      <c r="AJ165" s="1045"/>
      <c r="AK165" s="1045"/>
      <c r="AL165" s="1045"/>
      <c r="AM165" s="1045"/>
      <c r="AN165" s="1045"/>
      <c r="AO165" s="1045"/>
      <c r="AP165" s="1045"/>
      <c r="AQ165" s="1045"/>
      <c r="AR165" s="1045"/>
      <c r="AS165" s="1045"/>
      <c r="AT165" s="1045"/>
      <c r="AU165" s="1045"/>
      <c r="AV165" s="1045"/>
      <c r="AW165" s="1045"/>
      <c r="AX165" s="1045"/>
      <c r="AY165" s="1045"/>
      <c r="AZ165" s="240"/>
      <c r="BA165" s="3281"/>
      <c r="BB165" s="173" t="s">
        <v>197</v>
      </c>
      <c r="BC165" s="513">
        <v>16473.002735000027</v>
      </c>
      <c r="BD165" s="445">
        <v>16465.371653000042</v>
      </c>
      <c r="BE165" s="445">
        <v>16460.509651000015</v>
      </c>
      <c r="BF165" s="445">
        <v>16466.18775499997</v>
      </c>
      <c r="BG165" s="514">
        <v>16472.356818999968</v>
      </c>
      <c r="BH165" s="524">
        <v>3674.4231030000005</v>
      </c>
      <c r="BI165" s="445">
        <v>3672.8256410000017</v>
      </c>
      <c r="BJ165" s="445">
        <v>3675.477509000003</v>
      </c>
      <c r="BK165" s="445">
        <v>3674.122537000002</v>
      </c>
      <c r="BL165" s="514">
        <v>3671.8571499999998</v>
      </c>
      <c r="BM165" s="524">
        <v>12805.039242000001</v>
      </c>
      <c r="BN165" s="445">
        <v>12772.333659000011</v>
      </c>
      <c r="BO165" s="445">
        <v>12793.274462000014</v>
      </c>
      <c r="BP165" s="445">
        <v>12800.970446999996</v>
      </c>
      <c r="BQ165" s="514">
        <v>12797.10486299997</v>
      </c>
      <c r="BR165" s="524">
        <v>9221.5636139999897</v>
      </c>
      <c r="BS165" s="445">
        <v>3259.9722699999966</v>
      </c>
      <c r="BT165" s="445">
        <v>9894.0612379999857</v>
      </c>
      <c r="BU165" s="445">
        <v>6329.1913490000015</v>
      </c>
      <c r="BV165" s="445">
        <v>6363.2493220000006</v>
      </c>
      <c r="BW165" s="445">
        <v>6307.5190420000008</v>
      </c>
      <c r="BX165" s="445">
        <v>4028.2570620000047</v>
      </c>
      <c r="BY165" s="446">
        <v>7807.296755000003</v>
      </c>
      <c r="BZ165" s="446">
        <v>8976.6203470000091</v>
      </c>
      <c r="CA165" s="446">
        <v>6122.3869880000075</v>
      </c>
      <c r="CB165" s="446">
        <v>3989.8482940000035</v>
      </c>
      <c r="CC165" s="446">
        <v>6528.1574000000019</v>
      </c>
      <c r="CD165" s="446">
        <v>3509.3049320000027</v>
      </c>
      <c r="CE165" s="2596"/>
      <c r="CF165" s="2596"/>
      <c r="CG165" s="2596"/>
      <c r="CH165" s="2596"/>
      <c r="CI165" s="2596"/>
      <c r="CJ165" s="2596"/>
      <c r="CK165" s="2596"/>
      <c r="CL165" s="2596"/>
      <c r="CM165" s="2596"/>
      <c r="CN165" s="2596"/>
      <c r="CO165" s="2596"/>
      <c r="CP165" s="2596"/>
      <c r="CQ165" s="2596"/>
      <c r="CR165" s="2596"/>
      <c r="CS165" s="2596"/>
      <c r="CT165" s="2596"/>
      <c r="CU165" s="2596"/>
      <c r="CV165" s="2596"/>
      <c r="CW165" s="2596"/>
      <c r="CX165" s="2596"/>
      <c r="CY165" s="2596"/>
      <c r="CZ165" s="2596"/>
    </row>
    <row r="166" s="272" customFormat="true" ht="15" customHeight="true" x14ac:dyDescent="0.2">
      <c r="A166" s="1704"/>
      <c r="B166" s="1944"/>
      <c r="C166" s="1341"/>
      <c r="D166" s="1301"/>
      <c r="E166" s="1301"/>
      <c r="F166" s="1301"/>
      <c r="G166" s="1302"/>
      <c r="H166" s="1342"/>
      <c r="I166" s="1301"/>
      <c r="J166" s="1301"/>
      <c r="K166" s="1301"/>
      <c r="L166" s="1343"/>
      <c r="M166" s="1341"/>
      <c r="N166" s="1301"/>
      <c r="O166" s="1301"/>
      <c r="P166" s="1301"/>
      <c r="Q166" s="1302"/>
      <c r="R166" s="1342"/>
      <c r="S166" s="1301"/>
      <c r="T166" s="1301"/>
      <c r="U166" s="1301"/>
      <c r="V166" s="1301"/>
      <c r="W166" s="1301"/>
      <c r="X166" s="1301"/>
      <c r="Y166" s="1301"/>
      <c r="Z166" s="1301"/>
      <c r="AA166" s="1301"/>
      <c r="AB166" s="1301"/>
      <c r="AC166" s="1301"/>
      <c r="AD166" s="1343"/>
      <c r="AE166" s="1045"/>
      <c r="AF166" s="1045"/>
      <c r="AG166" s="1045"/>
      <c r="AH166" s="1045"/>
      <c r="AI166" s="1045"/>
      <c r="AJ166" s="1045"/>
      <c r="AK166" s="1045"/>
      <c r="AL166" s="1045"/>
      <c r="AM166" s="1045"/>
      <c r="AN166" s="1045"/>
      <c r="AO166" s="1045"/>
      <c r="AP166" s="1045"/>
      <c r="AQ166" s="1045"/>
      <c r="AR166" s="1045"/>
      <c r="AS166" s="1045"/>
      <c r="AT166" s="1045"/>
      <c r="AU166" s="1045"/>
      <c r="AV166" s="1045"/>
      <c r="AW166" s="1045"/>
      <c r="AX166" s="1045"/>
      <c r="AY166" s="1045"/>
      <c r="AZ166" s="240"/>
      <c r="BA166" s="761"/>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446"/>
      <c r="CC166" s="446"/>
      <c r="CD166" s="446"/>
      <c r="CE166" s="2596"/>
      <c r="CF166" s="2596"/>
      <c r="CG166" s="2596"/>
      <c r="CH166" s="2596"/>
      <c r="CI166" s="2596"/>
      <c r="CJ166" s="2596"/>
      <c r="CK166" s="2596"/>
      <c r="CL166" s="2596"/>
      <c r="CM166" s="2596"/>
      <c r="CN166" s="2596"/>
      <c r="CO166" s="2596"/>
      <c r="CP166" s="2596"/>
      <c r="CQ166" s="2596"/>
      <c r="CR166" s="2596"/>
      <c r="CS166" s="2596"/>
      <c r="CT166" s="2596"/>
      <c r="CU166" s="2596"/>
      <c r="CV166" s="2596"/>
      <c r="CW166" s="2596"/>
      <c r="CX166" s="2596"/>
      <c r="CY166" s="2596"/>
      <c r="CZ166" s="2596"/>
    </row>
    <row r="167" s="272" customFormat="true" ht="15" customHeight="true" x14ac:dyDescent="0.2">
      <c r="A167" s="1704"/>
      <c r="B167" s="1944"/>
      <c r="C167" s="1341"/>
      <c r="D167" s="1301"/>
      <c r="E167" s="1301"/>
      <c r="F167" s="1301"/>
      <c r="G167" s="1302"/>
      <c r="H167" s="1342"/>
      <c r="I167" s="1301"/>
      <c r="J167" s="1301"/>
      <c r="K167" s="1301"/>
      <c r="L167" s="1343"/>
      <c r="M167" s="1341"/>
      <c r="N167" s="1301"/>
      <c r="O167" s="1301"/>
      <c r="P167" s="1301"/>
      <c r="Q167" s="1302"/>
      <c r="R167" s="1342"/>
      <c r="S167" s="1301"/>
      <c r="T167" s="1301"/>
      <c r="U167" s="1301"/>
      <c r="V167" s="1301"/>
      <c r="W167" s="1301"/>
      <c r="X167" s="1301"/>
      <c r="Y167" s="1301"/>
      <c r="Z167" s="1301"/>
      <c r="AA167" s="1301"/>
      <c r="AB167" s="1301"/>
      <c r="AC167" s="1301"/>
      <c r="AD167" s="1343"/>
      <c r="AE167" s="1045"/>
      <c r="AF167" s="1045"/>
      <c r="AG167" s="1045"/>
      <c r="AH167" s="1045"/>
      <c r="AI167" s="1045"/>
      <c r="AJ167" s="1045"/>
      <c r="AK167" s="1045"/>
      <c r="AL167" s="1045"/>
      <c r="AM167" s="1045"/>
      <c r="AN167" s="1045"/>
      <c r="AO167" s="1045"/>
      <c r="AP167" s="1045"/>
      <c r="AQ167" s="1045"/>
      <c r="AR167" s="1045"/>
      <c r="AS167" s="1045"/>
      <c r="AT167" s="1045"/>
      <c r="AU167" s="1045"/>
      <c r="AV167" s="1045"/>
      <c r="AW167" s="1045"/>
      <c r="AX167" s="1045"/>
      <c r="AY167" s="1045"/>
      <c r="AZ167" s="240"/>
      <c r="BA167" s="761"/>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446"/>
      <c r="CC167" s="446"/>
      <c r="CD167" s="446"/>
      <c r="CE167" s="2596"/>
      <c r="CF167" s="2596"/>
      <c r="CG167" s="2596"/>
      <c r="CH167" s="2596"/>
      <c r="CI167" s="2596"/>
      <c r="CJ167" s="2596"/>
      <c r="CK167" s="2596"/>
      <c r="CL167" s="2596"/>
      <c r="CM167" s="2596"/>
      <c r="CN167" s="2596"/>
      <c r="CO167" s="2596"/>
      <c r="CP167" s="2596"/>
      <c r="CQ167" s="2596"/>
      <c r="CR167" s="2596"/>
      <c r="CS167" s="2596"/>
      <c r="CT167" s="2596"/>
      <c r="CU167" s="2596"/>
      <c r="CV167" s="2596"/>
      <c r="CW167" s="2596"/>
      <c r="CX167" s="2596"/>
      <c r="CY167" s="2596"/>
      <c r="CZ167" s="2596"/>
    </row>
    <row r="168" s="272" customFormat="true" ht="15" customHeight="true" x14ac:dyDescent="0.2">
      <c r="A168" s="1704"/>
      <c r="B168" s="1944"/>
      <c r="C168" s="1341"/>
      <c r="D168" s="1301"/>
      <c r="E168" s="1301"/>
      <c r="F168" s="1301"/>
      <c r="G168" s="1302"/>
      <c r="H168" s="1342"/>
      <c r="I168" s="1301"/>
      <c r="J168" s="1301"/>
      <c r="K168" s="1301"/>
      <c r="L168" s="1343"/>
      <c r="M168" s="1341"/>
      <c r="N168" s="1301"/>
      <c r="O168" s="1301"/>
      <c r="P168" s="1301"/>
      <c r="Q168" s="1302"/>
      <c r="R168" s="1342"/>
      <c r="S168" s="1301"/>
      <c r="T168" s="1301"/>
      <c r="U168" s="1301"/>
      <c r="V168" s="1301"/>
      <c r="W168" s="1301"/>
      <c r="X168" s="1301"/>
      <c r="Y168" s="1301"/>
      <c r="Z168" s="1301"/>
      <c r="AA168" s="1301"/>
      <c r="AB168" s="1301"/>
      <c r="AC168" s="1301"/>
      <c r="AD168" s="1343"/>
      <c r="AE168" s="1045"/>
      <c r="AF168" s="1045"/>
      <c r="AG168" s="1045"/>
      <c r="AH168" s="1045"/>
      <c r="AI168" s="1045"/>
      <c r="AJ168" s="1045"/>
      <c r="AK168" s="1045"/>
      <c r="AL168" s="1045"/>
      <c r="AM168" s="1045"/>
      <c r="AN168" s="1045"/>
      <c r="AO168" s="1045"/>
      <c r="AP168" s="1045"/>
      <c r="AQ168" s="1045"/>
      <c r="AR168" s="1045"/>
      <c r="AS168" s="1045"/>
      <c r="AT168" s="1045"/>
      <c r="AU168" s="1045"/>
      <c r="AV168" s="1045"/>
      <c r="AW168" s="1045"/>
      <c r="AX168" s="1045"/>
      <c r="AY168" s="1045"/>
      <c r="AZ168" s="240"/>
      <c r="BA168" s="761"/>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446"/>
      <c r="CC168" s="446"/>
      <c r="CD168" s="446"/>
      <c r="CE168" s="2596"/>
      <c r="CF168" s="2596"/>
      <c r="CG168" s="2596"/>
      <c r="CH168" s="2596"/>
      <c r="CI168" s="2596"/>
      <c r="CJ168" s="2596"/>
      <c r="CK168" s="2596"/>
      <c r="CL168" s="2596"/>
      <c r="CM168" s="2596"/>
      <c r="CN168" s="2596"/>
      <c r="CO168" s="2596"/>
      <c r="CP168" s="2596"/>
      <c r="CQ168" s="2596"/>
      <c r="CR168" s="2596"/>
      <c r="CS168" s="2596"/>
      <c r="CT168" s="2596"/>
      <c r="CU168" s="2596"/>
      <c r="CV168" s="2596"/>
      <c r="CW168" s="2596"/>
      <c r="CX168" s="2596"/>
      <c r="CY168" s="2596"/>
      <c r="CZ168" s="2596"/>
    </row>
    <row r="169" s="272" customFormat="true" ht="15" customHeight="true" x14ac:dyDescent="0.2">
      <c r="A169" s="1704"/>
      <c r="B169" s="1944"/>
      <c r="C169" s="1341"/>
      <c r="D169" s="1301"/>
      <c r="E169" s="1301"/>
      <c r="F169" s="1301"/>
      <c r="G169" s="1302"/>
      <c r="H169" s="1342"/>
      <c r="I169" s="1301"/>
      <c r="J169" s="1301"/>
      <c r="K169" s="1301"/>
      <c r="L169" s="1343"/>
      <c r="M169" s="1341"/>
      <c r="N169" s="1301"/>
      <c r="O169" s="1301"/>
      <c r="P169" s="1301"/>
      <c r="Q169" s="1302"/>
      <c r="R169" s="1342"/>
      <c r="S169" s="1301"/>
      <c r="T169" s="1301"/>
      <c r="U169" s="1301"/>
      <c r="V169" s="1301"/>
      <c r="W169" s="1301"/>
      <c r="X169" s="1301"/>
      <c r="Y169" s="1301"/>
      <c r="Z169" s="1301"/>
      <c r="AA169" s="1301"/>
      <c r="AB169" s="1301"/>
      <c r="AC169" s="1301"/>
      <c r="AD169" s="1343"/>
      <c r="AE169" s="1045"/>
      <c r="AF169" s="1045"/>
      <c r="AG169" s="1045"/>
      <c r="AH169" s="1045"/>
      <c r="AI169" s="1045"/>
      <c r="AJ169" s="1045"/>
      <c r="AK169" s="1045"/>
      <c r="AL169" s="1045"/>
      <c r="AM169" s="1045"/>
      <c r="AN169" s="1045"/>
      <c r="AO169" s="1045"/>
      <c r="AP169" s="1045"/>
      <c r="AQ169" s="1045"/>
      <c r="AR169" s="1045"/>
      <c r="AS169" s="1045"/>
      <c r="AT169" s="1045"/>
      <c r="AU169" s="1045"/>
      <c r="AV169" s="1045"/>
      <c r="AW169" s="1045"/>
      <c r="AX169" s="1045"/>
      <c r="AY169" s="1045"/>
      <c r="AZ169" s="240"/>
      <c r="BA169" s="761"/>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446"/>
      <c r="CC169" s="446"/>
      <c r="CD169" s="446"/>
      <c r="CE169" s="2596"/>
      <c r="CF169" s="2596"/>
      <c r="CG169" s="2596"/>
      <c r="CH169" s="2596"/>
      <c r="CI169" s="2596"/>
      <c r="CJ169" s="2596"/>
      <c r="CK169" s="2596"/>
      <c r="CL169" s="2596"/>
      <c r="CM169" s="2596"/>
      <c r="CN169" s="2596"/>
      <c r="CO169" s="2596"/>
      <c r="CP169" s="2596"/>
      <c r="CQ169" s="2596"/>
      <c r="CR169" s="2596"/>
      <c r="CS169" s="2596"/>
      <c r="CT169" s="2596"/>
      <c r="CU169" s="2596"/>
      <c r="CV169" s="2596"/>
      <c r="CW169" s="2596"/>
      <c r="CX169" s="2596"/>
      <c r="CY169" s="2596"/>
      <c r="CZ169" s="2596"/>
    </row>
    <row r="170" s="272" customFormat="true" ht="15" customHeight="true" x14ac:dyDescent="0.2">
      <c r="A170" s="1704"/>
      <c r="B170" s="1944"/>
      <c r="C170" s="1341"/>
      <c r="D170" s="1301"/>
      <c r="E170" s="1301"/>
      <c r="F170" s="1301"/>
      <c r="G170" s="1302"/>
      <c r="H170" s="1342"/>
      <c r="I170" s="1301"/>
      <c r="J170" s="1301"/>
      <c r="K170" s="1301"/>
      <c r="L170" s="1343"/>
      <c r="M170" s="1341"/>
      <c r="N170" s="1301"/>
      <c r="O170" s="1301"/>
      <c r="P170" s="1301"/>
      <c r="Q170" s="1302"/>
      <c r="R170" s="1342"/>
      <c r="S170" s="1301"/>
      <c r="T170" s="1301"/>
      <c r="U170" s="1301"/>
      <c r="V170" s="1301"/>
      <c r="W170" s="1301"/>
      <c r="X170" s="1301"/>
      <c r="Y170" s="1301"/>
      <c r="Z170" s="1301"/>
      <c r="AA170" s="1301"/>
      <c r="AB170" s="1301"/>
      <c r="AC170" s="1301"/>
      <c r="AD170" s="1343"/>
      <c r="AE170" s="1045"/>
      <c r="AF170" s="1045"/>
      <c r="AG170" s="1045"/>
      <c r="AH170" s="1045"/>
      <c r="AI170" s="1045"/>
      <c r="AJ170" s="1045"/>
      <c r="AK170" s="1045"/>
      <c r="AL170" s="1045"/>
      <c r="AM170" s="1045"/>
      <c r="AN170" s="1045"/>
      <c r="AO170" s="1045"/>
      <c r="AP170" s="1045"/>
      <c r="AQ170" s="1045"/>
      <c r="AR170" s="1045"/>
      <c r="AS170" s="1045"/>
      <c r="AT170" s="1045"/>
      <c r="AU170" s="1045"/>
      <c r="AV170" s="1045"/>
      <c r="AW170" s="1045"/>
      <c r="AX170" s="1045"/>
      <c r="AY170" s="1045"/>
      <c r="AZ170" s="240"/>
      <c r="BA170" s="761"/>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446"/>
      <c r="CC170" s="446"/>
      <c r="CD170" s="446"/>
      <c r="CE170" s="2596"/>
      <c r="CF170" s="2596"/>
      <c r="CG170" s="2596"/>
      <c r="CH170" s="2596"/>
      <c r="CI170" s="2596"/>
      <c r="CJ170" s="2596"/>
      <c r="CK170" s="2596"/>
      <c r="CL170" s="2596"/>
      <c r="CM170" s="2596"/>
      <c r="CN170" s="2596"/>
      <c r="CO170" s="2596"/>
      <c r="CP170" s="2596"/>
      <c r="CQ170" s="2596"/>
      <c r="CR170" s="2596"/>
      <c r="CS170" s="2596"/>
      <c r="CT170" s="2596"/>
      <c r="CU170" s="2596"/>
      <c r="CV170" s="2596"/>
      <c r="CW170" s="2596"/>
      <c r="CX170" s="2596"/>
      <c r="CY170" s="2596"/>
      <c r="CZ170" s="2596"/>
    </row>
    <row r="171" s="1078" customFormat="true" ht="15" customHeight="true" x14ac:dyDescent="0.2">
      <c r="A171" s="2212"/>
      <c r="B171" s="2058"/>
      <c r="C171" s="2149"/>
      <c r="D171" s="2073"/>
      <c r="E171" s="2073"/>
      <c r="F171" s="2073"/>
      <c r="G171" s="2074"/>
      <c r="H171" s="2150"/>
      <c r="I171" s="2073"/>
      <c r="J171" s="2073"/>
      <c r="K171" s="2073"/>
      <c r="L171" s="2151"/>
      <c r="M171" s="2149"/>
      <c r="N171" s="2073"/>
      <c r="O171" s="2073"/>
      <c r="P171" s="2073"/>
      <c r="Q171" s="2074"/>
      <c r="R171" s="2150"/>
      <c r="S171" s="2073"/>
      <c r="T171" s="2073"/>
      <c r="U171" s="2073"/>
      <c r="V171" s="2073"/>
      <c r="W171" s="2073"/>
      <c r="X171" s="2073"/>
      <c r="Y171" s="2073"/>
      <c r="Z171" s="2073"/>
      <c r="AA171" s="2073"/>
      <c r="AB171" s="2073"/>
      <c r="AC171" s="2073"/>
      <c r="AD171" s="2151"/>
      <c r="AE171" s="2697"/>
      <c r="AF171" s="2697"/>
      <c r="AG171" s="2697"/>
      <c r="AH171" s="2697"/>
      <c r="AI171" s="2697"/>
      <c r="AJ171" s="2697"/>
      <c r="AK171" s="2697"/>
      <c r="AL171" s="2697"/>
      <c r="AM171" s="2697"/>
      <c r="AN171" s="2697"/>
      <c r="AO171" s="2697"/>
      <c r="AP171" s="2697"/>
      <c r="AQ171" s="2697"/>
      <c r="AR171" s="2697"/>
      <c r="AS171" s="2697"/>
      <c r="AT171" s="2697"/>
      <c r="AU171" s="2697"/>
      <c r="AV171" s="2697"/>
      <c r="AW171" s="2697"/>
      <c r="AX171" s="2697"/>
      <c r="AY171" s="2697"/>
      <c r="AZ171" s="1080"/>
      <c r="BA171" s="761"/>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446"/>
      <c r="CC171" s="446"/>
      <c r="CD171" s="446"/>
      <c r="CE171" s="2596"/>
      <c r="CF171" s="2596"/>
      <c r="CG171" s="2596"/>
      <c r="CH171" s="2596"/>
      <c r="CI171" s="2596"/>
      <c r="CJ171" s="2596"/>
      <c r="CK171" s="2596"/>
      <c r="CL171" s="2596"/>
      <c r="CM171" s="2596"/>
      <c r="CN171" s="2596"/>
      <c r="CO171" s="2596"/>
      <c r="CP171" s="2596"/>
      <c r="CQ171" s="2596"/>
      <c r="CR171" s="2596"/>
      <c r="CS171" s="2596"/>
      <c r="CT171" s="2596"/>
      <c r="CU171" s="2596"/>
      <c r="CV171" s="2596"/>
      <c r="CW171" s="2596"/>
      <c r="CX171" s="2596"/>
      <c r="CY171" s="2596"/>
      <c r="CZ171" s="2596"/>
    </row>
    <row r="172" s="1078" customFormat="true" ht="15" customHeight="true" x14ac:dyDescent="0.2">
      <c r="A172" s="2046"/>
      <c r="B172" s="2231"/>
      <c r="C172" s="2002"/>
      <c r="D172" s="2003"/>
      <c r="E172" s="2003"/>
      <c r="F172" s="2003"/>
      <c r="G172" s="2037"/>
      <c r="H172" s="2029"/>
      <c r="I172" s="2003"/>
      <c r="J172" s="2003"/>
      <c r="K172" s="2003"/>
      <c r="L172" s="2010"/>
      <c r="M172" s="2019"/>
      <c r="N172" s="2003"/>
      <c r="O172" s="2003"/>
      <c r="P172" s="2003"/>
      <c r="Q172" s="2037"/>
      <c r="R172" s="2029"/>
      <c r="S172" s="2003"/>
      <c r="T172" s="2003"/>
      <c r="U172" s="2003"/>
      <c r="V172" s="2003"/>
      <c r="W172" s="2003"/>
      <c r="X172" s="2003"/>
      <c r="Y172" s="2003"/>
      <c r="Z172" s="2003"/>
      <c r="AA172" s="2003"/>
      <c r="AB172" s="2003"/>
      <c r="AC172" s="2003"/>
      <c r="AD172" s="2683"/>
      <c r="AE172" s="2697"/>
      <c r="AF172" s="2697"/>
      <c r="AG172" s="2697"/>
      <c r="AH172" s="2697"/>
      <c r="AI172" s="2697"/>
      <c r="AJ172" s="2697"/>
      <c r="AK172" s="2697"/>
      <c r="AL172" s="2697"/>
      <c r="AM172" s="2697"/>
      <c r="AN172" s="2697"/>
      <c r="AO172" s="2697"/>
      <c r="AP172" s="2697"/>
      <c r="AQ172" s="2697"/>
      <c r="AR172" s="2697"/>
      <c r="AS172" s="2697"/>
      <c r="AT172" s="2697"/>
      <c r="AU172" s="2697"/>
      <c r="AV172" s="2697"/>
      <c r="AW172" s="2697"/>
      <c r="AX172" s="2697"/>
      <c r="AY172" s="2697"/>
      <c r="AZ172" s="1080"/>
      <c r="BA172" s="761"/>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446"/>
      <c r="CC172" s="446"/>
      <c r="CD172" s="446"/>
      <c r="CE172" s="2596"/>
      <c r="CF172" s="2596"/>
      <c r="CG172" s="2596"/>
      <c r="CH172" s="2596"/>
      <c r="CI172" s="2596"/>
      <c r="CJ172" s="2596"/>
      <c r="CK172" s="2596"/>
      <c r="CL172" s="2596"/>
      <c r="CM172" s="2596"/>
      <c r="CN172" s="2596"/>
      <c r="CO172" s="2596"/>
      <c r="CP172" s="2596"/>
      <c r="CQ172" s="2596"/>
      <c r="CR172" s="2596"/>
      <c r="CS172" s="2596"/>
      <c r="CT172" s="2596"/>
      <c r="CU172" s="2596"/>
      <c r="CV172" s="2596"/>
      <c r="CW172" s="2596"/>
      <c r="CX172" s="2596"/>
      <c r="CY172" s="2596"/>
      <c r="CZ172" s="2596"/>
    </row>
    <row r="173" s="1078" customFormat="true" ht="15" customHeight="true" x14ac:dyDescent="0.2">
      <c r="A173" s="2047"/>
      <c r="B173" s="2232"/>
      <c r="C173" s="2004"/>
      <c r="D173" s="2005"/>
      <c r="E173" s="2005"/>
      <c r="F173" s="2005"/>
      <c r="G173" s="2038"/>
      <c r="H173" s="2030"/>
      <c r="I173" s="2005"/>
      <c r="J173" s="2005"/>
      <c r="K173" s="2005"/>
      <c r="L173" s="2011"/>
      <c r="M173" s="2020"/>
      <c r="N173" s="2005"/>
      <c r="O173" s="2005"/>
      <c r="P173" s="2005"/>
      <c r="Q173" s="2038"/>
      <c r="R173" s="2030"/>
      <c r="S173" s="2005"/>
      <c r="T173" s="2005"/>
      <c r="U173" s="2005"/>
      <c r="V173" s="2005"/>
      <c r="W173" s="2005"/>
      <c r="X173" s="2005"/>
      <c r="Y173" s="2005"/>
      <c r="Z173" s="2005"/>
      <c r="AA173" s="2005"/>
      <c r="AB173" s="2005"/>
      <c r="AC173" s="2005"/>
      <c r="AD173" s="2684"/>
      <c r="AE173" s="2697"/>
      <c r="AF173" s="2697"/>
      <c r="AG173" s="2697"/>
      <c r="AH173" s="2697"/>
      <c r="AI173" s="2697"/>
      <c r="AJ173" s="2697"/>
      <c r="AK173" s="2697"/>
      <c r="AL173" s="2697"/>
      <c r="AM173" s="2697"/>
      <c r="AN173" s="2697"/>
      <c r="AO173" s="2697"/>
      <c r="AP173" s="2697"/>
      <c r="AQ173" s="2697"/>
      <c r="AR173" s="2697"/>
      <c r="AS173" s="2697"/>
      <c r="AT173" s="2697"/>
      <c r="AU173" s="2697"/>
      <c r="AV173" s="2697"/>
      <c r="AW173" s="2697"/>
      <c r="AX173" s="2697"/>
      <c r="AY173" s="2697"/>
      <c r="AZ173" s="1080"/>
      <c r="BA173" s="761"/>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446"/>
      <c r="CC173" s="446"/>
      <c r="CD173" s="446"/>
      <c r="CE173" s="2596"/>
      <c r="CF173" s="2596"/>
      <c r="CG173" s="2596"/>
      <c r="CH173" s="2596"/>
      <c r="CI173" s="2596"/>
      <c r="CJ173" s="2596"/>
      <c r="CK173" s="2596"/>
      <c r="CL173" s="2596"/>
      <c r="CM173" s="2596"/>
      <c r="CN173" s="2596"/>
      <c r="CO173" s="2596"/>
      <c r="CP173" s="2596"/>
      <c r="CQ173" s="2596"/>
      <c r="CR173" s="2596"/>
      <c r="CS173" s="2596"/>
      <c r="CT173" s="2596"/>
      <c r="CU173" s="2596"/>
      <c r="CV173" s="2596"/>
      <c r="CW173" s="2596"/>
      <c r="CX173" s="2596"/>
      <c r="CY173" s="2596"/>
      <c r="CZ173" s="2596"/>
    </row>
    <row r="174" s="1078" customFormat="true" ht="15" customHeight="true" x14ac:dyDescent="0.2">
      <c r="A174" s="2048"/>
      <c r="B174" s="2233"/>
      <c r="C174" s="2152"/>
      <c r="D174" s="2153"/>
      <c r="E174" s="2153"/>
      <c r="F174" s="2153"/>
      <c r="G174" s="2154"/>
      <c r="H174" s="2155"/>
      <c r="I174" s="2153"/>
      <c r="J174" s="2153"/>
      <c r="K174" s="2153"/>
      <c r="L174" s="2156"/>
      <c r="M174" s="2157"/>
      <c r="N174" s="2153"/>
      <c r="O174" s="2153"/>
      <c r="P174" s="2153"/>
      <c r="Q174" s="2154"/>
      <c r="R174" s="2155"/>
      <c r="S174" s="2153"/>
      <c r="T174" s="2153"/>
      <c r="U174" s="2153"/>
      <c r="V174" s="2153"/>
      <c r="W174" s="2153"/>
      <c r="X174" s="2153"/>
      <c r="Y174" s="2153"/>
      <c r="Z174" s="2153"/>
      <c r="AA174" s="2153"/>
      <c r="AB174" s="2153"/>
      <c r="AC174" s="2153"/>
      <c r="AD174" s="2685"/>
      <c r="AE174" s="2697"/>
      <c r="AF174" s="2697"/>
      <c r="AG174" s="2697"/>
      <c r="AH174" s="2697"/>
      <c r="AI174" s="2697"/>
      <c r="AJ174" s="2697"/>
      <c r="AK174" s="2697"/>
      <c r="AL174" s="2697"/>
      <c r="AM174" s="2697"/>
      <c r="AN174" s="2697"/>
      <c r="AO174" s="2697"/>
      <c r="AP174" s="2697"/>
      <c r="AQ174" s="2697"/>
      <c r="AR174" s="2697"/>
      <c r="AS174" s="2697"/>
      <c r="AT174" s="2697"/>
      <c r="AU174" s="2697"/>
      <c r="AV174" s="2697"/>
      <c r="AW174" s="2697"/>
      <c r="AX174" s="2697"/>
      <c r="AY174" s="2697"/>
      <c r="AZ174" s="1080"/>
      <c r="BA174" s="761"/>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446"/>
      <c r="CC174" s="446"/>
      <c r="CD174" s="446"/>
      <c r="CE174" s="2596"/>
      <c r="CF174" s="2596"/>
      <c r="CG174" s="2596"/>
      <c r="CH174" s="2596"/>
      <c r="CI174" s="2596"/>
      <c r="CJ174" s="2596"/>
      <c r="CK174" s="2596"/>
      <c r="CL174" s="2596"/>
      <c r="CM174" s="2596"/>
      <c r="CN174" s="2596"/>
      <c r="CO174" s="2596"/>
      <c r="CP174" s="2596"/>
      <c r="CQ174" s="2596"/>
      <c r="CR174" s="2596"/>
      <c r="CS174" s="2596"/>
      <c r="CT174" s="2596"/>
      <c r="CU174" s="2596"/>
      <c r="CV174" s="2596"/>
      <c r="CW174" s="2596"/>
      <c r="CX174" s="2596"/>
      <c r="CY174" s="2596"/>
      <c r="CZ174" s="2596"/>
    </row>
    <row r="175" s="1078" customFormat="true" ht="15" customHeight="true" x14ac:dyDescent="0.2">
      <c r="A175" s="2049"/>
      <c r="B175" s="2234"/>
      <c r="C175" s="2158"/>
      <c r="D175" s="2159"/>
      <c r="E175" s="2159"/>
      <c r="F175" s="2159"/>
      <c r="G175" s="2160"/>
      <c r="H175" s="2161"/>
      <c r="I175" s="2159"/>
      <c r="J175" s="2159"/>
      <c r="K175" s="2159"/>
      <c r="L175" s="2162"/>
      <c r="M175" s="2163"/>
      <c r="N175" s="2159"/>
      <c r="O175" s="2159"/>
      <c r="P175" s="2159"/>
      <c r="Q175" s="2160"/>
      <c r="R175" s="2161"/>
      <c r="S175" s="2159"/>
      <c r="T175" s="2159"/>
      <c r="U175" s="2159"/>
      <c r="V175" s="2159"/>
      <c r="W175" s="2159"/>
      <c r="X175" s="2159"/>
      <c r="Y175" s="2159"/>
      <c r="Z175" s="2159"/>
      <c r="AA175" s="2159"/>
      <c r="AB175" s="2159"/>
      <c r="AC175" s="2159"/>
      <c r="AD175" s="2686"/>
      <c r="AE175" s="2697"/>
      <c r="AF175" s="2697"/>
      <c r="AG175" s="2697"/>
      <c r="AH175" s="2697"/>
      <c r="AI175" s="2697"/>
      <c r="AJ175" s="2697"/>
      <c r="AK175" s="2697"/>
      <c r="AL175" s="2697"/>
      <c r="AM175" s="2697"/>
      <c r="AN175" s="2697"/>
      <c r="AO175" s="2697"/>
      <c r="AP175" s="2697"/>
      <c r="AQ175" s="2697"/>
      <c r="AR175" s="2697"/>
      <c r="AS175" s="2697"/>
      <c r="AT175" s="2697"/>
      <c r="AU175" s="2697"/>
      <c r="AV175" s="2697"/>
      <c r="AW175" s="2697"/>
      <c r="AX175" s="2697"/>
      <c r="AY175" s="2697"/>
      <c r="AZ175" s="1080"/>
      <c r="BA175" s="761"/>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446"/>
      <c r="CC175" s="446"/>
      <c r="CD175" s="446"/>
      <c r="CE175" s="2596"/>
      <c r="CF175" s="2596"/>
      <c r="CG175" s="2596"/>
      <c r="CH175" s="2596"/>
      <c r="CI175" s="2596"/>
      <c r="CJ175" s="2596"/>
      <c r="CK175" s="2596"/>
      <c r="CL175" s="2596"/>
      <c r="CM175" s="2596"/>
      <c r="CN175" s="2596"/>
      <c r="CO175" s="2596"/>
      <c r="CP175" s="2596"/>
      <c r="CQ175" s="2596"/>
      <c r="CR175" s="2596"/>
      <c r="CS175" s="2596"/>
      <c r="CT175" s="2596"/>
      <c r="CU175" s="2596"/>
      <c r="CV175" s="2596"/>
      <c r="CW175" s="2596"/>
      <c r="CX175" s="2596"/>
      <c r="CY175" s="2596"/>
      <c r="CZ175" s="2596"/>
    </row>
    <row r="176" s="1078" customFormat="true" ht="15" customHeight="true" x14ac:dyDescent="0.2">
      <c r="A176" s="2049"/>
      <c r="B176" s="2234"/>
      <c r="C176" s="2158"/>
      <c r="D176" s="2159"/>
      <c r="E176" s="2159"/>
      <c r="F176" s="2159"/>
      <c r="G176" s="2160"/>
      <c r="H176" s="2161"/>
      <c r="I176" s="2159"/>
      <c r="J176" s="2159"/>
      <c r="K176" s="2159"/>
      <c r="L176" s="2162"/>
      <c r="M176" s="2163"/>
      <c r="N176" s="2159"/>
      <c r="O176" s="2159"/>
      <c r="P176" s="2159"/>
      <c r="Q176" s="2160"/>
      <c r="R176" s="2161"/>
      <c r="S176" s="2159"/>
      <c r="T176" s="2159"/>
      <c r="U176" s="2159"/>
      <c r="V176" s="2159"/>
      <c r="W176" s="2159"/>
      <c r="X176" s="2159"/>
      <c r="Y176" s="2159"/>
      <c r="Z176" s="2159"/>
      <c r="AA176" s="2159"/>
      <c r="AB176" s="2159"/>
      <c r="AC176" s="2159"/>
      <c r="AD176" s="2686"/>
      <c r="AE176" s="2697"/>
      <c r="AF176" s="2697"/>
      <c r="AG176" s="2697"/>
      <c r="AH176" s="2697"/>
      <c r="AI176" s="2697"/>
      <c r="AJ176" s="2697"/>
      <c r="AK176" s="2697"/>
      <c r="AL176" s="2697"/>
      <c r="AM176" s="2697"/>
      <c r="AN176" s="2697"/>
      <c r="AO176" s="2697"/>
      <c r="AP176" s="2697"/>
      <c r="AQ176" s="2697"/>
      <c r="AR176" s="2697"/>
      <c r="AS176" s="2697"/>
      <c r="AT176" s="2697"/>
      <c r="AU176" s="2697"/>
      <c r="AV176" s="2697"/>
      <c r="AW176" s="2697"/>
      <c r="AX176" s="2697"/>
      <c r="AY176" s="2697"/>
      <c r="AZ176" s="1080"/>
      <c r="BA176" s="761"/>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446"/>
      <c r="CC176" s="446"/>
      <c r="CD176" s="446"/>
      <c r="CE176" s="2596"/>
      <c r="CF176" s="2596"/>
      <c r="CG176" s="2596"/>
      <c r="CH176" s="2596"/>
      <c r="CI176" s="2596"/>
      <c r="CJ176" s="2596"/>
      <c r="CK176" s="2596"/>
      <c r="CL176" s="2596"/>
      <c r="CM176" s="2596"/>
      <c r="CN176" s="2596"/>
      <c r="CO176" s="2596"/>
      <c r="CP176" s="2596"/>
      <c r="CQ176" s="2596"/>
      <c r="CR176" s="2596"/>
      <c r="CS176" s="2596"/>
      <c r="CT176" s="2596"/>
      <c r="CU176" s="2596"/>
      <c r="CV176" s="2596"/>
      <c r="CW176" s="2596"/>
      <c r="CX176" s="2596"/>
      <c r="CY176" s="2596"/>
      <c r="CZ176" s="2596"/>
    </row>
    <row r="177" s="1078" customFormat="true" ht="15" customHeight="true" x14ac:dyDescent="0.2">
      <c r="A177" s="2049"/>
      <c r="B177" s="2234"/>
      <c r="C177" s="2158"/>
      <c r="D177" s="2159"/>
      <c r="E177" s="2159"/>
      <c r="F177" s="2159"/>
      <c r="G177" s="2160"/>
      <c r="H177" s="2161"/>
      <c r="I177" s="2159"/>
      <c r="J177" s="2159"/>
      <c r="K177" s="2159"/>
      <c r="L177" s="2162"/>
      <c r="M177" s="2163"/>
      <c r="N177" s="2159"/>
      <c r="O177" s="2159"/>
      <c r="P177" s="2159"/>
      <c r="Q177" s="2160"/>
      <c r="R177" s="2161"/>
      <c r="S177" s="2159"/>
      <c r="T177" s="2159"/>
      <c r="U177" s="2159"/>
      <c r="V177" s="2159"/>
      <c r="W177" s="2159"/>
      <c r="X177" s="2159"/>
      <c r="Y177" s="2159"/>
      <c r="Z177" s="2159"/>
      <c r="AA177" s="2159"/>
      <c r="AB177" s="2159"/>
      <c r="AC177" s="2159"/>
      <c r="AD177" s="2686"/>
      <c r="AE177" s="2697"/>
      <c r="AF177" s="2697"/>
      <c r="AG177" s="2697"/>
      <c r="AH177" s="2697"/>
      <c r="AI177" s="2697"/>
      <c r="AJ177" s="2697"/>
      <c r="AK177" s="2697"/>
      <c r="AL177" s="2697"/>
      <c r="AM177" s="2697"/>
      <c r="AN177" s="2697"/>
      <c r="AO177" s="2697"/>
      <c r="AP177" s="2697"/>
      <c r="AQ177" s="2697"/>
      <c r="AR177" s="2697"/>
      <c r="AS177" s="2697"/>
      <c r="AT177" s="2697"/>
      <c r="AU177" s="2697"/>
      <c r="AV177" s="2697"/>
      <c r="AW177" s="2697"/>
      <c r="AX177" s="2697"/>
      <c r="AY177" s="2697"/>
      <c r="AZ177" s="1080"/>
      <c r="BA177" s="761"/>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446"/>
      <c r="CC177" s="446"/>
      <c r="CD177" s="446"/>
      <c r="CE177" s="2596"/>
      <c r="CF177" s="2596"/>
      <c r="CG177" s="2596"/>
      <c r="CH177" s="2596"/>
      <c r="CI177" s="2596"/>
      <c r="CJ177" s="2596"/>
      <c r="CK177" s="2596"/>
      <c r="CL177" s="2596"/>
      <c r="CM177" s="2596"/>
      <c r="CN177" s="2596"/>
      <c r="CO177" s="2596"/>
      <c r="CP177" s="2596"/>
      <c r="CQ177" s="2596"/>
      <c r="CR177" s="2596"/>
      <c r="CS177" s="2596"/>
      <c r="CT177" s="2596"/>
      <c r="CU177" s="2596"/>
      <c r="CV177" s="2596"/>
      <c r="CW177" s="2596"/>
      <c r="CX177" s="2596"/>
      <c r="CY177" s="2596"/>
      <c r="CZ177" s="2596"/>
    </row>
    <row r="178" s="1078" customFormat="true" ht="15" customHeight="true" x14ac:dyDescent="0.2">
      <c r="A178" s="2049"/>
      <c r="B178" s="2234"/>
      <c r="C178" s="2158"/>
      <c r="D178" s="2159"/>
      <c r="E178" s="2159"/>
      <c r="F178" s="2159"/>
      <c r="G178" s="2160"/>
      <c r="H178" s="2161"/>
      <c r="I178" s="2159"/>
      <c r="J178" s="2159"/>
      <c r="K178" s="2159"/>
      <c r="L178" s="2162"/>
      <c r="M178" s="2163"/>
      <c r="N178" s="2159"/>
      <c r="O178" s="2159"/>
      <c r="P178" s="2159"/>
      <c r="Q178" s="2160"/>
      <c r="R178" s="2161"/>
      <c r="S178" s="2159"/>
      <c r="T178" s="2159"/>
      <c r="U178" s="2159"/>
      <c r="V178" s="2159"/>
      <c r="W178" s="2159"/>
      <c r="X178" s="2159"/>
      <c r="Y178" s="2159"/>
      <c r="Z178" s="2159"/>
      <c r="AA178" s="2159"/>
      <c r="AB178" s="2159"/>
      <c r="AC178" s="2159"/>
      <c r="AD178" s="2686"/>
      <c r="AE178" s="2697"/>
      <c r="AF178" s="2697"/>
      <c r="AG178" s="2697"/>
      <c r="AH178" s="2697"/>
      <c r="AI178" s="2697"/>
      <c r="AJ178" s="2697"/>
      <c r="AK178" s="2697"/>
      <c r="AL178" s="2697"/>
      <c r="AM178" s="2697"/>
      <c r="AN178" s="2697"/>
      <c r="AO178" s="2697"/>
      <c r="AP178" s="2697"/>
      <c r="AQ178" s="2697"/>
      <c r="AR178" s="2697"/>
      <c r="AS178" s="2697"/>
      <c r="AT178" s="2697"/>
      <c r="AU178" s="2697"/>
      <c r="AV178" s="2697"/>
      <c r="AW178" s="2697"/>
      <c r="AX178" s="2697"/>
      <c r="AY178" s="2697"/>
      <c r="AZ178" s="1080"/>
      <c r="BA178" s="761"/>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446"/>
      <c r="CC178" s="446"/>
      <c r="CD178" s="446"/>
      <c r="CE178" s="2596"/>
      <c r="CF178" s="2596"/>
      <c r="CG178" s="2596"/>
      <c r="CH178" s="2596"/>
      <c r="CI178" s="2596"/>
      <c r="CJ178" s="2596"/>
      <c r="CK178" s="2596"/>
      <c r="CL178" s="2596"/>
      <c r="CM178" s="2596"/>
      <c r="CN178" s="2596"/>
      <c r="CO178" s="2596"/>
      <c r="CP178" s="2596"/>
      <c r="CQ178" s="2596"/>
      <c r="CR178" s="2596"/>
      <c r="CS178" s="2596"/>
      <c r="CT178" s="2596"/>
      <c r="CU178" s="2596"/>
      <c r="CV178" s="2596"/>
      <c r="CW178" s="2596"/>
      <c r="CX178" s="2596"/>
      <c r="CY178" s="2596"/>
      <c r="CZ178" s="2596"/>
    </row>
    <row r="179" s="1078" customFormat="true" ht="15" customHeight="true" x14ac:dyDescent="0.2">
      <c r="A179" s="2049"/>
      <c r="B179" s="2234"/>
      <c r="C179" s="2158"/>
      <c r="D179" s="2159"/>
      <c r="E179" s="2159"/>
      <c r="F179" s="2159"/>
      <c r="G179" s="2160"/>
      <c r="H179" s="2161"/>
      <c r="I179" s="2159"/>
      <c r="J179" s="2159"/>
      <c r="K179" s="2159"/>
      <c r="L179" s="2162"/>
      <c r="M179" s="2163"/>
      <c r="N179" s="2159"/>
      <c r="O179" s="2159"/>
      <c r="P179" s="2159"/>
      <c r="Q179" s="2160"/>
      <c r="R179" s="2161"/>
      <c r="S179" s="2159"/>
      <c r="T179" s="2159"/>
      <c r="U179" s="2159"/>
      <c r="V179" s="2159"/>
      <c r="W179" s="2159"/>
      <c r="X179" s="2159"/>
      <c r="Y179" s="2159"/>
      <c r="Z179" s="2159"/>
      <c r="AA179" s="2159"/>
      <c r="AB179" s="2159"/>
      <c r="AC179" s="2159"/>
      <c r="AD179" s="2686"/>
      <c r="AE179" s="2697"/>
      <c r="AF179" s="2697"/>
      <c r="AG179" s="2697"/>
      <c r="AH179" s="2697"/>
      <c r="AI179" s="2697"/>
      <c r="AJ179" s="2697"/>
      <c r="AK179" s="2697"/>
      <c r="AL179" s="2697"/>
      <c r="AM179" s="2697"/>
      <c r="AN179" s="2697"/>
      <c r="AO179" s="2697"/>
      <c r="AP179" s="2697"/>
      <c r="AQ179" s="2697"/>
      <c r="AR179" s="2697"/>
      <c r="AS179" s="2697"/>
      <c r="AT179" s="2697"/>
      <c r="AU179" s="2697"/>
      <c r="AV179" s="2697"/>
      <c r="AW179" s="2697"/>
      <c r="AX179" s="2697"/>
      <c r="AY179" s="2697"/>
      <c r="AZ179" s="1080"/>
      <c r="BA179" s="761"/>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446"/>
      <c r="CC179" s="446"/>
      <c r="CD179" s="446"/>
      <c r="CE179" s="2596"/>
      <c r="CF179" s="2596"/>
      <c r="CG179" s="2596"/>
      <c r="CH179" s="2596"/>
      <c r="CI179" s="2596"/>
      <c r="CJ179" s="2596"/>
      <c r="CK179" s="2596"/>
      <c r="CL179" s="2596"/>
      <c r="CM179" s="2596"/>
      <c r="CN179" s="2596"/>
      <c r="CO179" s="2596"/>
      <c r="CP179" s="2596"/>
      <c r="CQ179" s="2596"/>
      <c r="CR179" s="2596"/>
      <c r="CS179" s="2596"/>
      <c r="CT179" s="2596"/>
      <c r="CU179" s="2596"/>
      <c r="CV179" s="2596"/>
      <c r="CW179" s="2596"/>
      <c r="CX179" s="2596"/>
      <c r="CY179" s="2596"/>
      <c r="CZ179" s="2596"/>
    </row>
    <row r="180" s="1078" customFormat="true" ht="15" customHeight="true" x14ac:dyDescent="0.2">
      <c r="A180" s="2049"/>
      <c r="B180" s="2234"/>
      <c r="C180" s="2158"/>
      <c r="D180" s="2159"/>
      <c r="E180" s="2159"/>
      <c r="F180" s="2159"/>
      <c r="G180" s="2160"/>
      <c r="H180" s="2161"/>
      <c r="I180" s="2159"/>
      <c r="J180" s="2159"/>
      <c r="K180" s="2159"/>
      <c r="L180" s="2162"/>
      <c r="M180" s="2163"/>
      <c r="N180" s="2159"/>
      <c r="O180" s="2159"/>
      <c r="P180" s="2159"/>
      <c r="Q180" s="2160"/>
      <c r="R180" s="2161"/>
      <c r="S180" s="2159"/>
      <c r="T180" s="2159"/>
      <c r="U180" s="2159"/>
      <c r="V180" s="2159"/>
      <c r="W180" s="2159"/>
      <c r="X180" s="2159"/>
      <c r="Y180" s="2159"/>
      <c r="Z180" s="2159"/>
      <c r="AA180" s="2159"/>
      <c r="AB180" s="2159"/>
      <c r="AC180" s="2159"/>
      <c r="AD180" s="2686"/>
      <c r="AE180" s="2697"/>
      <c r="AF180" s="2697"/>
      <c r="AG180" s="2697"/>
      <c r="AH180" s="2697"/>
      <c r="AI180" s="2697"/>
      <c r="AJ180" s="2697"/>
      <c r="AK180" s="2697"/>
      <c r="AL180" s="2697"/>
      <c r="AM180" s="2697"/>
      <c r="AN180" s="2697"/>
      <c r="AO180" s="2697"/>
      <c r="AP180" s="2697"/>
      <c r="AQ180" s="2697"/>
      <c r="AR180" s="2697"/>
      <c r="AS180" s="2697"/>
      <c r="AT180" s="2697"/>
      <c r="AU180" s="2697"/>
      <c r="AV180" s="2697"/>
      <c r="AW180" s="2697"/>
      <c r="AX180" s="2697"/>
      <c r="AY180" s="2697"/>
      <c r="AZ180" s="1080"/>
      <c r="BA180" s="761"/>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446"/>
      <c r="CC180" s="446"/>
      <c r="CD180" s="446"/>
      <c r="CE180" s="2596"/>
      <c r="CF180" s="2596"/>
      <c r="CG180" s="2596"/>
      <c r="CH180" s="2596"/>
      <c r="CI180" s="2596"/>
      <c r="CJ180" s="2596"/>
      <c r="CK180" s="2596"/>
      <c r="CL180" s="2596"/>
      <c r="CM180" s="2596"/>
      <c r="CN180" s="2596"/>
      <c r="CO180" s="2596"/>
      <c r="CP180" s="2596"/>
      <c r="CQ180" s="2596"/>
      <c r="CR180" s="2596"/>
      <c r="CS180" s="2596"/>
      <c r="CT180" s="2596"/>
      <c r="CU180" s="2596"/>
      <c r="CV180" s="2596"/>
      <c r="CW180" s="2596"/>
      <c r="CX180" s="2596"/>
      <c r="CY180" s="2596"/>
      <c r="CZ180" s="2596"/>
    </row>
    <row r="181" s="1078" customFormat="true" ht="15" customHeight="true" x14ac:dyDescent="0.2">
      <c r="A181" s="2049"/>
      <c r="B181" s="2234"/>
      <c r="C181" s="2158"/>
      <c r="D181" s="2159"/>
      <c r="E181" s="2159"/>
      <c r="F181" s="2159"/>
      <c r="G181" s="2160"/>
      <c r="H181" s="2161"/>
      <c r="I181" s="2159"/>
      <c r="J181" s="2159"/>
      <c r="K181" s="2159"/>
      <c r="L181" s="2162"/>
      <c r="M181" s="2163"/>
      <c r="N181" s="2159"/>
      <c r="O181" s="2159"/>
      <c r="P181" s="2159"/>
      <c r="Q181" s="2160"/>
      <c r="R181" s="2161"/>
      <c r="S181" s="2159"/>
      <c r="T181" s="2159"/>
      <c r="U181" s="2159"/>
      <c r="V181" s="2159"/>
      <c r="W181" s="2159"/>
      <c r="X181" s="2159"/>
      <c r="Y181" s="2159"/>
      <c r="Z181" s="2159"/>
      <c r="AA181" s="2159"/>
      <c r="AB181" s="2159"/>
      <c r="AC181" s="2159"/>
      <c r="AD181" s="2686"/>
      <c r="AE181" s="2697"/>
      <c r="AF181" s="2697"/>
      <c r="AG181" s="2697"/>
      <c r="AH181" s="2697"/>
      <c r="AI181" s="2697"/>
      <c r="AJ181" s="2697"/>
      <c r="AK181" s="2697"/>
      <c r="AL181" s="2697"/>
      <c r="AM181" s="2697"/>
      <c r="AN181" s="2697"/>
      <c r="AO181" s="2697"/>
      <c r="AP181" s="2697"/>
      <c r="AQ181" s="2697"/>
      <c r="AR181" s="2697"/>
      <c r="AS181" s="2697"/>
      <c r="AT181" s="2697"/>
      <c r="AU181" s="2697"/>
      <c r="AV181" s="2697"/>
      <c r="AW181" s="2697"/>
      <c r="AX181" s="2697"/>
      <c r="AY181" s="2697"/>
      <c r="AZ181" s="1080"/>
      <c r="BA181" s="761"/>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446"/>
      <c r="CC181" s="446"/>
      <c r="CD181" s="446"/>
      <c r="CE181" s="2596"/>
      <c r="CF181" s="2596"/>
      <c r="CG181" s="2596"/>
      <c r="CH181" s="2596"/>
      <c r="CI181" s="2596"/>
      <c r="CJ181" s="2596"/>
      <c r="CK181" s="2596"/>
      <c r="CL181" s="2596"/>
      <c r="CM181" s="2596"/>
      <c r="CN181" s="2596"/>
      <c r="CO181" s="2596"/>
      <c r="CP181" s="2596"/>
      <c r="CQ181" s="2596"/>
      <c r="CR181" s="2596"/>
      <c r="CS181" s="2596"/>
      <c r="CT181" s="2596"/>
      <c r="CU181" s="2596"/>
      <c r="CV181" s="2596"/>
      <c r="CW181" s="2596"/>
      <c r="CX181" s="2596"/>
      <c r="CY181" s="2596"/>
      <c r="CZ181" s="2596"/>
    </row>
    <row r="182" s="1078" customFormat="true" ht="15" customHeight="true" x14ac:dyDescent="0.2">
      <c r="A182" s="2049"/>
      <c r="B182" s="2234"/>
      <c r="C182" s="2158"/>
      <c r="D182" s="2159"/>
      <c r="E182" s="2159"/>
      <c r="F182" s="2159"/>
      <c r="G182" s="2160"/>
      <c r="H182" s="2161"/>
      <c r="I182" s="2159"/>
      <c r="J182" s="2159"/>
      <c r="K182" s="2159"/>
      <c r="L182" s="2162"/>
      <c r="M182" s="2163"/>
      <c r="N182" s="2159"/>
      <c r="O182" s="2159"/>
      <c r="P182" s="2159"/>
      <c r="Q182" s="2160"/>
      <c r="R182" s="2161"/>
      <c r="S182" s="2159"/>
      <c r="T182" s="2159"/>
      <c r="U182" s="2159"/>
      <c r="V182" s="2159"/>
      <c r="W182" s="2159"/>
      <c r="X182" s="2159"/>
      <c r="Y182" s="2159"/>
      <c r="Z182" s="2159"/>
      <c r="AA182" s="2159"/>
      <c r="AB182" s="2159"/>
      <c r="AC182" s="2159"/>
      <c r="AD182" s="2686"/>
      <c r="AE182" s="2697"/>
      <c r="AF182" s="2697"/>
      <c r="AG182" s="2697"/>
      <c r="AH182" s="2697"/>
      <c r="AI182" s="2697"/>
      <c r="AJ182" s="2697"/>
      <c r="AK182" s="2697"/>
      <c r="AL182" s="2697"/>
      <c r="AM182" s="2697"/>
      <c r="AN182" s="2697"/>
      <c r="AO182" s="2697"/>
      <c r="AP182" s="2697"/>
      <c r="AQ182" s="2697"/>
      <c r="AR182" s="2697"/>
      <c r="AS182" s="2697"/>
      <c r="AT182" s="2697"/>
      <c r="AU182" s="2697"/>
      <c r="AV182" s="2697"/>
      <c r="AW182" s="2697"/>
      <c r="AX182" s="2697"/>
      <c r="AY182" s="2697"/>
      <c r="AZ182" s="1080"/>
      <c r="BA182" s="761"/>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446"/>
      <c r="CC182" s="446"/>
      <c r="CD182" s="446"/>
      <c r="CE182" s="2596"/>
      <c r="CF182" s="2596"/>
      <c r="CG182" s="2596"/>
      <c r="CH182" s="2596"/>
      <c r="CI182" s="2596"/>
      <c r="CJ182" s="2596"/>
      <c r="CK182" s="2596"/>
      <c r="CL182" s="2596"/>
      <c r="CM182" s="2596"/>
      <c r="CN182" s="2596"/>
      <c r="CO182" s="2596"/>
      <c r="CP182" s="2596"/>
      <c r="CQ182" s="2596"/>
      <c r="CR182" s="2596"/>
      <c r="CS182" s="2596"/>
      <c r="CT182" s="2596"/>
      <c r="CU182" s="2596"/>
      <c r="CV182" s="2596"/>
      <c r="CW182" s="2596"/>
      <c r="CX182" s="2596"/>
      <c r="CY182" s="2596"/>
      <c r="CZ182" s="2596"/>
    </row>
    <row r="183" s="1078" customFormat="true" ht="15" customHeight="true" x14ac:dyDescent="0.2">
      <c r="A183" s="2049"/>
      <c r="B183" s="2234"/>
      <c r="C183" s="2158"/>
      <c r="D183" s="2159"/>
      <c r="E183" s="2159"/>
      <c r="F183" s="2159"/>
      <c r="G183" s="2160"/>
      <c r="H183" s="2161"/>
      <c r="I183" s="2159"/>
      <c r="J183" s="2159"/>
      <c r="K183" s="2159"/>
      <c r="L183" s="2162"/>
      <c r="M183" s="2163"/>
      <c r="N183" s="2159"/>
      <c r="O183" s="2159"/>
      <c r="P183" s="2159"/>
      <c r="Q183" s="2160"/>
      <c r="R183" s="2161"/>
      <c r="S183" s="2159"/>
      <c r="T183" s="2159"/>
      <c r="U183" s="2159"/>
      <c r="V183" s="2159"/>
      <c r="W183" s="2159"/>
      <c r="X183" s="2159"/>
      <c r="Y183" s="2159"/>
      <c r="Z183" s="2159"/>
      <c r="AA183" s="2159"/>
      <c r="AB183" s="2159"/>
      <c r="AC183" s="2159"/>
      <c r="AD183" s="2686"/>
      <c r="AE183" s="2697"/>
      <c r="AF183" s="2697"/>
      <c r="AG183" s="2697"/>
      <c r="AH183" s="2697"/>
      <c r="AI183" s="2697"/>
      <c r="AJ183" s="2697"/>
      <c r="AK183" s="2697"/>
      <c r="AL183" s="2697"/>
      <c r="AM183" s="2697"/>
      <c r="AN183" s="2697"/>
      <c r="AO183" s="2697"/>
      <c r="AP183" s="2697"/>
      <c r="AQ183" s="2697"/>
      <c r="AR183" s="2697"/>
      <c r="AS183" s="2697"/>
      <c r="AT183" s="2697"/>
      <c r="AU183" s="2697"/>
      <c r="AV183" s="2697"/>
      <c r="AW183" s="2697"/>
      <c r="AX183" s="2697"/>
      <c r="AY183" s="2697"/>
      <c r="AZ183" s="1080"/>
      <c r="BA183" s="761"/>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446"/>
      <c r="CC183" s="446"/>
      <c r="CD183" s="446"/>
      <c r="CE183" s="2596"/>
      <c r="CF183" s="2596"/>
      <c r="CG183" s="2596"/>
      <c r="CH183" s="2596"/>
      <c r="CI183" s="2596"/>
      <c r="CJ183" s="2596"/>
      <c r="CK183" s="2596"/>
      <c r="CL183" s="2596"/>
      <c r="CM183" s="2596"/>
      <c r="CN183" s="2596"/>
      <c r="CO183" s="2596"/>
      <c r="CP183" s="2596"/>
      <c r="CQ183" s="2596"/>
      <c r="CR183" s="2596"/>
      <c r="CS183" s="2596"/>
      <c r="CT183" s="2596"/>
      <c r="CU183" s="2596"/>
      <c r="CV183" s="2596"/>
      <c r="CW183" s="2596"/>
      <c r="CX183" s="2596"/>
      <c r="CY183" s="2596"/>
      <c r="CZ183" s="2596"/>
    </row>
    <row r="184" s="1078" customFormat="true" ht="15" customHeight="true" x14ac:dyDescent="0.2">
      <c r="A184" s="2049"/>
      <c r="B184" s="2234"/>
      <c r="C184" s="2158"/>
      <c r="D184" s="2159"/>
      <c r="E184" s="2159"/>
      <c r="F184" s="2159"/>
      <c r="G184" s="2160"/>
      <c r="H184" s="2161"/>
      <c r="I184" s="2159"/>
      <c r="J184" s="2159"/>
      <c r="K184" s="2159"/>
      <c r="L184" s="2162"/>
      <c r="M184" s="2163"/>
      <c r="N184" s="2159"/>
      <c r="O184" s="2159"/>
      <c r="P184" s="2159"/>
      <c r="Q184" s="2160"/>
      <c r="R184" s="2161"/>
      <c r="S184" s="2159"/>
      <c r="T184" s="2159"/>
      <c r="U184" s="2159"/>
      <c r="V184" s="2159"/>
      <c r="W184" s="2159"/>
      <c r="X184" s="2159"/>
      <c r="Y184" s="2159"/>
      <c r="Z184" s="2159"/>
      <c r="AA184" s="2159"/>
      <c r="AB184" s="2159"/>
      <c r="AC184" s="2159"/>
      <c r="AD184" s="2686"/>
      <c r="AE184" s="2697"/>
      <c r="AF184" s="2697"/>
      <c r="AG184" s="2697"/>
      <c r="AH184" s="2697"/>
      <c r="AI184" s="2697"/>
      <c r="AJ184" s="2697"/>
      <c r="AK184" s="2697"/>
      <c r="AL184" s="2697"/>
      <c r="AM184" s="2697"/>
      <c r="AN184" s="2697"/>
      <c r="AO184" s="2697"/>
      <c r="AP184" s="2697"/>
      <c r="AQ184" s="2697"/>
      <c r="AR184" s="2697"/>
      <c r="AS184" s="2697"/>
      <c r="AT184" s="2697"/>
      <c r="AU184" s="2697"/>
      <c r="AV184" s="2697"/>
      <c r="AW184" s="2697"/>
      <c r="AX184" s="2697"/>
      <c r="AY184" s="2697"/>
      <c r="AZ184" s="1080"/>
      <c r="BA184" s="761"/>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446"/>
      <c r="CC184" s="446"/>
      <c r="CD184" s="446"/>
      <c r="CE184" s="2596"/>
      <c r="CF184" s="2596"/>
      <c r="CG184" s="2596"/>
      <c r="CH184" s="2596"/>
      <c r="CI184" s="2596"/>
      <c r="CJ184" s="2596"/>
      <c r="CK184" s="2596"/>
      <c r="CL184" s="2596"/>
      <c r="CM184" s="2596"/>
      <c r="CN184" s="2596"/>
      <c r="CO184" s="2596"/>
      <c r="CP184" s="2596"/>
      <c r="CQ184" s="2596"/>
      <c r="CR184" s="2596"/>
      <c r="CS184" s="2596"/>
      <c r="CT184" s="2596"/>
      <c r="CU184" s="2596"/>
      <c r="CV184" s="2596"/>
      <c r="CW184" s="2596"/>
      <c r="CX184" s="2596"/>
      <c r="CY184" s="2596"/>
      <c r="CZ184" s="2596"/>
    </row>
    <row r="185" s="1078" customFormat="true" ht="15" customHeight="true" x14ac:dyDescent="0.2">
      <c r="A185" s="2049"/>
      <c r="B185" s="2234"/>
      <c r="C185" s="2158"/>
      <c r="D185" s="2159"/>
      <c r="E185" s="2159"/>
      <c r="F185" s="2159"/>
      <c r="G185" s="2160"/>
      <c r="H185" s="2161"/>
      <c r="I185" s="2159"/>
      <c r="J185" s="2159"/>
      <c r="K185" s="2159"/>
      <c r="L185" s="2162"/>
      <c r="M185" s="2163"/>
      <c r="N185" s="2159"/>
      <c r="O185" s="2159"/>
      <c r="P185" s="2159"/>
      <c r="Q185" s="2160"/>
      <c r="R185" s="2161"/>
      <c r="S185" s="2159"/>
      <c r="T185" s="2159"/>
      <c r="U185" s="2159"/>
      <c r="V185" s="2159"/>
      <c r="W185" s="2159"/>
      <c r="X185" s="2159"/>
      <c r="Y185" s="2159"/>
      <c r="Z185" s="2159"/>
      <c r="AA185" s="2159"/>
      <c r="AB185" s="2159"/>
      <c r="AC185" s="2159"/>
      <c r="AD185" s="2686"/>
      <c r="AE185" s="2697"/>
      <c r="AF185" s="2697"/>
      <c r="AG185" s="2697"/>
      <c r="AH185" s="2697"/>
      <c r="AI185" s="2697"/>
      <c r="AJ185" s="2697"/>
      <c r="AK185" s="2697"/>
      <c r="AL185" s="2697"/>
      <c r="AM185" s="2697"/>
      <c r="AN185" s="2697"/>
      <c r="AO185" s="2697"/>
      <c r="AP185" s="2697"/>
      <c r="AQ185" s="2697"/>
      <c r="AR185" s="2697"/>
      <c r="AS185" s="2697"/>
      <c r="AT185" s="2697"/>
      <c r="AU185" s="2697"/>
      <c r="AV185" s="2697"/>
      <c r="AW185" s="2697"/>
      <c r="AX185" s="2697"/>
      <c r="AY185" s="2697"/>
      <c r="AZ185" s="1080"/>
      <c r="BA185" s="761"/>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446"/>
      <c r="CC185" s="446"/>
      <c r="CD185" s="446"/>
      <c r="CE185" s="2596"/>
      <c r="CF185" s="2596"/>
      <c r="CG185" s="2596"/>
      <c r="CH185" s="2596"/>
      <c r="CI185" s="2596"/>
      <c r="CJ185" s="2596"/>
      <c r="CK185" s="2596"/>
      <c r="CL185" s="2596"/>
      <c r="CM185" s="2596"/>
      <c r="CN185" s="2596"/>
      <c r="CO185" s="2596"/>
      <c r="CP185" s="2596"/>
      <c r="CQ185" s="2596"/>
      <c r="CR185" s="2596"/>
      <c r="CS185" s="2596"/>
      <c r="CT185" s="2596"/>
      <c r="CU185" s="2596"/>
      <c r="CV185" s="2596"/>
      <c r="CW185" s="2596"/>
      <c r="CX185" s="2596"/>
      <c r="CY185" s="2596"/>
      <c r="CZ185" s="2596"/>
    </row>
    <row r="186" s="1078" customFormat="true" ht="15" customHeight="true" x14ac:dyDescent="0.2">
      <c r="A186" s="2049"/>
      <c r="B186" s="2234"/>
      <c r="C186" s="2158"/>
      <c r="D186" s="2159"/>
      <c r="E186" s="2159"/>
      <c r="F186" s="2159"/>
      <c r="G186" s="2160"/>
      <c r="H186" s="2161"/>
      <c r="I186" s="2159"/>
      <c r="J186" s="2159"/>
      <c r="K186" s="2159"/>
      <c r="L186" s="2162"/>
      <c r="M186" s="2163"/>
      <c r="N186" s="2159"/>
      <c r="O186" s="2159"/>
      <c r="P186" s="2159"/>
      <c r="Q186" s="2160"/>
      <c r="R186" s="2161"/>
      <c r="S186" s="2159"/>
      <c r="T186" s="2159"/>
      <c r="U186" s="2159"/>
      <c r="V186" s="2159"/>
      <c r="W186" s="2159"/>
      <c r="X186" s="2159"/>
      <c r="Y186" s="2159"/>
      <c r="Z186" s="2159"/>
      <c r="AA186" s="2159"/>
      <c r="AB186" s="2159"/>
      <c r="AC186" s="2159"/>
      <c r="AD186" s="2686"/>
      <c r="AE186" s="2697"/>
      <c r="AF186" s="2697"/>
      <c r="AG186" s="2697"/>
      <c r="AH186" s="2697"/>
      <c r="AI186" s="2697"/>
      <c r="AJ186" s="2697"/>
      <c r="AK186" s="2697"/>
      <c r="AL186" s="2697"/>
      <c r="AM186" s="2697"/>
      <c r="AN186" s="2697"/>
      <c r="AO186" s="2697"/>
      <c r="AP186" s="2697"/>
      <c r="AQ186" s="2697"/>
      <c r="AR186" s="2697"/>
      <c r="AS186" s="2697"/>
      <c r="AT186" s="2697"/>
      <c r="AU186" s="2697"/>
      <c r="AV186" s="2697"/>
      <c r="AW186" s="2697"/>
      <c r="AX186" s="2697"/>
      <c r="AY186" s="2697"/>
      <c r="AZ186" s="1080"/>
      <c r="BA186" s="761"/>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446"/>
      <c r="CC186" s="446"/>
      <c r="CD186" s="446"/>
      <c r="CE186" s="2596"/>
      <c r="CF186" s="2596"/>
      <c r="CG186" s="2596"/>
      <c r="CH186" s="2596"/>
      <c r="CI186" s="2596"/>
      <c r="CJ186" s="2596"/>
      <c r="CK186" s="2596"/>
      <c r="CL186" s="2596"/>
      <c r="CM186" s="2596"/>
      <c r="CN186" s="2596"/>
      <c r="CO186" s="2596"/>
      <c r="CP186" s="2596"/>
      <c r="CQ186" s="2596"/>
      <c r="CR186" s="2596"/>
      <c r="CS186" s="2596"/>
      <c r="CT186" s="2596"/>
      <c r="CU186" s="2596"/>
      <c r="CV186" s="2596"/>
      <c r="CW186" s="2596"/>
      <c r="CX186" s="2596"/>
      <c r="CY186" s="2596"/>
      <c r="CZ186" s="2596"/>
    </row>
    <row r="187" s="1078" customFormat="true" ht="15" customHeight="true" x14ac:dyDescent="0.2">
      <c r="A187" s="2049"/>
      <c r="B187" s="2234"/>
      <c r="C187" s="2158"/>
      <c r="D187" s="2159"/>
      <c r="E187" s="2159"/>
      <c r="F187" s="2159"/>
      <c r="G187" s="2160"/>
      <c r="H187" s="2161"/>
      <c r="I187" s="2159"/>
      <c r="J187" s="2159"/>
      <c r="K187" s="2159"/>
      <c r="L187" s="2162"/>
      <c r="M187" s="2163"/>
      <c r="N187" s="2159"/>
      <c r="O187" s="2159"/>
      <c r="P187" s="2159"/>
      <c r="Q187" s="2160"/>
      <c r="R187" s="2161"/>
      <c r="S187" s="2159"/>
      <c r="T187" s="2159"/>
      <c r="U187" s="2159"/>
      <c r="V187" s="2159"/>
      <c r="W187" s="2159"/>
      <c r="X187" s="2159"/>
      <c r="Y187" s="2159"/>
      <c r="Z187" s="2159"/>
      <c r="AA187" s="2159"/>
      <c r="AB187" s="2159"/>
      <c r="AC187" s="2159"/>
      <c r="AD187" s="2686"/>
      <c r="AE187" s="2697"/>
      <c r="AF187" s="2697"/>
      <c r="AG187" s="2697"/>
      <c r="AH187" s="2697"/>
      <c r="AI187" s="2697"/>
      <c r="AJ187" s="2697"/>
      <c r="AK187" s="2697"/>
      <c r="AL187" s="2697"/>
      <c r="AM187" s="2697"/>
      <c r="AN187" s="2697"/>
      <c r="AO187" s="2697"/>
      <c r="AP187" s="2697"/>
      <c r="AQ187" s="2697"/>
      <c r="AR187" s="2697"/>
      <c r="AS187" s="2697"/>
      <c r="AT187" s="2697"/>
      <c r="AU187" s="2697"/>
      <c r="AV187" s="2697"/>
      <c r="AW187" s="2697"/>
      <c r="AX187" s="2697"/>
      <c r="AY187" s="2697"/>
      <c r="AZ187" s="1080"/>
      <c r="BA187" s="761"/>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446"/>
      <c r="CC187" s="446"/>
      <c r="CD187" s="446"/>
      <c r="CE187" s="2596"/>
      <c r="CF187" s="2596"/>
      <c r="CG187" s="2596"/>
      <c r="CH187" s="2596"/>
      <c r="CI187" s="2596"/>
      <c r="CJ187" s="2596"/>
      <c r="CK187" s="2596"/>
      <c r="CL187" s="2596"/>
      <c r="CM187" s="2596"/>
      <c r="CN187" s="2596"/>
      <c r="CO187" s="2596"/>
      <c r="CP187" s="2596"/>
      <c r="CQ187" s="2596"/>
      <c r="CR187" s="2596"/>
      <c r="CS187" s="2596"/>
      <c r="CT187" s="2596"/>
      <c r="CU187" s="2596"/>
      <c r="CV187" s="2596"/>
      <c r="CW187" s="2596"/>
      <c r="CX187" s="2596"/>
      <c r="CY187" s="2596"/>
      <c r="CZ187" s="2596"/>
    </row>
    <row r="188" s="1078" customFormat="true" ht="15" customHeight="true" x14ac:dyDescent="0.2">
      <c r="A188" s="2049"/>
      <c r="B188" s="2234"/>
      <c r="C188" s="2158"/>
      <c r="D188" s="2159"/>
      <c r="E188" s="2159"/>
      <c r="F188" s="2159"/>
      <c r="G188" s="2160"/>
      <c r="H188" s="2161"/>
      <c r="I188" s="2159"/>
      <c r="J188" s="2159"/>
      <c r="K188" s="2159"/>
      <c r="L188" s="2162"/>
      <c r="M188" s="2163"/>
      <c r="N188" s="2159"/>
      <c r="O188" s="2159"/>
      <c r="P188" s="2159"/>
      <c r="Q188" s="2160"/>
      <c r="R188" s="2161"/>
      <c r="S188" s="2159"/>
      <c r="T188" s="2159"/>
      <c r="U188" s="2159"/>
      <c r="V188" s="2159"/>
      <c r="W188" s="2159"/>
      <c r="X188" s="2159"/>
      <c r="Y188" s="2159"/>
      <c r="Z188" s="2159"/>
      <c r="AA188" s="2159"/>
      <c r="AB188" s="2159"/>
      <c r="AC188" s="2159"/>
      <c r="AD188" s="2686"/>
      <c r="AE188" s="2697"/>
      <c r="AF188" s="2697"/>
      <c r="AG188" s="2697"/>
      <c r="AH188" s="2697"/>
      <c r="AI188" s="2697"/>
      <c r="AJ188" s="2697"/>
      <c r="AK188" s="2697"/>
      <c r="AL188" s="2697"/>
      <c r="AM188" s="2697"/>
      <c r="AN188" s="2697"/>
      <c r="AO188" s="2697"/>
      <c r="AP188" s="2697"/>
      <c r="AQ188" s="2697"/>
      <c r="AR188" s="2697"/>
      <c r="AS188" s="2697"/>
      <c r="AT188" s="2697"/>
      <c r="AU188" s="2697"/>
      <c r="AV188" s="2697"/>
      <c r="AW188" s="2697"/>
      <c r="AX188" s="2697"/>
      <c r="AY188" s="2697"/>
      <c r="AZ188" s="1080"/>
      <c r="BA188" s="761"/>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446"/>
      <c r="CC188" s="446"/>
      <c r="CD188" s="446"/>
      <c r="CE188" s="2596"/>
      <c r="CF188" s="2596"/>
      <c r="CG188" s="2596"/>
      <c r="CH188" s="2596"/>
      <c r="CI188" s="2596"/>
      <c r="CJ188" s="2596"/>
      <c r="CK188" s="2596"/>
      <c r="CL188" s="2596"/>
      <c r="CM188" s="2596"/>
      <c r="CN188" s="2596"/>
      <c r="CO188" s="2596"/>
      <c r="CP188" s="2596"/>
      <c r="CQ188" s="2596"/>
      <c r="CR188" s="2596"/>
      <c r="CS188" s="2596"/>
      <c r="CT188" s="2596"/>
      <c r="CU188" s="2596"/>
      <c r="CV188" s="2596"/>
      <c r="CW188" s="2596"/>
      <c r="CX188" s="2596"/>
      <c r="CY188" s="2596"/>
      <c r="CZ188" s="2596"/>
    </row>
    <row r="189" s="1078" customFormat="true" ht="15" customHeight="true" x14ac:dyDescent="0.2">
      <c r="A189" s="2049"/>
      <c r="B189" s="2234"/>
      <c r="C189" s="2158"/>
      <c r="D189" s="2159"/>
      <c r="E189" s="2159"/>
      <c r="F189" s="2159"/>
      <c r="G189" s="2160"/>
      <c r="H189" s="2161"/>
      <c r="I189" s="2159"/>
      <c r="J189" s="2159"/>
      <c r="K189" s="2159"/>
      <c r="L189" s="2162"/>
      <c r="M189" s="2163"/>
      <c r="N189" s="2159"/>
      <c r="O189" s="2159"/>
      <c r="P189" s="2159"/>
      <c r="Q189" s="2160"/>
      <c r="R189" s="2161"/>
      <c r="S189" s="2159"/>
      <c r="T189" s="2159"/>
      <c r="U189" s="2159"/>
      <c r="V189" s="2159"/>
      <c r="W189" s="2159"/>
      <c r="X189" s="2159"/>
      <c r="Y189" s="2159"/>
      <c r="Z189" s="2159"/>
      <c r="AA189" s="2159"/>
      <c r="AB189" s="2159"/>
      <c r="AC189" s="2159"/>
      <c r="AD189" s="2686"/>
      <c r="AE189" s="2697"/>
      <c r="AF189" s="2697"/>
      <c r="AG189" s="2697"/>
      <c r="AH189" s="2697"/>
      <c r="AI189" s="2697"/>
      <c r="AJ189" s="2697"/>
      <c r="AK189" s="2697"/>
      <c r="AL189" s="2697"/>
      <c r="AM189" s="2697"/>
      <c r="AN189" s="2697"/>
      <c r="AO189" s="2697"/>
      <c r="AP189" s="2697"/>
      <c r="AQ189" s="2697"/>
      <c r="AR189" s="2697"/>
      <c r="AS189" s="2697"/>
      <c r="AT189" s="2697"/>
      <c r="AU189" s="2697"/>
      <c r="AV189" s="2697"/>
      <c r="AW189" s="2697"/>
      <c r="AX189" s="2697"/>
      <c r="AY189" s="2697"/>
      <c r="AZ189" s="1080"/>
      <c r="BA189" s="761"/>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446"/>
      <c r="CC189" s="446"/>
      <c r="CD189" s="446"/>
      <c r="CE189" s="2596"/>
      <c r="CF189" s="2596"/>
      <c r="CG189" s="2596"/>
      <c r="CH189" s="2596"/>
      <c r="CI189" s="2596"/>
      <c r="CJ189" s="2596"/>
      <c r="CK189" s="2596"/>
      <c r="CL189" s="2596"/>
      <c r="CM189" s="2596"/>
      <c r="CN189" s="2596"/>
      <c r="CO189" s="2596"/>
      <c r="CP189" s="2596"/>
      <c r="CQ189" s="2596"/>
      <c r="CR189" s="2596"/>
      <c r="CS189" s="2596"/>
      <c r="CT189" s="2596"/>
      <c r="CU189" s="2596"/>
      <c r="CV189" s="2596"/>
      <c r="CW189" s="2596"/>
      <c r="CX189" s="2596"/>
      <c r="CY189" s="2596"/>
      <c r="CZ189" s="2596"/>
    </row>
    <row r="190" s="1078" customFormat="true" ht="15" customHeight="true" x14ac:dyDescent="0.2">
      <c r="A190" s="2049"/>
      <c r="B190" s="2234"/>
      <c r="C190" s="2158"/>
      <c r="D190" s="2159"/>
      <c r="E190" s="2159"/>
      <c r="F190" s="2159"/>
      <c r="G190" s="2160"/>
      <c r="H190" s="2161"/>
      <c r="I190" s="2159"/>
      <c r="J190" s="2159"/>
      <c r="K190" s="2159"/>
      <c r="L190" s="2162"/>
      <c r="M190" s="2163"/>
      <c r="N190" s="2159"/>
      <c r="O190" s="2159"/>
      <c r="P190" s="2159"/>
      <c r="Q190" s="2160"/>
      <c r="R190" s="2161"/>
      <c r="S190" s="2159"/>
      <c r="T190" s="2159"/>
      <c r="U190" s="2159"/>
      <c r="V190" s="2159"/>
      <c r="W190" s="2159"/>
      <c r="X190" s="2159"/>
      <c r="Y190" s="2159"/>
      <c r="Z190" s="2159"/>
      <c r="AA190" s="2159"/>
      <c r="AB190" s="2159"/>
      <c r="AC190" s="2159"/>
      <c r="AD190" s="2686"/>
      <c r="AE190" s="2697"/>
      <c r="AF190" s="2697"/>
      <c r="AG190" s="2697"/>
      <c r="AH190" s="2697"/>
      <c r="AI190" s="2697"/>
      <c r="AJ190" s="2697"/>
      <c r="AK190" s="2697"/>
      <c r="AL190" s="2697"/>
      <c r="AM190" s="2697"/>
      <c r="AN190" s="2697"/>
      <c r="AO190" s="2697"/>
      <c r="AP190" s="2697"/>
      <c r="AQ190" s="2697"/>
      <c r="AR190" s="2697"/>
      <c r="AS190" s="2697"/>
      <c r="AT190" s="2697"/>
      <c r="AU190" s="2697"/>
      <c r="AV190" s="2697"/>
      <c r="AW190" s="2697"/>
      <c r="AX190" s="2697"/>
      <c r="AY190" s="2697"/>
      <c r="AZ190" s="1080"/>
      <c r="BA190" s="761"/>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446"/>
      <c r="CC190" s="446"/>
      <c r="CD190" s="446"/>
      <c r="CE190" s="2596"/>
      <c r="CF190" s="2596"/>
      <c r="CG190" s="2596"/>
      <c r="CH190" s="2596"/>
      <c r="CI190" s="2596"/>
      <c r="CJ190" s="2596"/>
      <c r="CK190" s="2596"/>
      <c r="CL190" s="2596"/>
      <c r="CM190" s="2596"/>
      <c r="CN190" s="2596"/>
      <c r="CO190" s="2596"/>
      <c r="CP190" s="2596"/>
      <c r="CQ190" s="2596"/>
      <c r="CR190" s="2596"/>
      <c r="CS190" s="2596"/>
      <c r="CT190" s="2596"/>
      <c r="CU190" s="2596"/>
      <c r="CV190" s="2596"/>
      <c r="CW190" s="2596"/>
      <c r="CX190" s="2596"/>
      <c r="CY190" s="2596"/>
      <c r="CZ190" s="2596"/>
    </row>
    <row r="191" s="1078" customFormat="true" ht="15" customHeight="true" x14ac:dyDescent="0.2">
      <c r="A191" s="2049"/>
      <c r="B191" s="2234"/>
      <c r="C191" s="2158"/>
      <c r="D191" s="2159"/>
      <c r="E191" s="2159"/>
      <c r="F191" s="2159"/>
      <c r="G191" s="2160"/>
      <c r="H191" s="2161"/>
      <c r="I191" s="2159"/>
      <c r="J191" s="2159"/>
      <c r="K191" s="2159"/>
      <c r="L191" s="2162"/>
      <c r="M191" s="2163"/>
      <c r="N191" s="2159"/>
      <c r="O191" s="2159"/>
      <c r="P191" s="2159"/>
      <c r="Q191" s="2160"/>
      <c r="R191" s="2161"/>
      <c r="S191" s="2159"/>
      <c r="T191" s="2159"/>
      <c r="U191" s="2159"/>
      <c r="V191" s="2159"/>
      <c r="W191" s="2159"/>
      <c r="X191" s="2159"/>
      <c r="Y191" s="2159"/>
      <c r="Z191" s="2159"/>
      <c r="AA191" s="2159"/>
      <c r="AB191" s="2159"/>
      <c r="AC191" s="2159"/>
      <c r="AD191" s="2686"/>
      <c r="AE191" s="2697"/>
      <c r="AF191" s="2697"/>
      <c r="AG191" s="2697"/>
      <c r="AH191" s="2697"/>
      <c r="AI191" s="2697"/>
      <c r="AJ191" s="2697"/>
      <c r="AK191" s="2697"/>
      <c r="AL191" s="2697"/>
      <c r="AM191" s="2697"/>
      <c r="AN191" s="2697"/>
      <c r="AO191" s="2697"/>
      <c r="AP191" s="2697"/>
      <c r="AQ191" s="2697"/>
      <c r="AR191" s="2697"/>
      <c r="AS191" s="2697"/>
      <c r="AT191" s="2697"/>
      <c r="AU191" s="2697"/>
      <c r="AV191" s="2697"/>
      <c r="AW191" s="2697"/>
      <c r="AX191" s="2697"/>
      <c r="AY191" s="2697"/>
      <c r="AZ191" s="1080"/>
      <c r="BA191" s="761"/>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446"/>
      <c r="CC191" s="446"/>
      <c r="CD191" s="446"/>
      <c r="CE191" s="2596"/>
      <c r="CF191" s="2596"/>
      <c r="CG191" s="2596"/>
      <c r="CH191" s="2596"/>
      <c r="CI191" s="2596"/>
      <c r="CJ191" s="2596"/>
      <c r="CK191" s="2596"/>
      <c r="CL191" s="2596"/>
      <c r="CM191" s="2596"/>
      <c r="CN191" s="2596"/>
      <c r="CO191" s="2596"/>
      <c r="CP191" s="2596"/>
      <c r="CQ191" s="2596"/>
      <c r="CR191" s="2596"/>
      <c r="CS191" s="2596"/>
      <c r="CT191" s="2596"/>
      <c r="CU191" s="2596"/>
      <c r="CV191" s="2596"/>
      <c r="CW191" s="2596"/>
      <c r="CX191" s="2596"/>
      <c r="CY191" s="2596"/>
      <c r="CZ191" s="2596"/>
    </row>
    <row r="192" s="1078" customFormat="true" ht="15" customHeight="true" x14ac:dyDescent="0.2">
      <c r="A192" s="2050"/>
      <c r="B192" s="2235"/>
      <c r="C192" s="2164"/>
      <c r="D192" s="2165"/>
      <c r="E192" s="2165"/>
      <c r="F192" s="2165"/>
      <c r="G192" s="2166"/>
      <c r="H192" s="2167"/>
      <c r="I192" s="2165"/>
      <c r="J192" s="2165"/>
      <c r="K192" s="2165"/>
      <c r="L192" s="2168"/>
      <c r="M192" s="2169"/>
      <c r="N192" s="2165"/>
      <c r="O192" s="2165"/>
      <c r="P192" s="2165"/>
      <c r="Q192" s="2166"/>
      <c r="R192" s="2167"/>
      <c r="S192" s="2165"/>
      <c r="T192" s="2165"/>
      <c r="U192" s="2165"/>
      <c r="V192" s="2165"/>
      <c r="W192" s="2165"/>
      <c r="X192" s="2165"/>
      <c r="Y192" s="2165"/>
      <c r="Z192" s="2165"/>
      <c r="AA192" s="2165"/>
      <c r="AB192" s="2165"/>
      <c r="AC192" s="2165"/>
      <c r="AD192" s="2687"/>
      <c r="AE192" s="2697"/>
      <c r="AF192" s="2697"/>
      <c r="AG192" s="2697"/>
      <c r="AH192" s="2697"/>
      <c r="AI192" s="2697"/>
      <c r="AJ192" s="2697"/>
      <c r="AK192" s="2697"/>
      <c r="AL192" s="2697"/>
      <c r="AM192" s="2697"/>
      <c r="AN192" s="2697"/>
      <c r="AO192" s="2697"/>
      <c r="AP192" s="2697"/>
      <c r="AQ192" s="2697"/>
      <c r="AR192" s="2697"/>
      <c r="AS192" s="2697"/>
      <c r="AT192" s="2697"/>
      <c r="AU192" s="2697"/>
      <c r="AV192" s="2697"/>
      <c r="AW192" s="2697"/>
      <c r="AX192" s="2697"/>
      <c r="AY192" s="2697"/>
      <c r="AZ192" s="1080"/>
      <c r="BA192" s="761"/>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446"/>
      <c r="CC192" s="446"/>
      <c r="CD192" s="446"/>
      <c r="CE192" s="2596"/>
      <c r="CF192" s="2596"/>
      <c r="CG192" s="2596"/>
      <c r="CH192" s="2596"/>
      <c r="CI192" s="2596"/>
      <c r="CJ192" s="2596"/>
      <c r="CK192" s="2596"/>
      <c r="CL192" s="2596"/>
      <c r="CM192" s="2596"/>
      <c r="CN192" s="2596"/>
      <c r="CO192" s="2596"/>
      <c r="CP192" s="2596"/>
      <c r="CQ192" s="2596"/>
      <c r="CR192" s="2596"/>
      <c r="CS192" s="2596"/>
      <c r="CT192" s="2596"/>
      <c r="CU192" s="2596"/>
      <c r="CV192" s="2596"/>
      <c r="CW192" s="2596"/>
      <c r="CX192" s="2596"/>
      <c r="CY192" s="2596"/>
      <c r="CZ192" s="2596"/>
    </row>
    <row r="193" s="767" customFormat="true" ht="15" customHeight="true" x14ac:dyDescent="0.2">
      <c r="A193" s="1769"/>
      <c r="B193" s="1781"/>
      <c r="C193" s="1411"/>
      <c r="D193" s="1412"/>
      <c r="E193" s="1412"/>
      <c r="F193" s="1412"/>
      <c r="G193" s="1413"/>
      <c r="H193" s="1414"/>
      <c r="I193" s="1412"/>
      <c r="J193" s="1412"/>
      <c r="K193" s="1412"/>
      <c r="L193" s="1415"/>
      <c r="M193" s="1416"/>
      <c r="N193" s="1412"/>
      <c r="O193" s="1412"/>
      <c r="P193" s="1412"/>
      <c r="Q193" s="1413"/>
      <c r="R193" s="1414"/>
      <c r="S193" s="1412"/>
      <c r="T193" s="1412"/>
      <c r="U193" s="1412"/>
      <c r="V193" s="1412"/>
      <c r="W193" s="1412"/>
      <c r="X193" s="1412"/>
      <c r="Y193" s="1412"/>
      <c r="Z193" s="1412"/>
      <c r="AA193" s="1412"/>
      <c r="AB193" s="1417"/>
      <c r="AC193" s="1301"/>
      <c r="AD193" s="1343"/>
      <c r="AE193" s="1045"/>
      <c r="AF193" s="1045"/>
      <c r="AG193" s="1045"/>
      <c r="AH193" s="1045"/>
      <c r="AI193" s="1045"/>
      <c r="AJ193" s="1045"/>
      <c r="AK193" s="1045"/>
      <c r="AL193" s="1045"/>
      <c r="AM193" s="1045"/>
      <c r="AN193" s="1045"/>
      <c r="AO193" s="1045"/>
      <c r="AP193" s="1045"/>
      <c r="AQ193" s="1045"/>
      <c r="AR193" s="1045"/>
      <c r="AS193" s="1045"/>
      <c r="AT193" s="1045"/>
      <c r="AU193" s="1045"/>
      <c r="AV193" s="1045"/>
      <c r="AW193" s="1045"/>
      <c r="AX193" s="1045"/>
      <c r="AY193" s="1045"/>
      <c r="AZ193" s="240"/>
      <c r="BA193" s="761"/>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446"/>
      <c r="CC193" s="446"/>
      <c r="CD193" s="446"/>
      <c r="CE193" s="2596"/>
      <c r="CF193" s="2596"/>
      <c r="CG193" s="2596"/>
      <c r="CH193" s="2596"/>
      <c r="CI193" s="2596"/>
      <c r="CJ193" s="2596"/>
      <c r="CK193" s="2596"/>
      <c r="CL193" s="2596"/>
      <c r="CM193" s="2596"/>
      <c r="CN193" s="2596"/>
      <c r="CO193" s="2596"/>
      <c r="CP193" s="2596"/>
      <c r="CQ193" s="2596"/>
      <c r="CR193" s="2596"/>
      <c r="CS193" s="2596"/>
      <c r="CT193" s="2596"/>
      <c r="CU193" s="2596"/>
      <c r="CV193" s="2596"/>
      <c r="CW193" s="2596"/>
      <c r="CX193" s="2596"/>
      <c r="CY193" s="2596"/>
      <c r="CZ193" s="2596"/>
    </row>
    <row r="194" s="767" customFormat="true" ht="15" customHeight="true" x14ac:dyDescent="0.2">
      <c r="A194" s="1152"/>
      <c r="B194" s="1261"/>
      <c r="C194" s="1341"/>
      <c r="D194" s="1301"/>
      <c r="E194" s="1301"/>
      <c r="F194" s="1301"/>
      <c r="G194" s="1302"/>
      <c r="H194" s="1342"/>
      <c r="I194" s="1301"/>
      <c r="J194" s="1301"/>
      <c r="K194" s="1301"/>
      <c r="L194" s="1343"/>
      <c r="M194" s="1341"/>
      <c r="N194" s="1301"/>
      <c r="O194" s="1301"/>
      <c r="P194" s="1301"/>
      <c r="Q194" s="1302"/>
      <c r="R194" s="1342"/>
      <c r="S194" s="1301"/>
      <c r="T194" s="1301"/>
      <c r="U194" s="1301"/>
      <c r="V194" s="1301"/>
      <c r="W194" s="1301"/>
      <c r="X194" s="1301"/>
      <c r="Y194" s="1301"/>
      <c r="Z194" s="1301"/>
      <c r="AA194" s="1301"/>
      <c r="AB194" s="1301"/>
      <c r="AC194" s="1301"/>
      <c r="AD194" s="1343"/>
      <c r="AE194" s="1045"/>
      <c r="AF194" s="1045"/>
      <c r="AG194" s="1045"/>
      <c r="AH194" s="1045"/>
      <c r="AI194" s="1045"/>
      <c r="AJ194" s="1045"/>
      <c r="AK194" s="1045"/>
      <c r="AL194" s="1045"/>
      <c r="AM194" s="1045"/>
      <c r="AN194" s="1045"/>
      <c r="AO194" s="1045"/>
      <c r="AP194" s="1045"/>
      <c r="AQ194" s="1045"/>
      <c r="AR194" s="1045"/>
      <c r="AS194" s="1045"/>
      <c r="AT194" s="1045"/>
      <c r="AU194" s="1045"/>
      <c r="AV194" s="1045"/>
      <c r="AW194" s="1045"/>
      <c r="AX194" s="1045"/>
      <c r="AY194" s="1045"/>
      <c r="AZ194" s="240"/>
      <c r="BA194" s="761"/>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446"/>
      <c r="CC194" s="446"/>
      <c r="CD194" s="446"/>
      <c r="CE194" s="2596"/>
      <c r="CF194" s="2596"/>
      <c r="CG194" s="2596"/>
      <c r="CH194" s="2596"/>
      <c r="CI194" s="2596"/>
      <c r="CJ194" s="2596"/>
      <c r="CK194" s="2596"/>
      <c r="CL194" s="2596"/>
      <c r="CM194" s="2596"/>
      <c r="CN194" s="2596"/>
      <c r="CO194" s="2596"/>
      <c r="CP194" s="2596"/>
      <c r="CQ194" s="2596"/>
      <c r="CR194" s="2596"/>
      <c r="CS194" s="2596"/>
      <c r="CT194" s="2596"/>
      <c r="CU194" s="2596"/>
      <c r="CV194" s="2596"/>
      <c r="CW194" s="2596"/>
      <c r="CX194" s="2596"/>
      <c r="CY194" s="2596"/>
      <c r="CZ194" s="2596"/>
    </row>
    <row r="195" s="131" customFormat="true" ht="15" customHeight="true" x14ac:dyDescent="0.2">
      <c r="A195" s="1152"/>
      <c r="B195" s="1261"/>
      <c r="C195" s="1341"/>
      <c r="D195" s="1301"/>
      <c r="E195" s="1301"/>
      <c r="F195" s="1301"/>
      <c r="G195" s="1302"/>
      <c r="H195" s="1342"/>
      <c r="I195" s="1301"/>
      <c r="J195" s="1301"/>
      <c r="K195" s="1301"/>
      <c r="L195" s="1343"/>
      <c r="M195" s="1341"/>
      <c r="N195" s="1301"/>
      <c r="O195" s="1301"/>
      <c r="P195" s="1301"/>
      <c r="Q195" s="1302"/>
      <c r="R195" s="1342"/>
      <c r="S195" s="1301"/>
      <c r="T195" s="1301"/>
      <c r="U195" s="1301"/>
      <c r="V195" s="1301"/>
      <c r="W195" s="1301"/>
      <c r="X195" s="1301"/>
      <c r="Y195" s="1301"/>
      <c r="Z195" s="1301"/>
      <c r="AA195" s="1301"/>
      <c r="AB195" s="1301"/>
      <c r="AC195" s="1301"/>
      <c r="AD195" s="1343"/>
      <c r="AE195" s="1045"/>
      <c r="AF195" s="1045"/>
      <c r="AG195" s="1045"/>
      <c r="AH195" s="1045"/>
      <c r="AI195" s="1045"/>
      <c r="AJ195" s="1045"/>
      <c r="AK195" s="1045"/>
      <c r="AL195" s="1045"/>
      <c r="AM195" s="1045"/>
      <c r="AN195" s="1045"/>
      <c r="AO195" s="1045"/>
      <c r="AP195" s="1045"/>
      <c r="AQ195" s="1045"/>
      <c r="AR195" s="1045"/>
      <c r="AS195" s="1045"/>
      <c r="AT195" s="1045"/>
      <c r="AU195" s="1045"/>
      <c r="AV195" s="1045"/>
      <c r="AW195" s="1045"/>
      <c r="AX195" s="1045"/>
      <c r="AY195" s="1045"/>
      <c r="AZ195" s="240"/>
      <c r="BA195" s="761"/>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446"/>
      <c r="CC195" s="446"/>
      <c r="CD195" s="446"/>
      <c r="CE195" s="2596"/>
      <c r="CF195" s="2596"/>
      <c r="CG195" s="2596"/>
      <c r="CH195" s="2596"/>
      <c r="CI195" s="2596"/>
      <c r="CJ195" s="2596"/>
      <c r="CK195" s="2596"/>
      <c r="CL195" s="2596"/>
      <c r="CM195" s="2596"/>
      <c r="CN195" s="2596"/>
      <c r="CO195" s="2596"/>
      <c r="CP195" s="2596"/>
      <c r="CQ195" s="2596"/>
      <c r="CR195" s="2596"/>
      <c r="CS195" s="2596"/>
      <c r="CT195" s="2596"/>
      <c r="CU195" s="2596"/>
      <c r="CV195" s="2596"/>
      <c r="CW195" s="2596"/>
      <c r="CX195" s="2596"/>
      <c r="CY195" s="2596"/>
      <c r="CZ195" s="2596"/>
    </row>
    <row r="196" s="131" customFormat="true" ht="15" customHeight="true" x14ac:dyDescent="0.2">
      <c r="A196" s="1152"/>
      <c r="B196" s="1261"/>
      <c r="C196" s="1341"/>
      <c r="D196" s="1301"/>
      <c r="E196" s="1301"/>
      <c r="F196" s="1301"/>
      <c r="G196" s="1302"/>
      <c r="H196" s="1342"/>
      <c r="I196" s="1301"/>
      <c r="J196" s="1301"/>
      <c r="K196" s="1301"/>
      <c r="L196" s="1343"/>
      <c r="M196" s="1341"/>
      <c r="N196" s="1301"/>
      <c r="O196" s="1301"/>
      <c r="P196" s="1301"/>
      <c r="Q196" s="1302"/>
      <c r="R196" s="1342"/>
      <c r="S196" s="1301"/>
      <c r="T196" s="1301"/>
      <c r="U196" s="1301"/>
      <c r="V196" s="1301"/>
      <c r="W196" s="1301"/>
      <c r="X196" s="1301"/>
      <c r="Y196" s="1301"/>
      <c r="Z196" s="1301"/>
      <c r="AA196" s="1301"/>
      <c r="AB196" s="1301"/>
      <c r="AC196" s="1301"/>
      <c r="AD196" s="1343"/>
      <c r="AE196" s="1045"/>
      <c r="AF196" s="1045"/>
      <c r="AG196" s="1045"/>
      <c r="AH196" s="1045"/>
      <c r="AI196" s="1045"/>
      <c r="AJ196" s="1045"/>
      <c r="AK196" s="1045"/>
      <c r="AL196" s="1045"/>
      <c r="AM196" s="1045"/>
      <c r="AN196" s="1045"/>
      <c r="AO196" s="1045"/>
      <c r="AP196" s="1045"/>
      <c r="AQ196" s="1045"/>
      <c r="AR196" s="1045"/>
      <c r="AS196" s="1045"/>
      <c r="AT196" s="1045"/>
      <c r="AU196" s="1045"/>
      <c r="AV196" s="1045"/>
      <c r="AW196" s="1045"/>
      <c r="AX196" s="1045"/>
      <c r="AY196" s="1045"/>
      <c r="AZ196" s="240"/>
      <c r="BA196" s="761"/>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446"/>
      <c r="CC196" s="446"/>
      <c r="CD196" s="446"/>
      <c r="CE196" s="2596"/>
      <c r="CF196" s="2596"/>
      <c r="CG196" s="2596"/>
      <c r="CH196" s="2596"/>
      <c r="CI196" s="2596"/>
      <c r="CJ196" s="2596"/>
      <c r="CK196" s="2596"/>
      <c r="CL196" s="2596"/>
      <c r="CM196" s="2596"/>
      <c r="CN196" s="2596"/>
      <c r="CO196" s="2596"/>
      <c r="CP196" s="2596"/>
      <c r="CQ196" s="2596"/>
      <c r="CR196" s="2596"/>
      <c r="CS196" s="2596"/>
      <c r="CT196" s="2596"/>
      <c r="CU196" s="2596"/>
      <c r="CV196" s="2596"/>
      <c r="CW196" s="2596"/>
      <c r="CX196" s="2596"/>
      <c r="CY196" s="2596"/>
      <c r="CZ196" s="2596"/>
    </row>
    <row r="197" s="131" customFormat="true" ht="15" customHeight="true" x14ac:dyDescent="0.2">
      <c r="A197" s="1152"/>
      <c r="B197" s="1261"/>
      <c r="C197" s="1341"/>
      <c r="D197" s="1301"/>
      <c r="E197" s="1301"/>
      <c r="F197" s="1301"/>
      <c r="G197" s="1302"/>
      <c r="H197" s="1342"/>
      <c r="I197" s="1301"/>
      <c r="J197" s="1301"/>
      <c r="K197" s="1301"/>
      <c r="L197" s="1343"/>
      <c r="M197" s="1341"/>
      <c r="N197" s="1301"/>
      <c r="O197" s="1301"/>
      <c r="P197" s="1301"/>
      <c r="Q197" s="1302"/>
      <c r="R197" s="1342"/>
      <c r="S197" s="1301"/>
      <c r="T197" s="1301"/>
      <c r="U197" s="1301"/>
      <c r="V197" s="1301"/>
      <c r="W197" s="1301"/>
      <c r="X197" s="1301"/>
      <c r="Y197" s="1301"/>
      <c r="Z197" s="1301"/>
      <c r="AA197" s="1301"/>
      <c r="AB197" s="1301"/>
      <c r="AC197" s="1301"/>
      <c r="AD197" s="1343"/>
      <c r="AE197" s="1045"/>
      <c r="AF197" s="1045"/>
      <c r="AG197" s="1045"/>
      <c r="AH197" s="1045"/>
      <c r="AI197" s="1045"/>
      <c r="AJ197" s="1045"/>
      <c r="AK197" s="1045"/>
      <c r="AL197" s="1045"/>
      <c r="AM197" s="1045"/>
      <c r="AN197" s="1045"/>
      <c r="AO197" s="1045"/>
      <c r="AP197" s="1045"/>
      <c r="AQ197" s="1045"/>
      <c r="AR197" s="1045"/>
      <c r="AS197" s="1045"/>
      <c r="AT197" s="1045"/>
      <c r="AU197" s="1045"/>
      <c r="AV197" s="1045"/>
      <c r="AW197" s="1045"/>
      <c r="AX197" s="1045"/>
      <c r="AY197" s="1045"/>
      <c r="AZ197" s="240"/>
      <c r="BA197" s="761"/>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446"/>
      <c r="CC197" s="446"/>
      <c r="CD197" s="446"/>
      <c r="CE197" s="2596"/>
      <c r="CF197" s="2596"/>
      <c r="CG197" s="2596"/>
      <c r="CH197" s="2596"/>
      <c r="CI197" s="2596"/>
      <c r="CJ197" s="2596"/>
      <c r="CK197" s="2596"/>
      <c r="CL197" s="2596"/>
      <c r="CM197" s="2596"/>
      <c r="CN197" s="2596"/>
      <c r="CO197" s="2596"/>
      <c r="CP197" s="2596"/>
      <c r="CQ197" s="2596"/>
      <c r="CR197" s="2596"/>
      <c r="CS197" s="2596"/>
      <c r="CT197" s="2596"/>
      <c r="CU197" s="2596"/>
      <c r="CV197" s="2596"/>
      <c r="CW197" s="2596"/>
      <c r="CX197" s="2596"/>
      <c r="CY197" s="2596"/>
      <c r="CZ197" s="2596"/>
    </row>
    <row r="198" s="131" customFormat="true" ht="15" customHeight="true" x14ac:dyDescent="0.2">
      <c r="A198" s="1152"/>
      <c r="B198" s="1261"/>
      <c r="C198" s="1341"/>
      <c r="D198" s="1301"/>
      <c r="E198" s="1301"/>
      <c r="F198" s="1301"/>
      <c r="G198" s="1302"/>
      <c r="H198" s="1342"/>
      <c r="I198" s="1301"/>
      <c r="J198" s="1301"/>
      <c r="K198" s="1301"/>
      <c r="L198" s="1343"/>
      <c r="M198" s="1341"/>
      <c r="N198" s="1301"/>
      <c r="O198" s="1301"/>
      <c r="P198" s="1301"/>
      <c r="Q198" s="1302"/>
      <c r="R198" s="1342"/>
      <c r="S198" s="1301"/>
      <c r="T198" s="1301"/>
      <c r="U198" s="1301"/>
      <c r="V198" s="1301"/>
      <c r="W198" s="1301"/>
      <c r="X198" s="1301"/>
      <c r="Y198" s="1301"/>
      <c r="Z198" s="1301"/>
      <c r="AA198" s="1301"/>
      <c r="AB198" s="1301"/>
      <c r="AC198" s="1301"/>
      <c r="AD198" s="1343"/>
      <c r="AE198" s="1045"/>
      <c r="AF198" s="1045"/>
      <c r="AG198" s="1045"/>
      <c r="AH198" s="1045"/>
      <c r="AI198" s="1045"/>
      <c r="AJ198" s="1045"/>
      <c r="AK198" s="1045"/>
      <c r="AL198" s="1045"/>
      <c r="AM198" s="1045"/>
      <c r="AN198" s="1045"/>
      <c r="AO198" s="1045"/>
      <c r="AP198" s="1045"/>
      <c r="AQ198" s="1045"/>
      <c r="AR198" s="1045"/>
      <c r="AS198" s="1045"/>
      <c r="AT198" s="1045"/>
      <c r="AU198" s="1045"/>
      <c r="AV198" s="1045"/>
      <c r="AW198" s="1045"/>
      <c r="AX198" s="1045"/>
      <c r="AY198" s="1045"/>
      <c r="AZ198" s="240"/>
      <c r="BA198" s="761"/>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446"/>
      <c r="CC198" s="446"/>
      <c r="CD198" s="446"/>
      <c r="CE198" s="2596"/>
      <c r="CF198" s="2596"/>
      <c r="CG198" s="2596"/>
      <c r="CH198" s="2596"/>
      <c r="CI198" s="2596"/>
      <c r="CJ198" s="2596"/>
      <c r="CK198" s="2596"/>
      <c r="CL198" s="2596"/>
      <c r="CM198" s="2596"/>
      <c r="CN198" s="2596"/>
      <c r="CO198" s="2596"/>
      <c r="CP198" s="2596"/>
      <c r="CQ198" s="2596"/>
      <c r="CR198" s="2596"/>
      <c r="CS198" s="2596"/>
      <c r="CT198" s="2596"/>
      <c r="CU198" s="2596"/>
      <c r="CV198" s="2596"/>
      <c r="CW198" s="2596"/>
      <c r="CX198" s="2596"/>
      <c r="CY198" s="2596"/>
      <c r="CZ198" s="2596"/>
    </row>
    <row r="199" s="131" customFormat="true" ht="15" customHeight="true" x14ac:dyDescent="0.2">
      <c r="A199" s="1152"/>
      <c r="B199" s="1261"/>
      <c r="C199" s="1341"/>
      <c r="D199" s="1301"/>
      <c r="E199" s="1301"/>
      <c r="F199" s="1301"/>
      <c r="G199" s="1302"/>
      <c r="H199" s="1342"/>
      <c r="I199" s="1301"/>
      <c r="J199" s="1301"/>
      <c r="K199" s="1301"/>
      <c r="L199" s="1343"/>
      <c r="M199" s="1341"/>
      <c r="N199" s="1301"/>
      <c r="O199" s="1301"/>
      <c r="P199" s="1301"/>
      <c r="Q199" s="1302"/>
      <c r="R199" s="1342"/>
      <c r="S199" s="1301"/>
      <c r="T199" s="1301"/>
      <c r="U199" s="1301"/>
      <c r="V199" s="1301"/>
      <c r="W199" s="1301"/>
      <c r="X199" s="1301"/>
      <c r="Y199" s="1301"/>
      <c r="Z199" s="1301"/>
      <c r="AA199" s="1301"/>
      <c r="AB199" s="1301"/>
      <c r="AC199" s="1301"/>
      <c r="AD199" s="1343"/>
      <c r="AE199" s="1045"/>
      <c r="AF199" s="1045"/>
      <c r="AG199" s="1045"/>
      <c r="AH199" s="1045"/>
      <c r="AI199" s="1045"/>
      <c r="AJ199" s="1045"/>
      <c r="AK199" s="1045"/>
      <c r="AL199" s="1045"/>
      <c r="AM199" s="1045"/>
      <c r="AN199" s="1045"/>
      <c r="AO199" s="1045"/>
      <c r="AP199" s="1045"/>
      <c r="AQ199" s="1045"/>
      <c r="AR199" s="1045"/>
      <c r="AS199" s="1045"/>
      <c r="AT199" s="1045"/>
      <c r="AU199" s="1045"/>
      <c r="AV199" s="1045"/>
      <c r="AW199" s="1045"/>
      <c r="AX199" s="1045"/>
      <c r="AY199" s="1045"/>
      <c r="AZ199" s="240"/>
      <c r="BA199" s="761"/>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446"/>
      <c r="CC199" s="446"/>
      <c r="CD199" s="446"/>
      <c r="CE199" s="2596"/>
      <c r="CF199" s="2596"/>
      <c r="CG199" s="2596"/>
      <c r="CH199" s="2596"/>
      <c r="CI199" s="2596"/>
      <c r="CJ199" s="2596"/>
      <c r="CK199" s="2596"/>
      <c r="CL199" s="2596"/>
      <c r="CM199" s="2596"/>
      <c r="CN199" s="2596"/>
      <c r="CO199" s="2596"/>
      <c r="CP199" s="2596"/>
      <c r="CQ199" s="2596"/>
      <c r="CR199" s="2596"/>
      <c r="CS199" s="2596"/>
      <c r="CT199" s="2596"/>
      <c r="CU199" s="2596"/>
      <c r="CV199" s="2596"/>
      <c r="CW199" s="2596"/>
      <c r="CX199" s="2596"/>
      <c r="CY199" s="2596"/>
      <c r="CZ199" s="2596"/>
    </row>
    <row r="200" s="131" customFormat="true" ht="15" customHeight="true" x14ac:dyDescent="0.2">
      <c r="A200" s="1152"/>
      <c r="B200" s="1261"/>
      <c r="C200" s="1341"/>
      <c r="D200" s="1301"/>
      <c r="E200" s="1301"/>
      <c r="F200" s="1301"/>
      <c r="G200" s="1302"/>
      <c r="H200" s="1342"/>
      <c r="I200" s="1301"/>
      <c r="J200" s="1301"/>
      <c r="K200" s="1301"/>
      <c r="L200" s="1343"/>
      <c r="M200" s="1341"/>
      <c r="N200" s="1301"/>
      <c r="O200" s="1301"/>
      <c r="P200" s="1301"/>
      <c r="Q200" s="1302"/>
      <c r="R200" s="1342"/>
      <c r="S200" s="1301"/>
      <c r="T200" s="1301"/>
      <c r="U200" s="1301"/>
      <c r="V200" s="1301"/>
      <c r="W200" s="1301"/>
      <c r="X200" s="1301"/>
      <c r="Y200" s="1301"/>
      <c r="Z200" s="1301"/>
      <c r="AA200" s="1301"/>
      <c r="AB200" s="1301"/>
      <c r="AC200" s="1301"/>
      <c r="AD200" s="1343"/>
      <c r="AE200" s="1045"/>
      <c r="AF200" s="1045"/>
      <c r="AG200" s="1045"/>
      <c r="AH200" s="1045"/>
      <c r="AI200" s="1045"/>
      <c r="AJ200" s="1045"/>
      <c r="AK200" s="1045"/>
      <c r="AL200" s="1045"/>
      <c r="AM200" s="1045"/>
      <c r="AN200" s="1045"/>
      <c r="AO200" s="1045"/>
      <c r="AP200" s="1045"/>
      <c r="AQ200" s="1045"/>
      <c r="AR200" s="1045"/>
      <c r="AS200" s="1045"/>
      <c r="AT200" s="1045"/>
      <c r="AU200" s="1045"/>
      <c r="AV200" s="1045"/>
      <c r="AW200" s="1045"/>
      <c r="AX200" s="1045"/>
      <c r="AY200" s="1045"/>
      <c r="AZ200" s="240"/>
      <c r="BA200" s="761"/>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446"/>
      <c r="CC200" s="446"/>
      <c r="CD200" s="446"/>
      <c r="CE200" s="2596"/>
      <c r="CF200" s="2596"/>
      <c r="CG200" s="2596"/>
      <c r="CH200" s="2596"/>
      <c r="CI200" s="2596"/>
      <c r="CJ200" s="2596"/>
      <c r="CK200" s="2596"/>
      <c r="CL200" s="2596"/>
      <c r="CM200" s="2596"/>
      <c r="CN200" s="2596"/>
      <c r="CO200" s="2596"/>
      <c r="CP200" s="2596"/>
      <c r="CQ200" s="2596"/>
      <c r="CR200" s="2596"/>
      <c r="CS200" s="2596"/>
      <c r="CT200" s="2596"/>
      <c r="CU200" s="2596"/>
      <c r="CV200" s="2596"/>
      <c r="CW200" s="2596"/>
      <c r="CX200" s="2596"/>
      <c r="CY200" s="2596"/>
      <c r="CZ200" s="2596"/>
    </row>
    <row r="201" s="131" customFormat="true" ht="15" customHeight="true" x14ac:dyDescent="0.2">
      <c r="A201" s="1152"/>
      <c r="B201" s="1261"/>
      <c r="C201" s="1341"/>
      <c r="D201" s="1301"/>
      <c r="E201" s="1301"/>
      <c r="F201" s="1301"/>
      <c r="G201" s="1302"/>
      <c r="H201" s="1342"/>
      <c r="I201" s="1301"/>
      <c r="J201" s="1301"/>
      <c r="K201" s="1301"/>
      <c r="L201" s="1343"/>
      <c r="M201" s="1341"/>
      <c r="N201" s="1301"/>
      <c r="O201" s="1301"/>
      <c r="P201" s="1301"/>
      <c r="Q201" s="1302"/>
      <c r="R201" s="1342"/>
      <c r="S201" s="1301"/>
      <c r="T201" s="1301"/>
      <c r="U201" s="1301"/>
      <c r="V201" s="1301"/>
      <c r="W201" s="1301"/>
      <c r="X201" s="1301"/>
      <c r="Y201" s="1301"/>
      <c r="Z201" s="1301"/>
      <c r="AA201" s="1301"/>
      <c r="AB201" s="1301"/>
      <c r="AC201" s="1301"/>
      <c r="AD201" s="1343"/>
      <c r="AE201" s="1045"/>
      <c r="AF201" s="1045"/>
      <c r="AG201" s="1045"/>
      <c r="AH201" s="1045"/>
      <c r="AI201" s="1045"/>
      <c r="AJ201" s="1045"/>
      <c r="AK201" s="1045"/>
      <c r="AL201" s="1045"/>
      <c r="AM201" s="1045"/>
      <c r="AN201" s="1045"/>
      <c r="AO201" s="1045"/>
      <c r="AP201" s="1045"/>
      <c r="AQ201" s="1045"/>
      <c r="AR201" s="1045"/>
      <c r="AS201" s="1045"/>
      <c r="AT201" s="1045"/>
      <c r="AU201" s="1045"/>
      <c r="AV201" s="1045"/>
      <c r="AW201" s="1045"/>
      <c r="AX201" s="1045"/>
      <c r="AY201" s="1045"/>
      <c r="AZ201" s="240"/>
      <c r="BA201" s="761"/>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446"/>
      <c r="CC201" s="446"/>
      <c r="CD201" s="446"/>
      <c r="CE201" s="2596"/>
      <c r="CF201" s="2596"/>
      <c r="CG201" s="2596"/>
      <c r="CH201" s="2596"/>
      <c r="CI201" s="2596"/>
      <c r="CJ201" s="2596"/>
      <c r="CK201" s="2596"/>
      <c r="CL201" s="2596"/>
      <c r="CM201" s="2596"/>
      <c r="CN201" s="2596"/>
      <c r="CO201" s="2596"/>
      <c r="CP201" s="2596"/>
      <c r="CQ201" s="2596"/>
      <c r="CR201" s="2596"/>
      <c r="CS201" s="2596"/>
      <c r="CT201" s="2596"/>
      <c r="CU201" s="2596"/>
      <c r="CV201" s="2596"/>
      <c r="CW201" s="2596"/>
      <c r="CX201" s="2596"/>
      <c r="CY201" s="2596"/>
      <c r="CZ201" s="2596"/>
    </row>
    <row r="202" s="131" customFormat="true" ht="15" customHeight="true" x14ac:dyDescent="0.2">
      <c r="A202" s="1152"/>
      <c r="B202" s="1261"/>
      <c r="C202" s="1341"/>
      <c r="D202" s="1301"/>
      <c r="E202" s="1301"/>
      <c r="F202" s="1301"/>
      <c r="G202" s="1302"/>
      <c r="H202" s="1342"/>
      <c r="I202" s="1301"/>
      <c r="J202" s="1301"/>
      <c r="K202" s="1301"/>
      <c r="L202" s="1343"/>
      <c r="M202" s="1341"/>
      <c r="N202" s="1301"/>
      <c r="O202" s="1301"/>
      <c r="P202" s="1301"/>
      <c r="Q202" s="1302"/>
      <c r="R202" s="1342"/>
      <c r="S202" s="1301"/>
      <c r="T202" s="1301"/>
      <c r="U202" s="1301"/>
      <c r="V202" s="1301"/>
      <c r="W202" s="1301"/>
      <c r="X202" s="1301"/>
      <c r="Y202" s="1301"/>
      <c r="Z202" s="1301"/>
      <c r="AA202" s="1301"/>
      <c r="AB202" s="1301"/>
      <c r="AC202" s="1301"/>
      <c r="AD202" s="1343"/>
      <c r="AE202" s="1045"/>
      <c r="AF202" s="1045"/>
      <c r="AG202" s="1045"/>
      <c r="AH202" s="1045"/>
      <c r="AI202" s="1045"/>
      <c r="AJ202" s="1045"/>
      <c r="AK202" s="1045"/>
      <c r="AL202" s="1045"/>
      <c r="AM202" s="1045"/>
      <c r="AN202" s="1045"/>
      <c r="AO202" s="1045"/>
      <c r="AP202" s="1045"/>
      <c r="AQ202" s="1045"/>
      <c r="AR202" s="1045"/>
      <c r="AS202" s="1045"/>
      <c r="AT202" s="1045"/>
      <c r="AU202" s="1045"/>
      <c r="AV202" s="1045"/>
      <c r="AW202" s="1045"/>
      <c r="AX202" s="1045"/>
      <c r="AY202" s="1045"/>
      <c r="AZ202" s="240"/>
      <c r="BA202" s="761"/>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446"/>
      <c r="CC202" s="446"/>
      <c r="CD202" s="446"/>
      <c r="CE202" s="2596"/>
      <c r="CF202" s="2596"/>
      <c r="CG202" s="2596"/>
      <c r="CH202" s="2596"/>
      <c r="CI202" s="2596"/>
      <c r="CJ202" s="2596"/>
      <c r="CK202" s="2596"/>
      <c r="CL202" s="2596"/>
      <c r="CM202" s="2596"/>
      <c r="CN202" s="2596"/>
      <c r="CO202" s="2596"/>
      <c r="CP202" s="2596"/>
      <c r="CQ202" s="2596"/>
      <c r="CR202" s="2596"/>
      <c r="CS202" s="2596"/>
      <c r="CT202" s="2596"/>
      <c r="CU202" s="2596"/>
      <c r="CV202" s="2596"/>
      <c r="CW202" s="2596"/>
      <c r="CX202" s="2596"/>
      <c r="CY202" s="2596"/>
      <c r="CZ202" s="2596"/>
    </row>
    <row r="203" s="1079" customFormat="true" ht="15" customHeight="true" x14ac:dyDescent="0.2">
      <c r="A203" s="2049"/>
      <c r="B203" s="2234"/>
      <c r="C203" s="2143"/>
      <c r="D203" s="2144"/>
      <c r="E203" s="2144"/>
      <c r="F203" s="2144"/>
      <c r="G203" s="2145"/>
      <c r="H203" s="2146"/>
      <c r="I203" s="2144"/>
      <c r="J203" s="2144"/>
      <c r="K203" s="2144"/>
      <c r="L203" s="2147"/>
      <c r="M203" s="2148"/>
      <c r="N203" s="2144"/>
      <c r="O203" s="2144"/>
      <c r="P203" s="2144"/>
      <c r="Q203" s="2145"/>
      <c r="R203" s="2146"/>
      <c r="S203" s="2144"/>
      <c r="T203" s="2144"/>
      <c r="U203" s="2144"/>
      <c r="V203" s="2144"/>
      <c r="W203" s="2144"/>
      <c r="X203" s="2144"/>
      <c r="Y203" s="2144"/>
      <c r="Z203" s="2144"/>
      <c r="AA203" s="2144"/>
      <c r="AB203" s="2144"/>
      <c r="AC203" s="2144"/>
      <c r="AD203" s="2682"/>
      <c r="AE203" s="2697"/>
      <c r="AF203" s="2697"/>
      <c r="AG203" s="2697"/>
      <c r="AH203" s="2697"/>
      <c r="AI203" s="2697"/>
      <c r="AJ203" s="2697"/>
      <c r="AK203" s="2697"/>
      <c r="AL203" s="2697"/>
      <c r="AM203" s="2697"/>
      <c r="AN203" s="2697"/>
      <c r="AO203" s="2697"/>
      <c r="AP203" s="2697"/>
      <c r="AQ203" s="2697"/>
      <c r="AR203" s="2697"/>
      <c r="AS203" s="2697"/>
      <c r="AT203" s="2697"/>
      <c r="AU203" s="2697"/>
      <c r="AV203" s="2697"/>
      <c r="AW203" s="2697"/>
      <c r="AX203" s="2697"/>
      <c r="AY203" s="2697"/>
      <c r="AZ203" s="1080"/>
      <c r="BA203" s="761"/>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446"/>
      <c r="CC203" s="446"/>
      <c r="CD203" s="446"/>
      <c r="CE203" s="2596"/>
      <c r="CF203" s="2596"/>
      <c r="CG203" s="2596"/>
      <c r="CH203" s="2596"/>
      <c r="CI203" s="2596"/>
      <c r="CJ203" s="2596"/>
      <c r="CK203" s="2596"/>
      <c r="CL203" s="2596"/>
      <c r="CM203" s="2596"/>
      <c r="CN203" s="2596"/>
      <c r="CO203" s="2596"/>
      <c r="CP203" s="2596"/>
      <c r="CQ203" s="2596"/>
      <c r="CR203" s="2596"/>
      <c r="CS203" s="2596"/>
      <c r="CT203" s="2596"/>
      <c r="CU203" s="2596"/>
      <c r="CV203" s="2596"/>
      <c r="CW203" s="2596"/>
      <c r="CX203" s="2596"/>
      <c r="CY203" s="2596"/>
      <c r="CZ203" s="2596"/>
    </row>
    <row r="204" s="1079" customFormat="true" ht="15" customHeight="true" x14ac:dyDescent="0.2">
      <c r="A204" s="2049"/>
      <c r="B204" s="2234"/>
      <c r="C204" s="2143"/>
      <c r="D204" s="2144"/>
      <c r="E204" s="2144"/>
      <c r="F204" s="2144"/>
      <c r="G204" s="2145"/>
      <c r="H204" s="2146"/>
      <c r="I204" s="2144"/>
      <c r="J204" s="2144"/>
      <c r="K204" s="2144"/>
      <c r="L204" s="2147"/>
      <c r="M204" s="2148"/>
      <c r="N204" s="2144"/>
      <c r="O204" s="2144"/>
      <c r="P204" s="2144"/>
      <c r="Q204" s="2145"/>
      <c r="R204" s="2146"/>
      <c r="S204" s="2144"/>
      <c r="T204" s="2144"/>
      <c r="U204" s="2144"/>
      <c r="V204" s="2144"/>
      <c r="W204" s="2144"/>
      <c r="X204" s="2144"/>
      <c r="Y204" s="2144"/>
      <c r="Z204" s="2144"/>
      <c r="AA204" s="2144"/>
      <c r="AB204" s="2144"/>
      <c r="AC204" s="2144"/>
      <c r="AD204" s="2682"/>
      <c r="AE204" s="2697"/>
      <c r="AF204" s="2697"/>
      <c r="AG204" s="2697"/>
      <c r="AH204" s="2697"/>
      <c r="AI204" s="2697"/>
      <c r="AJ204" s="2697"/>
      <c r="AK204" s="2697"/>
      <c r="AL204" s="2697"/>
      <c r="AM204" s="2697"/>
      <c r="AN204" s="2697"/>
      <c r="AO204" s="2697"/>
      <c r="AP204" s="2697"/>
      <c r="AQ204" s="2697"/>
      <c r="AR204" s="2697"/>
      <c r="AS204" s="2697"/>
      <c r="AT204" s="2697"/>
      <c r="AU204" s="2697"/>
      <c r="AV204" s="2697"/>
      <c r="AW204" s="2697"/>
      <c r="AX204" s="2697"/>
      <c r="AY204" s="2697"/>
      <c r="AZ204" s="1080"/>
      <c r="BA204" s="761"/>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446"/>
      <c r="CC204" s="446"/>
      <c r="CD204" s="446"/>
      <c r="CE204" s="2596"/>
      <c r="CF204" s="2596"/>
      <c r="CG204" s="2596"/>
      <c r="CH204" s="2596"/>
      <c r="CI204" s="2596"/>
      <c r="CJ204" s="2596"/>
      <c r="CK204" s="2596"/>
      <c r="CL204" s="2596"/>
      <c r="CM204" s="2596"/>
      <c r="CN204" s="2596"/>
      <c r="CO204" s="2596"/>
      <c r="CP204" s="2596"/>
      <c r="CQ204" s="2596"/>
      <c r="CR204" s="2596"/>
      <c r="CS204" s="2596"/>
      <c r="CT204" s="2596"/>
      <c r="CU204" s="2596"/>
      <c r="CV204" s="2596"/>
      <c r="CW204" s="2596"/>
      <c r="CX204" s="2596"/>
      <c r="CY204" s="2596"/>
      <c r="CZ204" s="2596"/>
    </row>
    <row r="205" s="1079" customFormat="true" ht="15" customHeight="true" x14ac:dyDescent="0.2">
      <c r="A205" s="2056"/>
      <c r="B205" s="2236"/>
      <c r="C205" s="2170"/>
      <c r="D205" s="2171"/>
      <c r="E205" s="2171"/>
      <c r="F205" s="2171"/>
      <c r="G205" s="2172"/>
      <c r="H205" s="2173"/>
      <c r="I205" s="2171"/>
      <c r="J205" s="2171"/>
      <c r="K205" s="2171"/>
      <c r="L205" s="2174"/>
      <c r="M205" s="2175"/>
      <c r="N205" s="2171"/>
      <c r="O205" s="2171"/>
      <c r="P205" s="2171"/>
      <c r="Q205" s="2172"/>
      <c r="R205" s="2173"/>
      <c r="S205" s="2171"/>
      <c r="T205" s="2171"/>
      <c r="U205" s="2171"/>
      <c r="V205" s="2171"/>
      <c r="W205" s="2171"/>
      <c r="X205" s="2171"/>
      <c r="Y205" s="2171"/>
      <c r="Z205" s="2171"/>
      <c r="AA205" s="2171"/>
      <c r="AB205" s="2171"/>
      <c r="AC205" s="2171"/>
      <c r="AD205" s="2688"/>
      <c r="AE205" s="2697"/>
      <c r="AF205" s="2697"/>
      <c r="AG205" s="2697"/>
      <c r="AH205" s="2697"/>
      <c r="AI205" s="2697"/>
      <c r="AJ205" s="2697"/>
      <c r="AK205" s="2697"/>
      <c r="AL205" s="2697"/>
      <c r="AM205" s="2697"/>
      <c r="AN205" s="2697"/>
      <c r="AO205" s="2697"/>
      <c r="AP205" s="2697"/>
      <c r="AQ205" s="2697"/>
      <c r="AR205" s="2697"/>
      <c r="AS205" s="2697"/>
      <c r="AT205" s="2697"/>
      <c r="AU205" s="2697"/>
      <c r="AV205" s="2697"/>
      <c r="AW205" s="2697"/>
      <c r="AX205" s="2697"/>
      <c r="AY205" s="2697"/>
      <c r="AZ205" s="1080"/>
      <c r="BA205" s="761"/>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532"/>
      <c r="CC205" s="532"/>
      <c r="CD205" s="532"/>
      <c r="CE205" s="2596"/>
      <c r="CF205" s="2596"/>
      <c r="CG205" s="2596"/>
      <c r="CH205" s="2596"/>
      <c r="CI205" s="2596"/>
      <c r="CJ205" s="2596"/>
      <c r="CK205" s="2596"/>
      <c r="CL205" s="2596"/>
      <c r="CM205" s="2596"/>
      <c r="CN205" s="2596"/>
      <c r="CO205" s="2596"/>
      <c r="CP205" s="2596"/>
      <c r="CQ205" s="2596"/>
      <c r="CR205" s="2596"/>
      <c r="CS205" s="2596"/>
      <c r="CT205" s="2596"/>
      <c r="CU205" s="2596"/>
      <c r="CV205" s="2596"/>
      <c r="CW205" s="2596"/>
      <c r="CX205" s="2596"/>
      <c r="CY205" s="2596"/>
      <c r="CZ205" s="2596"/>
    </row>
    <row r="206" s="1074" customFormat="true" ht="250.15" customHeight="true" x14ac:dyDescent="0.2">
      <c r="B206" s="1133"/>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104" t="str">
        <f>A1026</f>
        <v>Burkina Faso</v>
      </c>
      <c r="B208" s="310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2010</v>
      </c>
      <c r="B209" s="139"/>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762" t="s">
        <v>113</v>
      </c>
      <c r="B210" s="141"/>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98</v>
      </c>
      <c r="B211" s="139"/>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763" t="s">
        <v>99</v>
      </c>
      <c r="B212" s="248"/>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137</v>
      </c>
      <c r="B215" s="247" t="str">
        <f>A1025</f>
        <v>DHS10</v>
      </c>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83"/>
      <c r="B216" s="1082"/>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83"/>
      <c r="B217" s="1086"/>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83"/>
      <c r="B218" s="1082"/>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84"/>
      <c r="B219" s="108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078" customFormat="true" ht="15" customHeight="true" x14ac:dyDescent="0.2">
      <c r="A220" s="114" t="s">
        <v>87</v>
      </c>
      <c r="B220" s="230"/>
      <c r="C220" s="3123" t="s">
        <v>116</v>
      </c>
      <c r="D220" s="3124"/>
      <c r="E220" s="3124"/>
      <c r="F220" s="3124"/>
      <c r="G220" s="3125"/>
      <c r="H220" s="3324" t="s">
        <v>39</v>
      </c>
      <c r="I220" s="3325"/>
      <c r="J220" s="3325"/>
      <c r="K220" s="3325"/>
      <c r="L220" s="3326"/>
      <c r="M220" s="3327" t="s">
        <v>38</v>
      </c>
      <c r="N220" s="3328"/>
      <c r="O220" s="3328"/>
      <c r="P220" s="3328"/>
      <c r="Q220" s="3329"/>
      <c r="R220" s="2656" t="s">
        <v>143</v>
      </c>
      <c r="S220" s="2667"/>
      <c r="T220" s="2667"/>
      <c r="U220" s="2667"/>
      <c r="V220" s="2667"/>
      <c r="W220" s="2667"/>
      <c r="X220" s="2667"/>
      <c r="Y220" s="2667"/>
      <c r="Z220" s="2667"/>
      <c r="AA220" s="2667"/>
      <c r="AB220" s="2667"/>
      <c r="AC220" s="2667"/>
      <c r="AD220" s="2668"/>
      <c r="AE220" s="2697"/>
      <c r="AF220" s="2697"/>
      <c r="AG220" s="2697"/>
      <c r="AH220" s="2697"/>
      <c r="AI220" s="2697"/>
      <c r="AJ220" s="2697"/>
      <c r="AK220" s="2697"/>
      <c r="AL220" s="2697"/>
      <c r="AM220" s="2697"/>
      <c r="AN220" s="2697"/>
      <c r="AO220" s="2697"/>
      <c r="AP220" s="2697"/>
      <c r="AQ220" s="2697"/>
      <c r="AR220" s="2697"/>
      <c r="AS220" s="2697"/>
      <c r="AT220" s="2697"/>
      <c r="AU220" s="2697"/>
      <c r="AV220" s="2697"/>
      <c r="AW220" s="2697"/>
      <c r="AX220" s="2697"/>
      <c r="AY220" s="2697"/>
      <c r="AZ220" s="1080"/>
      <c r="BA220" s="241" t="s">
        <v>132</v>
      </c>
      <c r="BB220" s="114" t="s">
        <v>87</v>
      </c>
      <c r="BC220" s="3032" t="s">
        <v>116</v>
      </c>
      <c r="BD220" s="3033"/>
      <c r="BE220" s="3033"/>
      <c r="BF220" s="3033"/>
      <c r="BG220" s="3034"/>
      <c r="BH220" s="3035" t="s">
        <v>39</v>
      </c>
      <c r="BI220" s="3033"/>
      <c r="BJ220" s="3033"/>
      <c r="BK220" s="3033"/>
      <c r="BL220" s="3034"/>
      <c r="BM220" s="3035" t="s">
        <v>38</v>
      </c>
      <c r="BN220" s="3033"/>
      <c r="BO220" s="3033"/>
      <c r="BP220" s="3033"/>
      <c r="BQ220" s="3036"/>
      <c r="BR220" s="2524" t="s">
        <v>143</v>
      </c>
      <c r="BS220" s="2525"/>
      <c r="BT220" s="2525"/>
      <c r="BU220" s="2525"/>
      <c r="BV220" s="2525"/>
      <c r="BW220" s="2525"/>
      <c r="BX220" s="2525"/>
      <c r="BY220" s="2526"/>
      <c r="BZ220" s="461"/>
      <c r="CA220" s="461"/>
      <c r="CB220" s="461"/>
      <c r="CC220" s="461"/>
      <c r="CD220" s="461"/>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078" customFormat="true" ht="24" x14ac:dyDescent="0.2">
      <c r="A221" s="209" t="s">
        <v>88</v>
      </c>
      <c r="B221" s="281"/>
      <c r="C221" s="419" t="s">
        <v>0</v>
      </c>
      <c r="D221" s="420" t="s">
        <v>1</v>
      </c>
      <c r="E221" s="420" t="s">
        <v>2</v>
      </c>
      <c r="F221" s="420" t="s">
        <v>3</v>
      </c>
      <c r="G221" s="421" t="s">
        <v>4</v>
      </c>
      <c r="H221" s="2031" t="s">
        <v>0</v>
      </c>
      <c r="I221" s="1999" t="s">
        <v>1</v>
      </c>
      <c r="J221" s="1999" t="s">
        <v>2</v>
      </c>
      <c r="K221" s="1999" t="s">
        <v>3</v>
      </c>
      <c r="L221" s="2000" t="s">
        <v>4</v>
      </c>
      <c r="M221" s="2021" t="s">
        <v>0</v>
      </c>
      <c r="N221" s="1999" t="s">
        <v>1</v>
      </c>
      <c r="O221" s="1999" t="s">
        <v>2</v>
      </c>
      <c r="P221" s="1999" t="s">
        <v>3</v>
      </c>
      <c r="Q221" s="2043" t="s">
        <v>4</v>
      </c>
      <c r="R221" s="2031" t="s">
        <v>364</v>
      </c>
      <c r="S221" s="1999" t="s">
        <v>365</v>
      </c>
      <c r="T221" s="1999" t="s">
        <v>247</v>
      </c>
      <c r="U221" s="1999" t="s">
        <v>248</v>
      </c>
      <c r="V221" s="1999" t="s">
        <v>249</v>
      </c>
      <c r="W221" s="1999" t="s">
        <v>250</v>
      </c>
      <c r="X221" s="1999" t="s">
        <v>251</v>
      </c>
      <c r="Y221" s="1999" t="s">
        <v>252</v>
      </c>
      <c r="Z221" s="1999" t="s">
        <v>366</v>
      </c>
      <c r="AA221" s="1999" t="s">
        <v>254</v>
      </c>
      <c r="AB221" s="1999" t="s">
        <v>367</v>
      </c>
      <c r="AC221" s="1999" t="s">
        <v>256</v>
      </c>
      <c r="AD221" s="2001" t="s">
        <v>257</v>
      </c>
      <c r="AE221" s="2697"/>
      <c r="AF221" s="2697"/>
      <c r="AG221" s="2697"/>
      <c r="AH221" s="2697"/>
      <c r="AI221" s="2697"/>
      <c r="AJ221" s="2697"/>
      <c r="AK221" s="2697"/>
      <c r="AL221" s="2697"/>
      <c r="AM221" s="2697"/>
      <c r="AN221" s="2697"/>
      <c r="AO221" s="2697"/>
      <c r="AP221" s="2697"/>
      <c r="AQ221" s="2697"/>
      <c r="AR221" s="2697"/>
      <c r="AS221" s="2697"/>
      <c r="AT221" s="2697"/>
      <c r="AU221" s="2697"/>
      <c r="AV221" s="2697"/>
      <c r="AW221" s="2697"/>
      <c r="AX221" s="2697"/>
      <c r="AY221" s="2697"/>
      <c r="AZ221" s="1080"/>
      <c r="BA221" s="224" t="s">
        <v>119</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364</v>
      </c>
      <c r="BS221" s="190" t="s">
        <v>365</v>
      </c>
      <c r="BT221" s="190" t="s">
        <v>247</v>
      </c>
      <c r="BU221" s="190" t="s">
        <v>248</v>
      </c>
      <c r="BV221" s="190" t="s">
        <v>249</v>
      </c>
      <c r="BW221" s="190" t="s">
        <v>250</v>
      </c>
      <c r="BX221" s="190" t="s">
        <v>251</v>
      </c>
      <c r="BY221" s="191" t="s">
        <v>252</v>
      </c>
      <c r="BZ221" s="191" t="s">
        <v>366</v>
      </c>
      <c r="CA221" s="191" t="s">
        <v>254</v>
      </c>
      <c r="CB221" s="191" t="s">
        <v>367</v>
      </c>
      <c r="CC221" s="191" t="s">
        <v>256</v>
      </c>
      <c r="CD221" s="191" t="s">
        <v>257</v>
      </c>
      <c r="CE221" s="2597"/>
      <c r="CF221" s="2597"/>
      <c r="CG221" s="2597"/>
      <c r="CH221" s="2597"/>
      <c r="CI221" s="2597"/>
      <c r="CJ221" s="2597"/>
      <c r="CK221" s="2597"/>
      <c r="CL221" s="2597"/>
      <c r="CM221" s="2597"/>
      <c r="CN221" s="2597"/>
      <c r="CO221" s="2597"/>
      <c r="CP221" s="2597"/>
      <c r="CQ221" s="2597"/>
      <c r="CR221" s="2597"/>
      <c r="CS221" s="2597"/>
      <c r="CT221" s="2597"/>
      <c r="CU221" s="2597"/>
      <c r="CV221" s="2597"/>
      <c r="CW221" s="2597"/>
      <c r="CX221" s="2597"/>
      <c r="CY221" s="2597"/>
      <c r="CZ221" s="2597"/>
    </row>
    <row r="222" s="1078" customFormat="true" ht="15" customHeight="true" x14ac:dyDescent="0.2">
      <c r="A222" s="3340" t="s">
        <v>37</v>
      </c>
      <c r="B222" s="2237" t="s">
        <v>15</v>
      </c>
      <c r="C222" s="2176">
        <v>5.9584838355620242</v>
      </c>
      <c r="D222" s="2177">
        <v>5.513062466720517</v>
      </c>
      <c r="E222" s="2177">
        <v>5.476511219978077</v>
      </c>
      <c r="F222" s="2177">
        <v>5.5834715226199521</v>
      </c>
      <c r="G222" s="2178">
        <v>25.758381852218402</v>
      </c>
      <c r="H222" s="2179">
        <v>6.5316400561152497</v>
      </c>
      <c r="I222" s="2177">
        <v>9.1862947871423213</v>
      </c>
      <c r="J222" s="2177">
        <v>17.087883804542138</v>
      </c>
      <c r="K222" s="2177">
        <v>27.982640096866575</v>
      </c>
      <c r="L222" s="2180">
        <v>54.395589156851024</v>
      </c>
      <c r="M222" s="2181">
        <v>6.0528609787466898</v>
      </c>
      <c r="N222" s="2177">
        <v>6.0282333568864779</v>
      </c>
      <c r="O222" s="2177">
        <v>5.0477915234447384</v>
      </c>
      <c r="P222" s="2177">
        <v>4.9899184543954114</v>
      </c>
      <c r="Q222" s="2178">
        <v>6.9469864527663923</v>
      </c>
      <c r="R222" s="2179">
        <v>4.9788093021715305</v>
      </c>
      <c r="S222" s="2177">
        <v>9.0934725232917799</v>
      </c>
      <c r="T222" s="2177">
        <v>29.42259335007218</v>
      </c>
      <c r="U222" s="2177">
        <v>3.0612982520796344</v>
      </c>
      <c r="V222" s="2177">
        <v>1.8190037572097255</v>
      </c>
      <c r="W222" s="2177">
        <v>4.7426754178167538</v>
      </c>
      <c r="X222" s="2177">
        <v>6.2132235011983772</v>
      </c>
      <c r="Y222" s="2177">
        <v>1.2968922801191192</v>
      </c>
      <c r="Z222" s="2177">
        <v>7.926050712813991</v>
      </c>
      <c r="AA222" s="2177">
        <v>6.1390140268883782</v>
      </c>
      <c r="AB222" s="2177">
        <v>18.665753811073895</v>
      </c>
      <c r="AC222" s="2177">
        <v>12.043505505069419</v>
      </c>
      <c r="AD222" s="2689">
        <v>20.614969602761196</v>
      </c>
      <c r="AE222" s="2697"/>
      <c r="AF222" s="2697"/>
      <c r="AG222" s="2697"/>
      <c r="AH222" s="2697"/>
      <c r="AI222" s="2697"/>
      <c r="AJ222" s="2697"/>
      <c r="AK222" s="2697"/>
      <c r="AL222" s="2697"/>
      <c r="AM222" s="2697"/>
      <c r="AN222" s="2697"/>
      <c r="AO222" s="2697"/>
      <c r="AP222" s="2697"/>
      <c r="AQ222" s="2697"/>
      <c r="AR222" s="2697"/>
      <c r="AS222" s="2697"/>
      <c r="AT222" s="2697"/>
      <c r="AU222" s="2697"/>
      <c r="AV222" s="2697"/>
      <c r="AW222" s="2697"/>
      <c r="AX222" s="2697"/>
      <c r="AY222" s="2697"/>
      <c r="AZ222" s="1080"/>
      <c r="BA222" s="3011" t="s">
        <v>37</v>
      </c>
      <c r="BB222" s="174" t="s">
        <v>15</v>
      </c>
      <c r="BC222" s="663">
        <v>976.49549000000025</v>
      </c>
      <c r="BD222" s="679">
        <v>904.06728899999973</v>
      </c>
      <c r="BE222" s="679">
        <v>896.63077499999963</v>
      </c>
      <c r="BF222" s="679">
        <v>911.90606600000012</v>
      </c>
      <c r="BG222" s="696">
        <v>4228.7153999999973</v>
      </c>
      <c r="BH222" s="713">
        <v>239.40370200000007</v>
      </c>
      <c r="BI222" s="679">
        <v>336.00395499999996</v>
      </c>
      <c r="BJ222" s="679">
        <v>628.06132600000024</v>
      </c>
      <c r="BK222" s="679">
        <v>1022.6998270000001</v>
      </c>
      <c r="BL222" s="696">
        <v>1996.0096239999998</v>
      </c>
      <c r="BM222" s="713">
        <v>770.24709199999972</v>
      </c>
      <c r="BN222" s="679">
        <v>767.21978199999967</v>
      </c>
      <c r="BO222" s="679">
        <v>642.13130799999965</v>
      </c>
      <c r="BP222" s="679">
        <v>635.75614299999995</v>
      </c>
      <c r="BQ222" s="696">
        <v>880.28226099999983</v>
      </c>
      <c r="BR222" s="713">
        <v>456.25281000000001</v>
      </c>
      <c r="BS222" s="679">
        <v>296.14346699999993</v>
      </c>
      <c r="BT222" s="679">
        <v>2896.7149949999971</v>
      </c>
      <c r="BU222" s="679">
        <v>191.672057</v>
      </c>
      <c r="BV222" s="679">
        <v>115.71927099999999</v>
      </c>
      <c r="BW222" s="679">
        <v>299.43720499999989</v>
      </c>
      <c r="BX222" s="679">
        <v>245.28514200000006</v>
      </c>
      <c r="BY222" s="730">
        <v>100.95136599999999</v>
      </c>
      <c r="BZ222" s="730">
        <v>711.49148100000002</v>
      </c>
      <c r="CA222" s="730">
        <v>375.55792199999996</v>
      </c>
      <c r="CB222" s="730">
        <v>721.99215499999968</v>
      </c>
      <c r="CC222" s="730">
        <v>783.15500400000042</v>
      </c>
      <c r="CD222" s="730">
        <v>723.44214499999998</v>
      </c>
      <c r="CE222" s="2598"/>
      <c r="CF222" s="2598"/>
      <c r="CG222" s="2598"/>
      <c r="CH222" s="2598"/>
      <c r="CI222" s="2598"/>
      <c r="CJ222" s="2598"/>
      <c r="CK222" s="2598"/>
      <c r="CL222" s="2598"/>
      <c r="CM222" s="2598"/>
      <c r="CN222" s="2598"/>
      <c r="CO222" s="2598"/>
      <c r="CP222" s="2598"/>
      <c r="CQ222" s="2598"/>
      <c r="CR222" s="2598"/>
      <c r="CS222" s="2598"/>
      <c r="CT222" s="2598"/>
      <c r="CU222" s="2598"/>
      <c r="CV222" s="2598"/>
      <c r="CW222" s="2598"/>
      <c r="CX222" s="2598"/>
      <c r="CY222" s="2598"/>
      <c r="CZ222" s="2599"/>
    </row>
    <row r="223" s="1078" customFormat="true" ht="15" customHeight="true" x14ac:dyDescent="0.2">
      <c r="A223" s="3341"/>
      <c r="B223" s="2238" t="s">
        <v>16</v>
      </c>
      <c r="C223" s="2182">
        <v>59.35039947240994</v>
      </c>
      <c r="D223" s="2183">
        <v>64.712874424350787</v>
      </c>
      <c r="E223" s="2183">
        <v>70.226462662273065</v>
      </c>
      <c r="F223" s="2183">
        <v>71.895616548653706</v>
      </c>
      <c r="G223" s="2184">
        <v>60.292398758898905</v>
      </c>
      <c r="H223" s="2185">
        <v>68.269314933469403</v>
      </c>
      <c r="I223" s="2183">
        <v>75.461222219575887</v>
      </c>
      <c r="J223" s="2183">
        <v>66.432455946773658</v>
      </c>
      <c r="K223" s="2183">
        <v>59.497792094078562</v>
      </c>
      <c r="L223" s="2186">
        <v>38.142163152622921</v>
      </c>
      <c r="M223" s="2187">
        <v>58.783127312089398</v>
      </c>
      <c r="N223" s="2183">
        <v>63.025662740413324</v>
      </c>
      <c r="O223" s="2183">
        <v>68.29644441888567</v>
      </c>
      <c r="P223" s="2183">
        <v>70.400763112224723</v>
      </c>
      <c r="Q223" s="2184">
        <v>71.333618334085969</v>
      </c>
      <c r="R223" s="2185">
        <v>85.932773673742787</v>
      </c>
      <c r="S223" s="2183">
        <v>90.444336312248836</v>
      </c>
      <c r="T223" s="2183">
        <v>55.004238131127472</v>
      </c>
      <c r="U223" s="2183">
        <v>71.012840742762251</v>
      </c>
      <c r="V223" s="2183">
        <v>76.646879383407324</v>
      </c>
      <c r="W223" s="2183">
        <v>44.086155467836683</v>
      </c>
      <c r="X223" s="2183">
        <v>41.639277291138796</v>
      </c>
      <c r="Y223" s="2183">
        <v>63.891404230994283</v>
      </c>
      <c r="Z223" s="2183">
        <v>88.247133963367588</v>
      </c>
      <c r="AA223" s="2183">
        <v>48.582547695711433</v>
      </c>
      <c r="AB223" s="2183">
        <v>61.954470674391601</v>
      </c>
      <c r="AC223" s="2183">
        <v>37.773317152997699</v>
      </c>
      <c r="AD223" s="2690">
        <v>78.982192220621783</v>
      </c>
      <c r="AE223" s="2697"/>
      <c r="AF223" s="2697"/>
      <c r="AG223" s="2697"/>
      <c r="AH223" s="2697"/>
      <c r="AI223" s="2697"/>
      <c r="AJ223" s="2697"/>
      <c r="AK223" s="2697"/>
      <c r="AL223" s="2697"/>
      <c r="AM223" s="2697"/>
      <c r="AN223" s="2697"/>
      <c r="AO223" s="2697"/>
      <c r="AP223" s="2697"/>
      <c r="AQ223" s="2697"/>
      <c r="AR223" s="2697"/>
      <c r="AS223" s="2697"/>
      <c r="AT223" s="2697"/>
      <c r="AU223" s="2697"/>
      <c r="AV223" s="2697"/>
      <c r="AW223" s="2697"/>
      <c r="AX223" s="2697"/>
      <c r="AY223" s="2697"/>
      <c r="AZ223" s="1080"/>
      <c r="BA223" s="3012"/>
      <c r="BB223" s="175" t="s">
        <v>16</v>
      </c>
      <c r="BC223" s="664">
        <v>9726.5343020000255</v>
      </c>
      <c r="BD223" s="680">
        <v>10612.031570000006</v>
      </c>
      <c r="BE223" s="680">
        <v>11497.686229999999</v>
      </c>
      <c r="BF223" s="680">
        <v>11742.16588799998</v>
      </c>
      <c r="BG223" s="697">
        <v>9898.1138100000062</v>
      </c>
      <c r="BH223" s="714">
        <v>2502.2699639999996</v>
      </c>
      <c r="BI223" s="680">
        <v>2760.1192540000025</v>
      </c>
      <c r="BJ223" s="680">
        <v>2441.7099770000009</v>
      </c>
      <c r="BK223" s="680">
        <v>2174.504673999998</v>
      </c>
      <c r="BL223" s="697">
        <v>1399.6010690000005</v>
      </c>
      <c r="BM223" s="714">
        <v>7480.3523540000124</v>
      </c>
      <c r="BN223" s="680">
        <v>8021.3442920000116</v>
      </c>
      <c r="BO223" s="680">
        <v>8688.0143489999755</v>
      </c>
      <c r="BP223" s="680">
        <v>8969.6290690000042</v>
      </c>
      <c r="BQ223" s="697">
        <v>9038.9867979999963</v>
      </c>
      <c r="BR223" s="714">
        <v>7874.7883440000069</v>
      </c>
      <c r="BS223" s="680">
        <v>2945.4643709999946</v>
      </c>
      <c r="BT223" s="680">
        <v>5415.2806820000014</v>
      </c>
      <c r="BU223" s="680">
        <v>4446.2107700000006</v>
      </c>
      <c r="BV223" s="680">
        <v>4876.032262999991</v>
      </c>
      <c r="BW223" s="680">
        <v>2783.4574390000007</v>
      </c>
      <c r="BX223" s="680">
        <v>1643.8320690000007</v>
      </c>
      <c r="BY223" s="731">
        <v>4973.369517000001</v>
      </c>
      <c r="BZ223" s="731">
        <v>7921.6101830000098</v>
      </c>
      <c r="CA223" s="731">
        <v>2972.0669439999997</v>
      </c>
      <c r="CB223" s="731">
        <v>2396.4015730000024</v>
      </c>
      <c r="CC223" s="731">
        <v>2456.2916779999996</v>
      </c>
      <c r="CD223" s="731">
        <v>2771.7259670000026</v>
      </c>
      <c r="CE223" s="2600"/>
      <c r="CF223" s="2600"/>
      <c r="CG223" s="2600"/>
      <c r="CH223" s="2600"/>
      <c r="CI223" s="2600"/>
      <c r="CJ223" s="2600"/>
      <c r="CK223" s="2600"/>
      <c r="CL223" s="2600"/>
      <c r="CM223" s="2600"/>
      <c r="CN223" s="2600"/>
      <c r="CO223" s="2600"/>
      <c r="CP223" s="2600"/>
      <c r="CQ223" s="2600"/>
      <c r="CR223" s="2600"/>
      <c r="CS223" s="2600"/>
      <c r="CT223" s="2600"/>
      <c r="CU223" s="2600"/>
      <c r="CV223" s="2600"/>
      <c r="CW223" s="2600"/>
      <c r="CX223" s="2600"/>
      <c r="CY223" s="2600"/>
      <c r="CZ223" s="2601"/>
    </row>
    <row r="224" s="1078" customFormat="true" ht="15" customHeight="true" x14ac:dyDescent="0.2">
      <c r="A224" s="3342"/>
      <c r="B224" s="2239" t="s">
        <v>20</v>
      </c>
      <c r="C224" s="2182">
        <v>34.691116692028103</v>
      </c>
      <c r="D224" s="2183">
        <v>29.774063108928562</v>
      </c>
      <c r="E224" s="2183">
        <v>24.297026117748807</v>
      </c>
      <c r="F224" s="2183">
        <v>22.520911928726456</v>
      </c>
      <c r="G224" s="2184">
        <v>13.949219388882883</v>
      </c>
      <c r="H224" s="2185">
        <v>25.199045010415276</v>
      </c>
      <c r="I224" s="2183">
        <v>15.352482993281818</v>
      </c>
      <c r="J224" s="2183">
        <v>16.479660248684144</v>
      </c>
      <c r="K224" s="2183">
        <v>12.519567809054754</v>
      </c>
      <c r="L224" s="2186">
        <v>7.4622476905260822</v>
      </c>
      <c r="M224" s="2187">
        <v>35.164011709164043</v>
      </c>
      <c r="N224" s="2183">
        <v>30.946103902700195</v>
      </c>
      <c r="O224" s="2183">
        <v>26.655764057669362</v>
      </c>
      <c r="P224" s="2183">
        <v>24.609318433379933</v>
      </c>
      <c r="Q224" s="2184">
        <v>21.719395213147887</v>
      </c>
      <c r="R224" s="2185">
        <v>9.0884170240858584</v>
      </c>
      <c r="S224" s="2183">
        <v>0.46219116445932862</v>
      </c>
      <c r="T224" s="2183">
        <v>15.573168518800475</v>
      </c>
      <c r="U224" s="2183">
        <v>25.925861005158119</v>
      </c>
      <c r="V224" s="2183">
        <v>21.534116859382841</v>
      </c>
      <c r="W224" s="2183">
        <v>51.171169114346526</v>
      </c>
      <c r="X224" s="2183">
        <v>52.147499207662676</v>
      </c>
      <c r="Y224" s="2183">
        <v>34.8117034888866</v>
      </c>
      <c r="Z224" s="2183">
        <v>3.8268153238184368</v>
      </c>
      <c r="AA224" s="2183">
        <v>45.278438277399999</v>
      </c>
      <c r="AB224" s="2183">
        <v>19.37977551453444</v>
      </c>
      <c r="AC224" s="2183">
        <v>50.183177341932875</v>
      </c>
      <c r="AD224" s="2690">
        <v>0.40283817661702098</v>
      </c>
      <c r="AE224" s="2697"/>
      <c r="AF224" s="2697"/>
      <c r="AG224" s="2697"/>
      <c r="AH224" s="2697"/>
      <c r="AI224" s="2697"/>
      <c r="AJ224" s="2697"/>
      <c r="AK224" s="2697"/>
      <c r="AL224" s="2697"/>
      <c r="AM224" s="2697"/>
      <c r="AN224" s="2697"/>
      <c r="AO224" s="2697"/>
      <c r="AP224" s="2697"/>
      <c r="AQ224" s="2697"/>
      <c r="AR224" s="2697"/>
      <c r="AS224" s="2697"/>
      <c r="AT224" s="2697"/>
      <c r="AU224" s="2697"/>
      <c r="AV224" s="2697"/>
      <c r="AW224" s="2697"/>
      <c r="AX224" s="2697"/>
      <c r="AY224" s="2697"/>
      <c r="AZ224" s="1080"/>
      <c r="BA224" s="3012"/>
      <c r="BB224" s="175" t="s">
        <v>20</v>
      </c>
      <c r="BC224" s="664">
        <v>5685.2917500000058</v>
      </c>
      <c r="BD224" s="680">
        <v>4882.5415420000054</v>
      </c>
      <c r="BE224" s="680">
        <v>3977.9816899999987</v>
      </c>
      <c r="BF224" s="680">
        <v>3678.1697760000015</v>
      </c>
      <c r="BG224" s="697">
        <v>2290.0226879999996</v>
      </c>
      <c r="BH224" s="714">
        <v>923.61866399999928</v>
      </c>
      <c r="BI224" s="680">
        <v>561.54250699999989</v>
      </c>
      <c r="BJ224" s="680">
        <v>605.70620599999972</v>
      </c>
      <c r="BK224" s="680">
        <v>457.56082299999997</v>
      </c>
      <c r="BL224" s="697">
        <v>273.82216900000009</v>
      </c>
      <c r="BM224" s="714">
        <v>4474.7397730000039</v>
      </c>
      <c r="BN224" s="680">
        <v>3938.5441280000027</v>
      </c>
      <c r="BO224" s="680">
        <v>3390.8889780000027</v>
      </c>
      <c r="BP224" s="680">
        <v>3135.4270640000004</v>
      </c>
      <c r="BQ224" s="697">
        <v>2752.1571340000023</v>
      </c>
      <c r="BR224" s="714">
        <v>832.85290800000018</v>
      </c>
      <c r="BS224" s="680">
        <v>15.051994000000001</v>
      </c>
      <c r="BT224" s="680">
        <v>1533.2105579999993</v>
      </c>
      <c r="BU224" s="680">
        <v>1623.2535019999993</v>
      </c>
      <c r="BV224" s="680">
        <v>1369.9324670000019</v>
      </c>
      <c r="BW224" s="680">
        <v>3230.7823129999979</v>
      </c>
      <c r="BX224" s="680">
        <v>2058.6748159999975</v>
      </c>
      <c r="BY224" s="731">
        <v>2709.7771140000018</v>
      </c>
      <c r="BZ224" s="731">
        <v>343.51868300000007</v>
      </c>
      <c r="CA224" s="731">
        <v>2769.9360379999971</v>
      </c>
      <c r="CB224" s="731">
        <v>749.61054500000091</v>
      </c>
      <c r="CC224" s="731">
        <v>3263.2696880000003</v>
      </c>
      <c r="CD224" s="731">
        <v>14.13682</v>
      </c>
      <c r="CE224" s="2600"/>
      <c r="CF224" s="2600"/>
      <c r="CG224" s="2600"/>
      <c r="CH224" s="2600"/>
      <c r="CI224" s="2600"/>
      <c r="CJ224" s="2600"/>
      <c r="CK224" s="2600"/>
      <c r="CL224" s="2600"/>
      <c r="CM224" s="2600"/>
      <c r="CN224" s="2600"/>
      <c r="CO224" s="2600"/>
      <c r="CP224" s="2600"/>
      <c r="CQ224" s="2600"/>
      <c r="CR224" s="2600"/>
      <c r="CS224" s="2600"/>
      <c r="CT224" s="2600"/>
      <c r="CU224" s="2600"/>
      <c r="CV224" s="2600"/>
      <c r="CW224" s="2600"/>
      <c r="CX224" s="2600"/>
      <c r="CY224" s="2600"/>
      <c r="CZ224" s="2601"/>
    </row>
    <row r="225" s="1078" customFormat="true" ht="15" customHeight="true" x14ac:dyDescent="0.2">
      <c r="A225" s="3343" t="s">
        <v>393</v>
      </c>
      <c r="B225" s="2240" t="s">
        <v>394</v>
      </c>
      <c r="C225" s="2182">
        <v>64.973156164537045</v>
      </c>
      <c r="D225" s="2183">
        <v>69.878036961923556</v>
      </c>
      <c r="E225" s="2183">
        <v>75.265006611591474</v>
      </c>
      <c r="F225" s="2183">
        <v>76.848825862304182</v>
      </c>
      <c r="G225" s="2184">
        <v>85.76082563792842</v>
      </c>
      <c r="H225" s="2185">
        <v>74.615078044810588</v>
      </c>
      <c r="I225" s="2183">
        <v>84.298126609599109</v>
      </c>
      <c r="J225" s="2183">
        <v>83.520339751315859</v>
      </c>
      <c r="K225" s="2183">
        <v>87.019539190725752</v>
      </c>
      <c r="L225" s="2186">
        <v>92.476655661835835</v>
      </c>
      <c r="M225" s="2187">
        <v>64.432441713559044</v>
      </c>
      <c r="N225" s="2183">
        <v>68.729139600607496</v>
      </c>
      <c r="O225" s="2183">
        <v>72.889861231749165</v>
      </c>
      <c r="P225" s="2183">
        <v>75.036382997439873</v>
      </c>
      <c r="Q225" s="2184">
        <v>77.511821347024949</v>
      </c>
      <c r="R225" s="2185">
        <v>90.343042706466633</v>
      </c>
      <c r="S225" s="2183">
        <v>99.436669073261768</v>
      </c>
      <c r="T225" s="2183">
        <v>84.009947756096707</v>
      </c>
      <c r="U225" s="2183">
        <v>73.277652250674535</v>
      </c>
      <c r="V225" s="2183">
        <v>78.446581006055311</v>
      </c>
      <c r="W225" s="2183">
        <v>48.82185924068169</v>
      </c>
      <c r="X225" s="2183">
        <v>46.89663995926977</v>
      </c>
      <c r="Y225" s="2183">
        <v>64.870689297906054</v>
      </c>
      <c r="Z225" s="2183">
        <v>96.173184676181606</v>
      </c>
      <c r="AA225" s="2183">
        <v>54.67842644644</v>
      </c>
      <c r="AB225" s="2183">
        <v>78.158202974521402</v>
      </c>
      <c r="AC225" s="2183">
        <v>49.622680390641264</v>
      </c>
      <c r="AD225" s="2690">
        <v>99.59716182338299</v>
      </c>
      <c r="AE225" s="2697"/>
      <c r="AF225" s="2697"/>
      <c r="AG225" s="2697"/>
      <c r="AH225" s="2697"/>
      <c r="AI225" s="2697"/>
      <c r="AJ225" s="2697"/>
      <c r="AK225" s="2697"/>
      <c r="AL225" s="2697"/>
      <c r="AM225" s="2697"/>
      <c r="AN225" s="2697"/>
      <c r="AO225" s="2697"/>
      <c r="AP225" s="2697"/>
      <c r="AQ225" s="2697"/>
      <c r="AR225" s="2697"/>
      <c r="AS225" s="2697"/>
      <c r="AT225" s="2697"/>
      <c r="AU225" s="2697"/>
      <c r="AV225" s="2697"/>
      <c r="AW225" s="2697"/>
      <c r="AX225" s="2697"/>
      <c r="AY225" s="2697"/>
      <c r="AZ225" s="1080"/>
      <c r="BA225" s="3012" t="s">
        <v>71</v>
      </c>
      <c r="BB225" s="175" t="s">
        <v>72</v>
      </c>
      <c r="BC225" s="1600" t="s">
        <v>36</v>
      </c>
      <c r="BD225" s="1619" t="s">
        <v>36</v>
      </c>
      <c r="BE225" s="1619" t="s">
        <v>36</v>
      </c>
      <c r="BF225" s="1619" t="s">
        <v>36</v>
      </c>
      <c r="BG225" s="1639" t="s">
        <v>36</v>
      </c>
      <c r="BH225" s="1659" t="s">
        <v>36</v>
      </c>
      <c r="BI225" s="1619" t="s">
        <v>36</v>
      </c>
      <c r="BJ225" s="1619" t="s">
        <v>36</v>
      </c>
      <c r="BK225" s="1619" t="s">
        <v>36</v>
      </c>
      <c r="BL225" s="1639" t="s">
        <v>36</v>
      </c>
      <c r="BM225" s="1659" t="s">
        <v>36</v>
      </c>
      <c r="BN225" s="1619" t="s">
        <v>36</v>
      </c>
      <c r="BO225" s="1619" t="s">
        <v>36</v>
      </c>
      <c r="BP225" s="1619" t="s">
        <v>36</v>
      </c>
      <c r="BQ225" s="1639" t="s">
        <v>36</v>
      </c>
      <c r="BR225" s="1659" t="s">
        <v>36</v>
      </c>
      <c r="BS225" s="1619" t="s">
        <v>36</v>
      </c>
      <c r="BT225" s="1619" t="s">
        <v>36</v>
      </c>
      <c r="BU225" s="1619" t="s">
        <v>36</v>
      </c>
      <c r="BV225" s="1619" t="s">
        <v>36</v>
      </c>
      <c r="BW225" s="1619" t="s">
        <v>36</v>
      </c>
      <c r="BX225" s="1619" t="s">
        <v>36</v>
      </c>
      <c r="BY225" s="1677" t="s">
        <v>36</v>
      </c>
      <c r="BZ225" s="1677" t="s">
        <v>36</v>
      </c>
      <c r="CA225" s="1677" t="s">
        <v>36</v>
      </c>
      <c r="CB225" s="1677" t="s">
        <v>36</v>
      </c>
      <c r="CC225" s="1677" t="s">
        <v>36</v>
      </c>
      <c r="CD225" s="1677" t="s">
        <v>36</v>
      </c>
      <c r="CE225" s="2601"/>
      <c r="CF225" s="2601"/>
      <c r="CG225" s="2601"/>
      <c r="CH225" s="2601"/>
      <c r="CI225" s="2601"/>
      <c r="CJ225" s="2601"/>
      <c r="CK225" s="2601"/>
      <c r="CL225" s="2601"/>
      <c r="CM225" s="2601"/>
      <c r="CN225" s="2601"/>
      <c r="CO225" s="2601"/>
      <c r="CP225" s="2601"/>
      <c r="CQ225" s="2601"/>
      <c r="CR225" s="2601"/>
      <c r="CS225" s="2601"/>
      <c r="CT225" s="2601"/>
      <c r="CU225" s="2601"/>
      <c r="CV225" s="2601"/>
      <c r="CW225" s="2601"/>
      <c r="CX225" s="2601"/>
      <c r="CY225" s="2601"/>
      <c r="CZ225" s="2601"/>
    </row>
    <row r="226" s="1078" customFormat="true" ht="15" customHeight="true" x14ac:dyDescent="0.2">
      <c r="A226" s="3341"/>
      <c r="B226" s="2238" t="s">
        <v>395</v>
      </c>
      <c r="C226" s="2182">
        <v>7.7074336259435956</v>
      </c>
      <c r="D226" s="2183">
        <v>6.1348483105379774</v>
      </c>
      <c r="E226" s="2183">
        <v>5.6622250123645816</v>
      </c>
      <c r="F226" s="2183">
        <v>5.9652095956560514</v>
      </c>
      <c r="G226" s="2184">
        <v>4.4231493647563731</v>
      </c>
      <c r="H226" s="2185">
        <v>8.0590493445958487</v>
      </c>
      <c r="I226" s="2183">
        <v>4.5513713783180343</v>
      </c>
      <c r="J226" s="2183">
        <v>7.3829436402626571</v>
      </c>
      <c r="K226" s="2183">
        <v>3.8297565903964816</v>
      </c>
      <c r="L226" s="2186">
        <v>2.6694557548351252</v>
      </c>
      <c r="M226" s="2187">
        <v>7.784117894232379</v>
      </c>
      <c r="N226" s="2183">
        <v>5.7260284951071752</v>
      </c>
      <c r="O226" s="2183">
        <v>6.2430214149830725</v>
      </c>
      <c r="P226" s="2183">
        <v>6.1464023470532476</v>
      </c>
      <c r="Q226" s="2184">
        <v>4.967487801385233</v>
      </c>
      <c r="R226" s="2185">
        <v>1.3141405630604821</v>
      </c>
      <c r="S226" s="2183">
        <v>7.2846478537684084E-2</v>
      </c>
      <c r="T226" s="2183">
        <v>6.8643135277105607</v>
      </c>
      <c r="U226" s="2183">
        <v>11.553688183491822</v>
      </c>
      <c r="V226" s="2183">
        <v>0.19582575457036286</v>
      </c>
      <c r="W226" s="2183">
        <v>9.6626628937793413</v>
      </c>
      <c r="X226" s="2183">
        <v>11.612618529556972</v>
      </c>
      <c r="Y226" s="2183">
        <v>2.7147522722813693</v>
      </c>
      <c r="Z226" s="2183">
        <v>3.4428239811131633</v>
      </c>
      <c r="AA226" s="2183">
        <v>14.745019332645931</v>
      </c>
      <c r="AB226" s="2183">
        <v>5.6702756428162004</v>
      </c>
      <c r="AC226" s="2183">
        <v>9.7279732716003409</v>
      </c>
      <c r="AD226" s="2690">
        <v>0.40283817661702098</v>
      </c>
      <c r="AE226" s="2697"/>
      <c r="AF226" s="2697"/>
      <c r="AG226" s="2697"/>
      <c r="AH226" s="2697"/>
      <c r="AI226" s="2697"/>
      <c r="AJ226" s="2697"/>
      <c r="AK226" s="2697"/>
      <c r="AL226" s="2697"/>
      <c r="AM226" s="2697"/>
      <c r="AN226" s="2697"/>
      <c r="AO226" s="2697"/>
      <c r="AP226" s="2697"/>
      <c r="AQ226" s="2697"/>
      <c r="AR226" s="2697"/>
      <c r="AS226" s="2697"/>
      <c r="AT226" s="2697"/>
      <c r="AU226" s="2697"/>
      <c r="AV226" s="2697"/>
      <c r="AW226" s="2697"/>
      <c r="AX226" s="2697"/>
      <c r="AY226" s="2697"/>
      <c r="AZ226" s="1080"/>
      <c r="BA226" s="3012"/>
      <c r="BB226" s="175" t="s">
        <v>73</v>
      </c>
      <c r="BC226" s="1600" t="s">
        <v>36</v>
      </c>
      <c r="BD226" s="1619" t="s">
        <v>36</v>
      </c>
      <c r="BE226" s="1619" t="s">
        <v>36</v>
      </c>
      <c r="BF226" s="1619" t="s">
        <v>36</v>
      </c>
      <c r="BG226" s="1639" t="s">
        <v>36</v>
      </c>
      <c r="BH226" s="1659" t="s">
        <v>36</v>
      </c>
      <c r="BI226" s="1619" t="s">
        <v>36</v>
      </c>
      <c r="BJ226" s="1619" t="s">
        <v>36</v>
      </c>
      <c r="BK226" s="1619" t="s">
        <v>36</v>
      </c>
      <c r="BL226" s="1639" t="s">
        <v>36</v>
      </c>
      <c r="BM226" s="1659" t="s">
        <v>36</v>
      </c>
      <c r="BN226" s="1619" t="s">
        <v>36</v>
      </c>
      <c r="BO226" s="1619" t="s">
        <v>36</v>
      </c>
      <c r="BP226" s="1619" t="s">
        <v>36</v>
      </c>
      <c r="BQ226" s="1639" t="s">
        <v>36</v>
      </c>
      <c r="BR226" s="1659" t="s">
        <v>36</v>
      </c>
      <c r="BS226" s="1619" t="s">
        <v>36</v>
      </c>
      <c r="BT226" s="1619" t="s">
        <v>36</v>
      </c>
      <c r="BU226" s="1619" t="s">
        <v>36</v>
      </c>
      <c r="BV226" s="1619" t="s">
        <v>36</v>
      </c>
      <c r="BW226" s="1619" t="s">
        <v>36</v>
      </c>
      <c r="BX226" s="1619" t="s">
        <v>36</v>
      </c>
      <c r="BY226" s="1677" t="s">
        <v>36</v>
      </c>
      <c r="BZ226" s="1677" t="s">
        <v>36</v>
      </c>
      <c r="CA226" s="1677" t="s">
        <v>36</v>
      </c>
      <c r="CB226" s="1677" t="s">
        <v>36</v>
      </c>
      <c r="CC226" s="1677" t="s">
        <v>36</v>
      </c>
      <c r="CD226" s="1677" t="s">
        <v>36</v>
      </c>
      <c r="CE226" s="2601"/>
      <c r="CF226" s="2601"/>
      <c r="CG226" s="2601"/>
      <c r="CH226" s="2601"/>
      <c r="CI226" s="2601"/>
      <c r="CJ226" s="2601"/>
      <c r="CK226" s="2601"/>
      <c r="CL226" s="2601"/>
      <c r="CM226" s="2601"/>
      <c r="CN226" s="2601"/>
      <c r="CO226" s="2601"/>
      <c r="CP226" s="2601"/>
      <c r="CQ226" s="2601"/>
      <c r="CR226" s="2601"/>
      <c r="CS226" s="2601"/>
      <c r="CT226" s="2601"/>
      <c r="CU226" s="2601"/>
      <c r="CV226" s="2601"/>
      <c r="CW226" s="2601"/>
      <c r="CX226" s="2601"/>
      <c r="CY226" s="2601"/>
      <c r="CZ226" s="2601"/>
    </row>
    <row r="227" s="1078" customFormat="true" ht="15" customHeight="true" x14ac:dyDescent="0.2">
      <c r="A227" s="3341"/>
      <c r="B227" s="2238" t="s">
        <v>396</v>
      </c>
      <c r="C227" s="2182">
        <v>0.34785091049764766</v>
      </c>
      <c r="D227" s="2183">
        <v>0.35090830614094443</v>
      </c>
      <c r="E227" s="2183">
        <v>0.43735822433902716</v>
      </c>
      <c r="F227" s="2183">
        <v>0.46956992808807035</v>
      </c>
      <c r="G227" s="2184">
        <v>0.18902660585936923</v>
      </c>
      <c r="H227" s="2185">
        <v>0</v>
      </c>
      <c r="I227" s="2183">
        <v>0.28641193533858789</v>
      </c>
      <c r="J227" s="2183">
        <v>0</v>
      </c>
      <c r="K227" s="2183">
        <v>0.18726416799418782</v>
      </c>
      <c r="L227" s="2186">
        <v>0</v>
      </c>
      <c r="M227" s="2187">
        <v>0.40859164123754887</v>
      </c>
      <c r="N227" s="2183">
        <v>0.28407125609660855</v>
      </c>
      <c r="O227" s="2183">
        <v>0.43788809883437096</v>
      </c>
      <c r="P227" s="2183">
        <v>0.46995008112137709</v>
      </c>
      <c r="Q227" s="2184">
        <v>0.57323590597508867</v>
      </c>
      <c r="R227" s="2185">
        <v>0.19319463320681074</v>
      </c>
      <c r="S227" s="2183">
        <v>2.7244096772639143E-2</v>
      </c>
      <c r="T227" s="2183">
        <v>0.14040513461394466</v>
      </c>
      <c r="U227" s="2183">
        <v>1.0235418780668626</v>
      </c>
      <c r="V227" s="2183">
        <v>2.4599397584314859E-2</v>
      </c>
      <c r="W227" s="2183">
        <v>1.4277722495694638E-2</v>
      </c>
      <c r="X227" s="2183">
        <v>1.6806687596641747</v>
      </c>
      <c r="Y227" s="2183">
        <v>7.9540932960287733E-2</v>
      </c>
      <c r="Z227" s="2183">
        <v>0</v>
      </c>
      <c r="AA227" s="2183">
        <v>0</v>
      </c>
      <c r="AB227" s="2183">
        <v>3.0538509743147615</v>
      </c>
      <c r="AC227" s="2183">
        <v>0</v>
      </c>
      <c r="AD227" s="2690">
        <v>0</v>
      </c>
      <c r="AE227" s="2697"/>
      <c r="AF227" s="2697"/>
      <c r="AG227" s="2697"/>
      <c r="AH227" s="2697"/>
      <c r="AI227" s="2697"/>
      <c r="AJ227" s="2697"/>
      <c r="AK227" s="2697"/>
      <c r="AL227" s="2697"/>
      <c r="AM227" s="2697"/>
      <c r="AN227" s="2697"/>
      <c r="AO227" s="2697"/>
      <c r="AP227" s="2697"/>
      <c r="AQ227" s="2697"/>
      <c r="AR227" s="2697"/>
      <c r="AS227" s="2697"/>
      <c r="AT227" s="2697"/>
      <c r="AU227" s="2697"/>
      <c r="AV227" s="2697"/>
      <c r="AW227" s="2697"/>
      <c r="AX227" s="2697"/>
      <c r="AY227" s="2697"/>
      <c r="AZ227" s="1080"/>
      <c r="BA227" s="3012" t="s">
        <v>96</v>
      </c>
      <c r="BB227" s="175" t="s">
        <v>62</v>
      </c>
      <c r="BC227" s="1600" t="s">
        <v>36</v>
      </c>
      <c r="BD227" s="1619" t="s">
        <v>36</v>
      </c>
      <c r="BE227" s="1619" t="s">
        <v>36</v>
      </c>
      <c r="BF227" s="1619" t="s">
        <v>36</v>
      </c>
      <c r="BG227" s="1639" t="s">
        <v>36</v>
      </c>
      <c r="BH227" s="1659" t="s">
        <v>36</v>
      </c>
      <c r="BI227" s="1619" t="s">
        <v>36</v>
      </c>
      <c r="BJ227" s="1619" t="s">
        <v>36</v>
      </c>
      <c r="BK227" s="1619" t="s">
        <v>36</v>
      </c>
      <c r="BL227" s="1639" t="s">
        <v>36</v>
      </c>
      <c r="BM227" s="1659" t="s">
        <v>36</v>
      </c>
      <c r="BN227" s="1619" t="s">
        <v>36</v>
      </c>
      <c r="BO227" s="1619" t="s">
        <v>36</v>
      </c>
      <c r="BP227" s="1619" t="s">
        <v>36</v>
      </c>
      <c r="BQ227" s="1639" t="s">
        <v>36</v>
      </c>
      <c r="BR227" s="1659" t="s">
        <v>36</v>
      </c>
      <c r="BS227" s="1619" t="s">
        <v>36</v>
      </c>
      <c r="BT227" s="1619" t="s">
        <v>36</v>
      </c>
      <c r="BU227" s="1619" t="s">
        <v>36</v>
      </c>
      <c r="BV227" s="1619" t="s">
        <v>36</v>
      </c>
      <c r="BW227" s="1619" t="s">
        <v>36</v>
      </c>
      <c r="BX227" s="1619" t="s">
        <v>36</v>
      </c>
      <c r="BY227" s="1677" t="s">
        <v>36</v>
      </c>
      <c r="BZ227" s="1677" t="s">
        <v>36</v>
      </c>
      <c r="CA227" s="1677" t="s">
        <v>36</v>
      </c>
      <c r="CB227" s="1677" t="s">
        <v>36</v>
      </c>
      <c r="CC227" s="1677" t="s">
        <v>36</v>
      </c>
      <c r="CD227" s="1677" t="s">
        <v>36</v>
      </c>
      <c r="CE227" s="2601"/>
      <c r="CF227" s="2601"/>
      <c r="CG227" s="2601"/>
      <c r="CH227" s="2601"/>
      <c r="CI227" s="2601"/>
      <c r="CJ227" s="2601"/>
      <c r="CK227" s="2601"/>
      <c r="CL227" s="2601"/>
      <c r="CM227" s="2601"/>
      <c r="CN227" s="2601"/>
      <c r="CO227" s="2601"/>
      <c r="CP227" s="2601"/>
      <c r="CQ227" s="2601"/>
      <c r="CR227" s="2601"/>
      <c r="CS227" s="2601"/>
      <c r="CT227" s="2601"/>
      <c r="CU227" s="2601"/>
      <c r="CV227" s="2601"/>
      <c r="CW227" s="2601"/>
      <c r="CX227" s="2601"/>
      <c r="CY227" s="2601"/>
      <c r="CZ227" s="2601"/>
    </row>
    <row r="228" s="1078" customFormat="true" ht="15" customHeight="true" x14ac:dyDescent="0.2">
      <c r="A228" s="3341"/>
      <c r="B228" s="2238" t="s">
        <v>397</v>
      </c>
      <c r="C228" s="2182">
        <v>26.805349753376319</v>
      </c>
      <c r="D228" s="2183">
        <v>23.491713819341939</v>
      </c>
      <c r="E228" s="2183">
        <v>18.494234603591462</v>
      </c>
      <c r="F228" s="2183">
        <v>16.372503484793441</v>
      </c>
      <c r="G228" s="2184">
        <v>9.4790670160749517</v>
      </c>
      <c r="H228" s="2185">
        <v>17.077377193924065</v>
      </c>
      <c r="I228" s="2183">
        <v>10.737742832045308</v>
      </c>
      <c r="J228" s="2183">
        <v>9.0967166084214934</v>
      </c>
      <c r="K228" s="2183">
        <v>8.6238515403113229</v>
      </c>
      <c r="L228" s="2186">
        <v>4.7878650998174042</v>
      </c>
      <c r="M228" s="2187">
        <v>27.161029000148389</v>
      </c>
      <c r="N228" s="2183">
        <v>25.074537663052759</v>
      </c>
      <c r="O228" s="2183">
        <v>20.247607578922729</v>
      </c>
      <c r="P228" s="2183">
        <v>18.347264574385587</v>
      </c>
      <c r="Q228" s="2184">
        <v>16.538604111304021</v>
      </c>
      <c r="R228" s="2185">
        <v>7.7174395773788236</v>
      </c>
      <c r="S228" s="2183">
        <v>0.3888750562899731</v>
      </c>
      <c r="T228" s="2183">
        <v>8.6319576305011889</v>
      </c>
      <c r="U228" s="2183">
        <v>14.093403403594889</v>
      </c>
      <c r="V228" s="2183">
        <v>21.332993841789964</v>
      </c>
      <c r="W228" s="2183">
        <v>41.501200143043263</v>
      </c>
      <c r="X228" s="2183">
        <v>39.493226611762751</v>
      </c>
      <c r="Y228" s="2183">
        <v>31.927343346422266</v>
      </c>
      <c r="Z228" s="2183">
        <v>0.38399134270527219</v>
      </c>
      <c r="AA228" s="2183">
        <v>30.497727384102379</v>
      </c>
      <c r="AB228" s="2183">
        <v>13.117670408347596</v>
      </c>
      <c r="AC228" s="2183">
        <v>40.259634073774045</v>
      </c>
      <c r="AD228" s="2690">
        <v>0</v>
      </c>
      <c r="AE228" s="2697"/>
      <c r="AF228" s="2697"/>
      <c r="AG228" s="2697"/>
      <c r="AH228" s="2697"/>
      <c r="AI228" s="2697"/>
      <c r="AJ228" s="2697"/>
      <c r="AK228" s="2697"/>
      <c r="AL228" s="2697"/>
      <c r="AM228" s="2697"/>
      <c r="AN228" s="2697"/>
      <c r="AO228" s="2697"/>
      <c r="AP228" s="2697"/>
      <c r="AQ228" s="2697"/>
      <c r="AR228" s="2697"/>
      <c r="AS228" s="2697"/>
      <c r="AT228" s="2697"/>
      <c r="AU228" s="2697"/>
      <c r="AV228" s="2697"/>
      <c r="AW228" s="2697"/>
      <c r="AX228" s="2697"/>
      <c r="AY228" s="2697"/>
      <c r="AZ228" s="1080"/>
      <c r="BA228" s="3012"/>
      <c r="BB228" s="175" t="s">
        <v>93</v>
      </c>
      <c r="BC228" s="1600" t="s">
        <v>36</v>
      </c>
      <c r="BD228" s="1619" t="s">
        <v>36</v>
      </c>
      <c r="BE228" s="1619" t="s">
        <v>36</v>
      </c>
      <c r="BF228" s="1619" t="s">
        <v>36</v>
      </c>
      <c r="BG228" s="1639" t="s">
        <v>36</v>
      </c>
      <c r="BH228" s="1659" t="s">
        <v>36</v>
      </c>
      <c r="BI228" s="1619" t="s">
        <v>36</v>
      </c>
      <c r="BJ228" s="1619" t="s">
        <v>36</v>
      </c>
      <c r="BK228" s="1619" t="s">
        <v>36</v>
      </c>
      <c r="BL228" s="1639" t="s">
        <v>36</v>
      </c>
      <c r="BM228" s="1659" t="s">
        <v>36</v>
      </c>
      <c r="BN228" s="1619" t="s">
        <v>36</v>
      </c>
      <c r="BO228" s="1619" t="s">
        <v>36</v>
      </c>
      <c r="BP228" s="1619" t="s">
        <v>36</v>
      </c>
      <c r="BQ228" s="1639" t="s">
        <v>36</v>
      </c>
      <c r="BR228" s="1659" t="s">
        <v>36</v>
      </c>
      <c r="BS228" s="1619" t="s">
        <v>36</v>
      </c>
      <c r="BT228" s="1619" t="s">
        <v>36</v>
      </c>
      <c r="BU228" s="1619" t="s">
        <v>36</v>
      </c>
      <c r="BV228" s="1619" t="s">
        <v>36</v>
      </c>
      <c r="BW228" s="1619" t="s">
        <v>36</v>
      </c>
      <c r="BX228" s="1619" t="s">
        <v>36</v>
      </c>
      <c r="BY228" s="1677" t="s">
        <v>36</v>
      </c>
      <c r="BZ228" s="1677" t="s">
        <v>36</v>
      </c>
      <c r="CA228" s="1677" t="s">
        <v>36</v>
      </c>
      <c r="CB228" s="1677" t="s">
        <v>36</v>
      </c>
      <c r="CC228" s="1677" t="s">
        <v>36</v>
      </c>
      <c r="CD228" s="1677" t="s">
        <v>36</v>
      </c>
      <c r="CE228" s="2601"/>
      <c r="CF228" s="2601"/>
      <c r="CG228" s="2601"/>
      <c r="CH228" s="2601"/>
      <c r="CI228" s="2601"/>
      <c r="CJ228" s="2601"/>
      <c r="CK228" s="2601"/>
      <c r="CL228" s="2601"/>
      <c r="CM228" s="2601"/>
      <c r="CN228" s="2601"/>
      <c r="CO228" s="2601"/>
      <c r="CP228" s="2601"/>
      <c r="CQ228" s="2601"/>
      <c r="CR228" s="2601"/>
      <c r="CS228" s="2601"/>
      <c r="CT228" s="2601"/>
      <c r="CU228" s="2601"/>
      <c r="CV228" s="2601"/>
      <c r="CW228" s="2601"/>
      <c r="CX228" s="2601"/>
      <c r="CY228" s="2601"/>
      <c r="CZ228" s="2601"/>
    </row>
    <row r="229" s="1078" customFormat="true" ht="15" customHeight="true" x14ac:dyDescent="0.2">
      <c r="A229" s="3344"/>
      <c r="B229" s="2059" t="s">
        <v>190</v>
      </c>
      <c r="C229" s="2188">
        <v>0.16620954564541299</v>
      </c>
      <c r="D229" s="2189">
        <v>0.1444926020554369</v>
      </c>
      <c r="E229" s="2189">
        <v>0.14117554811342942</v>
      </c>
      <c r="F229" s="2189">
        <v>0.34389112915832964</v>
      </c>
      <c r="G229" s="2190">
        <v>0.14793137538092357</v>
      </c>
      <c r="H229" s="2191">
        <v>0.24849541666949393</v>
      </c>
      <c r="I229" s="2189">
        <v>0.12634724469894862</v>
      </c>
      <c r="J229" s="2189">
        <v>0</v>
      </c>
      <c r="K229" s="2189">
        <v>0.33958851057231337</v>
      </c>
      <c r="L229" s="2192">
        <v>6.6023483511606668E-2</v>
      </c>
      <c r="M229" s="2193">
        <v>0.21381975082275187</v>
      </c>
      <c r="N229" s="2189">
        <v>0.18622298513597746</v>
      </c>
      <c r="O229" s="2189">
        <v>0.18162167551041819</v>
      </c>
      <c r="P229" s="2189">
        <v>0</v>
      </c>
      <c r="Q229" s="2190">
        <v>0.40885083431077396</v>
      </c>
      <c r="R229" s="2191">
        <v>0.43218251988734852</v>
      </c>
      <c r="S229" s="2189">
        <v>7.4365295137924683E-2</v>
      </c>
      <c r="T229" s="2189">
        <v>0.35337595107777575</v>
      </c>
      <c r="U229" s="2189">
        <v>5.1714284171818281E-2</v>
      </c>
      <c r="V229" s="2189">
        <v>0</v>
      </c>
      <c r="W229" s="2189">
        <v>0</v>
      </c>
      <c r="X229" s="2189">
        <v>0.31684613974618248</v>
      </c>
      <c r="Y229" s="2189">
        <v>0.40767415043003274</v>
      </c>
      <c r="Z229" s="2189">
        <v>0</v>
      </c>
      <c r="AA229" s="2189">
        <v>7.8826836811511813E-2</v>
      </c>
      <c r="AB229" s="2189">
        <v>0</v>
      </c>
      <c r="AC229" s="2189">
        <v>0.38971226398432107</v>
      </c>
      <c r="AD229" s="2691">
        <v>0</v>
      </c>
      <c r="AE229" s="2697"/>
      <c r="AF229" s="2697"/>
      <c r="AG229" s="2697"/>
      <c r="AH229" s="2697"/>
      <c r="AI229" s="2697"/>
      <c r="AJ229" s="2697"/>
      <c r="AK229" s="2697"/>
      <c r="AL229" s="2697"/>
      <c r="AM229" s="2697"/>
      <c r="AN229" s="2697"/>
      <c r="AO229" s="2697"/>
      <c r="AP229" s="2697"/>
      <c r="AQ229" s="2697"/>
      <c r="AR229" s="2697"/>
      <c r="AS229" s="2697"/>
      <c r="AT229" s="2697"/>
      <c r="AU229" s="2697"/>
      <c r="AV229" s="2697"/>
      <c r="AW229" s="2697"/>
      <c r="AX229" s="2697"/>
      <c r="AY229" s="2697"/>
      <c r="AZ229" s="1080"/>
      <c r="BA229" s="3012"/>
      <c r="BB229" s="175" t="s">
        <v>94</v>
      </c>
      <c r="BC229" s="1600" t="s">
        <v>36</v>
      </c>
      <c r="BD229" s="1619" t="s">
        <v>36</v>
      </c>
      <c r="BE229" s="1619" t="s">
        <v>36</v>
      </c>
      <c r="BF229" s="1619" t="s">
        <v>36</v>
      </c>
      <c r="BG229" s="1639" t="s">
        <v>36</v>
      </c>
      <c r="BH229" s="1659" t="s">
        <v>36</v>
      </c>
      <c r="BI229" s="1619" t="s">
        <v>36</v>
      </c>
      <c r="BJ229" s="1619" t="s">
        <v>36</v>
      </c>
      <c r="BK229" s="1619" t="s">
        <v>36</v>
      </c>
      <c r="BL229" s="1639" t="s">
        <v>36</v>
      </c>
      <c r="BM229" s="1659" t="s">
        <v>36</v>
      </c>
      <c r="BN229" s="1619" t="s">
        <v>36</v>
      </c>
      <c r="BO229" s="1619" t="s">
        <v>36</v>
      </c>
      <c r="BP229" s="1619" t="s">
        <v>36</v>
      </c>
      <c r="BQ229" s="1639" t="s">
        <v>36</v>
      </c>
      <c r="BR229" s="1659" t="s">
        <v>36</v>
      </c>
      <c r="BS229" s="1619" t="s">
        <v>36</v>
      </c>
      <c r="BT229" s="1619" t="s">
        <v>36</v>
      </c>
      <c r="BU229" s="1619" t="s">
        <v>36</v>
      </c>
      <c r="BV229" s="1619" t="s">
        <v>36</v>
      </c>
      <c r="BW229" s="1619" t="s">
        <v>36</v>
      </c>
      <c r="BX229" s="1619" t="s">
        <v>36</v>
      </c>
      <c r="BY229" s="1677" t="s">
        <v>36</v>
      </c>
      <c r="BZ229" s="1677" t="s">
        <v>36</v>
      </c>
      <c r="CA229" s="1677" t="s">
        <v>36</v>
      </c>
      <c r="CB229" s="1677" t="s">
        <v>36</v>
      </c>
      <c r="CC229" s="1677" t="s">
        <v>36</v>
      </c>
      <c r="CD229" s="1677" t="s">
        <v>36</v>
      </c>
      <c r="CE229" s="2601"/>
      <c r="CF229" s="2601"/>
      <c r="CG229" s="2601"/>
      <c r="CH229" s="2601"/>
      <c r="CI229" s="2601"/>
      <c r="CJ229" s="2601"/>
      <c r="CK229" s="2601"/>
      <c r="CL229" s="2601"/>
      <c r="CM229" s="2601"/>
      <c r="CN229" s="2601"/>
      <c r="CO229" s="2601"/>
      <c r="CP229" s="2601"/>
      <c r="CQ229" s="2601"/>
      <c r="CR229" s="2601"/>
      <c r="CS229" s="2601"/>
      <c r="CT229" s="2601"/>
      <c r="CU229" s="2601"/>
      <c r="CV229" s="2601"/>
      <c r="CW229" s="2601"/>
      <c r="CX229" s="2601"/>
      <c r="CY229" s="2601"/>
      <c r="CZ229" s="2601"/>
    </row>
    <row r="230" s="1078" customFormat="true" ht="15" customHeight="true" x14ac:dyDescent="0.2">
      <c r="A230" s="2212"/>
      <c r="B230" s="2058"/>
      <c r="C230" s="2149"/>
      <c r="D230" s="2073"/>
      <c r="E230" s="2073"/>
      <c r="F230" s="2073"/>
      <c r="G230" s="2074"/>
      <c r="H230" s="2150"/>
      <c r="I230" s="2073"/>
      <c r="J230" s="2073"/>
      <c r="K230" s="2073"/>
      <c r="L230" s="2151"/>
      <c r="M230" s="2149"/>
      <c r="N230" s="2073"/>
      <c r="O230" s="2073"/>
      <c r="P230" s="2073"/>
      <c r="Q230" s="2074"/>
      <c r="R230" s="2150"/>
      <c r="S230" s="2073"/>
      <c r="T230" s="2073"/>
      <c r="U230" s="2073"/>
      <c r="V230" s="2073"/>
      <c r="W230" s="2073"/>
      <c r="X230" s="2073"/>
      <c r="Y230" s="2073"/>
      <c r="Z230" s="2073"/>
      <c r="AA230" s="2073"/>
      <c r="AB230" s="2073"/>
      <c r="AC230" s="2073"/>
      <c r="AD230" s="2151"/>
      <c r="AE230" s="2697"/>
      <c r="AF230" s="2697"/>
      <c r="AG230" s="2697"/>
      <c r="AH230" s="2697"/>
      <c r="AI230" s="2697"/>
      <c r="AJ230" s="2697"/>
      <c r="AK230" s="2697"/>
      <c r="AL230" s="2697"/>
      <c r="AM230" s="2697"/>
      <c r="AN230" s="2697"/>
      <c r="AO230" s="2697"/>
      <c r="AP230" s="2697"/>
      <c r="AQ230" s="2697"/>
      <c r="AR230" s="2697"/>
      <c r="AS230" s="2697"/>
      <c r="AT230" s="2697"/>
      <c r="AU230" s="2697"/>
      <c r="AV230" s="2697"/>
      <c r="AW230" s="2697"/>
      <c r="AX230" s="2697"/>
      <c r="AY230" s="2697"/>
      <c r="AZ230" s="1080"/>
      <c r="BA230" s="3012"/>
      <c r="BB230" s="175" t="s">
        <v>95</v>
      </c>
      <c r="BC230" s="1600" t="s">
        <v>36</v>
      </c>
      <c r="BD230" s="1619" t="s">
        <v>36</v>
      </c>
      <c r="BE230" s="1619" t="s">
        <v>36</v>
      </c>
      <c r="BF230" s="1619" t="s">
        <v>36</v>
      </c>
      <c r="BG230" s="1639" t="s">
        <v>36</v>
      </c>
      <c r="BH230" s="1659" t="s">
        <v>36</v>
      </c>
      <c r="BI230" s="1619" t="s">
        <v>36</v>
      </c>
      <c r="BJ230" s="1619" t="s">
        <v>36</v>
      </c>
      <c r="BK230" s="1619" t="s">
        <v>36</v>
      </c>
      <c r="BL230" s="1639" t="s">
        <v>36</v>
      </c>
      <c r="BM230" s="1659" t="s">
        <v>36</v>
      </c>
      <c r="BN230" s="1619" t="s">
        <v>36</v>
      </c>
      <c r="BO230" s="1619" t="s">
        <v>36</v>
      </c>
      <c r="BP230" s="1619" t="s">
        <v>36</v>
      </c>
      <c r="BQ230" s="1639" t="s">
        <v>36</v>
      </c>
      <c r="BR230" s="1659" t="s">
        <v>36</v>
      </c>
      <c r="BS230" s="1619" t="s">
        <v>36</v>
      </c>
      <c r="BT230" s="1619" t="s">
        <v>36</v>
      </c>
      <c r="BU230" s="1619" t="s">
        <v>36</v>
      </c>
      <c r="BV230" s="1619" t="s">
        <v>36</v>
      </c>
      <c r="BW230" s="1619" t="s">
        <v>36</v>
      </c>
      <c r="BX230" s="1619" t="s">
        <v>36</v>
      </c>
      <c r="BY230" s="1677" t="s">
        <v>36</v>
      </c>
      <c r="BZ230" s="1677" t="s">
        <v>36</v>
      </c>
      <c r="CA230" s="1677" t="s">
        <v>36</v>
      </c>
      <c r="CB230" s="1677" t="s">
        <v>36</v>
      </c>
      <c r="CC230" s="1677" t="s">
        <v>36</v>
      </c>
      <c r="CD230" s="1677" t="s">
        <v>36</v>
      </c>
      <c r="CE230" s="2601"/>
      <c r="CF230" s="2601"/>
      <c r="CG230" s="2601"/>
      <c r="CH230" s="2601"/>
      <c r="CI230" s="2601"/>
      <c r="CJ230" s="2601"/>
      <c r="CK230" s="2601"/>
      <c r="CL230" s="2601"/>
      <c r="CM230" s="2601"/>
      <c r="CN230" s="2601"/>
      <c r="CO230" s="2601"/>
      <c r="CP230" s="2601"/>
      <c r="CQ230" s="2601"/>
      <c r="CR230" s="2601"/>
      <c r="CS230" s="2601"/>
      <c r="CT230" s="2601"/>
      <c r="CU230" s="2601"/>
      <c r="CV230" s="2601"/>
      <c r="CW230" s="2601"/>
      <c r="CX230" s="2601"/>
      <c r="CY230" s="2601"/>
      <c r="CZ230" s="2601"/>
    </row>
    <row r="231" s="1078" customFormat="true" ht="15" customHeight="true" x14ac:dyDescent="0.2">
      <c r="A231" s="2051"/>
      <c r="B231" s="2241"/>
      <c r="C231" s="2006"/>
      <c r="D231" s="2007"/>
      <c r="E231" s="2007"/>
      <c r="F231" s="2007"/>
      <c r="G231" s="2041"/>
      <c r="H231" s="2032"/>
      <c r="I231" s="2007"/>
      <c r="J231" s="2007"/>
      <c r="K231" s="2007"/>
      <c r="L231" s="2012"/>
      <c r="M231" s="2022"/>
      <c r="N231" s="2007"/>
      <c r="O231" s="2007"/>
      <c r="P231" s="2007"/>
      <c r="Q231" s="2041"/>
      <c r="R231" s="2032"/>
      <c r="S231" s="2007"/>
      <c r="T231" s="2007"/>
      <c r="U231" s="2007"/>
      <c r="V231" s="2007"/>
      <c r="W231" s="2007"/>
      <c r="X231" s="2007"/>
      <c r="Y231" s="2007"/>
      <c r="Z231" s="2007"/>
      <c r="AA231" s="2007"/>
      <c r="AB231" s="2007"/>
      <c r="AC231" s="2007"/>
      <c r="AD231" s="2692"/>
      <c r="AE231" s="2697"/>
      <c r="AF231" s="2697"/>
      <c r="AG231" s="2697"/>
      <c r="AH231" s="2697"/>
      <c r="AI231" s="2697"/>
      <c r="AJ231" s="2697"/>
      <c r="AK231" s="2697"/>
      <c r="AL231" s="2697"/>
      <c r="AM231" s="2697"/>
      <c r="AN231" s="2697"/>
      <c r="AO231" s="2697"/>
      <c r="AP231" s="2697"/>
      <c r="AQ231" s="2697"/>
      <c r="AR231" s="2697"/>
      <c r="AS231" s="2697"/>
      <c r="AT231" s="2697"/>
      <c r="AU231" s="2697"/>
      <c r="AV231" s="2697"/>
      <c r="AW231" s="2697"/>
      <c r="AX231" s="2697"/>
      <c r="AY231" s="2697"/>
      <c r="AZ231" s="1080"/>
      <c r="BA231" s="3282" t="s">
        <v>393</v>
      </c>
      <c r="BB231" s="175" t="s">
        <v>394</v>
      </c>
      <c r="BC231" s="517">
        <v>10703.029792000025</v>
      </c>
      <c r="BD231" s="447">
        <v>11516.098859000016</v>
      </c>
      <c r="BE231" s="447">
        <v>12394.31700500001</v>
      </c>
      <c r="BF231" s="447">
        <v>12654.071953999981</v>
      </c>
      <c r="BG231" s="518">
        <v>14126.829209999974</v>
      </c>
      <c r="BH231" s="526">
        <v>2741.6736660000015</v>
      </c>
      <c r="BI231" s="447">
        <v>3096.1232090000017</v>
      </c>
      <c r="BJ231" s="447">
        <v>3069.7713030000036</v>
      </c>
      <c r="BK231" s="447">
        <v>3197.2045010000038</v>
      </c>
      <c r="BL231" s="518">
        <v>3395.6106929999987</v>
      </c>
      <c r="BM231" s="526">
        <v>8250.5994460000129</v>
      </c>
      <c r="BN231" s="447">
        <v>8788.5640740000126</v>
      </c>
      <c r="BO231" s="447">
        <v>9330.1456569999773</v>
      </c>
      <c r="BP231" s="447">
        <v>9605.3852120000083</v>
      </c>
      <c r="BQ231" s="518">
        <v>9919.2690589999784</v>
      </c>
      <c r="BR231" s="526">
        <v>8331.0411539999986</v>
      </c>
      <c r="BS231" s="447">
        <v>3241.6078379999963</v>
      </c>
      <c r="BT231" s="447">
        <v>8311.9956770000026</v>
      </c>
      <c r="BU231" s="447">
        <v>4637.8828269999976</v>
      </c>
      <c r="BV231" s="447">
        <v>4991.7515339999954</v>
      </c>
      <c r="BW231" s="447">
        <v>3082.894644</v>
      </c>
      <c r="BX231" s="447">
        <v>1889.1172110000007</v>
      </c>
      <c r="BY231" s="448">
        <v>5074.3208830000003</v>
      </c>
      <c r="BZ231" s="448">
        <v>8633.1016640000125</v>
      </c>
      <c r="CA231" s="448">
        <v>3347.6248659999974</v>
      </c>
      <c r="CB231" s="448">
        <v>3118.3937280000023</v>
      </c>
      <c r="CC231" s="448">
        <v>3239.4466819999975</v>
      </c>
      <c r="CD231" s="448">
        <v>3495.168112000003</v>
      </c>
      <c r="CE231" s="2602"/>
      <c r="CF231" s="2602"/>
      <c r="CG231" s="2602"/>
      <c r="CH231" s="2602"/>
      <c r="CI231" s="2602"/>
      <c r="CJ231" s="2602"/>
      <c r="CK231" s="2602"/>
      <c r="CL231" s="2602"/>
      <c r="CM231" s="2602"/>
      <c r="CN231" s="2602"/>
      <c r="CO231" s="2602"/>
      <c r="CP231" s="2602"/>
      <c r="CQ231" s="2602"/>
      <c r="CR231" s="2602"/>
      <c r="CS231" s="2602"/>
      <c r="CT231" s="2602"/>
      <c r="CU231" s="2602"/>
      <c r="CV231" s="2602"/>
      <c r="CW231" s="2602"/>
      <c r="CX231" s="2602"/>
      <c r="CY231" s="2602"/>
      <c r="CZ231" s="2602"/>
    </row>
    <row r="232" s="1078" customFormat="true" ht="15" customHeight="true" x14ac:dyDescent="0.2">
      <c r="A232" s="2052"/>
      <c r="B232" s="2242"/>
      <c r="C232" s="2008"/>
      <c r="D232" s="2009"/>
      <c r="E232" s="2009"/>
      <c r="F232" s="2009"/>
      <c r="G232" s="2042"/>
      <c r="H232" s="2033"/>
      <c r="I232" s="2009"/>
      <c r="J232" s="2009"/>
      <c r="K232" s="2009"/>
      <c r="L232" s="2013"/>
      <c r="M232" s="2023"/>
      <c r="N232" s="2009"/>
      <c r="O232" s="2009"/>
      <c r="P232" s="2009"/>
      <c r="Q232" s="2042"/>
      <c r="R232" s="2033"/>
      <c r="S232" s="2009"/>
      <c r="T232" s="2009"/>
      <c r="U232" s="2009"/>
      <c r="V232" s="2009"/>
      <c r="W232" s="2009"/>
      <c r="X232" s="2009"/>
      <c r="Y232" s="2009"/>
      <c r="Z232" s="2009"/>
      <c r="AA232" s="2009"/>
      <c r="AB232" s="2009"/>
      <c r="AC232" s="2009"/>
      <c r="AD232" s="2693"/>
      <c r="AE232" s="2697"/>
      <c r="AF232" s="2697"/>
      <c r="AG232" s="2697"/>
      <c r="AH232" s="2697"/>
      <c r="AI232" s="2697"/>
      <c r="AJ232" s="2697"/>
      <c r="AK232" s="2697"/>
      <c r="AL232" s="2697"/>
      <c r="AM232" s="2697"/>
      <c r="AN232" s="2697"/>
      <c r="AO232" s="2697"/>
      <c r="AP232" s="2697"/>
      <c r="AQ232" s="2697"/>
      <c r="AR232" s="2697"/>
      <c r="AS232" s="2697"/>
      <c r="AT232" s="2697"/>
      <c r="AU232" s="2697"/>
      <c r="AV232" s="2697"/>
      <c r="AW232" s="2697"/>
      <c r="AX232" s="2697"/>
      <c r="AY232" s="2697"/>
      <c r="AZ232" s="1080"/>
      <c r="BA232" s="3282"/>
      <c r="BB232" s="175" t="s">
        <v>395</v>
      </c>
      <c r="BC232" s="517">
        <v>1269.6457520000001</v>
      </c>
      <c r="BD232" s="447">
        <v>1011.0404169999998</v>
      </c>
      <c r="BE232" s="447">
        <v>932.43081900000084</v>
      </c>
      <c r="BF232" s="447">
        <v>982.24261199999989</v>
      </c>
      <c r="BG232" s="518">
        <v>728.59694600000023</v>
      </c>
      <c r="BH232" s="526">
        <v>296.12357100000003</v>
      </c>
      <c r="BI232" s="447">
        <v>167.16393499999995</v>
      </c>
      <c r="BJ232" s="447">
        <v>271.35843300000005</v>
      </c>
      <c r="BK232" s="447">
        <v>140.70994999999999</v>
      </c>
      <c r="BL232" s="518">
        <v>98.018602000000001</v>
      </c>
      <c r="BM232" s="526">
        <v>996.75935100000027</v>
      </c>
      <c r="BN232" s="447">
        <v>732.20134299999972</v>
      </c>
      <c r="BO232" s="447">
        <v>799.1275900000004</v>
      </c>
      <c r="BP232" s="447">
        <v>786.79914800000029</v>
      </c>
      <c r="BQ232" s="518">
        <v>635.69462299999998</v>
      </c>
      <c r="BR232" s="526">
        <v>121.18430800000002</v>
      </c>
      <c r="BS232" s="447">
        <v>2.3747750000000001</v>
      </c>
      <c r="BT232" s="447">
        <v>679.15938400000005</v>
      </c>
      <c r="BU232" s="447">
        <v>731.2550329999998</v>
      </c>
      <c r="BV232" s="447">
        <v>12.460881000000001</v>
      </c>
      <c r="BW232" s="447">
        <v>610.15643700000021</v>
      </c>
      <c r="BX232" s="447">
        <v>467.7861259999998</v>
      </c>
      <c r="BY232" s="448">
        <v>212.3535959999999</v>
      </c>
      <c r="BZ232" s="448">
        <v>309.049238</v>
      </c>
      <c r="CA232" s="448">
        <v>902.74714500000005</v>
      </c>
      <c r="CB232" s="448">
        <v>226.23539599999992</v>
      </c>
      <c r="CC232" s="448">
        <v>635.05740700000001</v>
      </c>
      <c r="CD232" s="448">
        <v>14.13682</v>
      </c>
      <c r="CE232" s="2602"/>
      <c r="CF232" s="2602"/>
      <c r="CG232" s="2602"/>
      <c r="CH232" s="2602"/>
      <c r="CI232" s="2602"/>
      <c r="CJ232" s="2602"/>
      <c r="CK232" s="2602"/>
      <c r="CL232" s="2602"/>
      <c r="CM232" s="2602"/>
      <c r="CN232" s="2602"/>
      <c r="CO232" s="2602"/>
      <c r="CP232" s="2602"/>
      <c r="CQ232" s="2602"/>
      <c r="CR232" s="2602"/>
      <c r="CS232" s="2602"/>
      <c r="CT232" s="2602"/>
      <c r="CU232" s="2602"/>
      <c r="CV232" s="2602"/>
      <c r="CW232" s="2602"/>
      <c r="CX232" s="2602"/>
      <c r="CY232" s="2602"/>
      <c r="CZ232" s="2602"/>
    </row>
    <row r="233" s="1078" customFormat="true" ht="15" customHeight="true" x14ac:dyDescent="0.2">
      <c r="A233" s="2053"/>
      <c r="B233" s="2243"/>
      <c r="C233" s="2194"/>
      <c r="D233" s="2195"/>
      <c r="E233" s="2195"/>
      <c r="F233" s="2195"/>
      <c r="G233" s="2196"/>
      <c r="H233" s="2197"/>
      <c r="I233" s="2195"/>
      <c r="J233" s="2195"/>
      <c r="K233" s="2195"/>
      <c r="L233" s="2198"/>
      <c r="M233" s="2199"/>
      <c r="N233" s="2195"/>
      <c r="O233" s="2195"/>
      <c r="P233" s="2195"/>
      <c r="Q233" s="2196"/>
      <c r="R233" s="2197"/>
      <c r="S233" s="2195"/>
      <c r="T233" s="2195"/>
      <c r="U233" s="2195"/>
      <c r="V233" s="2195"/>
      <c r="W233" s="2195"/>
      <c r="X233" s="2195"/>
      <c r="Y233" s="2195"/>
      <c r="Z233" s="2195"/>
      <c r="AA233" s="2195"/>
      <c r="AB233" s="2195"/>
      <c r="AC233" s="2195"/>
      <c r="AD233" s="2694"/>
      <c r="AE233" s="2697"/>
      <c r="AF233" s="2697"/>
      <c r="AG233" s="2697"/>
      <c r="AH233" s="2697"/>
      <c r="AI233" s="2697"/>
      <c r="AJ233" s="2697"/>
      <c r="AK233" s="2697"/>
      <c r="AL233" s="2697"/>
      <c r="AM233" s="2697"/>
      <c r="AN233" s="2697"/>
      <c r="AO233" s="2697"/>
      <c r="AP233" s="2697"/>
      <c r="AQ233" s="2697"/>
      <c r="AR233" s="2697"/>
      <c r="AS233" s="2697"/>
      <c r="AT233" s="2697"/>
      <c r="AU233" s="2697"/>
      <c r="AV233" s="2697"/>
      <c r="AW233" s="2697"/>
      <c r="AX233" s="2697"/>
      <c r="AY233" s="2697"/>
      <c r="AZ233" s="1080"/>
      <c r="BA233" s="3282"/>
      <c r="BB233" s="175" t="s">
        <v>396</v>
      </c>
      <c r="BC233" s="517">
        <v>57.301489999999994</v>
      </c>
      <c r="BD233" s="447">
        <v>57.83068500000001</v>
      </c>
      <c r="BE233" s="447">
        <v>72.022267999999997</v>
      </c>
      <c r="BF233" s="447">
        <v>77.320266000000004</v>
      </c>
      <c r="BG233" s="518">
        <v>31.137136999999999</v>
      </c>
      <c r="BH233" s="526">
        <v>0</v>
      </c>
      <c r="BI233" s="447">
        <v>10.519411</v>
      </c>
      <c r="BJ233" s="447">
        <v>0</v>
      </c>
      <c r="BK233" s="447">
        <v>6.8803149999999995</v>
      </c>
      <c r="BL233" s="518">
        <v>0</v>
      </c>
      <c r="BM233" s="526">
        <v>52.320319999999995</v>
      </c>
      <c r="BN233" s="447">
        <v>36.324889999999996</v>
      </c>
      <c r="BO233" s="447">
        <v>56.051138999999999</v>
      </c>
      <c r="BP233" s="447">
        <v>60.158170999999996</v>
      </c>
      <c r="BQ233" s="518">
        <v>73.357600000000005</v>
      </c>
      <c r="BR233" s="526">
        <v>17.815566</v>
      </c>
      <c r="BS233" s="447">
        <v>0.88815</v>
      </c>
      <c r="BT233" s="447">
        <v>13.891769999999999</v>
      </c>
      <c r="BU233" s="447">
        <v>64.781924000000004</v>
      </c>
      <c r="BV233" s="447">
        <v>1.565321</v>
      </c>
      <c r="BW233" s="447">
        <v>0.90157799999999999</v>
      </c>
      <c r="BX233" s="447">
        <v>67.701658000000009</v>
      </c>
      <c r="BY233" s="448">
        <v>6.2218580000000001</v>
      </c>
      <c r="BZ233" s="448">
        <v>0</v>
      </c>
      <c r="CA233" s="448">
        <v>0</v>
      </c>
      <c r="CB233" s="448">
        <v>121.844021</v>
      </c>
      <c r="CC233" s="448">
        <v>0</v>
      </c>
      <c r="CD233" s="448">
        <v>0</v>
      </c>
      <c r="CE233" s="2602"/>
      <c r="CF233" s="2602"/>
      <c r="CG233" s="2602"/>
      <c r="CH233" s="2602"/>
      <c r="CI233" s="2602"/>
      <c r="CJ233" s="2602"/>
      <c r="CK233" s="2602"/>
      <c r="CL233" s="2602"/>
      <c r="CM233" s="2602"/>
      <c r="CN233" s="2602"/>
      <c r="CO233" s="2602"/>
      <c r="CP233" s="2602"/>
      <c r="CQ233" s="2602"/>
      <c r="CR233" s="2602"/>
      <c r="CS233" s="2602"/>
      <c r="CT233" s="2602"/>
      <c r="CU233" s="2602"/>
      <c r="CV233" s="2602"/>
      <c r="CW233" s="2602"/>
      <c r="CX233" s="2602"/>
      <c r="CY233" s="2602"/>
      <c r="CZ233" s="2602"/>
    </row>
    <row r="234" s="1078" customFormat="true" ht="15" customHeight="true" x14ac:dyDescent="0.2">
      <c r="A234" s="2054"/>
      <c r="B234" s="2244"/>
      <c r="C234" s="2200"/>
      <c r="D234" s="2201"/>
      <c r="E234" s="2201"/>
      <c r="F234" s="2201"/>
      <c r="G234" s="2202"/>
      <c r="H234" s="2203"/>
      <c r="I234" s="2201"/>
      <c r="J234" s="2201"/>
      <c r="K234" s="2201"/>
      <c r="L234" s="2204"/>
      <c r="M234" s="2205"/>
      <c r="N234" s="2201"/>
      <c r="O234" s="2201"/>
      <c r="P234" s="2201"/>
      <c r="Q234" s="2202"/>
      <c r="R234" s="2203"/>
      <c r="S234" s="2201"/>
      <c r="T234" s="2201"/>
      <c r="U234" s="2201"/>
      <c r="V234" s="2201"/>
      <c r="W234" s="2201"/>
      <c r="X234" s="2201"/>
      <c r="Y234" s="2201"/>
      <c r="Z234" s="2201"/>
      <c r="AA234" s="2201"/>
      <c r="AB234" s="2201"/>
      <c r="AC234" s="2201"/>
      <c r="AD234" s="2695"/>
      <c r="AE234" s="2697"/>
      <c r="AF234" s="2697"/>
      <c r="AG234" s="2697"/>
      <c r="AH234" s="2697"/>
      <c r="AI234" s="2697"/>
      <c r="AJ234" s="2697"/>
      <c r="AK234" s="2697"/>
      <c r="AL234" s="2697"/>
      <c r="AM234" s="2697"/>
      <c r="AN234" s="2697"/>
      <c r="AO234" s="2697"/>
      <c r="AP234" s="2697"/>
      <c r="AQ234" s="2697"/>
      <c r="AR234" s="2697"/>
      <c r="AS234" s="2697"/>
      <c r="AT234" s="2697"/>
      <c r="AU234" s="2697"/>
      <c r="AV234" s="2697"/>
      <c r="AW234" s="2697"/>
      <c r="AX234" s="2697"/>
      <c r="AY234" s="2697"/>
      <c r="AZ234" s="1080"/>
      <c r="BA234" s="3282"/>
      <c r="BB234" s="175" t="s">
        <v>397</v>
      </c>
      <c r="BC234" s="517">
        <v>4415.6459980000036</v>
      </c>
      <c r="BD234" s="447">
        <v>3871.5011250000002</v>
      </c>
      <c r="BE234" s="447">
        <v>3045.5508710000008</v>
      </c>
      <c r="BF234" s="447">
        <v>2695.9271640000011</v>
      </c>
      <c r="BG234" s="518">
        <v>1561.425741999999</v>
      </c>
      <c r="BH234" s="526">
        <v>627.49509299999909</v>
      </c>
      <c r="BI234" s="447">
        <v>394.37857199999979</v>
      </c>
      <c r="BJ234" s="447">
        <v>334.34777299999985</v>
      </c>
      <c r="BK234" s="447">
        <v>316.85087300000009</v>
      </c>
      <c r="BL234" s="518">
        <v>175.80356699999996</v>
      </c>
      <c r="BM234" s="526">
        <v>3477.9804220000019</v>
      </c>
      <c r="BN234" s="447">
        <v>3206.3427850000012</v>
      </c>
      <c r="BO234" s="447">
        <v>2591.7613880000017</v>
      </c>
      <c r="BP234" s="447">
        <v>2348.6279159999985</v>
      </c>
      <c r="BQ234" s="518">
        <v>2116.4625109999997</v>
      </c>
      <c r="BR234" s="526">
        <v>711.6686000000002</v>
      </c>
      <c r="BS234" s="447">
        <v>12.677219000000001</v>
      </c>
      <c r="BT234" s="447">
        <v>854.05117400000017</v>
      </c>
      <c r="BU234" s="447">
        <v>891.99846899999955</v>
      </c>
      <c r="BV234" s="447">
        <v>1357.4715860000017</v>
      </c>
      <c r="BW234" s="447">
        <v>2620.6258759999992</v>
      </c>
      <c r="BX234" s="447">
        <v>1590.8886899999982</v>
      </c>
      <c r="BY234" s="448">
        <v>2497.4235180000023</v>
      </c>
      <c r="BZ234" s="448">
        <v>34.469445</v>
      </c>
      <c r="CA234" s="448">
        <v>1867.1888929999993</v>
      </c>
      <c r="CB234" s="448">
        <v>523.37514899999985</v>
      </c>
      <c r="CC234" s="448">
        <v>2628.2122810000023</v>
      </c>
      <c r="CD234" s="448">
        <v>0</v>
      </c>
      <c r="CE234" s="2602"/>
      <c r="CF234" s="2602"/>
      <c r="CG234" s="2602"/>
      <c r="CH234" s="2602"/>
      <c r="CI234" s="2602"/>
      <c r="CJ234" s="2602"/>
      <c r="CK234" s="2602"/>
      <c r="CL234" s="2602"/>
      <c r="CM234" s="2602"/>
      <c r="CN234" s="2602"/>
      <c r="CO234" s="2602"/>
      <c r="CP234" s="2602"/>
      <c r="CQ234" s="2602"/>
      <c r="CR234" s="2602"/>
      <c r="CS234" s="2602"/>
      <c r="CT234" s="2602"/>
      <c r="CU234" s="2602"/>
      <c r="CV234" s="2602"/>
      <c r="CW234" s="2602"/>
      <c r="CX234" s="2602"/>
      <c r="CY234" s="2602"/>
      <c r="CZ234" s="2602"/>
    </row>
    <row r="235" s="1078" customFormat="true" ht="15" customHeight="true" x14ac:dyDescent="0.2">
      <c r="A235" s="2054"/>
      <c r="B235" s="2244"/>
      <c r="C235" s="2200"/>
      <c r="D235" s="2201"/>
      <c r="E235" s="2201"/>
      <c r="F235" s="2201"/>
      <c r="G235" s="2202"/>
      <c r="H235" s="2203"/>
      <c r="I235" s="2201"/>
      <c r="J235" s="2201"/>
      <c r="K235" s="2201"/>
      <c r="L235" s="2204"/>
      <c r="M235" s="2205"/>
      <c r="N235" s="2201"/>
      <c r="O235" s="2201"/>
      <c r="P235" s="2201"/>
      <c r="Q235" s="2202"/>
      <c r="R235" s="2203"/>
      <c r="S235" s="2201"/>
      <c r="T235" s="2201"/>
      <c r="U235" s="2201"/>
      <c r="V235" s="2201"/>
      <c r="W235" s="2201"/>
      <c r="X235" s="2201"/>
      <c r="Y235" s="2201"/>
      <c r="Z235" s="2201"/>
      <c r="AA235" s="2201"/>
      <c r="AB235" s="2201"/>
      <c r="AC235" s="2201"/>
      <c r="AD235" s="2695"/>
      <c r="AE235" s="2697"/>
      <c r="AF235" s="2697"/>
      <c r="AG235" s="2697"/>
      <c r="AH235" s="2697"/>
      <c r="AI235" s="2697"/>
      <c r="AJ235" s="2697"/>
      <c r="AK235" s="2697"/>
      <c r="AL235" s="2697"/>
      <c r="AM235" s="2697"/>
      <c r="AN235" s="2697"/>
      <c r="AO235" s="2697"/>
      <c r="AP235" s="2697"/>
      <c r="AQ235" s="2697"/>
      <c r="AR235" s="2697"/>
      <c r="AS235" s="2697"/>
      <c r="AT235" s="2697"/>
      <c r="AU235" s="2697"/>
      <c r="AV235" s="2697"/>
      <c r="AW235" s="2697"/>
      <c r="AX235" s="2697"/>
      <c r="AY235" s="2697"/>
      <c r="AZ235" s="1080"/>
      <c r="BA235" s="3282"/>
      <c r="BB235" s="175" t="s">
        <v>190</v>
      </c>
      <c r="BC235" s="517">
        <v>27.379702999999999</v>
      </c>
      <c r="BD235" s="447">
        <v>23.812790999999997</v>
      </c>
      <c r="BE235" s="447">
        <v>23.248180999999999</v>
      </c>
      <c r="BF235" s="447">
        <v>56.625759000000002</v>
      </c>
      <c r="BG235" s="518">
        <v>24.367784000000004</v>
      </c>
      <c r="BH235" s="526">
        <v>9.1307729999999996</v>
      </c>
      <c r="BI235" s="447">
        <v>4.6405139999999996</v>
      </c>
      <c r="BJ235" s="447">
        <v>0</v>
      </c>
      <c r="BK235" s="447">
        <v>12.476898</v>
      </c>
      <c r="BL235" s="518">
        <v>2.4242880000000002</v>
      </c>
      <c r="BM235" s="526">
        <v>27.379702999999999</v>
      </c>
      <c r="BN235" s="447">
        <v>23.812790999999997</v>
      </c>
      <c r="BO235" s="447">
        <v>23.248180999999999</v>
      </c>
      <c r="BP235" s="447">
        <v>0</v>
      </c>
      <c r="BQ235" s="518">
        <v>52.321069999999999</v>
      </c>
      <c r="BR235" s="526">
        <v>39.853985999999999</v>
      </c>
      <c r="BS235" s="447">
        <v>2.4242880000000002</v>
      </c>
      <c r="BT235" s="447">
        <v>34.963233000000002</v>
      </c>
      <c r="BU235" s="447">
        <v>3.2730959999999998</v>
      </c>
      <c r="BV235" s="447">
        <v>0</v>
      </c>
      <c r="BW235" s="447">
        <v>0</v>
      </c>
      <c r="BX235" s="447">
        <v>12.763376999999998</v>
      </c>
      <c r="BY235" s="448">
        <v>31.889123999999999</v>
      </c>
      <c r="BZ235" s="448">
        <v>0</v>
      </c>
      <c r="CA235" s="448">
        <v>4.8260839999999998</v>
      </c>
      <c r="CB235" s="448">
        <v>0</v>
      </c>
      <c r="CC235" s="448">
        <v>25.441029999999998</v>
      </c>
      <c r="CD235" s="448">
        <v>0</v>
      </c>
      <c r="CE235" s="2602"/>
      <c r="CF235" s="2602"/>
      <c r="CG235" s="2602"/>
      <c r="CH235" s="2602"/>
      <c r="CI235" s="2602"/>
      <c r="CJ235" s="2602"/>
      <c r="CK235" s="2602"/>
      <c r="CL235" s="2602"/>
      <c r="CM235" s="2602"/>
      <c r="CN235" s="2602"/>
      <c r="CO235" s="2602"/>
      <c r="CP235" s="2602"/>
      <c r="CQ235" s="2602"/>
      <c r="CR235" s="2602"/>
      <c r="CS235" s="2602"/>
      <c r="CT235" s="2602"/>
      <c r="CU235" s="2602"/>
      <c r="CV235" s="2602"/>
      <c r="CW235" s="2602"/>
      <c r="CX235" s="2602"/>
      <c r="CY235" s="2602"/>
      <c r="CZ235" s="2602"/>
    </row>
    <row r="236" s="1078" customFormat="true" ht="15" customHeight="true" x14ac:dyDescent="0.2">
      <c r="A236" s="2054"/>
      <c r="B236" s="2244"/>
      <c r="C236" s="2200"/>
      <c r="D236" s="2201"/>
      <c r="E236" s="2201"/>
      <c r="F236" s="2201"/>
      <c r="G236" s="2202"/>
      <c r="H236" s="2203"/>
      <c r="I236" s="2201"/>
      <c r="J236" s="2201"/>
      <c r="K236" s="2201"/>
      <c r="L236" s="2204"/>
      <c r="M236" s="2205"/>
      <c r="N236" s="2201"/>
      <c r="O236" s="2201"/>
      <c r="P236" s="2201"/>
      <c r="Q236" s="2202"/>
      <c r="R236" s="2203"/>
      <c r="S236" s="2201"/>
      <c r="T236" s="2201"/>
      <c r="U236" s="2201"/>
      <c r="V236" s="2201"/>
      <c r="W236" s="2201"/>
      <c r="X236" s="2201"/>
      <c r="Y236" s="2201"/>
      <c r="Z236" s="2201"/>
      <c r="AA236" s="2201"/>
      <c r="AB236" s="2201"/>
      <c r="AC236" s="2201"/>
      <c r="AD236" s="2695"/>
      <c r="AE236" s="2697"/>
      <c r="AF236" s="2697"/>
      <c r="AG236" s="2697"/>
      <c r="AH236" s="2697"/>
      <c r="AI236" s="2697"/>
      <c r="AJ236" s="2697"/>
      <c r="AK236" s="2697"/>
      <c r="AL236" s="2697"/>
      <c r="AM236" s="2697"/>
      <c r="AN236" s="2697"/>
      <c r="AO236" s="2697"/>
      <c r="AP236" s="2697"/>
      <c r="AQ236" s="2697"/>
      <c r="AR236" s="2697"/>
      <c r="AS236" s="2697"/>
      <c r="AT236" s="2697"/>
      <c r="AU236" s="2697"/>
      <c r="AV236" s="2697"/>
      <c r="AW236" s="2697"/>
      <c r="AX236" s="2697"/>
      <c r="AY236" s="2697"/>
      <c r="AZ236" s="1080"/>
      <c r="BA236" s="3283"/>
      <c r="BB236" s="175" t="s">
        <v>197</v>
      </c>
      <c r="BC236" s="517">
        <v>16473.002735000027</v>
      </c>
      <c r="BD236" s="447">
        <v>16480.283877000042</v>
      </c>
      <c r="BE236" s="447">
        <v>16467.569144000016</v>
      </c>
      <c r="BF236" s="447">
        <v>16466.18775499997</v>
      </c>
      <c r="BG236" s="518">
        <v>16472.356818999968</v>
      </c>
      <c r="BH236" s="526">
        <v>3674.4231030000005</v>
      </c>
      <c r="BI236" s="447">
        <v>3672.8256410000017</v>
      </c>
      <c r="BJ236" s="447">
        <v>3675.477509000003</v>
      </c>
      <c r="BK236" s="447">
        <v>3674.122537000002</v>
      </c>
      <c r="BL236" s="518">
        <v>3671.8571499999998</v>
      </c>
      <c r="BM236" s="526">
        <v>12805.039242000001</v>
      </c>
      <c r="BN236" s="447">
        <v>12787.245883000011</v>
      </c>
      <c r="BO236" s="447">
        <v>12800.333955000011</v>
      </c>
      <c r="BP236" s="447">
        <v>12800.970446999996</v>
      </c>
      <c r="BQ236" s="518">
        <v>12797.10486299997</v>
      </c>
      <c r="BR236" s="526">
        <v>9221.5636139999897</v>
      </c>
      <c r="BS236" s="447">
        <v>3259.9722699999966</v>
      </c>
      <c r="BT236" s="447">
        <v>9894.0612379999857</v>
      </c>
      <c r="BU236" s="447">
        <v>6329.1913490000015</v>
      </c>
      <c r="BV236" s="447">
        <v>6363.2493220000006</v>
      </c>
      <c r="BW236" s="447">
        <v>6314.5785350000006</v>
      </c>
      <c r="BX236" s="447">
        <v>4028.2570620000047</v>
      </c>
      <c r="BY236" s="448">
        <v>7822.2089790000027</v>
      </c>
      <c r="BZ236" s="448">
        <v>8976.6203470000091</v>
      </c>
      <c r="CA236" s="448">
        <v>6122.3869880000075</v>
      </c>
      <c r="CB236" s="448">
        <v>3989.8482940000035</v>
      </c>
      <c r="CC236" s="448">
        <v>6528.1574000000019</v>
      </c>
      <c r="CD236" s="448">
        <v>3509.3049320000027</v>
      </c>
      <c r="CE236" s="2602"/>
      <c r="CF236" s="2602"/>
      <c r="CG236" s="2602"/>
      <c r="CH236" s="2602"/>
      <c r="CI236" s="2602"/>
      <c r="CJ236" s="2602"/>
      <c r="CK236" s="2602"/>
      <c r="CL236" s="2602"/>
      <c r="CM236" s="2602"/>
      <c r="CN236" s="2602"/>
      <c r="CO236" s="2602"/>
      <c r="CP236" s="2602"/>
      <c r="CQ236" s="2602"/>
      <c r="CR236" s="2602"/>
      <c r="CS236" s="2602"/>
      <c r="CT236" s="2602"/>
      <c r="CU236" s="2602"/>
      <c r="CV236" s="2602"/>
      <c r="CW236" s="2602"/>
      <c r="CX236" s="2602"/>
      <c r="CY236" s="2602"/>
      <c r="CZ236" s="2602"/>
    </row>
    <row r="237" s="1078" customFormat="true" ht="15" customHeight="true" x14ac:dyDescent="0.2">
      <c r="A237" s="2054"/>
      <c r="B237" s="2244"/>
      <c r="C237" s="2200"/>
      <c r="D237" s="2201"/>
      <c r="E237" s="2201"/>
      <c r="F237" s="2201"/>
      <c r="G237" s="2202"/>
      <c r="H237" s="2203"/>
      <c r="I237" s="2201"/>
      <c r="J237" s="2201"/>
      <c r="K237" s="2201"/>
      <c r="L237" s="2204"/>
      <c r="M237" s="2205"/>
      <c r="N237" s="2201"/>
      <c r="O237" s="2201"/>
      <c r="P237" s="2201"/>
      <c r="Q237" s="2202"/>
      <c r="R237" s="2203"/>
      <c r="S237" s="2201"/>
      <c r="T237" s="2201"/>
      <c r="U237" s="2201"/>
      <c r="V237" s="2201"/>
      <c r="W237" s="2201"/>
      <c r="X237" s="2201"/>
      <c r="Y237" s="2201"/>
      <c r="Z237" s="2201"/>
      <c r="AA237" s="2201"/>
      <c r="AB237" s="2201"/>
      <c r="AC237" s="2201"/>
      <c r="AD237" s="2695"/>
      <c r="AE237" s="2697"/>
      <c r="AF237" s="2697"/>
      <c r="AG237" s="2697"/>
      <c r="AH237" s="2697"/>
      <c r="AI237" s="2697"/>
      <c r="AJ237" s="2697"/>
      <c r="AK237" s="2697"/>
      <c r="AL237" s="2697"/>
      <c r="AM237" s="2697"/>
      <c r="AN237" s="2697"/>
      <c r="AO237" s="2697"/>
      <c r="AP237" s="2697"/>
      <c r="AQ237" s="2697"/>
      <c r="AR237" s="2697"/>
      <c r="AS237" s="2697"/>
      <c r="AT237" s="2697"/>
      <c r="AU237" s="2697"/>
      <c r="AV237" s="2697"/>
      <c r="AW237" s="2697"/>
      <c r="AX237" s="2697"/>
      <c r="AY237" s="2697"/>
      <c r="AZ237" s="1080"/>
      <c r="BA237" s="764"/>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448"/>
      <c r="CC237" s="448"/>
      <c r="CD237" s="448"/>
      <c r="CE237" s="2602"/>
      <c r="CF237" s="2602"/>
      <c r="CG237" s="2602"/>
      <c r="CH237" s="2602"/>
      <c r="CI237" s="2602"/>
      <c r="CJ237" s="2602"/>
      <c r="CK237" s="2602"/>
      <c r="CL237" s="2602"/>
      <c r="CM237" s="2602"/>
      <c r="CN237" s="2602"/>
      <c r="CO237" s="2602"/>
      <c r="CP237" s="2602"/>
      <c r="CQ237" s="2602"/>
      <c r="CR237" s="2602"/>
      <c r="CS237" s="2602"/>
      <c r="CT237" s="2602"/>
      <c r="CU237" s="2602"/>
      <c r="CV237" s="2602"/>
      <c r="CW237" s="2602"/>
      <c r="CX237" s="2602"/>
      <c r="CY237" s="2602"/>
      <c r="CZ237" s="2602"/>
    </row>
    <row r="238" s="1078" customFormat="true" ht="15" customHeight="true" x14ac:dyDescent="0.2">
      <c r="A238" s="2054"/>
      <c r="B238" s="2244"/>
      <c r="C238" s="2200"/>
      <c r="D238" s="2201"/>
      <c r="E238" s="2201"/>
      <c r="F238" s="2201"/>
      <c r="G238" s="2202"/>
      <c r="H238" s="2203"/>
      <c r="I238" s="2201"/>
      <c r="J238" s="2201"/>
      <c r="K238" s="2201"/>
      <c r="L238" s="2204"/>
      <c r="M238" s="2205"/>
      <c r="N238" s="2201"/>
      <c r="O238" s="2201"/>
      <c r="P238" s="2201"/>
      <c r="Q238" s="2202"/>
      <c r="R238" s="2203"/>
      <c r="S238" s="2201"/>
      <c r="T238" s="2201"/>
      <c r="U238" s="2201"/>
      <c r="V238" s="2201"/>
      <c r="W238" s="2201"/>
      <c r="X238" s="2201"/>
      <c r="Y238" s="2201"/>
      <c r="Z238" s="2201"/>
      <c r="AA238" s="2201"/>
      <c r="AB238" s="2201"/>
      <c r="AC238" s="2201"/>
      <c r="AD238" s="2695"/>
      <c r="AE238" s="2697"/>
      <c r="AF238" s="2697"/>
      <c r="AG238" s="2697"/>
      <c r="AH238" s="2697"/>
      <c r="AI238" s="2697"/>
      <c r="AJ238" s="2697"/>
      <c r="AK238" s="2697"/>
      <c r="AL238" s="2697"/>
      <c r="AM238" s="2697"/>
      <c r="AN238" s="2697"/>
      <c r="AO238" s="2697"/>
      <c r="AP238" s="2697"/>
      <c r="AQ238" s="2697"/>
      <c r="AR238" s="2697"/>
      <c r="AS238" s="2697"/>
      <c r="AT238" s="2697"/>
      <c r="AU238" s="2697"/>
      <c r="AV238" s="2697"/>
      <c r="AW238" s="2697"/>
      <c r="AX238" s="2697"/>
      <c r="AY238" s="2697"/>
      <c r="AZ238" s="1080"/>
      <c r="BA238" s="764"/>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448"/>
      <c r="CC238" s="448"/>
      <c r="CD238" s="448"/>
      <c r="CE238" s="2602"/>
      <c r="CF238" s="2602"/>
      <c r="CG238" s="2602"/>
      <c r="CH238" s="2602"/>
      <c r="CI238" s="2602"/>
      <c r="CJ238" s="2602"/>
      <c r="CK238" s="2602"/>
      <c r="CL238" s="2602"/>
      <c r="CM238" s="2602"/>
      <c r="CN238" s="2602"/>
      <c r="CO238" s="2602"/>
      <c r="CP238" s="2602"/>
      <c r="CQ238" s="2602"/>
      <c r="CR238" s="2602"/>
      <c r="CS238" s="2602"/>
      <c r="CT238" s="2602"/>
      <c r="CU238" s="2602"/>
      <c r="CV238" s="2602"/>
      <c r="CW238" s="2602"/>
      <c r="CX238" s="2602"/>
      <c r="CY238" s="2602"/>
      <c r="CZ238" s="2602"/>
    </row>
    <row r="239" s="1078" customFormat="true" ht="15" customHeight="true" x14ac:dyDescent="0.2">
      <c r="A239" s="2054"/>
      <c r="B239" s="2244"/>
      <c r="C239" s="2200"/>
      <c r="D239" s="2201"/>
      <c r="E239" s="2201"/>
      <c r="F239" s="2201"/>
      <c r="G239" s="2202"/>
      <c r="H239" s="2203"/>
      <c r="I239" s="2201"/>
      <c r="J239" s="2201"/>
      <c r="K239" s="2201"/>
      <c r="L239" s="2204"/>
      <c r="M239" s="2205"/>
      <c r="N239" s="2201"/>
      <c r="O239" s="2201"/>
      <c r="P239" s="2201"/>
      <c r="Q239" s="2202"/>
      <c r="R239" s="2203"/>
      <c r="S239" s="2201"/>
      <c r="T239" s="2201"/>
      <c r="U239" s="2201"/>
      <c r="V239" s="2201"/>
      <c r="W239" s="2201"/>
      <c r="X239" s="2201"/>
      <c r="Y239" s="2201"/>
      <c r="Z239" s="2201"/>
      <c r="AA239" s="2201"/>
      <c r="AB239" s="2201"/>
      <c r="AC239" s="2201"/>
      <c r="AD239" s="2695"/>
      <c r="AE239" s="2697"/>
      <c r="AF239" s="2697"/>
      <c r="AG239" s="2697"/>
      <c r="AH239" s="2697"/>
      <c r="AI239" s="2697"/>
      <c r="AJ239" s="2697"/>
      <c r="AK239" s="2697"/>
      <c r="AL239" s="2697"/>
      <c r="AM239" s="2697"/>
      <c r="AN239" s="2697"/>
      <c r="AO239" s="2697"/>
      <c r="AP239" s="2697"/>
      <c r="AQ239" s="2697"/>
      <c r="AR239" s="2697"/>
      <c r="AS239" s="2697"/>
      <c r="AT239" s="2697"/>
      <c r="AU239" s="2697"/>
      <c r="AV239" s="2697"/>
      <c r="AW239" s="2697"/>
      <c r="AX239" s="2697"/>
      <c r="AY239" s="2697"/>
      <c r="AZ239" s="1080"/>
      <c r="BA239" s="764"/>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448"/>
      <c r="CC239" s="448"/>
      <c r="CD239" s="448"/>
      <c r="CE239" s="2602"/>
      <c r="CF239" s="2602"/>
      <c r="CG239" s="2602"/>
      <c r="CH239" s="2602"/>
      <c r="CI239" s="2602"/>
      <c r="CJ239" s="2602"/>
      <c r="CK239" s="2602"/>
      <c r="CL239" s="2602"/>
      <c r="CM239" s="2602"/>
      <c r="CN239" s="2602"/>
      <c r="CO239" s="2602"/>
      <c r="CP239" s="2602"/>
      <c r="CQ239" s="2602"/>
      <c r="CR239" s="2602"/>
      <c r="CS239" s="2602"/>
      <c r="CT239" s="2602"/>
      <c r="CU239" s="2602"/>
      <c r="CV239" s="2602"/>
      <c r="CW239" s="2602"/>
      <c r="CX239" s="2602"/>
      <c r="CY239" s="2602"/>
      <c r="CZ239" s="2602"/>
    </row>
    <row r="240" s="1078" customFormat="true" ht="15" customHeight="true" x14ac:dyDescent="0.2">
      <c r="A240" s="2054"/>
      <c r="B240" s="2060"/>
      <c r="C240" s="2200"/>
      <c r="D240" s="2201"/>
      <c r="E240" s="2201"/>
      <c r="F240" s="2201"/>
      <c r="G240" s="2202"/>
      <c r="H240" s="2203"/>
      <c r="I240" s="2201"/>
      <c r="J240" s="2201"/>
      <c r="K240" s="2201"/>
      <c r="L240" s="2204"/>
      <c r="M240" s="2205"/>
      <c r="N240" s="2201"/>
      <c r="O240" s="2201"/>
      <c r="P240" s="2201"/>
      <c r="Q240" s="2202"/>
      <c r="R240" s="2203"/>
      <c r="S240" s="2201"/>
      <c r="T240" s="2201"/>
      <c r="U240" s="2201"/>
      <c r="V240" s="2201"/>
      <c r="W240" s="2201"/>
      <c r="X240" s="2201"/>
      <c r="Y240" s="2201"/>
      <c r="Z240" s="2201"/>
      <c r="AA240" s="2201"/>
      <c r="AB240" s="2201"/>
      <c r="AC240" s="2201"/>
      <c r="AD240" s="2695"/>
      <c r="AE240" s="2697"/>
      <c r="AF240" s="2697"/>
      <c r="AG240" s="2697"/>
      <c r="AH240" s="2697"/>
      <c r="AI240" s="2697"/>
      <c r="AJ240" s="2697"/>
      <c r="AK240" s="2697"/>
      <c r="AL240" s="2697"/>
      <c r="AM240" s="2697"/>
      <c r="AN240" s="2697"/>
      <c r="AO240" s="2697"/>
      <c r="AP240" s="2697"/>
      <c r="AQ240" s="2697"/>
      <c r="AR240" s="2697"/>
      <c r="AS240" s="2697"/>
      <c r="AT240" s="2697"/>
      <c r="AU240" s="2697"/>
      <c r="AV240" s="2697"/>
      <c r="AW240" s="2697"/>
      <c r="AX240" s="2697"/>
      <c r="AY240" s="2697"/>
      <c r="AZ240" s="1080"/>
      <c r="BA240" s="764"/>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448"/>
      <c r="CC240" s="448"/>
      <c r="CD240" s="448"/>
      <c r="CE240" s="2602"/>
      <c r="CF240" s="2602"/>
      <c r="CG240" s="2602"/>
      <c r="CH240" s="2602"/>
      <c r="CI240" s="2602"/>
      <c r="CJ240" s="2602"/>
      <c r="CK240" s="2602"/>
      <c r="CL240" s="2602"/>
      <c r="CM240" s="2602"/>
      <c r="CN240" s="2602"/>
      <c r="CO240" s="2602"/>
      <c r="CP240" s="2602"/>
      <c r="CQ240" s="2602"/>
      <c r="CR240" s="2602"/>
      <c r="CS240" s="2602"/>
      <c r="CT240" s="2602"/>
      <c r="CU240" s="2602"/>
      <c r="CV240" s="2602"/>
      <c r="CW240" s="2602"/>
      <c r="CX240" s="2602"/>
      <c r="CY240" s="2602"/>
      <c r="CZ240" s="2602"/>
    </row>
    <row r="241" s="1078" customFormat="true" ht="15" customHeight="true" x14ac:dyDescent="0.2">
      <c r="A241" s="2055"/>
      <c r="B241" s="2245"/>
      <c r="C241" s="2206"/>
      <c r="D241" s="2207"/>
      <c r="E241" s="2207"/>
      <c r="F241" s="2207"/>
      <c r="G241" s="2208"/>
      <c r="H241" s="2209"/>
      <c r="I241" s="2207"/>
      <c r="J241" s="2207"/>
      <c r="K241" s="2207"/>
      <c r="L241" s="2210"/>
      <c r="M241" s="2211"/>
      <c r="N241" s="2207"/>
      <c r="O241" s="2207"/>
      <c r="P241" s="2207"/>
      <c r="Q241" s="2208"/>
      <c r="R241" s="2209"/>
      <c r="S241" s="2207"/>
      <c r="T241" s="2207"/>
      <c r="U241" s="2207"/>
      <c r="V241" s="2207"/>
      <c r="W241" s="2207"/>
      <c r="X241" s="2207"/>
      <c r="Y241" s="2207"/>
      <c r="Z241" s="2207"/>
      <c r="AA241" s="2207"/>
      <c r="AB241" s="2207"/>
      <c r="AC241" s="2207"/>
      <c r="AD241" s="2696"/>
      <c r="AE241" s="2697"/>
      <c r="AF241" s="2697"/>
      <c r="AG241" s="2697"/>
      <c r="AH241" s="2697"/>
      <c r="AI241" s="2697"/>
      <c r="AJ241" s="2697"/>
      <c r="AK241" s="2697"/>
      <c r="AL241" s="2697"/>
      <c r="AM241" s="2697"/>
      <c r="AN241" s="2697"/>
      <c r="AO241" s="2697"/>
      <c r="AP241" s="2697"/>
      <c r="AQ241" s="2697"/>
      <c r="AR241" s="2697"/>
      <c r="AS241" s="2697"/>
      <c r="AT241" s="2697"/>
      <c r="AU241" s="2697"/>
      <c r="AV241" s="2697"/>
      <c r="AW241" s="2697"/>
      <c r="AX241" s="2697"/>
      <c r="AY241" s="2697"/>
      <c r="AZ241" s="1080"/>
      <c r="BA241" s="764"/>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448"/>
      <c r="CC241" s="448"/>
      <c r="CD241" s="448"/>
      <c r="CE241" s="2602"/>
      <c r="CF241" s="2602"/>
      <c r="CG241" s="2602"/>
      <c r="CH241" s="2602"/>
      <c r="CI241" s="2602"/>
      <c r="CJ241" s="2602"/>
      <c r="CK241" s="2602"/>
      <c r="CL241" s="2602"/>
      <c r="CM241" s="2602"/>
      <c r="CN241" s="2602"/>
      <c r="CO241" s="2602"/>
      <c r="CP241" s="2602"/>
      <c r="CQ241" s="2602"/>
      <c r="CR241" s="2602"/>
      <c r="CS241" s="2602"/>
      <c r="CT241" s="2602"/>
      <c r="CU241" s="2602"/>
      <c r="CV241" s="2602"/>
      <c r="CW241" s="2602"/>
      <c r="CX241" s="2602"/>
      <c r="CY241" s="2602"/>
      <c r="CZ241" s="2602"/>
    </row>
    <row r="242" s="767" customFormat="true" ht="15" customHeight="true" x14ac:dyDescent="0.2">
      <c r="A242" s="1152"/>
      <c r="B242" s="1261"/>
      <c r="C242" s="1341"/>
      <c r="D242" s="1301"/>
      <c r="E242" s="1301"/>
      <c r="F242" s="1301"/>
      <c r="G242" s="1302"/>
      <c r="H242" s="1342"/>
      <c r="I242" s="1301"/>
      <c r="J242" s="1301"/>
      <c r="K242" s="1301"/>
      <c r="L242" s="1343"/>
      <c r="M242" s="1341"/>
      <c r="N242" s="1301"/>
      <c r="O242" s="1301"/>
      <c r="P242" s="1301"/>
      <c r="Q242" s="1302"/>
      <c r="R242" s="1342"/>
      <c r="S242" s="1301"/>
      <c r="T242" s="1301"/>
      <c r="U242" s="1301"/>
      <c r="V242" s="1301"/>
      <c r="W242" s="1301"/>
      <c r="X242" s="1301"/>
      <c r="Y242" s="1301"/>
      <c r="Z242" s="1301"/>
      <c r="AA242" s="1301"/>
      <c r="AB242" s="1301"/>
      <c r="AC242" s="1301"/>
      <c r="AD242" s="1343"/>
      <c r="AE242" s="1045"/>
      <c r="AF242" s="1045"/>
      <c r="AG242" s="1045"/>
      <c r="AH242" s="1045"/>
      <c r="AI242" s="1045"/>
      <c r="AJ242" s="1045"/>
      <c r="AK242" s="1045"/>
      <c r="AL242" s="1045"/>
      <c r="AM242" s="1045"/>
      <c r="AN242" s="1045"/>
      <c r="AO242" s="1045"/>
      <c r="AP242" s="1045"/>
      <c r="AQ242" s="1045"/>
      <c r="AR242" s="1045"/>
      <c r="AS242" s="1045"/>
      <c r="AT242" s="1045"/>
      <c r="AU242" s="1045"/>
      <c r="AV242" s="1045"/>
      <c r="AW242" s="1045"/>
      <c r="AX242" s="1045"/>
      <c r="AY242" s="1045"/>
      <c r="AZ242" s="240"/>
      <c r="BA242" s="764"/>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448"/>
      <c r="CC242" s="448"/>
      <c r="CD242" s="448"/>
      <c r="CE242" s="2602"/>
      <c r="CF242" s="2602"/>
      <c r="CG242" s="2602"/>
      <c r="CH242" s="2602"/>
      <c r="CI242" s="2602"/>
      <c r="CJ242" s="2602"/>
      <c r="CK242" s="2602"/>
      <c r="CL242" s="2602"/>
      <c r="CM242" s="2602"/>
      <c r="CN242" s="2602"/>
      <c r="CO242" s="2602"/>
      <c r="CP242" s="2602"/>
      <c r="CQ242" s="2602"/>
      <c r="CR242" s="2602"/>
      <c r="CS242" s="2602"/>
      <c r="CT242" s="2602"/>
      <c r="CU242" s="2602"/>
      <c r="CV242" s="2602"/>
      <c r="CW242" s="2602"/>
      <c r="CX242" s="2602"/>
      <c r="CY242" s="2602"/>
      <c r="CZ242" s="2602"/>
    </row>
    <row r="243" s="767" customFormat="true" ht="15" customHeight="true" x14ac:dyDescent="0.2">
      <c r="A243" s="1152"/>
      <c r="B243" s="1261"/>
      <c r="C243" s="1341"/>
      <c r="D243" s="1301"/>
      <c r="E243" s="1301"/>
      <c r="F243" s="1301"/>
      <c r="G243" s="1302"/>
      <c r="H243" s="1342"/>
      <c r="I243" s="1301"/>
      <c r="J243" s="1301"/>
      <c r="K243" s="1301"/>
      <c r="L243" s="1343"/>
      <c r="M243" s="1341"/>
      <c r="N243" s="1301"/>
      <c r="O243" s="1301"/>
      <c r="P243" s="1301"/>
      <c r="Q243" s="1302"/>
      <c r="R243" s="1342"/>
      <c r="S243" s="1301"/>
      <c r="T243" s="1301"/>
      <c r="U243" s="1301"/>
      <c r="V243" s="1301"/>
      <c r="W243" s="1301"/>
      <c r="X243" s="1301"/>
      <c r="Y243" s="1301"/>
      <c r="Z243" s="1301"/>
      <c r="AA243" s="1301"/>
      <c r="AB243" s="1301"/>
      <c r="AC243" s="1301"/>
      <c r="AD243" s="1343"/>
      <c r="AE243" s="1045"/>
      <c r="AF243" s="1045"/>
      <c r="AG243" s="1045"/>
      <c r="AH243" s="1045"/>
      <c r="AI243" s="1045"/>
      <c r="AJ243" s="1045"/>
      <c r="AK243" s="1045"/>
      <c r="AL243" s="1045"/>
      <c r="AM243" s="1045"/>
      <c r="AN243" s="1045"/>
      <c r="AO243" s="1045"/>
      <c r="AP243" s="1045"/>
      <c r="AQ243" s="1045"/>
      <c r="AR243" s="1045"/>
      <c r="AS243" s="1045"/>
      <c r="AT243" s="1045"/>
      <c r="AU243" s="1045"/>
      <c r="AV243" s="1045"/>
      <c r="AW243" s="1045"/>
      <c r="AX243" s="1045"/>
      <c r="AY243" s="1045"/>
      <c r="AZ243" s="240"/>
      <c r="BA243" s="764"/>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448"/>
      <c r="CC243" s="448"/>
      <c r="CD243" s="448"/>
      <c r="CE243" s="2602"/>
      <c r="CF243" s="2602"/>
      <c r="CG243" s="2602"/>
      <c r="CH243" s="2602"/>
      <c r="CI243" s="2602"/>
      <c r="CJ243" s="2602"/>
      <c r="CK243" s="2602"/>
      <c r="CL243" s="2602"/>
      <c r="CM243" s="2602"/>
      <c r="CN243" s="2602"/>
      <c r="CO243" s="2602"/>
      <c r="CP243" s="2602"/>
      <c r="CQ243" s="2602"/>
      <c r="CR243" s="2602"/>
      <c r="CS243" s="2602"/>
      <c r="CT243" s="2602"/>
      <c r="CU243" s="2602"/>
      <c r="CV243" s="2602"/>
      <c r="CW243" s="2602"/>
      <c r="CX243" s="2602"/>
      <c r="CY243" s="2602"/>
      <c r="CZ243" s="2602"/>
    </row>
    <row r="244" s="767" customFormat="true" ht="15" customHeight="true" x14ac:dyDescent="0.2">
      <c r="A244" s="1152"/>
      <c r="B244" s="1261"/>
      <c r="C244" s="1341"/>
      <c r="D244" s="1301"/>
      <c r="E244" s="1301"/>
      <c r="F244" s="1301"/>
      <c r="G244" s="1302"/>
      <c r="H244" s="1342"/>
      <c r="I244" s="1301"/>
      <c r="J244" s="1301"/>
      <c r="K244" s="1301"/>
      <c r="L244" s="1343"/>
      <c r="M244" s="1341"/>
      <c r="N244" s="1301"/>
      <c r="O244" s="1301"/>
      <c r="P244" s="1301"/>
      <c r="Q244" s="1302"/>
      <c r="R244" s="1342"/>
      <c r="S244" s="1301"/>
      <c r="T244" s="1301"/>
      <c r="U244" s="1301"/>
      <c r="V244" s="1301"/>
      <c r="W244" s="1301"/>
      <c r="X244" s="1301"/>
      <c r="Y244" s="1301"/>
      <c r="Z244" s="1301"/>
      <c r="AA244" s="1301"/>
      <c r="AB244" s="1301"/>
      <c r="AC244" s="1301"/>
      <c r="AD244" s="1343"/>
      <c r="AE244" s="1045"/>
      <c r="AF244" s="1045"/>
      <c r="AG244" s="1045"/>
      <c r="AH244" s="1045"/>
      <c r="AI244" s="1045"/>
      <c r="AJ244" s="1045"/>
      <c r="AK244" s="1045"/>
      <c r="AL244" s="1045"/>
      <c r="AM244" s="1045"/>
      <c r="AN244" s="1045"/>
      <c r="AO244" s="1045"/>
      <c r="AP244" s="1045"/>
      <c r="AQ244" s="1045"/>
      <c r="AR244" s="1045"/>
      <c r="AS244" s="1045"/>
      <c r="AT244" s="1045"/>
      <c r="AU244" s="1045"/>
      <c r="AV244" s="1045"/>
      <c r="AW244" s="1045"/>
      <c r="AX244" s="1045"/>
      <c r="AY244" s="1045"/>
      <c r="AZ244" s="240"/>
      <c r="BA244" s="764"/>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448"/>
      <c r="CC244" s="448"/>
      <c r="CD244" s="448"/>
      <c r="CE244" s="2602"/>
      <c r="CF244" s="2602"/>
      <c r="CG244" s="2602"/>
      <c r="CH244" s="2602"/>
      <c r="CI244" s="2602"/>
      <c r="CJ244" s="2602"/>
      <c r="CK244" s="2602"/>
      <c r="CL244" s="2602"/>
      <c r="CM244" s="2602"/>
      <c r="CN244" s="2602"/>
      <c r="CO244" s="2602"/>
      <c r="CP244" s="2602"/>
      <c r="CQ244" s="2602"/>
      <c r="CR244" s="2602"/>
      <c r="CS244" s="2602"/>
      <c r="CT244" s="2602"/>
      <c r="CU244" s="2602"/>
      <c r="CV244" s="2602"/>
      <c r="CW244" s="2602"/>
      <c r="CX244" s="2602"/>
      <c r="CY244" s="2602"/>
      <c r="CZ244" s="2602"/>
    </row>
    <row r="245" s="767" customFormat="true" ht="15" customHeight="true" x14ac:dyDescent="0.2">
      <c r="A245" s="1152"/>
      <c r="B245" s="1261"/>
      <c r="C245" s="1341"/>
      <c r="D245" s="1301"/>
      <c r="E245" s="1301"/>
      <c r="F245" s="1301"/>
      <c r="G245" s="1302"/>
      <c r="H245" s="1342"/>
      <c r="I245" s="1301"/>
      <c r="J245" s="1301"/>
      <c r="K245" s="1301"/>
      <c r="L245" s="1343"/>
      <c r="M245" s="1341"/>
      <c r="N245" s="1301"/>
      <c r="O245" s="1301"/>
      <c r="P245" s="1301"/>
      <c r="Q245" s="1302"/>
      <c r="R245" s="1342"/>
      <c r="S245" s="1301"/>
      <c r="T245" s="1301"/>
      <c r="U245" s="1301"/>
      <c r="V245" s="1301"/>
      <c r="W245" s="1301"/>
      <c r="X245" s="1301"/>
      <c r="Y245" s="1301"/>
      <c r="Z245" s="1301"/>
      <c r="AA245" s="1301"/>
      <c r="AB245" s="1301"/>
      <c r="AC245" s="1301"/>
      <c r="AD245" s="1343"/>
      <c r="AE245" s="1045"/>
      <c r="AF245" s="1045"/>
      <c r="AG245" s="1045"/>
      <c r="AH245" s="1045"/>
      <c r="AI245" s="1045"/>
      <c r="AJ245" s="1045"/>
      <c r="AK245" s="1045"/>
      <c r="AL245" s="1045"/>
      <c r="AM245" s="1045"/>
      <c r="AN245" s="1045"/>
      <c r="AO245" s="1045"/>
      <c r="AP245" s="1045"/>
      <c r="AQ245" s="1045"/>
      <c r="AR245" s="1045"/>
      <c r="AS245" s="1045"/>
      <c r="AT245" s="1045"/>
      <c r="AU245" s="1045"/>
      <c r="AV245" s="1045"/>
      <c r="AW245" s="1045"/>
      <c r="AX245" s="1045"/>
      <c r="AY245" s="1045"/>
      <c r="AZ245" s="240"/>
      <c r="BA245" s="764"/>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448"/>
      <c r="CC245" s="448"/>
      <c r="CD245" s="448"/>
      <c r="CE245" s="2602"/>
      <c r="CF245" s="2602"/>
      <c r="CG245" s="2602"/>
      <c r="CH245" s="2602"/>
      <c r="CI245" s="2602"/>
      <c r="CJ245" s="2602"/>
      <c r="CK245" s="2602"/>
      <c r="CL245" s="2602"/>
      <c r="CM245" s="2602"/>
      <c r="CN245" s="2602"/>
      <c r="CO245" s="2602"/>
      <c r="CP245" s="2602"/>
      <c r="CQ245" s="2602"/>
      <c r="CR245" s="2602"/>
      <c r="CS245" s="2602"/>
      <c r="CT245" s="2602"/>
      <c r="CU245" s="2602"/>
      <c r="CV245" s="2602"/>
      <c r="CW245" s="2602"/>
      <c r="CX245" s="2602"/>
      <c r="CY245" s="2602"/>
      <c r="CZ245" s="2602"/>
    </row>
    <row r="246" s="767" customFormat="true" ht="15" customHeight="true" x14ac:dyDescent="0.2">
      <c r="A246" s="1152"/>
      <c r="B246" s="1261"/>
      <c r="C246" s="1341"/>
      <c r="D246" s="1301"/>
      <c r="E246" s="1301"/>
      <c r="F246" s="1301"/>
      <c r="G246" s="1302"/>
      <c r="H246" s="1342"/>
      <c r="I246" s="1301"/>
      <c r="J246" s="1301"/>
      <c r="K246" s="1301"/>
      <c r="L246" s="1343"/>
      <c r="M246" s="1341"/>
      <c r="N246" s="1301"/>
      <c r="O246" s="1301"/>
      <c r="P246" s="1301"/>
      <c r="Q246" s="1302"/>
      <c r="R246" s="1342"/>
      <c r="S246" s="1301"/>
      <c r="T246" s="1301"/>
      <c r="U246" s="1301"/>
      <c r="V246" s="1301"/>
      <c r="W246" s="1301"/>
      <c r="X246" s="1301"/>
      <c r="Y246" s="1301"/>
      <c r="Z246" s="1301"/>
      <c r="AA246" s="1301"/>
      <c r="AB246" s="1301"/>
      <c r="AC246" s="1301"/>
      <c r="AD246" s="1343"/>
      <c r="AE246" s="1045"/>
      <c r="AF246" s="1045"/>
      <c r="AG246" s="1045"/>
      <c r="AH246" s="1045"/>
      <c r="AI246" s="1045"/>
      <c r="AJ246" s="1045"/>
      <c r="AK246" s="1045"/>
      <c r="AL246" s="1045"/>
      <c r="AM246" s="1045"/>
      <c r="AN246" s="1045"/>
      <c r="AO246" s="1045"/>
      <c r="AP246" s="1045"/>
      <c r="AQ246" s="1045"/>
      <c r="AR246" s="1045"/>
      <c r="AS246" s="1045"/>
      <c r="AT246" s="1045"/>
      <c r="AU246" s="1045"/>
      <c r="AV246" s="1045"/>
      <c r="AW246" s="1045"/>
      <c r="AX246" s="1045"/>
      <c r="AY246" s="1045"/>
      <c r="AZ246" s="240"/>
      <c r="BA246" s="764"/>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448"/>
      <c r="CC246" s="448"/>
      <c r="CD246" s="448"/>
      <c r="CE246" s="2602"/>
      <c r="CF246" s="2602"/>
      <c r="CG246" s="2602"/>
      <c r="CH246" s="2602"/>
      <c r="CI246" s="2602"/>
      <c r="CJ246" s="2602"/>
      <c r="CK246" s="2602"/>
      <c r="CL246" s="2602"/>
      <c r="CM246" s="2602"/>
      <c r="CN246" s="2602"/>
      <c r="CO246" s="2602"/>
      <c r="CP246" s="2602"/>
      <c r="CQ246" s="2602"/>
      <c r="CR246" s="2602"/>
      <c r="CS246" s="2602"/>
      <c r="CT246" s="2602"/>
      <c r="CU246" s="2602"/>
      <c r="CV246" s="2602"/>
      <c r="CW246" s="2602"/>
      <c r="CX246" s="2602"/>
      <c r="CY246" s="2602"/>
      <c r="CZ246" s="2602"/>
    </row>
    <row r="247" s="767" customFormat="true" ht="15" customHeight="true" x14ac:dyDescent="0.2">
      <c r="A247" s="1152"/>
      <c r="B247" s="1261"/>
      <c r="C247" s="1341"/>
      <c r="D247" s="1301"/>
      <c r="E247" s="1301"/>
      <c r="F247" s="1301"/>
      <c r="G247" s="1302"/>
      <c r="H247" s="1342"/>
      <c r="I247" s="1301"/>
      <c r="J247" s="1301"/>
      <c r="K247" s="1301"/>
      <c r="L247" s="1343"/>
      <c r="M247" s="1341"/>
      <c r="N247" s="1301"/>
      <c r="O247" s="1301"/>
      <c r="P247" s="1301"/>
      <c r="Q247" s="1302"/>
      <c r="R247" s="1342"/>
      <c r="S247" s="1301"/>
      <c r="T247" s="1301"/>
      <c r="U247" s="1301"/>
      <c r="V247" s="1301"/>
      <c r="W247" s="1301"/>
      <c r="X247" s="1301"/>
      <c r="Y247" s="1301"/>
      <c r="Z247" s="1301"/>
      <c r="AA247" s="1301"/>
      <c r="AB247" s="1301"/>
      <c r="AC247" s="1301"/>
      <c r="AD247" s="1343"/>
      <c r="AE247" s="1045"/>
      <c r="AF247" s="1045"/>
      <c r="AG247" s="1045"/>
      <c r="AH247" s="1045"/>
      <c r="AI247" s="1045"/>
      <c r="AJ247" s="1045"/>
      <c r="AK247" s="1045"/>
      <c r="AL247" s="1045"/>
      <c r="AM247" s="1045"/>
      <c r="AN247" s="1045"/>
      <c r="AO247" s="1045"/>
      <c r="AP247" s="1045"/>
      <c r="AQ247" s="1045"/>
      <c r="AR247" s="1045"/>
      <c r="AS247" s="1045"/>
      <c r="AT247" s="1045"/>
      <c r="AU247" s="1045"/>
      <c r="AV247" s="1045"/>
      <c r="AW247" s="1045"/>
      <c r="AX247" s="1045"/>
      <c r="AY247" s="1045"/>
      <c r="AZ247" s="240"/>
      <c r="BA247" s="764"/>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448"/>
      <c r="CC247" s="448"/>
      <c r="CD247" s="448"/>
      <c r="CE247" s="2602"/>
      <c r="CF247" s="2602"/>
      <c r="CG247" s="2602"/>
      <c r="CH247" s="2602"/>
      <c r="CI247" s="2602"/>
      <c r="CJ247" s="2602"/>
      <c r="CK247" s="2602"/>
      <c r="CL247" s="2602"/>
      <c r="CM247" s="2602"/>
      <c r="CN247" s="2602"/>
      <c r="CO247" s="2602"/>
      <c r="CP247" s="2602"/>
      <c r="CQ247" s="2602"/>
      <c r="CR247" s="2602"/>
      <c r="CS247" s="2602"/>
      <c r="CT247" s="2602"/>
      <c r="CU247" s="2602"/>
      <c r="CV247" s="2602"/>
      <c r="CW247" s="2602"/>
      <c r="CX247" s="2602"/>
      <c r="CY247" s="2602"/>
      <c r="CZ247" s="2602"/>
    </row>
    <row r="248" s="767" customFormat="true" ht="15" customHeight="true" x14ac:dyDescent="0.2">
      <c r="A248" s="1156"/>
      <c r="B248" s="1278"/>
      <c r="C248" s="1429"/>
      <c r="D248" s="1354"/>
      <c r="E248" s="1354"/>
      <c r="F248" s="1354"/>
      <c r="G248" s="1355"/>
      <c r="H248" s="1430"/>
      <c r="I248" s="1354"/>
      <c r="J248" s="1354"/>
      <c r="K248" s="1354"/>
      <c r="L248" s="1431"/>
      <c r="M248" s="1429"/>
      <c r="N248" s="1354"/>
      <c r="O248" s="1354"/>
      <c r="P248" s="1354"/>
      <c r="Q248" s="1355"/>
      <c r="R248" s="1430"/>
      <c r="S248" s="1354"/>
      <c r="T248" s="1354"/>
      <c r="U248" s="1354"/>
      <c r="V248" s="1354"/>
      <c r="W248" s="1354"/>
      <c r="X248" s="1354"/>
      <c r="Y248" s="1354"/>
      <c r="Z248" s="1354"/>
      <c r="AA248" s="1354"/>
      <c r="AB248" s="1354"/>
      <c r="AC248" s="1354"/>
      <c r="AD248" s="1431"/>
      <c r="AE248" s="1045"/>
      <c r="AF248" s="1045"/>
      <c r="AG248" s="1045"/>
      <c r="AH248" s="1045"/>
      <c r="AI248" s="1045"/>
      <c r="AJ248" s="1045"/>
      <c r="AK248" s="1045"/>
      <c r="AL248" s="1045"/>
      <c r="AM248" s="1045"/>
      <c r="AN248" s="1045"/>
      <c r="AO248" s="1045"/>
      <c r="AP248" s="1045"/>
      <c r="AQ248" s="1045"/>
      <c r="AR248" s="1045"/>
      <c r="AS248" s="1045"/>
      <c r="AT248" s="1045"/>
      <c r="AU248" s="1045"/>
      <c r="AV248" s="1045"/>
      <c r="AW248" s="1045"/>
      <c r="AX248" s="1045"/>
      <c r="AY248" s="1045"/>
      <c r="AZ248" s="240"/>
      <c r="BA248" s="764"/>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537"/>
      <c r="CC248" s="537"/>
      <c r="CD248" s="537"/>
      <c r="CE248" s="2602"/>
      <c r="CF248" s="2602"/>
      <c r="CG248" s="2602"/>
      <c r="CH248" s="2602"/>
      <c r="CI248" s="2602"/>
      <c r="CJ248" s="2602"/>
      <c r="CK248" s="2602"/>
      <c r="CL248" s="2602"/>
      <c r="CM248" s="2602"/>
      <c r="CN248" s="2602"/>
      <c r="CO248" s="2602"/>
      <c r="CP248" s="2602"/>
      <c r="CQ248" s="2602"/>
      <c r="CR248" s="2602"/>
      <c r="CS248" s="2602"/>
      <c r="CT248" s="2602"/>
      <c r="CU248" s="2602"/>
      <c r="CV248" s="2602"/>
      <c r="CW248" s="2602"/>
      <c r="CX248" s="2602"/>
      <c r="CY248" s="2602"/>
      <c r="CZ248" s="2602"/>
    </row>
    <row r="249" s="767" customFormat="true" ht="250.15" customHeight="true" x14ac:dyDescent="0.2">
      <c r="B249" s="766"/>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76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760"/>
      <c r="BB250" s="268"/>
      <c r="BC250" s="760"/>
      <c r="BD250" s="760"/>
      <c r="BE250" s="760"/>
      <c r="BF250" s="760"/>
      <c r="BG250" s="760"/>
      <c r="BH250" s="760"/>
      <c r="BI250" s="760"/>
      <c r="BJ250" s="760"/>
      <c r="BK250" s="760"/>
      <c r="BL250" s="760"/>
      <c r="BM250" s="760"/>
      <c r="BN250" s="760"/>
      <c r="BO250" s="760"/>
      <c r="BP250" s="760"/>
      <c r="BQ250" s="760"/>
      <c r="BR250" s="760"/>
      <c r="BS250" s="760"/>
      <c r="BT250" s="760"/>
      <c r="BU250" s="760"/>
      <c r="BV250" s="760"/>
      <c r="BW250" s="760"/>
      <c r="BX250" s="760"/>
      <c r="BY250" s="760"/>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76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760"/>
      <c r="BB251" s="268"/>
      <c r="BC251" s="760"/>
      <c r="BD251" s="760"/>
      <c r="BE251" s="760"/>
      <c r="BF251" s="760"/>
      <c r="BG251" s="760"/>
      <c r="BH251" s="760"/>
      <c r="BI251" s="760"/>
      <c r="BJ251" s="760"/>
      <c r="BK251" s="760"/>
      <c r="BL251" s="760"/>
      <c r="BM251" s="760"/>
      <c r="BN251" s="760"/>
      <c r="BO251" s="760"/>
      <c r="BP251" s="760"/>
      <c r="BQ251" s="760"/>
      <c r="BR251" s="760"/>
      <c r="BS251" s="760"/>
      <c r="BT251" s="760"/>
      <c r="BU251" s="760"/>
      <c r="BV251" s="760"/>
      <c r="BW251" s="760"/>
      <c r="BX251" s="760"/>
      <c r="BY251" s="760"/>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76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760"/>
      <c r="BB252" s="268"/>
      <c r="BC252" s="760"/>
      <c r="BD252" s="760"/>
      <c r="BE252" s="760"/>
      <c r="BF252" s="760"/>
      <c r="BG252" s="760"/>
      <c r="BH252" s="760"/>
      <c r="BI252" s="760"/>
      <c r="BJ252" s="760"/>
      <c r="BK252" s="760"/>
      <c r="BL252" s="760"/>
      <c r="BM252" s="760"/>
      <c r="BN252" s="760"/>
      <c r="BO252" s="760"/>
      <c r="BP252" s="760"/>
      <c r="BQ252" s="760"/>
      <c r="BR252" s="760"/>
      <c r="BS252" s="760"/>
      <c r="BT252" s="760"/>
      <c r="BU252" s="760"/>
      <c r="BV252" s="760"/>
      <c r="BW252" s="760"/>
      <c r="BX252" s="760"/>
      <c r="BY252" s="760"/>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76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760"/>
      <c r="BB253" s="268"/>
      <c r="BC253" s="760"/>
      <c r="BD253" s="760"/>
      <c r="BE253" s="760"/>
      <c r="BF253" s="760"/>
      <c r="BG253" s="760"/>
      <c r="BH253" s="760"/>
      <c r="BI253" s="760"/>
      <c r="BJ253" s="760"/>
      <c r="BK253" s="760"/>
      <c r="BL253" s="760"/>
      <c r="BM253" s="760"/>
      <c r="BN253" s="760"/>
      <c r="BO253" s="760"/>
      <c r="BP253" s="760"/>
      <c r="BQ253" s="760"/>
      <c r="BR253" s="760"/>
      <c r="BS253" s="760"/>
      <c r="BT253" s="760"/>
      <c r="BU253" s="760"/>
      <c r="BV253" s="760"/>
      <c r="BW253" s="760"/>
      <c r="BX253" s="760"/>
      <c r="BY253" s="760"/>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76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760"/>
      <c r="BB254" s="268"/>
      <c r="BC254" s="760"/>
      <c r="BD254" s="760"/>
      <c r="BE254" s="760"/>
      <c r="BF254" s="760"/>
      <c r="BG254" s="760"/>
      <c r="BH254" s="760"/>
      <c r="BI254" s="760"/>
      <c r="BJ254" s="760"/>
      <c r="BK254" s="760"/>
      <c r="BL254" s="760"/>
      <c r="BM254" s="760"/>
      <c r="BN254" s="760"/>
      <c r="BO254" s="760"/>
      <c r="BP254" s="760"/>
      <c r="BQ254" s="760"/>
      <c r="BR254" s="760"/>
      <c r="BS254" s="760"/>
      <c r="BT254" s="760"/>
      <c r="BU254" s="760"/>
      <c r="BV254" s="760"/>
      <c r="BW254" s="760"/>
      <c r="BX254" s="760"/>
      <c r="BY254" s="760"/>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76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760"/>
      <c r="BB255" s="268"/>
      <c r="BC255" s="760"/>
      <c r="BD255" s="760"/>
      <c r="BE255" s="760"/>
      <c r="BF255" s="760"/>
      <c r="BG255" s="760"/>
      <c r="BH255" s="760"/>
      <c r="BI255" s="760"/>
      <c r="BJ255" s="760"/>
      <c r="BK255" s="760"/>
      <c r="BL255" s="760"/>
      <c r="BM255" s="760"/>
      <c r="BN255" s="760"/>
      <c r="BO255" s="760"/>
      <c r="BP255" s="760"/>
      <c r="BQ255" s="760"/>
      <c r="BR255" s="760"/>
      <c r="BS255" s="760"/>
      <c r="BT255" s="760"/>
      <c r="BU255" s="760"/>
      <c r="BV255" s="760"/>
      <c r="BW255" s="760"/>
      <c r="BX255" s="760"/>
      <c r="BY255" s="760"/>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76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760"/>
      <c r="BB256" s="268"/>
      <c r="BC256" s="760"/>
      <c r="BD256" s="760"/>
      <c r="BE256" s="760"/>
      <c r="BF256" s="760"/>
      <c r="BG256" s="760"/>
      <c r="BH256" s="760"/>
      <c r="BI256" s="760"/>
      <c r="BJ256" s="760"/>
      <c r="BK256" s="760"/>
      <c r="BL256" s="760"/>
      <c r="BM256" s="760"/>
      <c r="BN256" s="760"/>
      <c r="BO256" s="760"/>
      <c r="BP256" s="760"/>
      <c r="BQ256" s="760"/>
      <c r="BR256" s="760"/>
      <c r="BS256" s="760"/>
      <c r="BT256" s="760"/>
      <c r="BU256" s="760"/>
      <c r="BV256" s="760"/>
      <c r="BW256" s="760"/>
      <c r="BX256" s="760"/>
      <c r="BY256" s="760"/>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76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760"/>
      <c r="BB257" s="268"/>
      <c r="BC257" s="760"/>
      <c r="BD257" s="760"/>
      <c r="BE257" s="760"/>
      <c r="BF257" s="760"/>
      <c r="BG257" s="760"/>
      <c r="BH257" s="760"/>
      <c r="BI257" s="760"/>
      <c r="BJ257" s="760"/>
      <c r="BK257" s="760"/>
      <c r="BL257" s="760"/>
      <c r="BM257" s="760"/>
      <c r="BN257" s="760"/>
      <c r="BO257" s="760"/>
      <c r="BP257" s="760"/>
      <c r="BQ257" s="760"/>
      <c r="BR257" s="760"/>
      <c r="BS257" s="760"/>
      <c r="BT257" s="760"/>
      <c r="BU257" s="760"/>
      <c r="BV257" s="760"/>
      <c r="BW257" s="760"/>
      <c r="BX257" s="760"/>
      <c r="BY257" s="760"/>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76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760"/>
      <c r="BB258" s="268"/>
      <c r="BC258" s="760"/>
      <c r="BD258" s="760"/>
      <c r="BE258" s="760"/>
      <c r="BF258" s="760"/>
      <c r="BG258" s="760"/>
      <c r="BH258" s="760"/>
      <c r="BI258" s="760"/>
      <c r="BJ258" s="760"/>
      <c r="BK258" s="760"/>
      <c r="BL258" s="760"/>
      <c r="BM258" s="760"/>
      <c r="BN258" s="760"/>
      <c r="BO258" s="760"/>
      <c r="BP258" s="760"/>
      <c r="BQ258" s="760"/>
      <c r="BR258" s="760"/>
      <c r="BS258" s="760"/>
      <c r="BT258" s="760"/>
      <c r="BU258" s="760"/>
      <c r="BV258" s="760"/>
      <c r="BW258" s="760"/>
      <c r="BX258" s="760"/>
      <c r="BY258" s="760"/>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767" customFormat="true" ht="15" customHeight="true" x14ac:dyDescent="0.2">
      <c r="B259" s="766"/>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132</v>
      </c>
      <c r="BB259" s="137" t="s">
        <v>86</v>
      </c>
      <c r="BC259" s="3013" t="s">
        <v>116</v>
      </c>
      <c r="BD259" s="3014"/>
      <c r="BE259" s="3014"/>
      <c r="BF259" s="3014"/>
      <c r="BG259" s="3015"/>
      <c r="BH259" s="3016" t="s">
        <v>39</v>
      </c>
      <c r="BI259" s="3014"/>
      <c r="BJ259" s="3014"/>
      <c r="BK259" s="3014"/>
      <c r="BL259" s="3015"/>
      <c r="BM259" s="3016" t="s">
        <v>38</v>
      </c>
      <c r="BN259" s="3014"/>
      <c r="BO259" s="3014"/>
      <c r="BP259" s="3014"/>
      <c r="BQ259" s="3017"/>
      <c r="BR259" s="2527" t="s">
        <v>143</v>
      </c>
      <c r="BS259" s="2528"/>
      <c r="BT259" s="2528"/>
      <c r="BU259" s="2528"/>
      <c r="BV259" s="2528"/>
      <c r="BW259" s="2528"/>
      <c r="BX259" s="2528"/>
      <c r="BY259" s="2529"/>
      <c r="BZ259" s="461"/>
      <c r="CA259" s="461"/>
      <c r="CB259" s="461"/>
      <c r="CC259" s="461"/>
      <c r="CD259" s="461"/>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767" customFormat="true" ht="24" x14ac:dyDescent="0.2">
      <c r="B260" s="766"/>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120</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364</v>
      </c>
      <c r="BS260" s="195" t="s">
        <v>365</v>
      </c>
      <c r="BT260" s="195" t="s">
        <v>247</v>
      </c>
      <c r="BU260" s="195" t="s">
        <v>248</v>
      </c>
      <c r="BV260" s="195" t="s">
        <v>249</v>
      </c>
      <c r="BW260" s="195" t="s">
        <v>250</v>
      </c>
      <c r="BX260" s="195" t="s">
        <v>251</v>
      </c>
      <c r="BY260" s="196" t="s">
        <v>252</v>
      </c>
      <c r="BZ260" s="196" t="s">
        <v>366</v>
      </c>
      <c r="CA260" s="196" t="s">
        <v>254</v>
      </c>
      <c r="CB260" s="196" t="s">
        <v>367</v>
      </c>
      <c r="CC260" s="196" t="s">
        <v>256</v>
      </c>
      <c r="CD260" s="196" t="s">
        <v>257</v>
      </c>
      <c r="CE260" s="2603"/>
      <c r="CF260" s="2603"/>
      <c r="CG260" s="2603"/>
      <c r="CH260" s="2603"/>
      <c r="CI260" s="2603"/>
      <c r="CJ260" s="2603"/>
      <c r="CK260" s="2603"/>
      <c r="CL260" s="2603"/>
      <c r="CM260" s="2603"/>
      <c r="CN260" s="2603"/>
      <c r="CO260" s="2603"/>
      <c r="CP260" s="2603"/>
      <c r="CQ260" s="2603"/>
      <c r="CR260" s="2603"/>
      <c r="CS260" s="2603"/>
      <c r="CT260" s="2603"/>
      <c r="CU260" s="2603"/>
      <c r="CV260" s="2603"/>
      <c r="CW260" s="2603"/>
      <c r="CX260" s="2603"/>
      <c r="CY260" s="2603"/>
      <c r="CZ260" s="2603"/>
    </row>
    <row r="261" s="767" customFormat="true" ht="15" customHeight="true" x14ac:dyDescent="0.2">
      <c r="B261" s="766"/>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3018" t="s">
        <v>74</v>
      </c>
      <c r="BB261" s="430" t="s">
        <v>50</v>
      </c>
      <c r="BC261" s="1601" t="s">
        <v>36</v>
      </c>
      <c r="BD261" s="1620" t="s">
        <v>36</v>
      </c>
      <c r="BE261" s="1620" t="s">
        <v>36</v>
      </c>
      <c r="BF261" s="1620" t="s">
        <v>36</v>
      </c>
      <c r="BG261" s="1640" t="s">
        <v>36</v>
      </c>
      <c r="BH261" s="1660" t="s">
        <v>36</v>
      </c>
      <c r="BI261" s="1620" t="s">
        <v>36</v>
      </c>
      <c r="BJ261" s="1620" t="s">
        <v>36</v>
      </c>
      <c r="BK261" s="1620" t="s">
        <v>36</v>
      </c>
      <c r="BL261" s="1640" t="s">
        <v>36</v>
      </c>
      <c r="BM261" s="1660" t="s">
        <v>36</v>
      </c>
      <c r="BN261" s="1620" t="s">
        <v>36</v>
      </c>
      <c r="BO261" s="1620" t="s">
        <v>36</v>
      </c>
      <c r="BP261" s="1620" t="s">
        <v>36</v>
      </c>
      <c r="BQ261" s="1640" t="s">
        <v>36</v>
      </c>
      <c r="BR261" s="1660" t="s">
        <v>36</v>
      </c>
      <c r="BS261" s="1620" t="s">
        <v>36</v>
      </c>
      <c r="BT261" s="1620" t="s">
        <v>36</v>
      </c>
      <c r="BU261" s="1620" t="s">
        <v>36</v>
      </c>
      <c r="BV261" s="1620" t="s">
        <v>36</v>
      </c>
      <c r="BW261" s="1620" t="s">
        <v>36</v>
      </c>
      <c r="BX261" s="1620" t="s">
        <v>36</v>
      </c>
      <c r="BY261" s="1678" t="s">
        <v>36</v>
      </c>
      <c r="BZ261" s="1678" t="s">
        <v>36</v>
      </c>
      <c r="CA261" s="1678" t="s">
        <v>36</v>
      </c>
      <c r="CB261" s="1678" t="s">
        <v>36</v>
      </c>
      <c r="CC261" s="1678" t="s">
        <v>36</v>
      </c>
      <c r="CD261" s="1678" t="s">
        <v>36</v>
      </c>
      <c r="CE261" s="2604"/>
      <c r="CF261" s="2604"/>
      <c r="CG261" s="2604"/>
      <c r="CH261" s="2604"/>
      <c r="CI261" s="2604"/>
      <c r="CJ261" s="2604"/>
      <c r="CK261" s="2604"/>
      <c r="CL261" s="2604"/>
      <c r="CM261" s="2604"/>
      <c r="CN261" s="2604"/>
      <c r="CO261" s="2604"/>
      <c r="CP261" s="2604"/>
      <c r="CQ261" s="2604"/>
      <c r="CR261" s="2604"/>
      <c r="CS261" s="2604"/>
      <c r="CT261" s="2604"/>
      <c r="CU261" s="2604"/>
      <c r="CV261" s="2604"/>
      <c r="CW261" s="2604"/>
      <c r="CX261" s="2604"/>
      <c r="CY261" s="2604"/>
      <c r="CZ261" s="2604"/>
    </row>
    <row r="262" s="767" customFormat="true" ht="15" customHeight="true" x14ac:dyDescent="0.2">
      <c r="B262" s="766"/>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3003"/>
      <c r="BB262" s="431" t="s">
        <v>49</v>
      </c>
      <c r="BC262" s="1602" t="s">
        <v>36</v>
      </c>
      <c r="BD262" s="1621" t="s">
        <v>36</v>
      </c>
      <c r="BE262" s="1621" t="s">
        <v>36</v>
      </c>
      <c r="BF262" s="1621" t="s">
        <v>36</v>
      </c>
      <c r="BG262" s="1641" t="s">
        <v>36</v>
      </c>
      <c r="BH262" s="1661" t="s">
        <v>36</v>
      </c>
      <c r="BI262" s="1621" t="s">
        <v>36</v>
      </c>
      <c r="BJ262" s="1621" t="s">
        <v>36</v>
      </c>
      <c r="BK262" s="1621" t="s">
        <v>36</v>
      </c>
      <c r="BL262" s="1641" t="s">
        <v>36</v>
      </c>
      <c r="BM262" s="1661" t="s">
        <v>36</v>
      </c>
      <c r="BN262" s="1621" t="s">
        <v>36</v>
      </c>
      <c r="BO262" s="1621" t="s">
        <v>36</v>
      </c>
      <c r="BP262" s="1621" t="s">
        <v>36</v>
      </c>
      <c r="BQ262" s="1641" t="s">
        <v>36</v>
      </c>
      <c r="BR262" s="1661" t="s">
        <v>36</v>
      </c>
      <c r="BS262" s="1621" t="s">
        <v>36</v>
      </c>
      <c r="BT262" s="1621" t="s">
        <v>36</v>
      </c>
      <c r="BU262" s="1621" t="s">
        <v>36</v>
      </c>
      <c r="BV262" s="1621" t="s">
        <v>36</v>
      </c>
      <c r="BW262" s="1621" t="s">
        <v>36</v>
      </c>
      <c r="BX262" s="1621" t="s">
        <v>36</v>
      </c>
      <c r="BY262" s="1679" t="s">
        <v>36</v>
      </c>
      <c r="BZ262" s="1679" t="s">
        <v>36</v>
      </c>
      <c r="CA262" s="1679" t="s">
        <v>36</v>
      </c>
      <c r="CB262" s="1679" t="s">
        <v>36</v>
      </c>
      <c r="CC262" s="1679" t="s">
        <v>36</v>
      </c>
      <c r="CD262" s="1679" t="s">
        <v>36</v>
      </c>
      <c r="CE262" s="2605"/>
      <c r="CF262" s="2605"/>
      <c r="CG262" s="2605"/>
      <c r="CH262" s="2605"/>
      <c r="CI262" s="2605"/>
      <c r="CJ262" s="2605"/>
      <c r="CK262" s="2605"/>
      <c r="CL262" s="2605"/>
      <c r="CM262" s="2605"/>
      <c r="CN262" s="2605"/>
      <c r="CO262" s="2605"/>
      <c r="CP262" s="2605"/>
      <c r="CQ262" s="2605"/>
      <c r="CR262" s="2605"/>
      <c r="CS262" s="2605"/>
      <c r="CT262" s="2605"/>
      <c r="CU262" s="2605"/>
      <c r="CV262" s="2605"/>
      <c r="CW262" s="2605"/>
      <c r="CX262" s="2605"/>
      <c r="CY262" s="2605"/>
      <c r="CZ262" s="2605"/>
    </row>
    <row r="263" s="767" customFormat="true" ht="15" customHeight="true" x14ac:dyDescent="0.2">
      <c r="B263" s="766"/>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3003"/>
      <c r="BB263" s="431" t="s">
        <v>114</v>
      </c>
      <c r="BC263" s="1602" t="s">
        <v>36</v>
      </c>
      <c r="BD263" s="1621" t="s">
        <v>36</v>
      </c>
      <c r="BE263" s="1621" t="s">
        <v>36</v>
      </c>
      <c r="BF263" s="1621" t="s">
        <v>36</v>
      </c>
      <c r="BG263" s="1641" t="s">
        <v>36</v>
      </c>
      <c r="BH263" s="1661" t="s">
        <v>36</v>
      </c>
      <c r="BI263" s="1621" t="s">
        <v>36</v>
      </c>
      <c r="BJ263" s="1621" t="s">
        <v>36</v>
      </c>
      <c r="BK263" s="1621" t="s">
        <v>36</v>
      </c>
      <c r="BL263" s="1641" t="s">
        <v>36</v>
      </c>
      <c r="BM263" s="1661" t="s">
        <v>36</v>
      </c>
      <c r="BN263" s="1621" t="s">
        <v>36</v>
      </c>
      <c r="BO263" s="1621" t="s">
        <v>36</v>
      </c>
      <c r="BP263" s="1621" t="s">
        <v>36</v>
      </c>
      <c r="BQ263" s="1641" t="s">
        <v>36</v>
      </c>
      <c r="BR263" s="1661" t="s">
        <v>36</v>
      </c>
      <c r="BS263" s="1621" t="s">
        <v>36</v>
      </c>
      <c r="BT263" s="1621" t="s">
        <v>36</v>
      </c>
      <c r="BU263" s="1621" t="s">
        <v>36</v>
      </c>
      <c r="BV263" s="1621" t="s">
        <v>36</v>
      </c>
      <c r="BW263" s="1621" t="s">
        <v>36</v>
      </c>
      <c r="BX263" s="1621" t="s">
        <v>36</v>
      </c>
      <c r="BY263" s="1679" t="s">
        <v>36</v>
      </c>
      <c r="BZ263" s="1679" t="s">
        <v>36</v>
      </c>
      <c r="CA263" s="1679" t="s">
        <v>36</v>
      </c>
      <c r="CB263" s="1679" t="s">
        <v>36</v>
      </c>
      <c r="CC263" s="1679" t="s">
        <v>36</v>
      </c>
      <c r="CD263" s="1679" t="s">
        <v>36</v>
      </c>
      <c r="CE263" s="2605"/>
      <c r="CF263" s="2605"/>
      <c r="CG263" s="2605"/>
      <c r="CH263" s="2605"/>
      <c r="CI263" s="2605"/>
      <c r="CJ263" s="2605"/>
      <c r="CK263" s="2605"/>
      <c r="CL263" s="2605"/>
      <c r="CM263" s="2605"/>
      <c r="CN263" s="2605"/>
      <c r="CO263" s="2605"/>
      <c r="CP263" s="2605"/>
      <c r="CQ263" s="2605"/>
      <c r="CR263" s="2605"/>
      <c r="CS263" s="2605"/>
      <c r="CT263" s="2605"/>
      <c r="CU263" s="2605"/>
      <c r="CV263" s="2605"/>
      <c r="CW263" s="2605"/>
      <c r="CX263" s="2605"/>
      <c r="CY263" s="2605"/>
      <c r="CZ263" s="2605"/>
    </row>
    <row r="264" s="767" customFormat="true" ht="15" customHeight="true" x14ac:dyDescent="0.2">
      <c r="B264" s="766"/>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3003" t="s">
        <v>75</v>
      </c>
      <c r="BB264" s="431" t="s">
        <v>90</v>
      </c>
      <c r="BC264" s="1602" t="s">
        <v>36</v>
      </c>
      <c r="BD264" s="1621" t="s">
        <v>36</v>
      </c>
      <c r="BE264" s="1621" t="s">
        <v>36</v>
      </c>
      <c r="BF264" s="1621" t="s">
        <v>36</v>
      </c>
      <c r="BG264" s="1641" t="s">
        <v>36</v>
      </c>
      <c r="BH264" s="1661" t="s">
        <v>36</v>
      </c>
      <c r="BI264" s="1621" t="s">
        <v>36</v>
      </c>
      <c r="BJ264" s="1621" t="s">
        <v>36</v>
      </c>
      <c r="BK264" s="1621" t="s">
        <v>36</v>
      </c>
      <c r="BL264" s="1641" t="s">
        <v>36</v>
      </c>
      <c r="BM264" s="1661" t="s">
        <v>36</v>
      </c>
      <c r="BN264" s="1621" t="s">
        <v>36</v>
      </c>
      <c r="BO264" s="1621" t="s">
        <v>36</v>
      </c>
      <c r="BP264" s="1621" t="s">
        <v>36</v>
      </c>
      <c r="BQ264" s="1641" t="s">
        <v>36</v>
      </c>
      <c r="BR264" s="1661" t="s">
        <v>36</v>
      </c>
      <c r="BS264" s="1621" t="s">
        <v>36</v>
      </c>
      <c r="BT264" s="1621" t="s">
        <v>36</v>
      </c>
      <c r="BU264" s="1621" t="s">
        <v>36</v>
      </c>
      <c r="BV264" s="1621" t="s">
        <v>36</v>
      </c>
      <c r="BW264" s="1621" t="s">
        <v>36</v>
      </c>
      <c r="BX264" s="1621" t="s">
        <v>36</v>
      </c>
      <c r="BY264" s="1679" t="s">
        <v>36</v>
      </c>
      <c r="BZ264" s="1679" t="s">
        <v>36</v>
      </c>
      <c r="CA264" s="1679" t="s">
        <v>36</v>
      </c>
      <c r="CB264" s="1679" t="s">
        <v>36</v>
      </c>
      <c r="CC264" s="1679" t="s">
        <v>36</v>
      </c>
      <c r="CD264" s="1679" t="s">
        <v>36</v>
      </c>
      <c r="CE264" s="2605"/>
      <c r="CF264" s="2605"/>
      <c r="CG264" s="2605"/>
      <c r="CH264" s="2605"/>
      <c r="CI264" s="2605"/>
      <c r="CJ264" s="2605"/>
      <c r="CK264" s="2605"/>
      <c r="CL264" s="2605"/>
      <c r="CM264" s="2605"/>
      <c r="CN264" s="2605"/>
      <c r="CO264" s="2605"/>
      <c r="CP264" s="2605"/>
      <c r="CQ264" s="2605"/>
      <c r="CR264" s="2605"/>
      <c r="CS264" s="2605"/>
      <c r="CT264" s="2605"/>
      <c r="CU264" s="2605"/>
      <c r="CV264" s="2605"/>
      <c r="CW264" s="2605"/>
      <c r="CX264" s="2605"/>
      <c r="CY264" s="2605"/>
      <c r="CZ264" s="2605"/>
    </row>
    <row r="265" s="767" customFormat="true" ht="15" customHeight="true" x14ac:dyDescent="0.2">
      <c r="B265" s="766"/>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3003"/>
      <c r="BB265" s="431" t="s">
        <v>91</v>
      </c>
      <c r="BC265" s="1602" t="s">
        <v>36</v>
      </c>
      <c r="BD265" s="1621" t="s">
        <v>36</v>
      </c>
      <c r="BE265" s="1621" t="s">
        <v>36</v>
      </c>
      <c r="BF265" s="1621" t="s">
        <v>36</v>
      </c>
      <c r="BG265" s="1641" t="s">
        <v>36</v>
      </c>
      <c r="BH265" s="1661" t="s">
        <v>36</v>
      </c>
      <c r="BI265" s="1621" t="s">
        <v>36</v>
      </c>
      <c r="BJ265" s="1621" t="s">
        <v>36</v>
      </c>
      <c r="BK265" s="1621" t="s">
        <v>36</v>
      </c>
      <c r="BL265" s="1641" t="s">
        <v>36</v>
      </c>
      <c r="BM265" s="1661" t="s">
        <v>36</v>
      </c>
      <c r="BN265" s="1621" t="s">
        <v>36</v>
      </c>
      <c r="BO265" s="1621" t="s">
        <v>36</v>
      </c>
      <c r="BP265" s="1621" t="s">
        <v>36</v>
      </c>
      <c r="BQ265" s="1641" t="s">
        <v>36</v>
      </c>
      <c r="BR265" s="1661" t="s">
        <v>36</v>
      </c>
      <c r="BS265" s="1621" t="s">
        <v>36</v>
      </c>
      <c r="BT265" s="1621" t="s">
        <v>36</v>
      </c>
      <c r="BU265" s="1621" t="s">
        <v>36</v>
      </c>
      <c r="BV265" s="1621" t="s">
        <v>36</v>
      </c>
      <c r="BW265" s="1621" t="s">
        <v>36</v>
      </c>
      <c r="BX265" s="1621" t="s">
        <v>36</v>
      </c>
      <c r="BY265" s="1679" t="s">
        <v>36</v>
      </c>
      <c r="BZ265" s="1679" t="s">
        <v>36</v>
      </c>
      <c r="CA265" s="1679" t="s">
        <v>36</v>
      </c>
      <c r="CB265" s="1679" t="s">
        <v>36</v>
      </c>
      <c r="CC265" s="1679" t="s">
        <v>36</v>
      </c>
      <c r="CD265" s="1679" t="s">
        <v>36</v>
      </c>
      <c r="CE265" s="2605"/>
      <c r="CF265" s="2605"/>
      <c r="CG265" s="2605"/>
      <c r="CH265" s="2605"/>
      <c r="CI265" s="2605"/>
      <c r="CJ265" s="2605"/>
      <c r="CK265" s="2605"/>
      <c r="CL265" s="2605"/>
      <c r="CM265" s="2605"/>
      <c r="CN265" s="2605"/>
      <c r="CO265" s="2605"/>
      <c r="CP265" s="2605"/>
      <c r="CQ265" s="2605"/>
      <c r="CR265" s="2605"/>
      <c r="CS265" s="2605"/>
      <c r="CT265" s="2605"/>
      <c r="CU265" s="2605"/>
      <c r="CV265" s="2605"/>
      <c r="CW265" s="2605"/>
      <c r="CX265" s="2605"/>
      <c r="CY265" s="2605"/>
      <c r="CZ265" s="2605"/>
    </row>
    <row r="266" s="767" customFormat="true" ht="15" customHeight="true" x14ac:dyDescent="0.2">
      <c r="B266" s="766"/>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3003"/>
      <c r="BB266" s="431" t="s">
        <v>92</v>
      </c>
      <c r="BC266" s="1602" t="s">
        <v>36</v>
      </c>
      <c r="BD266" s="1621" t="s">
        <v>36</v>
      </c>
      <c r="BE266" s="1621" t="s">
        <v>36</v>
      </c>
      <c r="BF266" s="1621" t="s">
        <v>36</v>
      </c>
      <c r="BG266" s="1641" t="s">
        <v>36</v>
      </c>
      <c r="BH266" s="1661" t="s">
        <v>36</v>
      </c>
      <c r="BI266" s="1621" t="s">
        <v>36</v>
      </c>
      <c r="BJ266" s="1621" t="s">
        <v>36</v>
      </c>
      <c r="BK266" s="1621" t="s">
        <v>36</v>
      </c>
      <c r="BL266" s="1641" t="s">
        <v>36</v>
      </c>
      <c r="BM266" s="1661" t="s">
        <v>36</v>
      </c>
      <c r="BN266" s="1621" t="s">
        <v>36</v>
      </c>
      <c r="BO266" s="1621" t="s">
        <v>36</v>
      </c>
      <c r="BP266" s="1621" t="s">
        <v>36</v>
      </c>
      <c r="BQ266" s="1641" t="s">
        <v>36</v>
      </c>
      <c r="BR266" s="1661" t="s">
        <v>36</v>
      </c>
      <c r="BS266" s="1621" t="s">
        <v>36</v>
      </c>
      <c r="BT266" s="1621" t="s">
        <v>36</v>
      </c>
      <c r="BU266" s="1621" t="s">
        <v>36</v>
      </c>
      <c r="BV266" s="1621" t="s">
        <v>36</v>
      </c>
      <c r="BW266" s="1621" t="s">
        <v>36</v>
      </c>
      <c r="BX266" s="1621" t="s">
        <v>36</v>
      </c>
      <c r="BY266" s="1679" t="s">
        <v>36</v>
      </c>
      <c r="BZ266" s="1679" t="s">
        <v>36</v>
      </c>
      <c r="CA266" s="1679" t="s">
        <v>36</v>
      </c>
      <c r="CB266" s="1679" t="s">
        <v>36</v>
      </c>
      <c r="CC266" s="1679" t="s">
        <v>36</v>
      </c>
      <c r="CD266" s="1679" t="s">
        <v>36</v>
      </c>
      <c r="CE266" s="2605"/>
      <c r="CF266" s="2605"/>
      <c r="CG266" s="2605"/>
      <c r="CH266" s="2605"/>
      <c r="CI266" s="2605"/>
      <c r="CJ266" s="2605"/>
      <c r="CK266" s="2605"/>
      <c r="CL266" s="2605"/>
      <c r="CM266" s="2605"/>
      <c r="CN266" s="2605"/>
      <c r="CO266" s="2605"/>
      <c r="CP266" s="2605"/>
      <c r="CQ266" s="2605"/>
      <c r="CR266" s="2605"/>
      <c r="CS266" s="2605"/>
      <c r="CT266" s="2605"/>
      <c r="CU266" s="2605"/>
      <c r="CV266" s="2605"/>
      <c r="CW266" s="2605"/>
      <c r="CX266" s="2605"/>
      <c r="CY266" s="2605"/>
      <c r="CZ266" s="2605"/>
    </row>
    <row r="267" s="767" customFormat="true" ht="15" customHeight="true" x14ac:dyDescent="0.2">
      <c r="B267" s="766"/>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3003"/>
      <c r="BB267" s="431" t="s">
        <v>114</v>
      </c>
      <c r="BC267" s="1602" t="s">
        <v>36</v>
      </c>
      <c r="BD267" s="1621" t="s">
        <v>36</v>
      </c>
      <c r="BE267" s="1621" t="s">
        <v>36</v>
      </c>
      <c r="BF267" s="1621" t="s">
        <v>36</v>
      </c>
      <c r="BG267" s="1641" t="s">
        <v>36</v>
      </c>
      <c r="BH267" s="1661" t="s">
        <v>36</v>
      </c>
      <c r="BI267" s="1621" t="s">
        <v>36</v>
      </c>
      <c r="BJ267" s="1621" t="s">
        <v>36</v>
      </c>
      <c r="BK267" s="1621" t="s">
        <v>36</v>
      </c>
      <c r="BL267" s="1641" t="s">
        <v>36</v>
      </c>
      <c r="BM267" s="1661" t="s">
        <v>36</v>
      </c>
      <c r="BN267" s="1621" t="s">
        <v>36</v>
      </c>
      <c r="BO267" s="1621" t="s">
        <v>36</v>
      </c>
      <c r="BP267" s="1621" t="s">
        <v>36</v>
      </c>
      <c r="BQ267" s="1641" t="s">
        <v>36</v>
      </c>
      <c r="BR267" s="1661" t="s">
        <v>36</v>
      </c>
      <c r="BS267" s="1621" t="s">
        <v>36</v>
      </c>
      <c r="BT267" s="1621" t="s">
        <v>36</v>
      </c>
      <c r="BU267" s="1621" t="s">
        <v>36</v>
      </c>
      <c r="BV267" s="1621" t="s">
        <v>36</v>
      </c>
      <c r="BW267" s="1621" t="s">
        <v>36</v>
      </c>
      <c r="BX267" s="1621" t="s">
        <v>36</v>
      </c>
      <c r="BY267" s="1679" t="s">
        <v>36</v>
      </c>
      <c r="BZ267" s="1679" t="s">
        <v>36</v>
      </c>
      <c r="CA267" s="1679" t="s">
        <v>36</v>
      </c>
      <c r="CB267" s="1679" t="s">
        <v>36</v>
      </c>
      <c r="CC267" s="1679" t="s">
        <v>36</v>
      </c>
      <c r="CD267" s="1679" t="s">
        <v>36</v>
      </c>
      <c r="CE267" s="2605"/>
      <c r="CF267" s="2605"/>
      <c r="CG267" s="2605"/>
      <c r="CH267" s="2605"/>
      <c r="CI267" s="2605"/>
      <c r="CJ267" s="2605"/>
      <c r="CK267" s="2605"/>
      <c r="CL267" s="2605"/>
      <c r="CM267" s="2605"/>
      <c r="CN267" s="2605"/>
      <c r="CO267" s="2605"/>
      <c r="CP267" s="2605"/>
      <c r="CQ267" s="2605"/>
      <c r="CR267" s="2605"/>
      <c r="CS267" s="2605"/>
      <c r="CT267" s="2605"/>
      <c r="CU267" s="2605"/>
      <c r="CV267" s="2605"/>
      <c r="CW267" s="2605"/>
      <c r="CX267" s="2605"/>
      <c r="CY267" s="2605"/>
      <c r="CZ267" s="2605"/>
    </row>
    <row r="268" s="767" customFormat="true" ht="15" customHeight="true" x14ac:dyDescent="0.2">
      <c r="B268" s="766"/>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3003" t="s">
        <v>117</v>
      </c>
      <c r="BB268" s="431" t="s">
        <v>90</v>
      </c>
      <c r="BC268" s="1602" t="s">
        <v>36</v>
      </c>
      <c r="BD268" s="1621" t="s">
        <v>36</v>
      </c>
      <c r="BE268" s="1621" t="s">
        <v>36</v>
      </c>
      <c r="BF268" s="1621" t="s">
        <v>36</v>
      </c>
      <c r="BG268" s="1641" t="s">
        <v>36</v>
      </c>
      <c r="BH268" s="1661" t="s">
        <v>36</v>
      </c>
      <c r="BI268" s="1621" t="s">
        <v>36</v>
      </c>
      <c r="BJ268" s="1621" t="s">
        <v>36</v>
      </c>
      <c r="BK268" s="1621" t="s">
        <v>36</v>
      </c>
      <c r="BL268" s="1641" t="s">
        <v>36</v>
      </c>
      <c r="BM268" s="1661" t="s">
        <v>36</v>
      </c>
      <c r="BN268" s="1621" t="s">
        <v>36</v>
      </c>
      <c r="BO268" s="1621" t="s">
        <v>36</v>
      </c>
      <c r="BP268" s="1621" t="s">
        <v>36</v>
      </c>
      <c r="BQ268" s="1641" t="s">
        <v>36</v>
      </c>
      <c r="BR268" s="1661" t="s">
        <v>36</v>
      </c>
      <c r="BS268" s="1621" t="s">
        <v>36</v>
      </c>
      <c r="BT268" s="1621" t="s">
        <v>36</v>
      </c>
      <c r="BU268" s="1621" t="s">
        <v>36</v>
      </c>
      <c r="BV268" s="1621" t="s">
        <v>36</v>
      </c>
      <c r="BW268" s="1621" t="s">
        <v>36</v>
      </c>
      <c r="BX268" s="1621" t="s">
        <v>36</v>
      </c>
      <c r="BY268" s="1679" t="s">
        <v>36</v>
      </c>
      <c r="BZ268" s="1679" t="s">
        <v>36</v>
      </c>
      <c r="CA268" s="1679" t="s">
        <v>36</v>
      </c>
      <c r="CB268" s="1679" t="s">
        <v>36</v>
      </c>
      <c r="CC268" s="1679" t="s">
        <v>36</v>
      </c>
      <c r="CD268" s="1679" t="s">
        <v>36</v>
      </c>
      <c r="CE268" s="2605"/>
      <c r="CF268" s="2605"/>
      <c r="CG268" s="2605"/>
      <c r="CH268" s="2605"/>
      <c r="CI268" s="2605"/>
      <c r="CJ268" s="2605"/>
      <c r="CK268" s="2605"/>
      <c r="CL268" s="2605"/>
      <c r="CM268" s="2605"/>
      <c r="CN268" s="2605"/>
      <c r="CO268" s="2605"/>
      <c r="CP268" s="2605"/>
      <c r="CQ268" s="2605"/>
      <c r="CR268" s="2605"/>
      <c r="CS268" s="2605"/>
      <c r="CT268" s="2605"/>
      <c r="CU268" s="2605"/>
      <c r="CV268" s="2605"/>
      <c r="CW268" s="2605"/>
      <c r="CX268" s="2605"/>
      <c r="CY268" s="2605"/>
      <c r="CZ268" s="2605"/>
    </row>
    <row r="269" s="767" customFormat="true" ht="15" customHeight="true" x14ac:dyDescent="0.2">
      <c r="B269" s="766"/>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3003"/>
      <c r="BB269" s="431" t="s">
        <v>91</v>
      </c>
      <c r="BC269" s="1602" t="s">
        <v>36</v>
      </c>
      <c r="BD269" s="1621" t="s">
        <v>36</v>
      </c>
      <c r="BE269" s="1621" t="s">
        <v>36</v>
      </c>
      <c r="BF269" s="1621" t="s">
        <v>36</v>
      </c>
      <c r="BG269" s="1641" t="s">
        <v>36</v>
      </c>
      <c r="BH269" s="1661" t="s">
        <v>36</v>
      </c>
      <c r="BI269" s="1621" t="s">
        <v>36</v>
      </c>
      <c r="BJ269" s="1621" t="s">
        <v>36</v>
      </c>
      <c r="BK269" s="1621" t="s">
        <v>36</v>
      </c>
      <c r="BL269" s="1641" t="s">
        <v>36</v>
      </c>
      <c r="BM269" s="1661" t="s">
        <v>36</v>
      </c>
      <c r="BN269" s="1621" t="s">
        <v>36</v>
      </c>
      <c r="BO269" s="1621" t="s">
        <v>36</v>
      </c>
      <c r="BP269" s="1621" t="s">
        <v>36</v>
      </c>
      <c r="BQ269" s="1641" t="s">
        <v>36</v>
      </c>
      <c r="BR269" s="1661" t="s">
        <v>36</v>
      </c>
      <c r="BS269" s="1621" t="s">
        <v>36</v>
      </c>
      <c r="BT269" s="1621" t="s">
        <v>36</v>
      </c>
      <c r="BU269" s="1621" t="s">
        <v>36</v>
      </c>
      <c r="BV269" s="1621" t="s">
        <v>36</v>
      </c>
      <c r="BW269" s="1621" t="s">
        <v>36</v>
      </c>
      <c r="BX269" s="1621" t="s">
        <v>36</v>
      </c>
      <c r="BY269" s="1679" t="s">
        <v>36</v>
      </c>
      <c r="BZ269" s="1679" t="s">
        <v>36</v>
      </c>
      <c r="CA269" s="1679" t="s">
        <v>36</v>
      </c>
      <c r="CB269" s="1679" t="s">
        <v>36</v>
      </c>
      <c r="CC269" s="1679" t="s">
        <v>36</v>
      </c>
      <c r="CD269" s="1679" t="s">
        <v>36</v>
      </c>
      <c r="CE269" s="2605"/>
      <c r="CF269" s="2605"/>
      <c r="CG269" s="2605"/>
      <c r="CH269" s="2605"/>
      <c r="CI269" s="2605"/>
      <c r="CJ269" s="2605"/>
      <c r="CK269" s="2605"/>
      <c r="CL269" s="2605"/>
      <c r="CM269" s="2605"/>
      <c r="CN269" s="2605"/>
      <c r="CO269" s="2605"/>
      <c r="CP269" s="2605"/>
      <c r="CQ269" s="2605"/>
      <c r="CR269" s="2605"/>
      <c r="CS269" s="2605"/>
      <c r="CT269" s="2605"/>
      <c r="CU269" s="2605"/>
      <c r="CV269" s="2605"/>
      <c r="CW269" s="2605"/>
      <c r="CX269" s="2605"/>
      <c r="CY269" s="2605"/>
      <c r="CZ269" s="2605"/>
    </row>
    <row r="270" s="767" customFormat="true" ht="15" customHeight="true" x14ac:dyDescent="0.2">
      <c r="B270" s="766"/>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3003"/>
      <c r="BB270" s="431" t="s">
        <v>92</v>
      </c>
      <c r="BC270" s="1602" t="s">
        <v>36</v>
      </c>
      <c r="BD270" s="1621" t="s">
        <v>36</v>
      </c>
      <c r="BE270" s="1621" t="s">
        <v>36</v>
      </c>
      <c r="BF270" s="1621" t="s">
        <v>36</v>
      </c>
      <c r="BG270" s="1641" t="s">
        <v>36</v>
      </c>
      <c r="BH270" s="1661" t="s">
        <v>36</v>
      </c>
      <c r="BI270" s="1621" t="s">
        <v>36</v>
      </c>
      <c r="BJ270" s="1621" t="s">
        <v>36</v>
      </c>
      <c r="BK270" s="1621" t="s">
        <v>36</v>
      </c>
      <c r="BL270" s="1641" t="s">
        <v>36</v>
      </c>
      <c r="BM270" s="1661" t="s">
        <v>36</v>
      </c>
      <c r="BN270" s="1621" t="s">
        <v>36</v>
      </c>
      <c r="BO270" s="1621" t="s">
        <v>36</v>
      </c>
      <c r="BP270" s="1621" t="s">
        <v>36</v>
      </c>
      <c r="BQ270" s="1641" t="s">
        <v>36</v>
      </c>
      <c r="BR270" s="1661" t="s">
        <v>36</v>
      </c>
      <c r="BS270" s="1621" t="s">
        <v>36</v>
      </c>
      <c r="BT270" s="1621" t="s">
        <v>36</v>
      </c>
      <c r="BU270" s="1621" t="s">
        <v>36</v>
      </c>
      <c r="BV270" s="1621" t="s">
        <v>36</v>
      </c>
      <c r="BW270" s="1621" t="s">
        <v>36</v>
      </c>
      <c r="BX270" s="1621" t="s">
        <v>36</v>
      </c>
      <c r="BY270" s="1679" t="s">
        <v>36</v>
      </c>
      <c r="BZ270" s="1679" t="s">
        <v>36</v>
      </c>
      <c r="CA270" s="1679" t="s">
        <v>36</v>
      </c>
      <c r="CB270" s="1679" t="s">
        <v>36</v>
      </c>
      <c r="CC270" s="1679" t="s">
        <v>36</v>
      </c>
      <c r="CD270" s="1679" t="s">
        <v>36</v>
      </c>
      <c r="CE270" s="2605"/>
      <c r="CF270" s="2605"/>
      <c r="CG270" s="2605"/>
      <c r="CH270" s="2605"/>
      <c r="CI270" s="2605"/>
      <c r="CJ270" s="2605"/>
      <c r="CK270" s="2605"/>
      <c r="CL270" s="2605"/>
      <c r="CM270" s="2605"/>
      <c r="CN270" s="2605"/>
      <c r="CO270" s="2605"/>
      <c r="CP270" s="2605"/>
      <c r="CQ270" s="2605"/>
      <c r="CR270" s="2605"/>
      <c r="CS270" s="2605"/>
      <c r="CT270" s="2605"/>
      <c r="CU270" s="2605"/>
      <c r="CV270" s="2605"/>
      <c r="CW270" s="2605"/>
      <c r="CX270" s="2605"/>
      <c r="CY270" s="2605"/>
      <c r="CZ270" s="2605"/>
    </row>
    <row r="271" s="767" customFormat="true" ht="15" customHeight="true" x14ac:dyDescent="0.2">
      <c r="B271" s="766"/>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3003" t="s">
        <v>76</v>
      </c>
      <c r="BB271" s="431" t="s">
        <v>50</v>
      </c>
      <c r="BC271" s="1602" t="s">
        <v>36</v>
      </c>
      <c r="BD271" s="1622" t="s">
        <v>36</v>
      </c>
      <c r="BE271" s="1622" t="s">
        <v>36</v>
      </c>
      <c r="BF271" s="1622" t="s">
        <v>36</v>
      </c>
      <c r="BG271" s="1642" t="s">
        <v>36</v>
      </c>
      <c r="BH271" s="1602" t="s">
        <v>36</v>
      </c>
      <c r="BI271" s="1622" t="s">
        <v>36</v>
      </c>
      <c r="BJ271" s="1622" t="s">
        <v>36</v>
      </c>
      <c r="BK271" s="1622" t="s">
        <v>36</v>
      </c>
      <c r="BL271" s="1642" t="s">
        <v>36</v>
      </c>
      <c r="BM271" s="1602" t="s">
        <v>36</v>
      </c>
      <c r="BN271" s="1622" t="s">
        <v>36</v>
      </c>
      <c r="BO271" s="1622" t="s">
        <v>36</v>
      </c>
      <c r="BP271" s="1622" t="s">
        <v>36</v>
      </c>
      <c r="BQ271" s="1642" t="s">
        <v>36</v>
      </c>
      <c r="BR271" s="1602" t="s">
        <v>36</v>
      </c>
      <c r="BS271" s="1622" t="s">
        <v>36</v>
      </c>
      <c r="BT271" s="1622" t="s">
        <v>36</v>
      </c>
      <c r="BU271" s="1622" t="s">
        <v>36</v>
      </c>
      <c r="BV271" s="1622" t="s">
        <v>36</v>
      </c>
      <c r="BW271" s="1622" t="s">
        <v>36</v>
      </c>
      <c r="BX271" s="1622" t="s">
        <v>36</v>
      </c>
      <c r="BY271" s="1680" t="s">
        <v>36</v>
      </c>
      <c r="BZ271" s="1680" t="s">
        <v>36</v>
      </c>
      <c r="CA271" s="1680" t="s">
        <v>36</v>
      </c>
      <c r="CB271" s="1680" t="s">
        <v>36</v>
      </c>
      <c r="CC271" s="1680" t="s">
        <v>36</v>
      </c>
      <c r="CD271" s="1680" t="s">
        <v>36</v>
      </c>
      <c r="CE271" s="2606"/>
      <c r="CF271" s="2606"/>
      <c r="CG271" s="2606"/>
      <c r="CH271" s="2606"/>
      <c r="CI271" s="2606"/>
      <c r="CJ271" s="2606"/>
      <c r="CK271" s="2606"/>
      <c r="CL271" s="2606"/>
      <c r="CM271" s="2606"/>
      <c r="CN271" s="2606"/>
      <c r="CO271" s="2606"/>
      <c r="CP271" s="2606"/>
      <c r="CQ271" s="2606"/>
      <c r="CR271" s="2606"/>
      <c r="CS271" s="2606"/>
      <c r="CT271" s="2606"/>
      <c r="CU271" s="2606"/>
      <c r="CV271" s="2606"/>
      <c r="CW271" s="2606"/>
      <c r="CX271" s="2606"/>
      <c r="CY271" s="2606"/>
      <c r="CZ271" s="2606"/>
    </row>
    <row r="272" s="767" customFormat="true" ht="15" customHeight="true" x14ac:dyDescent="0.2">
      <c r="B272" s="766"/>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3003"/>
      <c r="BB272" s="431" t="s">
        <v>49</v>
      </c>
      <c r="BC272" s="1602" t="s">
        <v>36</v>
      </c>
      <c r="BD272" s="1622" t="s">
        <v>36</v>
      </c>
      <c r="BE272" s="1622" t="s">
        <v>36</v>
      </c>
      <c r="BF272" s="1622" t="s">
        <v>36</v>
      </c>
      <c r="BG272" s="1642" t="s">
        <v>36</v>
      </c>
      <c r="BH272" s="1602" t="s">
        <v>36</v>
      </c>
      <c r="BI272" s="1622" t="s">
        <v>36</v>
      </c>
      <c r="BJ272" s="1622" t="s">
        <v>36</v>
      </c>
      <c r="BK272" s="1622" t="s">
        <v>36</v>
      </c>
      <c r="BL272" s="1642" t="s">
        <v>36</v>
      </c>
      <c r="BM272" s="1602" t="s">
        <v>36</v>
      </c>
      <c r="BN272" s="1622" t="s">
        <v>36</v>
      </c>
      <c r="BO272" s="1622" t="s">
        <v>36</v>
      </c>
      <c r="BP272" s="1622" t="s">
        <v>36</v>
      </c>
      <c r="BQ272" s="1642" t="s">
        <v>36</v>
      </c>
      <c r="BR272" s="1602" t="s">
        <v>36</v>
      </c>
      <c r="BS272" s="1622" t="s">
        <v>36</v>
      </c>
      <c r="BT272" s="1622" t="s">
        <v>36</v>
      </c>
      <c r="BU272" s="1622" t="s">
        <v>36</v>
      </c>
      <c r="BV272" s="1622" t="s">
        <v>36</v>
      </c>
      <c r="BW272" s="1622" t="s">
        <v>36</v>
      </c>
      <c r="BX272" s="1622" t="s">
        <v>36</v>
      </c>
      <c r="BY272" s="1680" t="s">
        <v>36</v>
      </c>
      <c r="BZ272" s="1680" t="s">
        <v>36</v>
      </c>
      <c r="CA272" s="1680" t="s">
        <v>36</v>
      </c>
      <c r="CB272" s="1680" t="s">
        <v>36</v>
      </c>
      <c r="CC272" s="1680" t="s">
        <v>36</v>
      </c>
      <c r="CD272" s="1680" t="s">
        <v>36</v>
      </c>
      <c r="CE272" s="2606"/>
      <c r="CF272" s="2606"/>
      <c r="CG272" s="2606"/>
      <c r="CH272" s="2606"/>
      <c r="CI272" s="2606"/>
      <c r="CJ272" s="2606"/>
      <c r="CK272" s="2606"/>
      <c r="CL272" s="2606"/>
      <c r="CM272" s="2606"/>
      <c r="CN272" s="2606"/>
      <c r="CO272" s="2606"/>
      <c r="CP272" s="2606"/>
      <c r="CQ272" s="2606"/>
      <c r="CR272" s="2606"/>
      <c r="CS272" s="2606"/>
      <c r="CT272" s="2606"/>
      <c r="CU272" s="2606"/>
      <c r="CV272" s="2606"/>
      <c r="CW272" s="2606"/>
      <c r="CX272" s="2606"/>
      <c r="CY272" s="2606"/>
      <c r="CZ272" s="2606"/>
    </row>
    <row r="273" s="767" customFormat="true" ht="15" customHeight="true" x14ac:dyDescent="0.2">
      <c r="B273" s="766"/>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3003"/>
      <c r="BB273" s="431" t="s">
        <v>114</v>
      </c>
      <c r="BC273" s="1602" t="s">
        <v>36</v>
      </c>
      <c r="BD273" s="1622" t="s">
        <v>36</v>
      </c>
      <c r="BE273" s="1622" t="s">
        <v>36</v>
      </c>
      <c r="BF273" s="1622" t="s">
        <v>36</v>
      </c>
      <c r="BG273" s="1642" t="s">
        <v>36</v>
      </c>
      <c r="BH273" s="1602" t="s">
        <v>36</v>
      </c>
      <c r="BI273" s="1622" t="s">
        <v>36</v>
      </c>
      <c r="BJ273" s="1622" t="s">
        <v>36</v>
      </c>
      <c r="BK273" s="1622" t="s">
        <v>36</v>
      </c>
      <c r="BL273" s="1642" t="s">
        <v>36</v>
      </c>
      <c r="BM273" s="1602" t="s">
        <v>36</v>
      </c>
      <c r="BN273" s="1622" t="s">
        <v>36</v>
      </c>
      <c r="BO273" s="1622" t="s">
        <v>36</v>
      </c>
      <c r="BP273" s="1622" t="s">
        <v>36</v>
      </c>
      <c r="BQ273" s="1642" t="s">
        <v>36</v>
      </c>
      <c r="BR273" s="1602" t="s">
        <v>36</v>
      </c>
      <c r="BS273" s="1622" t="s">
        <v>36</v>
      </c>
      <c r="BT273" s="1622" t="s">
        <v>36</v>
      </c>
      <c r="BU273" s="1622" t="s">
        <v>36</v>
      </c>
      <c r="BV273" s="1622" t="s">
        <v>36</v>
      </c>
      <c r="BW273" s="1622" t="s">
        <v>36</v>
      </c>
      <c r="BX273" s="1622" t="s">
        <v>36</v>
      </c>
      <c r="BY273" s="1680" t="s">
        <v>36</v>
      </c>
      <c r="BZ273" s="1680" t="s">
        <v>36</v>
      </c>
      <c r="CA273" s="1680" t="s">
        <v>36</v>
      </c>
      <c r="CB273" s="1680" t="s">
        <v>36</v>
      </c>
      <c r="CC273" s="1680" t="s">
        <v>36</v>
      </c>
      <c r="CD273" s="1680" t="s">
        <v>36</v>
      </c>
      <c r="CE273" s="2606"/>
      <c r="CF273" s="2606"/>
      <c r="CG273" s="2606"/>
      <c r="CH273" s="2606"/>
      <c r="CI273" s="2606"/>
      <c r="CJ273" s="2606"/>
      <c r="CK273" s="2606"/>
      <c r="CL273" s="2606"/>
      <c r="CM273" s="2606"/>
      <c r="CN273" s="2606"/>
      <c r="CO273" s="2606"/>
      <c r="CP273" s="2606"/>
      <c r="CQ273" s="2606"/>
      <c r="CR273" s="2606"/>
      <c r="CS273" s="2606"/>
      <c r="CT273" s="2606"/>
      <c r="CU273" s="2606"/>
      <c r="CV273" s="2606"/>
      <c r="CW273" s="2606"/>
      <c r="CX273" s="2606"/>
      <c r="CY273" s="2606"/>
      <c r="CZ273" s="2606"/>
    </row>
    <row r="274" s="767" customFormat="true" ht="15" customHeight="true" x14ac:dyDescent="0.2">
      <c r="B274" s="766"/>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3003" t="s">
        <v>77</v>
      </c>
      <c r="BB274" s="431" t="s">
        <v>50</v>
      </c>
      <c r="BC274" s="1602" t="s">
        <v>36</v>
      </c>
      <c r="BD274" s="1621" t="s">
        <v>36</v>
      </c>
      <c r="BE274" s="1621" t="s">
        <v>36</v>
      </c>
      <c r="BF274" s="1621" t="s">
        <v>36</v>
      </c>
      <c r="BG274" s="1641" t="s">
        <v>36</v>
      </c>
      <c r="BH274" s="1661" t="s">
        <v>36</v>
      </c>
      <c r="BI274" s="1621" t="s">
        <v>36</v>
      </c>
      <c r="BJ274" s="1621" t="s">
        <v>36</v>
      </c>
      <c r="BK274" s="1621" t="s">
        <v>36</v>
      </c>
      <c r="BL274" s="1641" t="s">
        <v>36</v>
      </c>
      <c r="BM274" s="1661" t="s">
        <v>36</v>
      </c>
      <c r="BN274" s="1621" t="s">
        <v>36</v>
      </c>
      <c r="BO274" s="1621" t="s">
        <v>36</v>
      </c>
      <c r="BP274" s="1621" t="s">
        <v>36</v>
      </c>
      <c r="BQ274" s="1641" t="s">
        <v>36</v>
      </c>
      <c r="BR274" s="1661" t="s">
        <v>36</v>
      </c>
      <c r="BS274" s="1621" t="s">
        <v>36</v>
      </c>
      <c r="BT274" s="1621" t="s">
        <v>36</v>
      </c>
      <c r="BU274" s="1621" t="s">
        <v>36</v>
      </c>
      <c r="BV274" s="1621" t="s">
        <v>36</v>
      </c>
      <c r="BW274" s="1621" t="s">
        <v>36</v>
      </c>
      <c r="BX274" s="1621" t="s">
        <v>36</v>
      </c>
      <c r="BY274" s="1679" t="s">
        <v>36</v>
      </c>
      <c r="BZ274" s="1679" t="s">
        <v>36</v>
      </c>
      <c r="CA274" s="1679" t="s">
        <v>36</v>
      </c>
      <c r="CB274" s="1679" t="s">
        <v>36</v>
      </c>
      <c r="CC274" s="1679" t="s">
        <v>36</v>
      </c>
      <c r="CD274" s="1679" t="s">
        <v>36</v>
      </c>
      <c r="CE274" s="2605"/>
      <c r="CF274" s="2605"/>
      <c r="CG274" s="2605"/>
      <c r="CH274" s="2605"/>
      <c r="CI274" s="2605"/>
      <c r="CJ274" s="2605"/>
      <c r="CK274" s="2605"/>
      <c r="CL274" s="2605"/>
      <c r="CM274" s="2605"/>
      <c r="CN274" s="2605"/>
      <c r="CO274" s="2605"/>
      <c r="CP274" s="2605"/>
      <c r="CQ274" s="2605"/>
      <c r="CR274" s="2605"/>
      <c r="CS274" s="2605"/>
      <c r="CT274" s="2605"/>
      <c r="CU274" s="2605"/>
      <c r="CV274" s="2605"/>
      <c r="CW274" s="2605"/>
      <c r="CX274" s="2605"/>
      <c r="CY274" s="2605"/>
      <c r="CZ274" s="2605"/>
    </row>
    <row r="275" s="767" customFormat="true" ht="15" customHeight="true" x14ac:dyDescent="0.2">
      <c r="B275" s="766"/>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3003"/>
      <c r="BB275" s="431" t="s">
        <v>49</v>
      </c>
      <c r="BC275" s="1602" t="s">
        <v>36</v>
      </c>
      <c r="BD275" s="1621" t="s">
        <v>36</v>
      </c>
      <c r="BE275" s="1621" t="s">
        <v>36</v>
      </c>
      <c r="BF275" s="1621" t="s">
        <v>36</v>
      </c>
      <c r="BG275" s="1641" t="s">
        <v>36</v>
      </c>
      <c r="BH275" s="1661" t="s">
        <v>36</v>
      </c>
      <c r="BI275" s="1621" t="s">
        <v>36</v>
      </c>
      <c r="BJ275" s="1621" t="s">
        <v>36</v>
      </c>
      <c r="BK275" s="1621" t="s">
        <v>36</v>
      </c>
      <c r="BL275" s="1641" t="s">
        <v>36</v>
      </c>
      <c r="BM275" s="1661" t="s">
        <v>36</v>
      </c>
      <c r="BN275" s="1621" t="s">
        <v>36</v>
      </c>
      <c r="BO275" s="1621" t="s">
        <v>36</v>
      </c>
      <c r="BP275" s="1621" t="s">
        <v>36</v>
      </c>
      <c r="BQ275" s="1641" t="s">
        <v>36</v>
      </c>
      <c r="BR275" s="1661" t="s">
        <v>36</v>
      </c>
      <c r="BS275" s="1621" t="s">
        <v>36</v>
      </c>
      <c r="BT275" s="1621" t="s">
        <v>36</v>
      </c>
      <c r="BU275" s="1621" t="s">
        <v>36</v>
      </c>
      <c r="BV275" s="1621" t="s">
        <v>36</v>
      </c>
      <c r="BW275" s="1621" t="s">
        <v>36</v>
      </c>
      <c r="BX275" s="1621" t="s">
        <v>36</v>
      </c>
      <c r="BY275" s="1679" t="s">
        <v>36</v>
      </c>
      <c r="BZ275" s="1679" t="s">
        <v>36</v>
      </c>
      <c r="CA275" s="1679" t="s">
        <v>36</v>
      </c>
      <c r="CB275" s="1679" t="s">
        <v>36</v>
      </c>
      <c r="CC275" s="1679" t="s">
        <v>36</v>
      </c>
      <c r="CD275" s="1679" t="s">
        <v>36</v>
      </c>
      <c r="CE275" s="2605"/>
      <c r="CF275" s="2605"/>
      <c r="CG275" s="2605"/>
      <c r="CH275" s="2605"/>
      <c r="CI275" s="2605"/>
      <c r="CJ275" s="2605"/>
      <c r="CK275" s="2605"/>
      <c r="CL275" s="2605"/>
      <c r="CM275" s="2605"/>
      <c r="CN275" s="2605"/>
      <c r="CO275" s="2605"/>
      <c r="CP275" s="2605"/>
      <c r="CQ275" s="2605"/>
      <c r="CR275" s="2605"/>
      <c r="CS275" s="2605"/>
      <c r="CT275" s="2605"/>
      <c r="CU275" s="2605"/>
      <c r="CV275" s="2605"/>
      <c r="CW275" s="2605"/>
      <c r="CX275" s="2605"/>
      <c r="CY275" s="2605"/>
      <c r="CZ275" s="2605"/>
    </row>
    <row r="276" s="767" customFormat="true" ht="15" customHeight="true" x14ac:dyDescent="0.2">
      <c r="B276" s="766"/>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3003"/>
      <c r="BB276" s="431" t="s">
        <v>115</v>
      </c>
      <c r="BC276" s="1602" t="s">
        <v>36</v>
      </c>
      <c r="BD276" s="1621" t="s">
        <v>36</v>
      </c>
      <c r="BE276" s="1621" t="s">
        <v>36</v>
      </c>
      <c r="BF276" s="1621" t="s">
        <v>36</v>
      </c>
      <c r="BG276" s="1641" t="s">
        <v>36</v>
      </c>
      <c r="BH276" s="1661" t="s">
        <v>36</v>
      </c>
      <c r="BI276" s="1621" t="s">
        <v>36</v>
      </c>
      <c r="BJ276" s="1621" t="s">
        <v>36</v>
      </c>
      <c r="BK276" s="1621" t="s">
        <v>36</v>
      </c>
      <c r="BL276" s="1641" t="s">
        <v>36</v>
      </c>
      <c r="BM276" s="1661" t="s">
        <v>36</v>
      </c>
      <c r="BN276" s="1621" t="s">
        <v>36</v>
      </c>
      <c r="BO276" s="1621" t="s">
        <v>36</v>
      </c>
      <c r="BP276" s="1621" t="s">
        <v>36</v>
      </c>
      <c r="BQ276" s="1641" t="s">
        <v>36</v>
      </c>
      <c r="BR276" s="1661" t="s">
        <v>36</v>
      </c>
      <c r="BS276" s="1621" t="s">
        <v>36</v>
      </c>
      <c r="BT276" s="1621" t="s">
        <v>36</v>
      </c>
      <c r="BU276" s="1621" t="s">
        <v>36</v>
      </c>
      <c r="BV276" s="1621" t="s">
        <v>36</v>
      </c>
      <c r="BW276" s="1621" t="s">
        <v>36</v>
      </c>
      <c r="BX276" s="1621" t="s">
        <v>36</v>
      </c>
      <c r="BY276" s="1679" t="s">
        <v>36</v>
      </c>
      <c r="BZ276" s="1679" t="s">
        <v>36</v>
      </c>
      <c r="CA276" s="1679" t="s">
        <v>36</v>
      </c>
      <c r="CB276" s="1679" t="s">
        <v>36</v>
      </c>
      <c r="CC276" s="1679" t="s">
        <v>36</v>
      </c>
      <c r="CD276" s="1679" t="s">
        <v>36</v>
      </c>
      <c r="CE276" s="2605"/>
      <c r="CF276" s="2605"/>
      <c r="CG276" s="2605"/>
      <c r="CH276" s="2605"/>
      <c r="CI276" s="2605"/>
      <c r="CJ276" s="2605"/>
      <c r="CK276" s="2605"/>
      <c r="CL276" s="2605"/>
      <c r="CM276" s="2605"/>
      <c r="CN276" s="2605"/>
      <c r="CO276" s="2605"/>
      <c r="CP276" s="2605"/>
      <c r="CQ276" s="2605"/>
      <c r="CR276" s="2605"/>
      <c r="CS276" s="2605"/>
      <c r="CT276" s="2605"/>
      <c r="CU276" s="2605"/>
      <c r="CV276" s="2605"/>
      <c r="CW276" s="2605"/>
      <c r="CX276" s="2605"/>
      <c r="CY276" s="2605"/>
      <c r="CZ276" s="2605"/>
    </row>
    <row r="277" s="767" customFormat="true" ht="15" customHeight="true" x14ac:dyDescent="0.2">
      <c r="B277" s="766"/>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3003" t="s">
        <v>78</v>
      </c>
      <c r="BB277" s="431" t="s">
        <v>79</v>
      </c>
      <c r="BC277" s="1602" t="s">
        <v>36</v>
      </c>
      <c r="BD277" s="1621" t="s">
        <v>36</v>
      </c>
      <c r="BE277" s="1621" t="s">
        <v>36</v>
      </c>
      <c r="BF277" s="1621" t="s">
        <v>36</v>
      </c>
      <c r="BG277" s="1641" t="s">
        <v>36</v>
      </c>
      <c r="BH277" s="1661" t="s">
        <v>36</v>
      </c>
      <c r="BI277" s="1621" t="s">
        <v>36</v>
      </c>
      <c r="BJ277" s="1621" t="s">
        <v>36</v>
      </c>
      <c r="BK277" s="1621" t="s">
        <v>36</v>
      </c>
      <c r="BL277" s="1641" t="s">
        <v>36</v>
      </c>
      <c r="BM277" s="1661" t="s">
        <v>36</v>
      </c>
      <c r="BN277" s="1621" t="s">
        <v>36</v>
      </c>
      <c r="BO277" s="1621" t="s">
        <v>36</v>
      </c>
      <c r="BP277" s="1621" t="s">
        <v>36</v>
      </c>
      <c r="BQ277" s="1641" t="s">
        <v>36</v>
      </c>
      <c r="BR277" s="1661" t="s">
        <v>36</v>
      </c>
      <c r="BS277" s="1621" t="s">
        <v>36</v>
      </c>
      <c r="BT277" s="1621" t="s">
        <v>36</v>
      </c>
      <c r="BU277" s="1621" t="s">
        <v>36</v>
      </c>
      <c r="BV277" s="1621" t="s">
        <v>36</v>
      </c>
      <c r="BW277" s="1621" t="s">
        <v>36</v>
      </c>
      <c r="BX277" s="1621" t="s">
        <v>36</v>
      </c>
      <c r="BY277" s="1679" t="s">
        <v>36</v>
      </c>
      <c r="BZ277" s="1679" t="s">
        <v>36</v>
      </c>
      <c r="CA277" s="1679" t="s">
        <v>36</v>
      </c>
      <c r="CB277" s="1679" t="s">
        <v>36</v>
      </c>
      <c r="CC277" s="1679" t="s">
        <v>36</v>
      </c>
      <c r="CD277" s="1679" t="s">
        <v>36</v>
      </c>
      <c r="CE277" s="2605"/>
      <c r="CF277" s="2605"/>
      <c r="CG277" s="2605"/>
      <c r="CH277" s="2605"/>
      <c r="CI277" s="2605"/>
      <c r="CJ277" s="2605"/>
      <c r="CK277" s="2605"/>
      <c r="CL277" s="2605"/>
      <c r="CM277" s="2605"/>
      <c r="CN277" s="2605"/>
      <c r="CO277" s="2605"/>
      <c r="CP277" s="2605"/>
      <c r="CQ277" s="2605"/>
      <c r="CR277" s="2605"/>
      <c r="CS277" s="2605"/>
      <c r="CT277" s="2605"/>
      <c r="CU277" s="2605"/>
      <c r="CV277" s="2605"/>
      <c r="CW277" s="2605"/>
      <c r="CX277" s="2605"/>
      <c r="CY277" s="2605"/>
      <c r="CZ277" s="2605"/>
    </row>
    <row r="278" s="767" customFormat="true" ht="15" customHeight="true" x14ac:dyDescent="0.2">
      <c r="B278" s="766"/>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3003"/>
      <c r="BB278" s="431" t="s">
        <v>80</v>
      </c>
      <c r="BC278" s="1602" t="s">
        <v>36</v>
      </c>
      <c r="BD278" s="1621" t="s">
        <v>36</v>
      </c>
      <c r="BE278" s="1621" t="s">
        <v>36</v>
      </c>
      <c r="BF278" s="1621" t="s">
        <v>36</v>
      </c>
      <c r="BG278" s="1641" t="s">
        <v>36</v>
      </c>
      <c r="BH278" s="1661" t="s">
        <v>36</v>
      </c>
      <c r="BI278" s="1621" t="s">
        <v>36</v>
      </c>
      <c r="BJ278" s="1621" t="s">
        <v>36</v>
      </c>
      <c r="BK278" s="1621" t="s">
        <v>36</v>
      </c>
      <c r="BL278" s="1641" t="s">
        <v>36</v>
      </c>
      <c r="BM278" s="1661" t="s">
        <v>36</v>
      </c>
      <c r="BN278" s="1621" t="s">
        <v>36</v>
      </c>
      <c r="BO278" s="1621" t="s">
        <v>36</v>
      </c>
      <c r="BP278" s="1621" t="s">
        <v>36</v>
      </c>
      <c r="BQ278" s="1641" t="s">
        <v>36</v>
      </c>
      <c r="BR278" s="1661" t="s">
        <v>36</v>
      </c>
      <c r="BS278" s="1621" t="s">
        <v>36</v>
      </c>
      <c r="BT278" s="1621" t="s">
        <v>36</v>
      </c>
      <c r="BU278" s="1621" t="s">
        <v>36</v>
      </c>
      <c r="BV278" s="1621" t="s">
        <v>36</v>
      </c>
      <c r="BW278" s="1621" t="s">
        <v>36</v>
      </c>
      <c r="BX278" s="1621" t="s">
        <v>36</v>
      </c>
      <c r="BY278" s="1679" t="s">
        <v>36</v>
      </c>
      <c r="BZ278" s="1679" t="s">
        <v>36</v>
      </c>
      <c r="CA278" s="1679" t="s">
        <v>36</v>
      </c>
      <c r="CB278" s="1679" t="s">
        <v>36</v>
      </c>
      <c r="CC278" s="1679" t="s">
        <v>36</v>
      </c>
      <c r="CD278" s="1679" t="s">
        <v>36</v>
      </c>
      <c r="CE278" s="2605"/>
      <c r="CF278" s="2605"/>
      <c r="CG278" s="2605"/>
      <c r="CH278" s="2605"/>
      <c r="CI278" s="2605"/>
      <c r="CJ278" s="2605"/>
      <c r="CK278" s="2605"/>
      <c r="CL278" s="2605"/>
      <c r="CM278" s="2605"/>
      <c r="CN278" s="2605"/>
      <c r="CO278" s="2605"/>
      <c r="CP278" s="2605"/>
      <c r="CQ278" s="2605"/>
      <c r="CR278" s="2605"/>
      <c r="CS278" s="2605"/>
      <c r="CT278" s="2605"/>
      <c r="CU278" s="2605"/>
      <c r="CV278" s="2605"/>
      <c r="CW278" s="2605"/>
      <c r="CX278" s="2605"/>
      <c r="CY278" s="2605"/>
      <c r="CZ278" s="2605"/>
    </row>
    <row r="279" s="767" customFormat="true" ht="15" customHeight="true" x14ac:dyDescent="0.2">
      <c r="B279" s="766"/>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3003"/>
      <c r="BB279" s="431" t="s">
        <v>81</v>
      </c>
      <c r="BC279" s="1602" t="s">
        <v>36</v>
      </c>
      <c r="BD279" s="1622" t="s">
        <v>36</v>
      </c>
      <c r="BE279" s="1622" t="s">
        <v>36</v>
      </c>
      <c r="BF279" s="1622" t="s">
        <v>36</v>
      </c>
      <c r="BG279" s="1642" t="s">
        <v>36</v>
      </c>
      <c r="BH279" s="1602" t="s">
        <v>36</v>
      </c>
      <c r="BI279" s="1622" t="s">
        <v>36</v>
      </c>
      <c r="BJ279" s="1622" t="s">
        <v>36</v>
      </c>
      <c r="BK279" s="1622" t="s">
        <v>36</v>
      </c>
      <c r="BL279" s="1642" t="s">
        <v>36</v>
      </c>
      <c r="BM279" s="1602" t="s">
        <v>36</v>
      </c>
      <c r="BN279" s="1622" t="s">
        <v>36</v>
      </c>
      <c r="BO279" s="1622" t="s">
        <v>36</v>
      </c>
      <c r="BP279" s="1622" t="s">
        <v>36</v>
      </c>
      <c r="BQ279" s="1642" t="s">
        <v>36</v>
      </c>
      <c r="BR279" s="1602" t="s">
        <v>36</v>
      </c>
      <c r="BS279" s="1622" t="s">
        <v>36</v>
      </c>
      <c r="BT279" s="1622" t="s">
        <v>36</v>
      </c>
      <c r="BU279" s="1622" t="s">
        <v>36</v>
      </c>
      <c r="BV279" s="1622" t="s">
        <v>36</v>
      </c>
      <c r="BW279" s="1622" t="s">
        <v>36</v>
      </c>
      <c r="BX279" s="1622" t="s">
        <v>36</v>
      </c>
      <c r="BY279" s="1680" t="s">
        <v>36</v>
      </c>
      <c r="BZ279" s="1680" t="s">
        <v>36</v>
      </c>
      <c r="CA279" s="1680" t="s">
        <v>36</v>
      </c>
      <c r="CB279" s="1680" t="s">
        <v>36</v>
      </c>
      <c r="CC279" s="1680" t="s">
        <v>36</v>
      </c>
      <c r="CD279" s="1680" t="s">
        <v>36</v>
      </c>
      <c r="CE279" s="2606"/>
      <c r="CF279" s="2606"/>
      <c r="CG279" s="2606"/>
      <c r="CH279" s="2606"/>
      <c r="CI279" s="2606"/>
      <c r="CJ279" s="2606"/>
      <c r="CK279" s="2606"/>
      <c r="CL279" s="2606"/>
      <c r="CM279" s="2606"/>
      <c r="CN279" s="2606"/>
      <c r="CO279" s="2606"/>
      <c r="CP279" s="2606"/>
      <c r="CQ279" s="2606"/>
      <c r="CR279" s="2606"/>
      <c r="CS279" s="2606"/>
      <c r="CT279" s="2606"/>
      <c r="CU279" s="2606"/>
      <c r="CV279" s="2606"/>
      <c r="CW279" s="2606"/>
      <c r="CX279" s="2606"/>
      <c r="CY279" s="2606"/>
      <c r="CZ279" s="2606"/>
    </row>
    <row r="280" s="767" customFormat="true" ht="15" customHeight="true" x14ac:dyDescent="0.2">
      <c r="B280" s="766"/>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3003"/>
      <c r="BB280" s="431" t="s">
        <v>82</v>
      </c>
      <c r="BC280" s="1602" t="s">
        <v>36</v>
      </c>
      <c r="BD280" s="1622" t="s">
        <v>36</v>
      </c>
      <c r="BE280" s="1622" t="s">
        <v>36</v>
      </c>
      <c r="BF280" s="1622" t="s">
        <v>36</v>
      </c>
      <c r="BG280" s="1642" t="s">
        <v>36</v>
      </c>
      <c r="BH280" s="1602" t="s">
        <v>36</v>
      </c>
      <c r="BI280" s="1622" t="s">
        <v>36</v>
      </c>
      <c r="BJ280" s="1622" t="s">
        <v>36</v>
      </c>
      <c r="BK280" s="1622" t="s">
        <v>36</v>
      </c>
      <c r="BL280" s="1642" t="s">
        <v>36</v>
      </c>
      <c r="BM280" s="1602" t="s">
        <v>36</v>
      </c>
      <c r="BN280" s="1622" t="s">
        <v>36</v>
      </c>
      <c r="BO280" s="1622" t="s">
        <v>36</v>
      </c>
      <c r="BP280" s="1622" t="s">
        <v>36</v>
      </c>
      <c r="BQ280" s="1642" t="s">
        <v>36</v>
      </c>
      <c r="BR280" s="1602" t="s">
        <v>36</v>
      </c>
      <c r="BS280" s="1622" t="s">
        <v>36</v>
      </c>
      <c r="BT280" s="1622" t="s">
        <v>36</v>
      </c>
      <c r="BU280" s="1622" t="s">
        <v>36</v>
      </c>
      <c r="BV280" s="1622" t="s">
        <v>36</v>
      </c>
      <c r="BW280" s="1622" t="s">
        <v>36</v>
      </c>
      <c r="BX280" s="1622" t="s">
        <v>36</v>
      </c>
      <c r="BY280" s="1680" t="s">
        <v>36</v>
      </c>
      <c r="BZ280" s="1680" t="s">
        <v>36</v>
      </c>
      <c r="CA280" s="1680" t="s">
        <v>36</v>
      </c>
      <c r="CB280" s="1680" t="s">
        <v>36</v>
      </c>
      <c r="CC280" s="1680" t="s">
        <v>36</v>
      </c>
      <c r="CD280" s="1680" t="s">
        <v>36</v>
      </c>
      <c r="CE280" s="2606"/>
      <c r="CF280" s="2606"/>
      <c r="CG280" s="2606"/>
      <c r="CH280" s="2606"/>
      <c r="CI280" s="2606"/>
      <c r="CJ280" s="2606"/>
      <c r="CK280" s="2606"/>
      <c r="CL280" s="2606"/>
      <c r="CM280" s="2606"/>
      <c r="CN280" s="2606"/>
      <c r="CO280" s="2606"/>
      <c r="CP280" s="2606"/>
      <c r="CQ280" s="2606"/>
      <c r="CR280" s="2606"/>
      <c r="CS280" s="2606"/>
      <c r="CT280" s="2606"/>
      <c r="CU280" s="2606"/>
      <c r="CV280" s="2606"/>
      <c r="CW280" s="2606"/>
      <c r="CX280" s="2606"/>
      <c r="CY280" s="2606"/>
      <c r="CZ280" s="2606"/>
    </row>
    <row r="281" s="767" customFormat="true" ht="15" customHeight="true" x14ac:dyDescent="0.2">
      <c r="B281" s="766"/>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3003"/>
      <c r="BB281" s="431" t="s">
        <v>83</v>
      </c>
      <c r="BC281" s="1602" t="s">
        <v>36</v>
      </c>
      <c r="BD281" s="1622" t="s">
        <v>36</v>
      </c>
      <c r="BE281" s="1622" t="s">
        <v>36</v>
      </c>
      <c r="BF281" s="1622" t="s">
        <v>36</v>
      </c>
      <c r="BG281" s="1642" t="s">
        <v>36</v>
      </c>
      <c r="BH281" s="1602" t="s">
        <v>36</v>
      </c>
      <c r="BI281" s="1622" t="s">
        <v>36</v>
      </c>
      <c r="BJ281" s="1622" t="s">
        <v>36</v>
      </c>
      <c r="BK281" s="1622" t="s">
        <v>36</v>
      </c>
      <c r="BL281" s="1642" t="s">
        <v>36</v>
      </c>
      <c r="BM281" s="1602" t="s">
        <v>36</v>
      </c>
      <c r="BN281" s="1622" t="s">
        <v>36</v>
      </c>
      <c r="BO281" s="1622" t="s">
        <v>36</v>
      </c>
      <c r="BP281" s="1622" t="s">
        <v>36</v>
      </c>
      <c r="BQ281" s="1642" t="s">
        <v>36</v>
      </c>
      <c r="BR281" s="1602" t="s">
        <v>36</v>
      </c>
      <c r="BS281" s="1622" t="s">
        <v>36</v>
      </c>
      <c r="BT281" s="1622" t="s">
        <v>36</v>
      </c>
      <c r="BU281" s="1622" t="s">
        <v>36</v>
      </c>
      <c r="BV281" s="1622" t="s">
        <v>36</v>
      </c>
      <c r="BW281" s="1622" t="s">
        <v>36</v>
      </c>
      <c r="BX281" s="1622" t="s">
        <v>36</v>
      </c>
      <c r="BY281" s="1680" t="s">
        <v>36</v>
      </c>
      <c r="BZ281" s="1680" t="s">
        <v>36</v>
      </c>
      <c r="CA281" s="1680" t="s">
        <v>36</v>
      </c>
      <c r="CB281" s="1680" t="s">
        <v>36</v>
      </c>
      <c r="CC281" s="1680" t="s">
        <v>36</v>
      </c>
      <c r="CD281" s="1680" t="s">
        <v>36</v>
      </c>
      <c r="CE281" s="2606"/>
      <c r="CF281" s="2606"/>
      <c r="CG281" s="2606"/>
      <c r="CH281" s="2606"/>
      <c r="CI281" s="2606"/>
      <c r="CJ281" s="2606"/>
      <c r="CK281" s="2606"/>
      <c r="CL281" s="2606"/>
      <c r="CM281" s="2606"/>
      <c r="CN281" s="2606"/>
      <c r="CO281" s="2606"/>
      <c r="CP281" s="2606"/>
      <c r="CQ281" s="2606"/>
      <c r="CR281" s="2606"/>
      <c r="CS281" s="2606"/>
      <c r="CT281" s="2606"/>
      <c r="CU281" s="2606"/>
      <c r="CV281" s="2606"/>
      <c r="CW281" s="2606"/>
      <c r="CX281" s="2606"/>
      <c r="CY281" s="2606"/>
      <c r="CZ281" s="2606"/>
    </row>
    <row r="282" s="767" customFormat="true" ht="15" customHeight="true" x14ac:dyDescent="0.2">
      <c r="B282" s="766"/>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3003"/>
      <c r="BB282" s="431" t="s">
        <v>84</v>
      </c>
      <c r="BC282" s="1602" t="s">
        <v>36</v>
      </c>
      <c r="BD282" s="1622" t="s">
        <v>36</v>
      </c>
      <c r="BE282" s="1622" t="s">
        <v>36</v>
      </c>
      <c r="BF282" s="1622" t="s">
        <v>36</v>
      </c>
      <c r="BG282" s="1642" t="s">
        <v>36</v>
      </c>
      <c r="BH282" s="1602" t="s">
        <v>36</v>
      </c>
      <c r="BI282" s="1622" t="s">
        <v>36</v>
      </c>
      <c r="BJ282" s="1622" t="s">
        <v>36</v>
      </c>
      <c r="BK282" s="1622" t="s">
        <v>36</v>
      </c>
      <c r="BL282" s="1642" t="s">
        <v>36</v>
      </c>
      <c r="BM282" s="1602" t="s">
        <v>36</v>
      </c>
      <c r="BN282" s="1622" t="s">
        <v>36</v>
      </c>
      <c r="BO282" s="1622" t="s">
        <v>36</v>
      </c>
      <c r="BP282" s="1622" t="s">
        <v>36</v>
      </c>
      <c r="BQ282" s="1642" t="s">
        <v>36</v>
      </c>
      <c r="BR282" s="1602" t="s">
        <v>36</v>
      </c>
      <c r="BS282" s="1622" t="s">
        <v>36</v>
      </c>
      <c r="BT282" s="1622" t="s">
        <v>36</v>
      </c>
      <c r="BU282" s="1622" t="s">
        <v>36</v>
      </c>
      <c r="BV282" s="1622" t="s">
        <v>36</v>
      </c>
      <c r="BW282" s="1622" t="s">
        <v>36</v>
      </c>
      <c r="BX282" s="1622" t="s">
        <v>36</v>
      </c>
      <c r="BY282" s="1680" t="s">
        <v>36</v>
      </c>
      <c r="BZ282" s="1680" t="s">
        <v>36</v>
      </c>
      <c r="CA282" s="1680" t="s">
        <v>36</v>
      </c>
      <c r="CB282" s="1680" t="s">
        <v>36</v>
      </c>
      <c r="CC282" s="1680" t="s">
        <v>36</v>
      </c>
      <c r="CD282" s="1680" t="s">
        <v>36</v>
      </c>
      <c r="CE282" s="2606"/>
      <c r="CF282" s="2606"/>
      <c r="CG282" s="2606"/>
      <c r="CH282" s="2606"/>
      <c r="CI282" s="2606"/>
      <c r="CJ282" s="2606"/>
      <c r="CK282" s="2606"/>
      <c r="CL282" s="2606"/>
      <c r="CM282" s="2606"/>
      <c r="CN282" s="2606"/>
      <c r="CO282" s="2606"/>
      <c r="CP282" s="2606"/>
      <c r="CQ282" s="2606"/>
      <c r="CR282" s="2606"/>
      <c r="CS282" s="2606"/>
      <c r="CT282" s="2606"/>
      <c r="CU282" s="2606"/>
      <c r="CV282" s="2606"/>
      <c r="CW282" s="2606"/>
      <c r="CX282" s="2606"/>
      <c r="CY282" s="2606"/>
      <c r="CZ282" s="2606"/>
    </row>
    <row r="283" s="767" customFormat="true" ht="15" customHeight="true" x14ac:dyDescent="0.2">
      <c r="B283" s="766"/>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3003"/>
      <c r="BB283" s="431" t="s">
        <v>85</v>
      </c>
      <c r="BC283" s="1602" t="s">
        <v>36</v>
      </c>
      <c r="BD283" s="1622" t="s">
        <v>36</v>
      </c>
      <c r="BE283" s="1622" t="s">
        <v>36</v>
      </c>
      <c r="BF283" s="1622" t="s">
        <v>36</v>
      </c>
      <c r="BG283" s="1642" t="s">
        <v>36</v>
      </c>
      <c r="BH283" s="1602" t="s">
        <v>36</v>
      </c>
      <c r="BI283" s="1622" t="s">
        <v>36</v>
      </c>
      <c r="BJ283" s="1622" t="s">
        <v>36</v>
      </c>
      <c r="BK283" s="1622" t="s">
        <v>36</v>
      </c>
      <c r="BL283" s="1642" t="s">
        <v>36</v>
      </c>
      <c r="BM283" s="1602" t="s">
        <v>36</v>
      </c>
      <c r="BN283" s="1622" t="s">
        <v>36</v>
      </c>
      <c r="BO283" s="1622" t="s">
        <v>36</v>
      </c>
      <c r="BP283" s="1622" t="s">
        <v>36</v>
      </c>
      <c r="BQ283" s="1642" t="s">
        <v>36</v>
      </c>
      <c r="BR283" s="1602" t="s">
        <v>36</v>
      </c>
      <c r="BS283" s="1622" t="s">
        <v>36</v>
      </c>
      <c r="BT283" s="1622" t="s">
        <v>36</v>
      </c>
      <c r="BU283" s="1622" t="s">
        <v>36</v>
      </c>
      <c r="BV283" s="1622" t="s">
        <v>36</v>
      </c>
      <c r="BW283" s="1622" t="s">
        <v>36</v>
      </c>
      <c r="BX283" s="1622" t="s">
        <v>36</v>
      </c>
      <c r="BY283" s="1680" t="s">
        <v>36</v>
      </c>
      <c r="BZ283" s="1680" t="s">
        <v>36</v>
      </c>
      <c r="CA283" s="1680" t="s">
        <v>36</v>
      </c>
      <c r="CB283" s="1680" t="s">
        <v>36</v>
      </c>
      <c r="CC283" s="1680" t="s">
        <v>36</v>
      </c>
      <c r="CD283" s="1680" t="s">
        <v>36</v>
      </c>
      <c r="CE283" s="2606"/>
      <c r="CF283" s="2606"/>
      <c r="CG283" s="2606"/>
      <c r="CH283" s="2606"/>
      <c r="CI283" s="2606"/>
      <c r="CJ283" s="2606"/>
      <c r="CK283" s="2606"/>
      <c r="CL283" s="2606"/>
      <c r="CM283" s="2606"/>
      <c r="CN283" s="2606"/>
      <c r="CO283" s="2606"/>
      <c r="CP283" s="2606"/>
      <c r="CQ283" s="2606"/>
      <c r="CR283" s="2606"/>
      <c r="CS283" s="2606"/>
      <c r="CT283" s="2606"/>
      <c r="CU283" s="2606"/>
      <c r="CV283" s="2606"/>
      <c r="CW283" s="2606"/>
      <c r="CX283" s="2606"/>
      <c r="CY283" s="2606"/>
      <c r="CZ283" s="2606"/>
    </row>
    <row r="284" s="767" customFormat="true" ht="15" customHeight="true" x14ac:dyDescent="0.2">
      <c r="B284" s="766"/>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3004"/>
      <c r="BB284" s="432" t="s">
        <v>115</v>
      </c>
      <c r="BC284" s="1603" t="s">
        <v>36</v>
      </c>
      <c r="BD284" s="1623" t="s">
        <v>36</v>
      </c>
      <c r="BE284" s="1623" t="s">
        <v>36</v>
      </c>
      <c r="BF284" s="1623" t="s">
        <v>36</v>
      </c>
      <c r="BG284" s="1643" t="s">
        <v>36</v>
      </c>
      <c r="BH284" s="1662" t="s">
        <v>36</v>
      </c>
      <c r="BI284" s="1623" t="s">
        <v>36</v>
      </c>
      <c r="BJ284" s="1623" t="s">
        <v>36</v>
      </c>
      <c r="BK284" s="1623" t="s">
        <v>36</v>
      </c>
      <c r="BL284" s="1643" t="s">
        <v>36</v>
      </c>
      <c r="BM284" s="1662" t="s">
        <v>36</v>
      </c>
      <c r="BN284" s="1623" t="s">
        <v>36</v>
      </c>
      <c r="BO284" s="1623" t="s">
        <v>36</v>
      </c>
      <c r="BP284" s="1623" t="s">
        <v>36</v>
      </c>
      <c r="BQ284" s="1643" t="s">
        <v>36</v>
      </c>
      <c r="BR284" s="1662" t="s">
        <v>36</v>
      </c>
      <c r="BS284" s="1623" t="s">
        <v>36</v>
      </c>
      <c r="BT284" s="1623" t="s">
        <v>36</v>
      </c>
      <c r="BU284" s="1623" t="s">
        <v>36</v>
      </c>
      <c r="BV284" s="1623" t="s">
        <v>36</v>
      </c>
      <c r="BW284" s="1623" t="s">
        <v>36</v>
      </c>
      <c r="BX284" s="1623" t="s">
        <v>36</v>
      </c>
      <c r="BY284" s="1681" t="s">
        <v>36</v>
      </c>
      <c r="BZ284" s="1681" t="s">
        <v>36</v>
      </c>
      <c r="CA284" s="1681" t="s">
        <v>36</v>
      </c>
      <c r="CB284" s="1681" t="s">
        <v>36</v>
      </c>
      <c r="CC284" s="1681" t="s">
        <v>36</v>
      </c>
      <c r="CD284" s="1681" t="s">
        <v>36</v>
      </c>
      <c r="CE284" s="2607"/>
      <c r="CF284" s="2607"/>
      <c r="CG284" s="2607"/>
      <c r="CH284" s="2607"/>
      <c r="CI284" s="2607"/>
      <c r="CJ284" s="2607"/>
      <c r="CK284" s="2607"/>
      <c r="CL284" s="2607"/>
      <c r="CM284" s="2607"/>
      <c r="CN284" s="2607"/>
      <c r="CO284" s="2607"/>
      <c r="CP284" s="2607"/>
      <c r="CQ284" s="2607"/>
      <c r="CR284" s="2607"/>
      <c r="CS284" s="2607"/>
      <c r="CT284" s="2607"/>
      <c r="CU284" s="2607"/>
      <c r="CV284" s="2607"/>
      <c r="CW284" s="2607"/>
      <c r="CX284" s="2607"/>
      <c r="CY284" s="2607"/>
      <c r="CZ284" s="2607"/>
    </row>
    <row r="285" s="767" customFormat="true" ht="15" customHeight="true" x14ac:dyDescent="0.2">
      <c r="B285" s="766"/>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767" customFormat="true" ht="15" customHeight="true" x14ac:dyDescent="0.2">
      <c r="B286" s="766"/>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767" customFormat="true" ht="15" customHeight="true" x14ac:dyDescent="0.2">
      <c r="B287" s="766"/>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767" customFormat="true" ht="15" customHeight="true" x14ac:dyDescent="0.2">
      <c r="B288" s="766"/>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767" customFormat="true" ht="15" customHeight="true" x14ac:dyDescent="0.2">
      <c r="A289" s="778"/>
      <c r="B289" s="779"/>
      <c r="C289" s="78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767" customFormat="true" ht="15" customHeight="true" x14ac:dyDescent="0.2">
      <c r="A290" s="1090"/>
      <c r="B290" s="1091"/>
      <c r="C290" s="1092"/>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767" customFormat="true" ht="15" customHeight="true" x14ac:dyDescent="0.2">
      <c r="A291" s="1093"/>
      <c r="B291" s="1094"/>
      <c r="C291" s="1095"/>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767" customFormat="true" ht="15" customHeight="true" x14ac:dyDescent="0.2">
      <c r="A292" s="1096"/>
      <c r="B292" s="1097"/>
      <c r="C292" s="1098"/>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767" customFormat="true" ht="15" customHeight="true" x14ac:dyDescent="0.2">
      <c r="A293" s="1099"/>
      <c r="B293" s="1100"/>
      <c r="C293" s="1101"/>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767" customFormat="true" ht="15" customHeight="true" x14ac:dyDescent="0.2">
      <c r="A294" s="1102"/>
      <c r="B294" s="1103"/>
      <c r="C294" s="1104"/>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767" customFormat="true" ht="15" customHeight="true" x14ac:dyDescent="0.2">
      <c r="A295" s="1102"/>
      <c r="B295" s="1103"/>
      <c r="C295" s="1104"/>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767" customFormat="true" ht="15" customHeight="true" x14ac:dyDescent="0.2">
      <c r="A296" s="1102"/>
      <c r="B296" s="1105"/>
      <c r="C296" s="1104"/>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767" customFormat="true" ht="15" customHeight="true" x14ac:dyDescent="0.2">
      <c r="A297" s="1106"/>
      <c r="B297" s="1107"/>
      <c r="C297" s="1108"/>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767" customFormat="true" ht="15" customHeight="true" x14ac:dyDescent="0.2">
      <c r="B298" s="766"/>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767" customFormat="true" ht="15" customHeight="true" x14ac:dyDescent="0.2">
      <c r="A299" s="781"/>
      <c r="B299" s="782"/>
      <c r="C299" s="783"/>
      <c r="D299" s="784"/>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767" customFormat="true" ht="15" customHeight="true" x14ac:dyDescent="0.2">
      <c r="A300" s="1109"/>
      <c r="B300" s="1110"/>
      <c r="C300" s="1111"/>
      <c r="D300" s="1112"/>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767" customFormat="true" ht="15" customHeight="true" x14ac:dyDescent="0.2">
      <c r="A301" s="1113"/>
      <c r="B301" s="1114"/>
      <c r="C301" s="1115"/>
      <c r="D301" s="1116"/>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767" customFormat="true" ht="15" customHeight="true" x14ac:dyDescent="0.2">
      <c r="A302" s="1117"/>
      <c r="B302" s="1118"/>
      <c r="C302" s="1119"/>
      <c r="D302" s="112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767" customFormat="true" ht="15" customHeight="true" x14ac:dyDescent="0.2">
      <c r="A303" s="1121"/>
      <c r="B303" s="1122"/>
      <c r="C303" s="1123"/>
      <c r="D303" s="1124"/>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767" customFormat="true" ht="15" customHeight="true" x14ac:dyDescent="0.2">
      <c r="A304" s="1125"/>
      <c r="B304" s="1126"/>
      <c r="C304" s="1127"/>
      <c r="D304" s="1128"/>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767" customFormat="true" ht="15" customHeight="true" x14ac:dyDescent="0.2">
      <c r="A305" s="1129"/>
      <c r="B305" s="1130"/>
      <c r="C305" s="1131"/>
      <c r="D305" s="1132"/>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767" customFormat="true" ht="15" customHeight="true" x14ac:dyDescent="0.2">
      <c r="B306" s="766"/>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767" customFormat="true" ht="15" customHeight="true" x14ac:dyDescent="0.2">
      <c r="B307" s="766"/>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767" customFormat="true" ht="15" customHeight="true" x14ac:dyDescent="0.2">
      <c r="B308" s="766"/>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767" customFormat="true" ht="15" customHeight="true" x14ac:dyDescent="0.2">
      <c r="B309" s="766"/>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767" customFormat="true" ht="15" customHeight="true" x14ac:dyDescent="0.2">
      <c r="B310" s="766"/>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767" customFormat="true" ht="15" customHeight="true" x14ac:dyDescent="0.2">
      <c r="B311" s="766"/>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767" customFormat="true" ht="15" customHeight="true" x14ac:dyDescent="0.2">
      <c r="B312" s="766"/>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767" customFormat="true" ht="15" customHeight="true" x14ac:dyDescent="0.2">
      <c r="B313" s="766"/>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767" customFormat="true" ht="15" customHeight="true" x14ac:dyDescent="0.2">
      <c r="B314" s="766"/>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767" customFormat="true" ht="15" customHeight="true" x14ac:dyDescent="0.2">
      <c r="B315" s="766"/>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767" customFormat="true" ht="15" customHeight="true" x14ac:dyDescent="0.2">
      <c r="B316" s="766"/>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767" customFormat="true" ht="15" customHeight="true" x14ac:dyDescent="0.2">
      <c r="B317" s="766"/>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767" customFormat="true" ht="15" customHeight="true" x14ac:dyDescent="0.2">
      <c r="B318" s="766"/>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767" customFormat="true" ht="15" customHeight="true" x14ac:dyDescent="0.2">
      <c r="B319" s="766"/>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767" customFormat="true" ht="15" customHeight="true" x14ac:dyDescent="0.2">
      <c r="B320" s="766"/>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767" customFormat="true" ht="15" customHeight="true" x14ac:dyDescent="0.2">
      <c r="B321" s="766"/>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767" customFormat="true" ht="15" customHeight="true" x14ac:dyDescent="0.2">
      <c r="B322" s="766"/>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767" customFormat="true" ht="15" customHeight="true" x14ac:dyDescent="0.2">
      <c r="B323" s="766"/>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767" customFormat="true" ht="15" customHeight="true" x14ac:dyDescent="0.2">
      <c r="B324" s="766"/>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767" customFormat="true" ht="15" customHeight="true" x14ac:dyDescent="0.2">
      <c r="B325" s="766"/>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767" customFormat="true" ht="15" customHeight="true" x14ac:dyDescent="0.2">
      <c r="B326" s="766"/>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767" customFormat="true" ht="15" customHeight="true" x14ac:dyDescent="0.2">
      <c r="B327" s="766"/>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767" customFormat="true" ht="15" customHeight="true" x14ac:dyDescent="0.2">
      <c r="B328" s="766"/>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767" customFormat="true" ht="250.15" customHeight="true" x14ac:dyDescent="0.2">
      <c r="B329" s="766"/>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6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760"/>
      <c r="BD330" s="760"/>
      <c r="BE330" s="760"/>
      <c r="BF330" s="760"/>
      <c r="BG330" s="760"/>
      <c r="BH330" s="760"/>
      <c r="BI330" s="760"/>
      <c r="BJ330" s="760"/>
      <c r="BK330" s="760"/>
      <c r="BL330" s="760"/>
      <c r="BM330" s="760"/>
      <c r="BN330" s="760"/>
      <c r="BO330" s="760"/>
      <c r="BP330" s="760"/>
      <c r="BQ330" s="760"/>
      <c r="BR330" s="760"/>
      <c r="BS330" s="760"/>
      <c r="BT330" s="760"/>
      <c r="BU330" s="760"/>
      <c r="BV330" s="760"/>
      <c r="BW330" s="760"/>
      <c r="BX330" s="760"/>
      <c r="BY330" s="760"/>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6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760"/>
      <c r="BD331" s="760"/>
      <c r="BE331" s="760"/>
      <c r="BF331" s="760"/>
      <c r="BG331" s="760"/>
      <c r="BH331" s="760"/>
      <c r="BI331" s="760"/>
      <c r="BJ331" s="760"/>
      <c r="BK331" s="760"/>
      <c r="BL331" s="760"/>
      <c r="BM331" s="760"/>
      <c r="BN331" s="760"/>
      <c r="BO331" s="760"/>
      <c r="BP331" s="760"/>
      <c r="BQ331" s="760"/>
      <c r="BR331" s="760"/>
      <c r="BS331" s="760"/>
      <c r="BT331" s="760"/>
      <c r="BU331" s="760"/>
      <c r="BV331" s="760"/>
      <c r="BW331" s="760"/>
      <c r="BX331" s="760"/>
      <c r="BY331" s="760"/>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6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760"/>
      <c r="BD332" s="760"/>
      <c r="BE332" s="760"/>
      <c r="BF332" s="760"/>
      <c r="BG332" s="760"/>
      <c r="BH332" s="760"/>
      <c r="BI332" s="760"/>
      <c r="BJ332" s="760"/>
      <c r="BK332" s="760"/>
      <c r="BL332" s="760"/>
      <c r="BM332" s="760"/>
      <c r="BN332" s="760"/>
      <c r="BO332" s="760"/>
      <c r="BP332" s="760"/>
      <c r="BQ332" s="760"/>
      <c r="BR332" s="760"/>
      <c r="BS332" s="760"/>
      <c r="BT332" s="760"/>
      <c r="BU332" s="760"/>
      <c r="BV332" s="760"/>
      <c r="BW332" s="760"/>
      <c r="BX332" s="760"/>
      <c r="BY332" s="760"/>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6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760"/>
      <c r="BD333" s="760"/>
      <c r="BE333" s="760"/>
      <c r="BF333" s="760"/>
      <c r="BG333" s="760"/>
      <c r="BH333" s="760"/>
      <c r="BI333" s="760"/>
      <c r="BJ333" s="760"/>
      <c r="BK333" s="760"/>
      <c r="BL333" s="760"/>
      <c r="BM333" s="760"/>
      <c r="BN333" s="760"/>
      <c r="BO333" s="760"/>
      <c r="BP333" s="760"/>
      <c r="BQ333" s="760"/>
      <c r="BR333" s="760"/>
      <c r="BS333" s="760"/>
      <c r="BT333" s="760"/>
      <c r="BU333" s="760"/>
      <c r="BV333" s="760"/>
      <c r="BW333" s="760"/>
      <c r="BX333" s="760"/>
      <c r="BY333" s="760"/>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6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760"/>
      <c r="BD334" s="760"/>
      <c r="BE334" s="760"/>
      <c r="BF334" s="760"/>
      <c r="BG334" s="760"/>
      <c r="BH334" s="760"/>
      <c r="BI334" s="760"/>
      <c r="BJ334" s="760"/>
      <c r="BK334" s="760"/>
      <c r="BL334" s="760"/>
      <c r="BM334" s="760"/>
      <c r="BN334" s="760"/>
      <c r="BO334" s="760"/>
      <c r="BP334" s="760"/>
      <c r="BQ334" s="760"/>
      <c r="BR334" s="760"/>
      <c r="BS334" s="760"/>
      <c r="BT334" s="760"/>
      <c r="BU334" s="760"/>
      <c r="BV334" s="760"/>
      <c r="BW334" s="760"/>
      <c r="BX334" s="760"/>
      <c r="BY334" s="760"/>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6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760"/>
      <c r="BD335" s="760"/>
      <c r="BE335" s="760"/>
      <c r="BF335" s="760"/>
      <c r="BG335" s="760"/>
      <c r="BH335" s="760"/>
      <c r="BI335" s="760"/>
      <c r="BJ335" s="760"/>
      <c r="BK335" s="760"/>
      <c r="BL335" s="760"/>
      <c r="BM335" s="760"/>
      <c r="BN335" s="760"/>
      <c r="BO335" s="760"/>
      <c r="BP335" s="760"/>
      <c r="BQ335" s="760"/>
      <c r="BR335" s="760"/>
      <c r="BS335" s="760"/>
      <c r="BT335" s="760"/>
      <c r="BU335" s="760"/>
      <c r="BV335" s="760"/>
      <c r="BW335" s="760"/>
      <c r="BX335" s="760"/>
      <c r="BY335" s="760"/>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6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760"/>
      <c r="BD336" s="760"/>
      <c r="BE336" s="760"/>
      <c r="BF336" s="760"/>
      <c r="BG336" s="760"/>
      <c r="BH336" s="760"/>
      <c r="BI336" s="760"/>
      <c r="BJ336" s="760"/>
      <c r="BK336" s="760"/>
      <c r="BL336" s="760"/>
      <c r="BM336" s="760"/>
      <c r="BN336" s="760"/>
      <c r="BO336" s="760"/>
      <c r="BP336" s="760"/>
      <c r="BQ336" s="760"/>
      <c r="BR336" s="760"/>
      <c r="BS336" s="760"/>
      <c r="BT336" s="760"/>
      <c r="BU336" s="760"/>
      <c r="BV336" s="760"/>
      <c r="BW336" s="760"/>
      <c r="BX336" s="760"/>
      <c r="BY336" s="760"/>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6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760"/>
      <c r="BD337" s="760"/>
      <c r="BE337" s="760"/>
      <c r="BF337" s="760"/>
      <c r="BG337" s="760"/>
      <c r="BH337" s="760"/>
      <c r="BI337" s="760"/>
      <c r="BJ337" s="760"/>
      <c r="BK337" s="760"/>
      <c r="BL337" s="760"/>
      <c r="BM337" s="760"/>
      <c r="BN337" s="760"/>
      <c r="BO337" s="760"/>
      <c r="BP337" s="760"/>
      <c r="BQ337" s="760"/>
      <c r="BR337" s="760"/>
      <c r="BS337" s="760"/>
      <c r="BT337" s="760"/>
      <c r="BU337" s="760"/>
      <c r="BV337" s="760"/>
      <c r="BW337" s="760"/>
      <c r="BX337" s="760"/>
      <c r="BY337" s="760"/>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6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760"/>
      <c r="BD338" s="760"/>
      <c r="BE338" s="760"/>
      <c r="BF338" s="760"/>
      <c r="BG338" s="760"/>
      <c r="BH338" s="760"/>
      <c r="BI338" s="760"/>
      <c r="BJ338" s="760"/>
      <c r="BK338" s="760"/>
      <c r="BL338" s="760"/>
      <c r="BM338" s="760"/>
      <c r="BN338" s="760"/>
      <c r="BO338" s="760"/>
      <c r="BP338" s="760"/>
      <c r="BQ338" s="760"/>
      <c r="BR338" s="760"/>
      <c r="BS338" s="760"/>
      <c r="BT338" s="760"/>
      <c r="BU338" s="760"/>
      <c r="BV338" s="760"/>
      <c r="BW338" s="760"/>
      <c r="BX338" s="760"/>
      <c r="BY338" s="760"/>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767" customFormat="true" ht="15" customHeight="true" x14ac:dyDescent="0.2">
      <c r="B339" s="766"/>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132</v>
      </c>
      <c r="BB339" s="117" t="s">
        <v>131</v>
      </c>
      <c r="BC339" s="3005" t="s">
        <v>116</v>
      </c>
      <c r="BD339" s="3006"/>
      <c r="BE339" s="3006"/>
      <c r="BF339" s="3006"/>
      <c r="BG339" s="3007"/>
      <c r="BH339" s="3008" t="s">
        <v>39</v>
      </c>
      <c r="BI339" s="3006"/>
      <c r="BJ339" s="3006"/>
      <c r="BK339" s="3006"/>
      <c r="BL339" s="3007"/>
      <c r="BM339" s="3008" t="s">
        <v>38</v>
      </c>
      <c r="BN339" s="3006"/>
      <c r="BO339" s="3006"/>
      <c r="BP339" s="3006"/>
      <c r="BQ339" s="3009"/>
      <c r="BR339" s="2530" t="s">
        <v>143</v>
      </c>
      <c r="BS339" s="2531"/>
      <c r="BT339" s="2531"/>
      <c r="BU339" s="2531"/>
      <c r="BV339" s="2531"/>
      <c r="BW339" s="2531"/>
      <c r="BX339" s="2531"/>
      <c r="BY339" s="2532"/>
      <c r="BZ339" s="461"/>
      <c r="CA339" s="461"/>
      <c r="CB339" s="461"/>
      <c r="CC339" s="461"/>
      <c r="CD339" s="461"/>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767" customFormat="true" ht="24" x14ac:dyDescent="0.2">
      <c r="B340" s="766"/>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128</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364</v>
      </c>
      <c r="BS340" s="199" t="s">
        <v>365</v>
      </c>
      <c r="BT340" s="199" t="s">
        <v>247</v>
      </c>
      <c r="BU340" s="199" t="s">
        <v>248</v>
      </c>
      <c r="BV340" s="199" t="s">
        <v>249</v>
      </c>
      <c r="BW340" s="199" t="s">
        <v>250</v>
      </c>
      <c r="BX340" s="199" t="s">
        <v>251</v>
      </c>
      <c r="BY340" s="200" t="s">
        <v>252</v>
      </c>
      <c r="BZ340" s="200" t="s">
        <v>366</v>
      </c>
      <c r="CA340" s="200" t="s">
        <v>254</v>
      </c>
      <c r="CB340" s="200" t="s">
        <v>367</v>
      </c>
      <c r="CC340" s="200" t="s">
        <v>256</v>
      </c>
      <c r="CD340" s="200" t="s">
        <v>257</v>
      </c>
      <c r="CE340" s="2608"/>
      <c r="CF340" s="2608"/>
      <c r="CG340" s="2608"/>
      <c r="CH340" s="2608"/>
      <c r="CI340" s="2608"/>
      <c r="CJ340" s="2608"/>
      <c r="CK340" s="2608"/>
      <c r="CL340" s="2608"/>
      <c r="CM340" s="2608"/>
      <c r="CN340" s="2608"/>
      <c r="CO340" s="2608"/>
      <c r="CP340" s="2608"/>
      <c r="CQ340" s="2608"/>
      <c r="CR340" s="2608"/>
      <c r="CS340" s="2608"/>
      <c r="CT340" s="2608"/>
      <c r="CU340" s="2608"/>
      <c r="CV340" s="2608"/>
      <c r="CW340" s="2608"/>
      <c r="CX340" s="2608"/>
      <c r="CY340" s="2608"/>
      <c r="CZ340" s="2608"/>
    </row>
    <row r="341" s="767" customFormat="true" ht="15" customHeight="true" x14ac:dyDescent="0.2">
      <c r="B341" s="766"/>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3010" t="s">
        <v>156</v>
      </c>
      <c r="BB341" s="176" t="s">
        <v>50</v>
      </c>
      <c r="BC341" s="1604" t="s">
        <v>36</v>
      </c>
      <c r="BD341" s="1624" t="s">
        <v>36</v>
      </c>
      <c r="BE341" s="1624" t="s">
        <v>36</v>
      </c>
      <c r="BF341" s="1624" t="s">
        <v>36</v>
      </c>
      <c r="BG341" s="1644" t="s">
        <v>36</v>
      </c>
      <c r="BH341" s="1663" t="s">
        <v>36</v>
      </c>
      <c r="BI341" s="1624" t="s">
        <v>36</v>
      </c>
      <c r="BJ341" s="1624" t="s">
        <v>36</v>
      </c>
      <c r="BK341" s="1624" t="s">
        <v>36</v>
      </c>
      <c r="BL341" s="1644" t="s">
        <v>36</v>
      </c>
      <c r="BM341" s="1663" t="s">
        <v>36</v>
      </c>
      <c r="BN341" s="1624" t="s">
        <v>36</v>
      </c>
      <c r="BO341" s="1624" t="s">
        <v>36</v>
      </c>
      <c r="BP341" s="1624" t="s">
        <v>36</v>
      </c>
      <c r="BQ341" s="1644" t="s">
        <v>36</v>
      </c>
      <c r="BR341" s="1663" t="s">
        <v>36</v>
      </c>
      <c r="BS341" s="1624" t="s">
        <v>36</v>
      </c>
      <c r="BT341" s="1624" t="s">
        <v>36</v>
      </c>
      <c r="BU341" s="1624" t="s">
        <v>36</v>
      </c>
      <c r="BV341" s="1624" t="s">
        <v>36</v>
      </c>
      <c r="BW341" s="1624" t="s">
        <v>36</v>
      </c>
      <c r="BX341" s="1624" t="s">
        <v>36</v>
      </c>
      <c r="BY341" s="1682" t="s">
        <v>36</v>
      </c>
      <c r="BZ341" s="1682" t="s">
        <v>36</v>
      </c>
      <c r="CA341" s="1682" t="s">
        <v>36</v>
      </c>
      <c r="CB341" s="1682" t="s">
        <v>36</v>
      </c>
      <c r="CC341" s="1682" t="s">
        <v>36</v>
      </c>
      <c r="CD341" s="1682" t="s">
        <v>36</v>
      </c>
      <c r="CE341" s="2609"/>
      <c r="CF341" s="2609"/>
      <c r="CG341" s="2609"/>
      <c r="CH341" s="2609"/>
      <c r="CI341" s="2609"/>
      <c r="CJ341" s="2609"/>
      <c r="CK341" s="2609"/>
      <c r="CL341" s="2609"/>
      <c r="CM341" s="2609"/>
      <c r="CN341" s="2609"/>
      <c r="CO341" s="2609"/>
      <c r="CP341" s="2609"/>
      <c r="CQ341" s="2609"/>
      <c r="CR341" s="2609"/>
      <c r="CS341" s="2609"/>
      <c r="CT341" s="2609"/>
      <c r="CU341" s="2609"/>
      <c r="CV341" s="2609"/>
      <c r="CW341" s="2609"/>
      <c r="CX341" s="2609"/>
      <c r="CY341" s="2609"/>
      <c r="CZ341" s="2609"/>
    </row>
    <row r="342" s="767" customFormat="true" ht="15" customHeight="true" x14ac:dyDescent="0.2">
      <c r="B342" s="766"/>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96"/>
      <c r="BB342" s="177" t="s">
        <v>49</v>
      </c>
      <c r="BC342" s="1605" t="s">
        <v>36</v>
      </c>
      <c r="BD342" s="1625" t="s">
        <v>36</v>
      </c>
      <c r="BE342" s="1625" t="s">
        <v>36</v>
      </c>
      <c r="BF342" s="1625" t="s">
        <v>36</v>
      </c>
      <c r="BG342" s="1645" t="s">
        <v>36</v>
      </c>
      <c r="BH342" s="1664" t="s">
        <v>36</v>
      </c>
      <c r="BI342" s="1625" t="s">
        <v>36</v>
      </c>
      <c r="BJ342" s="1625" t="s">
        <v>36</v>
      </c>
      <c r="BK342" s="1625" t="s">
        <v>36</v>
      </c>
      <c r="BL342" s="1645" t="s">
        <v>36</v>
      </c>
      <c r="BM342" s="1664" t="s">
        <v>36</v>
      </c>
      <c r="BN342" s="1625" t="s">
        <v>36</v>
      </c>
      <c r="BO342" s="1625" t="s">
        <v>36</v>
      </c>
      <c r="BP342" s="1625" t="s">
        <v>36</v>
      </c>
      <c r="BQ342" s="1645" t="s">
        <v>36</v>
      </c>
      <c r="BR342" s="1664" t="s">
        <v>36</v>
      </c>
      <c r="BS342" s="1625" t="s">
        <v>36</v>
      </c>
      <c r="BT342" s="1625" t="s">
        <v>36</v>
      </c>
      <c r="BU342" s="1625" t="s">
        <v>36</v>
      </c>
      <c r="BV342" s="1625" t="s">
        <v>36</v>
      </c>
      <c r="BW342" s="1625" t="s">
        <v>36</v>
      </c>
      <c r="BX342" s="1625" t="s">
        <v>36</v>
      </c>
      <c r="BY342" s="1683" t="s">
        <v>36</v>
      </c>
      <c r="BZ342" s="1683" t="s">
        <v>36</v>
      </c>
      <c r="CA342" s="1683" t="s">
        <v>36</v>
      </c>
      <c r="CB342" s="1683" t="s">
        <v>36</v>
      </c>
      <c r="CC342" s="1683" t="s">
        <v>36</v>
      </c>
      <c r="CD342" s="1683" t="s">
        <v>36</v>
      </c>
      <c r="CE342" s="2610"/>
      <c r="CF342" s="2610"/>
      <c r="CG342" s="2610"/>
      <c r="CH342" s="2610"/>
      <c r="CI342" s="2610"/>
      <c r="CJ342" s="2610"/>
      <c r="CK342" s="2610"/>
      <c r="CL342" s="2610"/>
      <c r="CM342" s="2610"/>
      <c r="CN342" s="2610"/>
      <c r="CO342" s="2610"/>
      <c r="CP342" s="2610"/>
      <c r="CQ342" s="2610"/>
      <c r="CR342" s="2610"/>
      <c r="CS342" s="2610"/>
      <c r="CT342" s="2610"/>
      <c r="CU342" s="2610"/>
      <c r="CV342" s="2610"/>
      <c r="CW342" s="2610"/>
      <c r="CX342" s="2610"/>
      <c r="CY342" s="2610"/>
      <c r="CZ342" s="2610"/>
    </row>
    <row r="343" s="767" customFormat="true" ht="15" customHeight="true" x14ac:dyDescent="0.2">
      <c r="B343" s="766"/>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95" t="s">
        <v>151</v>
      </c>
      <c r="BB343" s="177" t="s">
        <v>50</v>
      </c>
      <c r="BC343" s="1605" t="s">
        <v>36</v>
      </c>
      <c r="BD343" s="1625" t="s">
        <v>36</v>
      </c>
      <c r="BE343" s="1625" t="s">
        <v>36</v>
      </c>
      <c r="BF343" s="1625" t="s">
        <v>36</v>
      </c>
      <c r="BG343" s="1645" t="s">
        <v>36</v>
      </c>
      <c r="BH343" s="1664" t="s">
        <v>36</v>
      </c>
      <c r="BI343" s="1625" t="s">
        <v>36</v>
      </c>
      <c r="BJ343" s="1625" t="s">
        <v>36</v>
      </c>
      <c r="BK343" s="1625" t="s">
        <v>36</v>
      </c>
      <c r="BL343" s="1645" t="s">
        <v>36</v>
      </c>
      <c r="BM343" s="1664" t="s">
        <v>36</v>
      </c>
      <c r="BN343" s="1625" t="s">
        <v>36</v>
      </c>
      <c r="BO343" s="1625" t="s">
        <v>36</v>
      </c>
      <c r="BP343" s="1625" t="s">
        <v>36</v>
      </c>
      <c r="BQ343" s="1645" t="s">
        <v>36</v>
      </c>
      <c r="BR343" s="1664" t="s">
        <v>36</v>
      </c>
      <c r="BS343" s="1625" t="s">
        <v>36</v>
      </c>
      <c r="BT343" s="1625" t="s">
        <v>36</v>
      </c>
      <c r="BU343" s="1625" t="s">
        <v>36</v>
      </c>
      <c r="BV343" s="1625" t="s">
        <v>36</v>
      </c>
      <c r="BW343" s="1625" t="s">
        <v>36</v>
      </c>
      <c r="BX343" s="1625" t="s">
        <v>36</v>
      </c>
      <c r="BY343" s="1683" t="s">
        <v>36</v>
      </c>
      <c r="BZ343" s="1683" t="s">
        <v>36</v>
      </c>
      <c r="CA343" s="1683" t="s">
        <v>36</v>
      </c>
      <c r="CB343" s="1683" t="s">
        <v>36</v>
      </c>
      <c r="CC343" s="1683" t="s">
        <v>36</v>
      </c>
      <c r="CD343" s="1683" t="s">
        <v>36</v>
      </c>
      <c r="CE343" s="2610"/>
      <c r="CF343" s="2610"/>
      <c r="CG343" s="2610"/>
      <c r="CH343" s="2610"/>
      <c r="CI343" s="2610"/>
      <c r="CJ343" s="2610"/>
      <c r="CK343" s="2610"/>
      <c r="CL343" s="2610"/>
      <c r="CM343" s="2610"/>
      <c r="CN343" s="2610"/>
      <c r="CO343" s="2610"/>
      <c r="CP343" s="2610"/>
      <c r="CQ343" s="2610"/>
      <c r="CR343" s="2610"/>
      <c r="CS343" s="2610"/>
      <c r="CT343" s="2610"/>
      <c r="CU343" s="2610"/>
      <c r="CV343" s="2610"/>
      <c r="CW343" s="2610"/>
      <c r="CX343" s="2610"/>
      <c r="CY343" s="2610"/>
      <c r="CZ343" s="2610"/>
    </row>
    <row r="344" s="767" customFormat="true" ht="15" customHeight="true" x14ac:dyDescent="0.2">
      <c r="B344" s="766"/>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96"/>
      <c r="BB344" s="177" t="s">
        <v>49</v>
      </c>
      <c r="BC344" s="1605" t="s">
        <v>36</v>
      </c>
      <c r="BD344" s="1625" t="s">
        <v>36</v>
      </c>
      <c r="BE344" s="1625" t="s">
        <v>36</v>
      </c>
      <c r="BF344" s="1625" t="s">
        <v>36</v>
      </c>
      <c r="BG344" s="1645" t="s">
        <v>36</v>
      </c>
      <c r="BH344" s="1664" t="s">
        <v>36</v>
      </c>
      <c r="BI344" s="1625" t="s">
        <v>36</v>
      </c>
      <c r="BJ344" s="1625" t="s">
        <v>36</v>
      </c>
      <c r="BK344" s="1625" t="s">
        <v>36</v>
      </c>
      <c r="BL344" s="1645" t="s">
        <v>36</v>
      </c>
      <c r="BM344" s="1664" t="s">
        <v>36</v>
      </c>
      <c r="BN344" s="1625" t="s">
        <v>36</v>
      </c>
      <c r="BO344" s="1625" t="s">
        <v>36</v>
      </c>
      <c r="BP344" s="1625" t="s">
        <v>36</v>
      </c>
      <c r="BQ344" s="1645" t="s">
        <v>36</v>
      </c>
      <c r="BR344" s="1664" t="s">
        <v>36</v>
      </c>
      <c r="BS344" s="1625" t="s">
        <v>36</v>
      </c>
      <c r="BT344" s="1625" t="s">
        <v>36</v>
      </c>
      <c r="BU344" s="1625" t="s">
        <v>36</v>
      </c>
      <c r="BV344" s="1625" t="s">
        <v>36</v>
      </c>
      <c r="BW344" s="1625" t="s">
        <v>36</v>
      </c>
      <c r="BX344" s="1625" t="s">
        <v>36</v>
      </c>
      <c r="BY344" s="1683" t="s">
        <v>36</v>
      </c>
      <c r="BZ344" s="1683" t="s">
        <v>36</v>
      </c>
      <c r="CA344" s="1683" t="s">
        <v>36</v>
      </c>
      <c r="CB344" s="1683" t="s">
        <v>36</v>
      </c>
      <c r="CC344" s="1683" t="s">
        <v>36</v>
      </c>
      <c r="CD344" s="1683" t="s">
        <v>36</v>
      </c>
      <c r="CE344" s="2610"/>
      <c r="CF344" s="2610"/>
      <c r="CG344" s="2610"/>
      <c r="CH344" s="2610"/>
      <c r="CI344" s="2610"/>
      <c r="CJ344" s="2610"/>
      <c r="CK344" s="2610"/>
      <c r="CL344" s="2610"/>
      <c r="CM344" s="2610"/>
      <c r="CN344" s="2610"/>
      <c r="CO344" s="2610"/>
      <c r="CP344" s="2610"/>
      <c r="CQ344" s="2610"/>
      <c r="CR344" s="2610"/>
      <c r="CS344" s="2610"/>
      <c r="CT344" s="2610"/>
      <c r="CU344" s="2610"/>
      <c r="CV344" s="2610"/>
      <c r="CW344" s="2610"/>
      <c r="CX344" s="2610"/>
      <c r="CY344" s="2610"/>
      <c r="CZ344" s="2610"/>
    </row>
    <row r="345" s="767" customFormat="true" ht="15" customHeight="true" x14ac:dyDescent="0.2">
      <c r="B345" s="766"/>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95" t="s">
        <v>152</v>
      </c>
      <c r="BB345" s="177" t="s">
        <v>50</v>
      </c>
      <c r="BC345" s="1605" t="s">
        <v>36</v>
      </c>
      <c r="BD345" s="1625" t="s">
        <v>36</v>
      </c>
      <c r="BE345" s="1625" t="s">
        <v>36</v>
      </c>
      <c r="BF345" s="1625" t="s">
        <v>36</v>
      </c>
      <c r="BG345" s="1645" t="s">
        <v>36</v>
      </c>
      <c r="BH345" s="1664" t="s">
        <v>36</v>
      </c>
      <c r="BI345" s="1625" t="s">
        <v>36</v>
      </c>
      <c r="BJ345" s="1625" t="s">
        <v>36</v>
      </c>
      <c r="BK345" s="1625" t="s">
        <v>36</v>
      </c>
      <c r="BL345" s="1645" t="s">
        <v>36</v>
      </c>
      <c r="BM345" s="1664" t="s">
        <v>36</v>
      </c>
      <c r="BN345" s="1625" t="s">
        <v>36</v>
      </c>
      <c r="BO345" s="1625" t="s">
        <v>36</v>
      </c>
      <c r="BP345" s="1625" t="s">
        <v>36</v>
      </c>
      <c r="BQ345" s="1645" t="s">
        <v>36</v>
      </c>
      <c r="BR345" s="1664" t="s">
        <v>36</v>
      </c>
      <c r="BS345" s="1625" t="s">
        <v>36</v>
      </c>
      <c r="BT345" s="1625" t="s">
        <v>36</v>
      </c>
      <c r="BU345" s="1625" t="s">
        <v>36</v>
      </c>
      <c r="BV345" s="1625" t="s">
        <v>36</v>
      </c>
      <c r="BW345" s="1625" t="s">
        <v>36</v>
      </c>
      <c r="BX345" s="1625" t="s">
        <v>36</v>
      </c>
      <c r="BY345" s="1683" t="s">
        <v>36</v>
      </c>
      <c r="BZ345" s="1683" t="s">
        <v>36</v>
      </c>
      <c r="CA345" s="1683" t="s">
        <v>36</v>
      </c>
      <c r="CB345" s="1683" t="s">
        <v>36</v>
      </c>
      <c r="CC345" s="1683" t="s">
        <v>36</v>
      </c>
      <c r="CD345" s="1683" t="s">
        <v>36</v>
      </c>
      <c r="CE345" s="2610"/>
      <c r="CF345" s="2610"/>
      <c r="CG345" s="2610"/>
      <c r="CH345" s="2610"/>
      <c r="CI345" s="2610"/>
      <c r="CJ345" s="2610"/>
      <c r="CK345" s="2610"/>
      <c r="CL345" s="2610"/>
      <c r="CM345" s="2610"/>
      <c r="CN345" s="2610"/>
      <c r="CO345" s="2610"/>
      <c r="CP345" s="2610"/>
      <c r="CQ345" s="2610"/>
      <c r="CR345" s="2610"/>
      <c r="CS345" s="2610"/>
      <c r="CT345" s="2610"/>
      <c r="CU345" s="2610"/>
      <c r="CV345" s="2610"/>
      <c r="CW345" s="2610"/>
      <c r="CX345" s="2610"/>
      <c r="CY345" s="2610"/>
      <c r="CZ345" s="2610"/>
    </row>
    <row r="346" s="767" customFormat="true" ht="15" customHeight="true" x14ac:dyDescent="0.2">
      <c r="B346" s="766"/>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96"/>
      <c r="BB346" s="177" t="s">
        <v>49</v>
      </c>
      <c r="BC346" s="1605" t="s">
        <v>36</v>
      </c>
      <c r="BD346" s="1625" t="s">
        <v>36</v>
      </c>
      <c r="BE346" s="1625" t="s">
        <v>36</v>
      </c>
      <c r="BF346" s="1625" t="s">
        <v>36</v>
      </c>
      <c r="BG346" s="1645" t="s">
        <v>36</v>
      </c>
      <c r="BH346" s="1664" t="s">
        <v>36</v>
      </c>
      <c r="BI346" s="1625" t="s">
        <v>36</v>
      </c>
      <c r="BJ346" s="1625" t="s">
        <v>36</v>
      </c>
      <c r="BK346" s="1625" t="s">
        <v>36</v>
      </c>
      <c r="BL346" s="1645" t="s">
        <v>36</v>
      </c>
      <c r="BM346" s="1664" t="s">
        <v>36</v>
      </c>
      <c r="BN346" s="1625" t="s">
        <v>36</v>
      </c>
      <c r="BO346" s="1625" t="s">
        <v>36</v>
      </c>
      <c r="BP346" s="1625" t="s">
        <v>36</v>
      </c>
      <c r="BQ346" s="1645" t="s">
        <v>36</v>
      </c>
      <c r="BR346" s="1664" t="s">
        <v>36</v>
      </c>
      <c r="BS346" s="1625" t="s">
        <v>36</v>
      </c>
      <c r="BT346" s="1625" t="s">
        <v>36</v>
      </c>
      <c r="BU346" s="1625" t="s">
        <v>36</v>
      </c>
      <c r="BV346" s="1625" t="s">
        <v>36</v>
      </c>
      <c r="BW346" s="1625" t="s">
        <v>36</v>
      </c>
      <c r="BX346" s="1625" t="s">
        <v>36</v>
      </c>
      <c r="BY346" s="1683" t="s">
        <v>36</v>
      </c>
      <c r="BZ346" s="1683" t="s">
        <v>36</v>
      </c>
      <c r="CA346" s="1683" t="s">
        <v>36</v>
      </c>
      <c r="CB346" s="1683" t="s">
        <v>36</v>
      </c>
      <c r="CC346" s="1683" t="s">
        <v>36</v>
      </c>
      <c r="CD346" s="1683" t="s">
        <v>36</v>
      </c>
      <c r="CE346" s="2610"/>
      <c r="CF346" s="2610"/>
      <c r="CG346" s="2610"/>
      <c r="CH346" s="2610"/>
      <c r="CI346" s="2610"/>
      <c r="CJ346" s="2610"/>
      <c r="CK346" s="2610"/>
      <c r="CL346" s="2610"/>
      <c r="CM346" s="2610"/>
      <c r="CN346" s="2610"/>
      <c r="CO346" s="2610"/>
      <c r="CP346" s="2610"/>
      <c r="CQ346" s="2610"/>
      <c r="CR346" s="2610"/>
      <c r="CS346" s="2610"/>
      <c r="CT346" s="2610"/>
      <c r="CU346" s="2610"/>
      <c r="CV346" s="2610"/>
      <c r="CW346" s="2610"/>
      <c r="CX346" s="2610"/>
      <c r="CY346" s="2610"/>
      <c r="CZ346" s="2610"/>
    </row>
    <row r="347" s="767" customFormat="true" ht="15" customHeight="true" x14ac:dyDescent="0.2">
      <c r="B347" s="766"/>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95" t="s">
        <v>153</v>
      </c>
      <c r="BB347" s="177" t="s">
        <v>50</v>
      </c>
      <c r="BC347" s="1605" t="s">
        <v>36</v>
      </c>
      <c r="BD347" s="1625" t="s">
        <v>36</v>
      </c>
      <c r="BE347" s="1625" t="s">
        <v>36</v>
      </c>
      <c r="BF347" s="1625" t="s">
        <v>36</v>
      </c>
      <c r="BG347" s="1645" t="s">
        <v>36</v>
      </c>
      <c r="BH347" s="1664" t="s">
        <v>36</v>
      </c>
      <c r="BI347" s="1625" t="s">
        <v>36</v>
      </c>
      <c r="BJ347" s="1625" t="s">
        <v>36</v>
      </c>
      <c r="BK347" s="1625" t="s">
        <v>36</v>
      </c>
      <c r="BL347" s="1645" t="s">
        <v>36</v>
      </c>
      <c r="BM347" s="1664" t="s">
        <v>36</v>
      </c>
      <c r="BN347" s="1625" t="s">
        <v>36</v>
      </c>
      <c r="BO347" s="1625" t="s">
        <v>36</v>
      </c>
      <c r="BP347" s="1625" t="s">
        <v>36</v>
      </c>
      <c r="BQ347" s="1645" t="s">
        <v>36</v>
      </c>
      <c r="BR347" s="1664" t="s">
        <v>36</v>
      </c>
      <c r="BS347" s="1625" t="s">
        <v>36</v>
      </c>
      <c r="BT347" s="1625" t="s">
        <v>36</v>
      </c>
      <c r="BU347" s="1625" t="s">
        <v>36</v>
      </c>
      <c r="BV347" s="1625" t="s">
        <v>36</v>
      </c>
      <c r="BW347" s="1625" t="s">
        <v>36</v>
      </c>
      <c r="BX347" s="1625" t="s">
        <v>36</v>
      </c>
      <c r="BY347" s="1683" t="s">
        <v>36</v>
      </c>
      <c r="BZ347" s="1683" t="s">
        <v>36</v>
      </c>
      <c r="CA347" s="1683" t="s">
        <v>36</v>
      </c>
      <c r="CB347" s="1683" t="s">
        <v>36</v>
      </c>
      <c r="CC347" s="1683" t="s">
        <v>36</v>
      </c>
      <c r="CD347" s="1683" t="s">
        <v>36</v>
      </c>
      <c r="CE347" s="2610"/>
      <c r="CF347" s="2610"/>
      <c r="CG347" s="2610"/>
      <c r="CH347" s="2610"/>
      <c r="CI347" s="2610"/>
      <c r="CJ347" s="2610"/>
      <c r="CK347" s="2610"/>
      <c r="CL347" s="2610"/>
      <c r="CM347" s="2610"/>
      <c r="CN347" s="2610"/>
      <c r="CO347" s="2610"/>
      <c r="CP347" s="2610"/>
      <c r="CQ347" s="2610"/>
      <c r="CR347" s="2610"/>
      <c r="CS347" s="2610"/>
      <c r="CT347" s="2610"/>
      <c r="CU347" s="2610"/>
      <c r="CV347" s="2610"/>
      <c r="CW347" s="2610"/>
      <c r="CX347" s="2610"/>
      <c r="CY347" s="2610"/>
      <c r="CZ347" s="2610"/>
    </row>
    <row r="348" s="767" customFormat="true" ht="15" customHeight="true" x14ac:dyDescent="0.2">
      <c r="B348" s="766"/>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96"/>
      <c r="BB348" s="177" t="s">
        <v>49</v>
      </c>
      <c r="BC348" s="1605" t="s">
        <v>36</v>
      </c>
      <c r="BD348" s="1625" t="s">
        <v>36</v>
      </c>
      <c r="BE348" s="1625" t="s">
        <v>36</v>
      </c>
      <c r="BF348" s="1625" t="s">
        <v>36</v>
      </c>
      <c r="BG348" s="1645" t="s">
        <v>36</v>
      </c>
      <c r="BH348" s="1664" t="s">
        <v>36</v>
      </c>
      <c r="BI348" s="1625" t="s">
        <v>36</v>
      </c>
      <c r="BJ348" s="1625" t="s">
        <v>36</v>
      </c>
      <c r="BK348" s="1625" t="s">
        <v>36</v>
      </c>
      <c r="BL348" s="1645" t="s">
        <v>36</v>
      </c>
      <c r="BM348" s="1664" t="s">
        <v>36</v>
      </c>
      <c r="BN348" s="1625" t="s">
        <v>36</v>
      </c>
      <c r="BO348" s="1625" t="s">
        <v>36</v>
      </c>
      <c r="BP348" s="1625" t="s">
        <v>36</v>
      </c>
      <c r="BQ348" s="1645" t="s">
        <v>36</v>
      </c>
      <c r="BR348" s="1664" t="s">
        <v>36</v>
      </c>
      <c r="BS348" s="1625" t="s">
        <v>36</v>
      </c>
      <c r="BT348" s="1625" t="s">
        <v>36</v>
      </c>
      <c r="BU348" s="1625" t="s">
        <v>36</v>
      </c>
      <c r="BV348" s="1625" t="s">
        <v>36</v>
      </c>
      <c r="BW348" s="1625" t="s">
        <v>36</v>
      </c>
      <c r="BX348" s="1625" t="s">
        <v>36</v>
      </c>
      <c r="BY348" s="1683" t="s">
        <v>36</v>
      </c>
      <c r="BZ348" s="1683" t="s">
        <v>36</v>
      </c>
      <c r="CA348" s="1683" t="s">
        <v>36</v>
      </c>
      <c r="CB348" s="1683" t="s">
        <v>36</v>
      </c>
      <c r="CC348" s="1683" t="s">
        <v>36</v>
      </c>
      <c r="CD348" s="1683" t="s">
        <v>36</v>
      </c>
      <c r="CE348" s="2610"/>
      <c r="CF348" s="2610"/>
      <c r="CG348" s="2610"/>
      <c r="CH348" s="2610"/>
      <c r="CI348" s="2610"/>
      <c r="CJ348" s="2610"/>
      <c r="CK348" s="2610"/>
      <c r="CL348" s="2610"/>
      <c r="CM348" s="2610"/>
      <c r="CN348" s="2610"/>
      <c r="CO348" s="2610"/>
      <c r="CP348" s="2610"/>
      <c r="CQ348" s="2610"/>
      <c r="CR348" s="2610"/>
      <c r="CS348" s="2610"/>
      <c r="CT348" s="2610"/>
      <c r="CU348" s="2610"/>
      <c r="CV348" s="2610"/>
      <c r="CW348" s="2610"/>
      <c r="CX348" s="2610"/>
      <c r="CY348" s="2610"/>
      <c r="CZ348" s="2610"/>
    </row>
    <row r="349" s="767" customFormat="true" ht="15" customHeight="true" x14ac:dyDescent="0.2">
      <c r="B349" s="766"/>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95" t="s">
        <v>154</v>
      </c>
      <c r="BB349" s="177" t="s">
        <v>50</v>
      </c>
      <c r="BC349" s="1605" t="s">
        <v>36</v>
      </c>
      <c r="BD349" s="1625" t="s">
        <v>36</v>
      </c>
      <c r="BE349" s="1625" t="s">
        <v>36</v>
      </c>
      <c r="BF349" s="1625" t="s">
        <v>36</v>
      </c>
      <c r="BG349" s="1645" t="s">
        <v>36</v>
      </c>
      <c r="BH349" s="1664" t="s">
        <v>36</v>
      </c>
      <c r="BI349" s="1625" t="s">
        <v>36</v>
      </c>
      <c r="BJ349" s="1625" t="s">
        <v>36</v>
      </c>
      <c r="BK349" s="1625" t="s">
        <v>36</v>
      </c>
      <c r="BL349" s="1645" t="s">
        <v>36</v>
      </c>
      <c r="BM349" s="1664" t="s">
        <v>36</v>
      </c>
      <c r="BN349" s="1625" t="s">
        <v>36</v>
      </c>
      <c r="BO349" s="1625" t="s">
        <v>36</v>
      </c>
      <c r="BP349" s="1625" t="s">
        <v>36</v>
      </c>
      <c r="BQ349" s="1645" t="s">
        <v>36</v>
      </c>
      <c r="BR349" s="1664" t="s">
        <v>36</v>
      </c>
      <c r="BS349" s="1625" t="s">
        <v>36</v>
      </c>
      <c r="BT349" s="1625" t="s">
        <v>36</v>
      </c>
      <c r="BU349" s="1625" t="s">
        <v>36</v>
      </c>
      <c r="BV349" s="1625" t="s">
        <v>36</v>
      </c>
      <c r="BW349" s="1625" t="s">
        <v>36</v>
      </c>
      <c r="BX349" s="1625" t="s">
        <v>36</v>
      </c>
      <c r="BY349" s="1683" t="s">
        <v>36</v>
      </c>
      <c r="BZ349" s="1683" t="s">
        <v>36</v>
      </c>
      <c r="CA349" s="1683" t="s">
        <v>36</v>
      </c>
      <c r="CB349" s="1683" t="s">
        <v>36</v>
      </c>
      <c r="CC349" s="1683" t="s">
        <v>36</v>
      </c>
      <c r="CD349" s="1683" t="s">
        <v>36</v>
      </c>
      <c r="CE349" s="2610"/>
      <c r="CF349" s="2610"/>
      <c r="CG349" s="2610"/>
      <c r="CH349" s="2610"/>
      <c r="CI349" s="2610"/>
      <c r="CJ349" s="2610"/>
      <c r="CK349" s="2610"/>
      <c r="CL349" s="2610"/>
      <c r="CM349" s="2610"/>
      <c r="CN349" s="2610"/>
      <c r="CO349" s="2610"/>
      <c r="CP349" s="2610"/>
      <c r="CQ349" s="2610"/>
      <c r="CR349" s="2610"/>
      <c r="CS349" s="2610"/>
      <c r="CT349" s="2610"/>
      <c r="CU349" s="2610"/>
      <c r="CV349" s="2610"/>
      <c r="CW349" s="2610"/>
      <c r="CX349" s="2610"/>
      <c r="CY349" s="2610"/>
      <c r="CZ349" s="2610"/>
    </row>
    <row r="350" s="767" customFormat="true" ht="15" customHeight="true" x14ac:dyDescent="0.2">
      <c r="B350" s="766"/>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96"/>
      <c r="BB350" s="177" t="s">
        <v>49</v>
      </c>
      <c r="BC350" s="1605" t="s">
        <v>36</v>
      </c>
      <c r="BD350" s="1625" t="s">
        <v>36</v>
      </c>
      <c r="BE350" s="1625" t="s">
        <v>36</v>
      </c>
      <c r="BF350" s="1625" t="s">
        <v>36</v>
      </c>
      <c r="BG350" s="1645" t="s">
        <v>36</v>
      </c>
      <c r="BH350" s="1664" t="s">
        <v>36</v>
      </c>
      <c r="BI350" s="1625" t="s">
        <v>36</v>
      </c>
      <c r="BJ350" s="1625" t="s">
        <v>36</v>
      </c>
      <c r="BK350" s="1625" t="s">
        <v>36</v>
      </c>
      <c r="BL350" s="1645" t="s">
        <v>36</v>
      </c>
      <c r="BM350" s="1664" t="s">
        <v>36</v>
      </c>
      <c r="BN350" s="1625" t="s">
        <v>36</v>
      </c>
      <c r="BO350" s="1625" t="s">
        <v>36</v>
      </c>
      <c r="BP350" s="1625" t="s">
        <v>36</v>
      </c>
      <c r="BQ350" s="1645" t="s">
        <v>36</v>
      </c>
      <c r="BR350" s="1664" t="s">
        <v>36</v>
      </c>
      <c r="BS350" s="1625" t="s">
        <v>36</v>
      </c>
      <c r="BT350" s="1625" t="s">
        <v>36</v>
      </c>
      <c r="BU350" s="1625" t="s">
        <v>36</v>
      </c>
      <c r="BV350" s="1625" t="s">
        <v>36</v>
      </c>
      <c r="BW350" s="1625" t="s">
        <v>36</v>
      </c>
      <c r="BX350" s="1625" t="s">
        <v>36</v>
      </c>
      <c r="BY350" s="1683" t="s">
        <v>36</v>
      </c>
      <c r="BZ350" s="1683" t="s">
        <v>36</v>
      </c>
      <c r="CA350" s="1683" t="s">
        <v>36</v>
      </c>
      <c r="CB350" s="1683" t="s">
        <v>36</v>
      </c>
      <c r="CC350" s="1683" t="s">
        <v>36</v>
      </c>
      <c r="CD350" s="1683" t="s">
        <v>36</v>
      </c>
      <c r="CE350" s="2610"/>
      <c r="CF350" s="2610"/>
      <c r="CG350" s="2610"/>
      <c r="CH350" s="2610"/>
      <c r="CI350" s="2610"/>
      <c r="CJ350" s="2610"/>
      <c r="CK350" s="2610"/>
      <c r="CL350" s="2610"/>
      <c r="CM350" s="2610"/>
      <c r="CN350" s="2610"/>
      <c r="CO350" s="2610"/>
      <c r="CP350" s="2610"/>
      <c r="CQ350" s="2610"/>
      <c r="CR350" s="2610"/>
      <c r="CS350" s="2610"/>
      <c r="CT350" s="2610"/>
      <c r="CU350" s="2610"/>
      <c r="CV350" s="2610"/>
      <c r="CW350" s="2610"/>
      <c r="CX350" s="2610"/>
      <c r="CY350" s="2610"/>
      <c r="CZ350" s="2610"/>
    </row>
    <row r="351" s="767" customFormat="true" ht="15" customHeight="true" x14ac:dyDescent="0.2">
      <c r="B351" s="766"/>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95" t="s">
        <v>155</v>
      </c>
      <c r="BB351" s="177" t="s">
        <v>50</v>
      </c>
      <c r="BC351" s="1605" t="s">
        <v>36</v>
      </c>
      <c r="BD351" s="1625" t="s">
        <v>36</v>
      </c>
      <c r="BE351" s="1625" t="s">
        <v>36</v>
      </c>
      <c r="BF351" s="1625" t="s">
        <v>36</v>
      </c>
      <c r="BG351" s="1645" t="s">
        <v>36</v>
      </c>
      <c r="BH351" s="1664" t="s">
        <v>36</v>
      </c>
      <c r="BI351" s="1625" t="s">
        <v>36</v>
      </c>
      <c r="BJ351" s="1625" t="s">
        <v>36</v>
      </c>
      <c r="BK351" s="1625" t="s">
        <v>36</v>
      </c>
      <c r="BL351" s="1645" t="s">
        <v>36</v>
      </c>
      <c r="BM351" s="1664" t="s">
        <v>36</v>
      </c>
      <c r="BN351" s="1625" t="s">
        <v>36</v>
      </c>
      <c r="BO351" s="1625" t="s">
        <v>36</v>
      </c>
      <c r="BP351" s="1625" t="s">
        <v>36</v>
      </c>
      <c r="BQ351" s="1645" t="s">
        <v>36</v>
      </c>
      <c r="BR351" s="1664" t="s">
        <v>36</v>
      </c>
      <c r="BS351" s="1625" t="s">
        <v>36</v>
      </c>
      <c r="BT351" s="1625" t="s">
        <v>36</v>
      </c>
      <c r="BU351" s="1625" t="s">
        <v>36</v>
      </c>
      <c r="BV351" s="1625" t="s">
        <v>36</v>
      </c>
      <c r="BW351" s="1625" t="s">
        <v>36</v>
      </c>
      <c r="BX351" s="1625" t="s">
        <v>36</v>
      </c>
      <c r="BY351" s="1683" t="s">
        <v>36</v>
      </c>
      <c r="BZ351" s="1683" t="s">
        <v>36</v>
      </c>
      <c r="CA351" s="1683" t="s">
        <v>36</v>
      </c>
      <c r="CB351" s="1683" t="s">
        <v>36</v>
      </c>
      <c r="CC351" s="1683" t="s">
        <v>36</v>
      </c>
      <c r="CD351" s="1683" t="s">
        <v>36</v>
      </c>
      <c r="CE351" s="2610"/>
      <c r="CF351" s="2610"/>
      <c r="CG351" s="2610"/>
      <c r="CH351" s="2610"/>
      <c r="CI351" s="2610"/>
      <c r="CJ351" s="2610"/>
      <c r="CK351" s="2610"/>
      <c r="CL351" s="2610"/>
      <c r="CM351" s="2610"/>
      <c r="CN351" s="2610"/>
      <c r="CO351" s="2610"/>
      <c r="CP351" s="2610"/>
      <c r="CQ351" s="2610"/>
      <c r="CR351" s="2610"/>
      <c r="CS351" s="2610"/>
      <c r="CT351" s="2610"/>
      <c r="CU351" s="2610"/>
      <c r="CV351" s="2610"/>
      <c r="CW351" s="2610"/>
      <c r="CX351" s="2610"/>
      <c r="CY351" s="2610"/>
      <c r="CZ351" s="2610"/>
    </row>
    <row r="352" s="767" customFormat="true" ht="15" customHeight="true" x14ac:dyDescent="0.2">
      <c r="B352" s="766"/>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96"/>
      <c r="BB352" s="177" t="s">
        <v>49</v>
      </c>
      <c r="BC352" s="1605" t="s">
        <v>36</v>
      </c>
      <c r="BD352" s="1625" t="s">
        <v>36</v>
      </c>
      <c r="BE352" s="1625" t="s">
        <v>36</v>
      </c>
      <c r="BF352" s="1625" t="s">
        <v>36</v>
      </c>
      <c r="BG352" s="1645" t="s">
        <v>36</v>
      </c>
      <c r="BH352" s="1664" t="s">
        <v>36</v>
      </c>
      <c r="BI352" s="1625" t="s">
        <v>36</v>
      </c>
      <c r="BJ352" s="1625" t="s">
        <v>36</v>
      </c>
      <c r="BK352" s="1625" t="s">
        <v>36</v>
      </c>
      <c r="BL352" s="1645" t="s">
        <v>36</v>
      </c>
      <c r="BM352" s="1664" t="s">
        <v>36</v>
      </c>
      <c r="BN352" s="1625" t="s">
        <v>36</v>
      </c>
      <c r="BO352" s="1625" t="s">
        <v>36</v>
      </c>
      <c r="BP352" s="1625" t="s">
        <v>36</v>
      </c>
      <c r="BQ352" s="1645" t="s">
        <v>36</v>
      </c>
      <c r="BR352" s="1664" t="s">
        <v>36</v>
      </c>
      <c r="BS352" s="1625" t="s">
        <v>36</v>
      </c>
      <c r="BT352" s="1625" t="s">
        <v>36</v>
      </c>
      <c r="BU352" s="1625" t="s">
        <v>36</v>
      </c>
      <c r="BV352" s="1625" t="s">
        <v>36</v>
      </c>
      <c r="BW352" s="1625" t="s">
        <v>36</v>
      </c>
      <c r="BX352" s="1625" t="s">
        <v>36</v>
      </c>
      <c r="BY352" s="1683" t="s">
        <v>36</v>
      </c>
      <c r="BZ352" s="1683" t="s">
        <v>36</v>
      </c>
      <c r="CA352" s="1683" t="s">
        <v>36</v>
      </c>
      <c r="CB352" s="1683" t="s">
        <v>36</v>
      </c>
      <c r="CC352" s="1683" t="s">
        <v>36</v>
      </c>
      <c r="CD352" s="1683" t="s">
        <v>36</v>
      </c>
      <c r="CE352" s="2610"/>
      <c r="CF352" s="2610"/>
      <c r="CG352" s="2610"/>
      <c r="CH352" s="2610"/>
      <c r="CI352" s="2610"/>
      <c r="CJ352" s="2610"/>
      <c r="CK352" s="2610"/>
      <c r="CL352" s="2610"/>
      <c r="CM352" s="2610"/>
      <c r="CN352" s="2610"/>
      <c r="CO352" s="2610"/>
      <c r="CP352" s="2610"/>
      <c r="CQ352" s="2610"/>
      <c r="CR352" s="2610"/>
      <c r="CS352" s="2610"/>
      <c r="CT352" s="2610"/>
      <c r="CU352" s="2610"/>
      <c r="CV352" s="2610"/>
      <c r="CW352" s="2610"/>
      <c r="CX352" s="2610"/>
      <c r="CY352" s="2610"/>
      <c r="CZ352" s="2610"/>
    </row>
    <row r="353" s="767" customFormat="true" ht="15" customHeight="true" x14ac:dyDescent="0.2">
      <c r="B353" s="766"/>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95" t="s">
        <v>144</v>
      </c>
      <c r="BB353" s="177" t="s">
        <v>50</v>
      </c>
      <c r="BC353" s="1605" t="s">
        <v>36</v>
      </c>
      <c r="BD353" s="1625" t="s">
        <v>36</v>
      </c>
      <c r="BE353" s="1625" t="s">
        <v>36</v>
      </c>
      <c r="BF353" s="1625" t="s">
        <v>36</v>
      </c>
      <c r="BG353" s="1645" t="s">
        <v>36</v>
      </c>
      <c r="BH353" s="1664" t="s">
        <v>36</v>
      </c>
      <c r="BI353" s="1625" t="s">
        <v>36</v>
      </c>
      <c r="BJ353" s="1625" t="s">
        <v>36</v>
      </c>
      <c r="BK353" s="1625" t="s">
        <v>36</v>
      </c>
      <c r="BL353" s="1645" t="s">
        <v>36</v>
      </c>
      <c r="BM353" s="1664" t="s">
        <v>36</v>
      </c>
      <c r="BN353" s="1625" t="s">
        <v>36</v>
      </c>
      <c r="BO353" s="1625" t="s">
        <v>36</v>
      </c>
      <c r="BP353" s="1625" t="s">
        <v>36</v>
      </c>
      <c r="BQ353" s="1645" t="s">
        <v>36</v>
      </c>
      <c r="BR353" s="1664" t="s">
        <v>36</v>
      </c>
      <c r="BS353" s="1625" t="s">
        <v>36</v>
      </c>
      <c r="BT353" s="1625" t="s">
        <v>36</v>
      </c>
      <c r="BU353" s="1625" t="s">
        <v>36</v>
      </c>
      <c r="BV353" s="1625" t="s">
        <v>36</v>
      </c>
      <c r="BW353" s="1625" t="s">
        <v>36</v>
      </c>
      <c r="BX353" s="1625" t="s">
        <v>36</v>
      </c>
      <c r="BY353" s="1683" t="s">
        <v>36</v>
      </c>
      <c r="BZ353" s="1683" t="s">
        <v>36</v>
      </c>
      <c r="CA353" s="1683" t="s">
        <v>36</v>
      </c>
      <c r="CB353" s="1683" t="s">
        <v>36</v>
      </c>
      <c r="CC353" s="1683" t="s">
        <v>36</v>
      </c>
      <c r="CD353" s="1683" t="s">
        <v>36</v>
      </c>
      <c r="CE353" s="2610"/>
      <c r="CF353" s="2610"/>
      <c r="CG353" s="2610"/>
      <c r="CH353" s="2610"/>
      <c r="CI353" s="2610"/>
      <c r="CJ353" s="2610"/>
      <c r="CK353" s="2610"/>
      <c r="CL353" s="2610"/>
      <c r="CM353" s="2610"/>
      <c r="CN353" s="2610"/>
      <c r="CO353" s="2610"/>
      <c r="CP353" s="2610"/>
      <c r="CQ353" s="2610"/>
      <c r="CR353" s="2610"/>
      <c r="CS353" s="2610"/>
      <c r="CT353" s="2610"/>
      <c r="CU353" s="2610"/>
      <c r="CV353" s="2610"/>
      <c r="CW353" s="2610"/>
      <c r="CX353" s="2610"/>
      <c r="CY353" s="2610"/>
      <c r="CZ353" s="2610"/>
    </row>
    <row r="354" s="767" customFormat="true" ht="15" customHeight="true" x14ac:dyDescent="0.2">
      <c r="B354" s="766"/>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97"/>
      <c r="BB354" s="178" t="s">
        <v>49</v>
      </c>
      <c r="BC354" s="1606" t="s">
        <v>36</v>
      </c>
      <c r="BD354" s="1626" t="s">
        <v>36</v>
      </c>
      <c r="BE354" s="1626" t="s">
        <v>36</v>
      </c>
      <c r="BF354" s="1626" t="s">
        <v>36</v>
      </c>
      <c r="BG354" s="1646" t="s">
        <v>36</v>
      </c>
      <c r="BH354" s="1665" t="s">
        <v>36</v>
      </c>
      <c r="BI354" s="1626" t="s">
        <v>36</v>
      </c>
      <c r="BJ354" s="1626" t="s">
        <v>36</v>
      </c>
      <c r="BK354" s="1626" t="s">
        <v>36</v>
      </c>
      <c r="BL354" s="1646" t="s">
        <v>36</v>
      </c>
      <c r="BM354" s="1665" t="s">
        <v>36</v>
      </c>
      <c r="BN354" s="1626" t="s">
        <v>36</v>
      </c>
      <c r="BO354" s="1626" t="s">
        <v>36</v>
      </c>
      <c r="BP354" s="1626" t="s">
        <v>36</v>
      </c>
      <c r="BQ354" s="1646" t="s">
        <v>36</v>
      </c>
      <c r="BR354" s="1665" t="s">
        <v>36</v>
      </c>
      <c r="BS354" s="1626" t="s">
        <v>36</v>
      </c>
      <c r="BT354" s="1626" t="s">
        <v>36</v>
      </c>
      <c r="BU354" s="1626" t="s">
        <v>36</v>
      </c>
      <c r="BV354" s="1626" t="s">
        <v>36</v>
      </c>
      <c r="BW354" s="1626" t="s">
        <v>36</v>
      </c>
      <c r="BX354" s="1626" t="s">
        <v>36</v>
      </c>
      <c r="BY354" s="1684" t="s">
        <v>36</v>
      </c>
      <c r="BZ354" s="1684" t="s">
        <v>36</v>
      </c>
      <c r="CA354" s="1684" t="s">
        <v>36</v>
      </c>
      <c r="CB354" s="1684" t="s">
        <v>36</v>
      </c>
      <c r="CC354" s="1684" t="s">
        <v>36</v>
      </c>
      <c r="CD354" s="1684" t="s">
        <v>36</v>
      </c>
      <c r="CE354" s="2611"/>
      <c r="CF354" s="2611"/>
      <c r="CG354" s="2611"/>
      <c r="CH354" s="2611"/>
      <c r="CI354" s="2611"/>
      <c r="CJ354" s="2611"/>
      <c r="CK354" s="2611"/>
      <c r="CL354" s="2611"/>
      <c r="CM354" s="2611"/>
      <c r="CN354" s="2611"/>
      <c r="CO354" s="2611"/>
      <c r="CP354" s="2611"/>
      <c r="CQ354" s="2611"/>
      <c r="CR354" s="2611"/>
      <c r="CS354" s="2611"/>
      <c r="CT354" s="2611"/>
      <c r="CU354" s="2611"/>
      <c r="CV354" s="2611"/>
      <c r="CW354" s="2611"/>
      <c r="CX354" s="2611"/>
      <c r="CY354" s="2611"/>
      <c r="CZ354" s="2611"/>
    </row>
    <row r="355" s="767" customFormat="true" ht="15" customHeight="true" x14ac:dyDescent="0.2">
      <c r="B355" s="766"/>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767" customFormat="true" ht="15" customHeight="true" x14ac:dyDescent="0.2">
      <c r="B356" s="766"/>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767" customFormat="true" ht="15" customHeight="true" x14ac:dyDescent="0.2">
      <c r="B390" s="766"/>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767" customFormat="true" ht="15" customHeight="true" x14ac:dyDescent="0.2">
      <c r="B391" s="766"/>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767" customFormat="true" ht="15" customHeight="true" x14ac:dyDescent="0.2">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767" customFormat="true" ht="15" customHeight="true" x14ac:dyDescent="0.2">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767" customFormat="true" ht="15" customHeight="true" x14ac:dyDescent="0.2">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767" customFormat="true" ht="15" customHeight="true" x14ac:dyDescent="0.2">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767" customFormat="true" ht="15" customHeight="true" x14ac:dyDescent="0.2">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767" customFormat="true" ht="15" customHeight="true" x14ac:dyDescent="0.2">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767" customFormat="true" ht="15" customHeight="true" x14ac:dyDescent="0.2">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785" customFormat="true" ht="15" customHeight="true" x14ac:dyDescent="0.25">
      <c r="A399" s="136"/>
      <c r="B399" s="136"/>
      <c r="C399" s="3144" t="s">
        <v>133</v>
      </c>
      <c r="D399" s="3145"/>
      <c r="E399" s="3145"/>
      <c r="F399" s="3145"/>
      <c r="G399" s="136"/>
      <c r="H399" s="3146" t="s">
        <v>134</v>
      </c>
      <c r="I399" s="3147"/>
      <c r="J399" s="3147"/>
      <c r="K399" s="3147"/>
      <c r="M399" s="3146" t="s">
        <v>135</v>
      </c>
      <c r="N399" s="3147"/>
      <c r="O399" s="3147"/>
      <c r="P399" s="3147"/>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346" t="s">
        <v>217</v>
      </c>
      <c r="D400" s="3346"/>
      <c r="E400" s="3346"/>
      <c r="F400" s="808"/>
      <c r="G400" s="808"/>
      <c r="H400" s="3346" t="s">
        <v>217</v>
      </c>
      <c r="I400" s="3346"/>
      <c r="J400" s="3346"/>
      <c r="K400" s="808"/>
      <c r="L400" s="808"/>
      <c r="M400" s="3346" t="s">
        <v>217</v>
      </c>
      <c r="N400" s="3346"/>
      <c r="O400" s="3346"/>
      <c r="P400" s="808"/>
      <c r="Q400" s="808"/>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785"/>
      <c r="BB400" s="136"/>
      <c r="BC400" s="785"/>
      <c r="BD400" s="785"/>
      <c r="BE400" s="785"/>
      <c r="BF400" s="785"/>
      <c r="BG400" s="785"/>
      <c r="BH400" s="785"/>
      <c r="BI400" s="785"/>
      <c r="BJ400" s="785"/>
      <c r="BK400" s="785"/>
      <c r="BL400" s="785"/>
      <c r="BM400" s="785"/>
      <c r="BN400" s="785"/>
      <c r="BO400" s="785"/>
      <c r="BP400" s="785"/>
      <c r="BQ400" s="785"/>
      <c r="BR400" s="785"/>
      <c r="BS400" s="785"/>
      <c r="BT400" s="785"/>
      <c r="BU400" s="785"/>
      <c r="BV400" s="785"/>
      <c r="BW400" s="785"/>
      <c r="BX400" s="785"/>
      <c r="BY400" s="78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346"/>
      <c r="D401" s="3346"/>
      <c r="E401" s="818" t="s">
        <v>218</v>
      </c>
      <c r="F401" s="808"/>
      <c r="G401" s="808"/>
      <c r="H401" s="3346"/>
      <c r="I401" s="3346"/>
      <c r="J401" s="819" t="s">
        <v>218</v>
      </c>
      <c r="K401" s="808"/>
      <c r="L401" s="808"/>
      <c r="M401" s="3346"/>
      <c r="N401" s="3346"/>
      <c r="O401" s="820" t="s">
        <v>218</v>
      </c>
      <c r="P401" s="808"/>
      <c r="Q401" s="808"/>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785"/>
      <c r="BB401" s="136"/>
      <c r="BC401" s="785"/>
      <c r="BD401" s="785"/>
      <c r="BE401" s="785"/>
      <c r="BF401" s="785"/>
      <c r="BG401" s="785"/>
      <c r="BH401" s="785"/>
      <c r="BI401" s="785"/>
      <c r="BJ401" s="785"/>
      <c r="BK401" s="785"/>
      <c r="BL401" s="785"/>
      <c r="BM401" s="785"/>
      <c r="BN401" s="785"/>
      <c r="BO401" s="785"/>
      <c r="BP401" s="785"/>
      <c r="BQ401" s="785"/>
      <c r="BR401" s="785"/>
      <c r="BS401" s="785"/>
      <c r="BT401" s="785"/>
      <c r="BU401" s="785"/>
      <c r="BV401" s="785"/>
      <c r="BW401" s="785"/>
      <c r="BX401" s="785"/>
      <c r="BY401" s="78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156" t="s">
        <v>140</v>
      </c>
      <c r="C402" s="3346"/>
      <c r="D402" s="3346"/>
      <c r="E402" s="821" t="s">
        <v>219</v>
      </c>
      <c r="F402" s="808"/>
      <c r="G402" s="808"/>
      <c r="H402" s="3346"/>
      <c r="I402" s="3346"/>
      <c r="J402" s="822" t="s">
        <v>219</v>
      </c>
      <c r="K402" s="808"/>
      <c r="L402" s="808"/>
      <c r="M402" s="3346"/>
      <c r="N402" s="3346"/>
      <c r="O402" s="823" t="s">
        <v>219</v>
      </c>
      <c r="P402" s="808"/>
      <c r="Q402" s="808"/>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785"/>
      <c r="BB402" s="136"/>
      <c r="BC402" s="785"/>
      <c r="BD402" s="785"/>
      <c r="BE402" s="785"/>
      <c r="BF402" s="785"/>
      <c r="BG402" s="785"/>
      <c r="BH402" s="785"/>
      <c r="BI402" s="785"/>
      <c r="BJ402" s="785"/>
      <c r="BK402" s="785"/>
      <c r="BL402" s="785"/>
      <c r="BM402" s="785"/>
      <c r="BN402" s="785"/>
      <c r="BO402" s="785"/>
      <c r="BP402" s="785"/>
      <c r="BQ402" s="785"/>
      <c r="BR402" s="785"/>
      <c r="BS402" s="785"/>
      <c r="BT402" s="785"/>
      <c r="BU402" s="785"/>
      <c r="BV402" s="785"/>
      <c r="BW402" s="785"/>
      <c r="BX402" s="785"/>
      <c r="BY402" s="78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149"/>
      <c r="C403" s="3345" t="s">
        <v>399</v>
      </c>
      <c r="D403" s="3345"/>
      <c r="E403" s="957">
        <v>0.77638806887981804</v>
      </c>
      <c r="F403" s="958"/>
      <c r="G403" s="958"/>
      <c r="H403" s="3345" t="s">
        <v>400</v>
      </c>
      <c r="I403" s="3345"/>
      <c r="J403" s="959">
        <v>0.74264898702243587</v>
      </c>
      <c r="K403" s="958"/>
      <c r="L403" s="958"/>
      <c r="M403" s="3345" t="s">
        <v>401</v>
      </c>
      <c r="N403" s="3345"/>
      <c r="O403" s="960">
        <v>0.57817170701132403</v>
      </c>
      <c r="P403" s="958"/>
      <c r="Q403" s="958"/>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149"/>
      <c r="C404" s="3345" t="s">
        <v>401</v>
      </c>
      <c r="D404" s="3345"/>
      <c r="E404" s="961">
        <v>0.76360223461027998</v>
      </c>
      <c r="F404" s="958"/>
      <c r="G404" s="958"/>
      <c r="H404" s="3345" t="s">
        <v>401</v>
      </c>
      <c r="I404" s="3345"/>
      <c r="J404" s="962">
        <v>0.74074251886760645</v>
      </c>
      <c r="K404" s="958"/>
      <c r="L404" s="958"/>
      <c r="M404" s="3345" t="s">
        <v>402</v>
      </c>
      <c r="N404" s="3345"/>
      <c r="O404" s="963">
        <v>0.55219913398639864</v>
      </c>
      <c r="P404" s="958"/>
      <c r="Q404" s="958"/>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149"/>
      <c r="C405" s="3345" t="s">
        <v>402</v>
      </c>
      <c r="D405" s="3345"/>
      <c r="E405" s="961">
        <v>0.75485111190959675</v>
      </c>
      <c r="F405" s="958"/>
      <c r="G405" s="958"/>
      <c r="H405" s="3345" t="s">
        <v>402</v>
      </c>
      <c r="I405" s="3345"/>
      <c r="J405" s="962">
        <v>0.73869798957223198</v>
      </c>
      <c r="K405" s="958"/>
      <c r="L405" s="958"/>
      <c r="M405" s="3345" t="s">
        <v>403</v>
      </c>
      <c r="N405" s="3345"/>
      <c r="O405" s="963">
        <v>0.54309137867468704</v>
      </c>
      <c r="P405" s="958"/>
      <c r="Q405" s="958"/>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149"/>
      <c r="C406" s="3345" t="s">
        <v>400</v>
      </c>
      <c r="D406" s="3345"/>
      <c r="E406" s="961">
        <v>0.74751443045517274</v>
      </c>
      <c r="F406" s="958"/>
      <c r="G406" s="958"/>
      <c r="H406" s="3345" t="s">
        <v>399</v>
      </c>
      <c r="I406" s="3345"/>
      <c r="J406" s="962">
        <v>0.72923503824473213</v>
      </c>
      <c r="K406" s="958"/>
      <c r="L406" s="958"/>
      <c r="M406" s="3345" t="s">
        <v>404</v>
      </c>
      <c r="N406" s="3345"/>
      <c r="O406" s="963">
        <v>0.52828761801285828</v>
      </c>
      <c r="P406" s="958"/>
      <c r="Q406" s="958"/>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149"/>
      <c r="C407" s="3345" t="s">
        <v>405</v>
      </c>
      <c r="D407" s="3345"/>
      <c r="E407" s="961">
        <v>0.67841317262535916</v>
      </c>
      <c r="F407" s="958"/>
      <c r="G407" s="958"/>
      <c r="H407" s="3345" t="s">
        <v>406</v>
      </c>
      <c r="I407" s="3345"/>
      <c r="J407" s="962">
        <v>0.66915337786344797</v>
      </c>
      <c r="K407" s="958"/>
      <c r="L407" s="958"/>
      <c r="M407" s="3345" t="s">
        <v>407</v>
      </c>
      <c r="N407" s="3345"/>
      <c r="O407" s="963">
        <v>-0.52671769685970016</v>
      </c>
      <c r="P407" s="958"/>
      <c r="Q407" s="958"/>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149"/>
      <c r="C408" s="3345" t="s">
        <v>406</v>
      </c>
      <c r="D408" s="3345"/>
      <c r="E408" s="961">
        <v>0.67480141450738618</v>
      </c>
      <c r="F408" s="958"/>
      <c r="G408" s="958"/>
      <c r="H408" s="3345" t="s">
        <v>405</v>
      </c>
      <c r="I408" s="3345"/>
      <c r="J408" s="962">
        <v>0.6671154360680287</v>
      </c>
      <c r="K408" s="958"/>
      <c r="L408" s="958"/>
      <c r="M408" s="3345" t="s">
        <v>400</v>
      </c>
      <c r="N408" s="3345"/>
      <c r="O408" s="963">
        <v>0.51657835288860343</v>
      </c>
      <c r="P408" s="958"/>
      <c r="Q408" s="958"/>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149"/>
      <c r="C409" s="3345" t="s">
        <v>408</v>
      </c>
      <c r="D409" s="3345"/>
      <c r="E409" s="961">
        <v>0.65987118073424067</v>
      </c>
      <c r="F409" s="958"/>
      <c r="G409" s="958"/>
      <c r="H409" s="3345" t="s">
        <v>408</v>
      </c>
      <c r="I409" s="3345"/>
      <c r="J409" s="962">
        <v>0.64982676330957145</v>
      </c>
      <c r="K409" s="958"/>
      <c r="L409" s="958"/>
      <c r="M409" s="3345" t="s">
        <v>406</v>
      </c>
      <c r="N409" s="3345"/>
      <c r="O409" s="963">
        <v>0.5149168960733016</v>
      </c>
      <c r="P409" s="958"/>
      <c r="Q409" s="958"/>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149"/>
      <c r="C410" s="3345" t="s">
        <v>409</v>
      </c>
      <c r="D410" s="3345"/>
      <c r="E410" s="961">
        <v>0.62298646559433524</v>
      </c>
      <c r="F410" s="958"/>
      <c r="G410" s="958"/>
      <c r="H410" s="3345" t="s">
        <v>409</v>
      </c>
      <c r="I410" s="3345"/>
      <c r="J410" s="962">
        <v>0.60974588751015268</v>
      </c>
      <c r="K410" s="958"/>
      <c r="L410" s="958"/>
      <c r="M410" s="3345" t="s">
        <v>409</v>
      </c>
      <c r="N410" s="3345"/>
      <c r="O410" s="963">
        <v>0.46476350215505219</v>
      </c>
      <c r="P410" s="958"/>
      <c r="Q410" s="958"/>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149"/>
      <c r="C411" s="3345" t="s">
        <v>410</v>
      </c>
      <c r="D411" s="3345"/>
      <c r="E411" s="961">
        <v>0.61359783242032118</v>
      </c>
      <c r="F411" s="958"/>
      <c r="G411" s="958"/>
      <c r="H411" s="3345" t="s">
        <v>411</v>
      </c>
      <c r="I411" s="3345"/>
      <c r="J411" s="962">
        <v>0.57223912658541676</v>
      </c>
      <c r="K411" s="958"/>
      <c r="L411" s="958"/>
      <c r="M411" s="3345" t="s">
        <v>399</v>
      </c>
      <c r="N411" s="3345"/>
      <c r="O411" s="963">
        <v>0.45759791920967213</v>
      </c>
      <c r="P411" s="958"/>
      <c r="Q411" s="958"/>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149"/>
      <c r="C412" s="3345" t="s">
        <v>412</v>
      </c>
      <c r="D412" s="3345"/>
      <c r="E412" s="961">
        <v>-0.59152035134017189</v>
      </c>
      <c r="F412" s="958"/>
      <c r="G412" s="958"/>
      <c r="H412" s="3345" t="s">
        <v>413</v>
      </c>
      <c r="I412" s="3345"/>
      <c r="J412" s="962">
        <v>0.5693064707968527</v>
      </c>
      <c r="K412" s="958"/>
      <c r="L412" s="958"/>
      <c r="M412" s="3345" t="s">
        <v>405</v>
      </c>
      <c r="N412" s="3345"/>
      <c r="O412" s="963">
        <v>0.44498650071649248</v>
      </c>
      <c r="P412" s="958"/>
      <c r="Q412" s="958"/>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149"/>
      <c r="C413" s="3345" t="s">
        <v>413</v>
      </c>
      <c r="D413" s="3345"/>
      <c r="E413" s="961">
        <v>0.57831221314697923</v>
      </c>
      <c r="F413" s="958"/>
      <c r="G413" s="958"/>
      <c r="H413" s="3345" t="s">
        <v>412</v>
      </c>
      <c r="I413" s="3345"/>
      <c r="J413" s="962">
        <v>-0.54868620648026867</v>
      </c>
      <c r="K413" s="958"/>
      <c r="L413" s="958"/>
      <c r="M413" s="3345" t="s">
        <v>413</v>
      </c>
      <c r="N413" s="3345"/>
      <c r="O413" s="963">
        <v>0.44138672699014947</v>
      </c>
      <c r="P413" s="958"/>
      <c r="Q413" s="958"/>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149"/>
      <c r="C414" s="3345" t="s">
        <v>407</v>
      </c>
      <c r="D414" s="3345"/>
      <c r="E414" s="961">
        <v>-0.52237699873032184</v>
      </c>
      <c r="F414" s="958"/>
      <c r="G414" s="958"/>
      <c r="H414" s="3345" t="s">
        <v>410</v>
      </c>
      <c r="I414" s="3345"/>
      <c r="J414" s="962">
        <v>0.52073975472295042</v>
      </c>
      <c r="K414" s="958"/>
      <c r="L414" s="958"/>
      <c r="M414" s="3345" t="s">
        <v>411</v>
      </c>
      <c r="N414" s="3345"/>
      <c r="O414" s="963">
        <v>0.43400226740441861</v>
      </c>
      <c r="P414" s="958"/>
      <c r="Q414" s="958"/>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149"/>
      <c r="C415" s="3345" t="s">
        <v>414</v>
      </c>
      <c r="D415" s="3345"/>
      <c r="E415" s="961">
        <v>0.50392522048518373</v>
      </c>
      <c r="F415" s="958"/>
      <c r="G415" s="958"/>
      <c r="H415" s="3345" t="s">
        <v>414</v>
      </c>
      <c r="I415" s="3345"/>
      <c r="J415" s="962">
        <v>0.50218531839039005</v>
      </c>
      <c r="K415" s="958"/>
      <c r="L415" s="958"/>
      <c r="M415" s="3345" t="s">
        <v>410</v>
      </c>
      <c r="N415" s="3345"/>
      <c r="O415" s="963">
        <v>0.3886999672207071</v>
      </c>
      <c r="P415" s="958"/>
      <c r="Q415" s="958"/>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149"/>
      <c r="C416" s="3345" t="s">
        <v>415</v>
      </c>
      <c r="D416" s="3345"/>
      <c r="E416" s="961">
        <v>0.48411341141132891</v>
      </c>
      <c r="F416" s="958"/>
      <c r="G416" s="958"/>
      <c r="H416" s="3345" t="s">
        <v>415</v>
      </c>
      <c r="I416" s="3345"/>
      <c r="J416" s="962">
        <v>0.48765180529281055</v>
      </c>
      <c r="K416" s="958"/>
      <c r="L416" s="958"/>
      <c r="M416" s="3345" t="s">
        <v>408</v>
      </c>
      <c r="N416" s="3345"/>
      <c r="O416" s="963">
        <v>0.37915145664286309</v>
      </c>
      <c r="P416" s="958"/>
      <c r="Q416" s="958"/>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149"/>
      <c r="C417" s="3345" t="s">
        <v>411</v>
      </c>
      <c r="D417" s="3345"/>
      <c r="E417" s="961">
        <v>0.48187007474366894</v>
      </c>
      <c r="F417" s="958"/>
      <c r="G417" s="958"/>
      <c r="H417" s="3345" t="s">
        <v>416</v>
      </c>
      <c r="I417" s="3345"/>
      <c r="J417" s="962">
        <v>0.46914270429681243</v>
      </c>
      <c r="K417" s="958"/>
      <c r="L417" s="958"/>
      <c r="M417" s="3345" t="s">
        <v>417</v>
      </c>
      <c r="N417" s="3345"/>
      <c r="O417" s="963">
        <v>0.37791645815520458</v>
      </c>
      <c r="P417" s="958"/>
      <c r="Q417" s="958"/>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149"/>
      <c r="C418" s="3345" t="s">
        <v>418</v>
      </c>
      <c r="D418" s="3345"/>
      <c r="E418" s="961">
        <v>0.4655803483438683</v>
      </c>
      <c r="F418" s="958"/>
      <c r="G418" s="958"/>
      <c r="H418" s="3345" t="s">
        <v>418</v>
      </c>
      <c r="I418" s="3345"/>
      <c r="J418" s="962">
        <v>0.46681506707410675</v>
      </c>
      <c r="K418" s="958"/>
      <c r="L418" s="958"/>
      <c r="M418" s="3345" t="s">
        <v>412</v>
      </c>
      <c r="N418" s="3345"/>
      <c r="O418" s="963">
        <v>-0.32860948750129343</v>
      </c>
      <c r="P418" s="958"/>
      <c r="Q418" s="958"/>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149"/>
      <c r="C419" s="3345" t="s">
        <v>404</v>
      </c>
      <c r="D419" s="3345"/>
      <c r="E419" s="961">
        <v>0.4511256860634083</v>
      </c>
      <c r="F419" s="958"/>
      <c r="G419" s="958"/>
      <c r="H419" s="3345" t="s">
        <v>407</v>
      </c>
      <c r="I419" s="3345"/>
      <c r="J419" s="962">
        <v>-0.42195534680734609</v>
      </c>
      <c r="K419" s="958"/>
      <c r="L419" s="958"/>
      <c r="M419" s="3345" t="s">
        <v>419</v>
      </c>
      <c r="N419" s="3345"/>
      <c r="O419" s="963">
        <v>-0.31978795039918562</v>
      </c>
      <c r="P419" s="958"/>
      <c r="Q419" s="958"/>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149"/>
      <c r="C420" s="3345" t="s">
        <v>403</v>
      </c>
      <c r="D420" s="3345"/>
      <c r="E420" s="961">
        <v>0.43880652239514178</v>
      </c>
      <c r="F420" s="958"/>
      <c r="G420" s="958"/>
      <c r="H420" s="3345" t="s">
        <v>417</v>
      </c>
      <c r="I420" s="3345"/>
      <c r="J420" s="962">
        <v>0.40932981062825252</v>
      </c>
      <c r="K420" s="958"/>
      <c r="L420" s="958"/>
      <c r="M420" s="3345" t="s">
        <v>414</v>
      </c>
      <c r="N420" s="3345"/>
      <c r="O420" s="963">
        <v>0.31398781891439759</v>
      </c>
      <c r="P420" s="958"/>
      <c r="Q420" s="958"/>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149"/>
      <c r="C421" s="3345" t="s">
        <v>417</v>
      </c>
      <c r="D421" s="3345"/>
      <c r="E421" s="961">
        <v>0.40376627715333613</v>
      </c>
      <c r="F421" s="958"/>
      <c r="G421" s="958"/>
      <c r="H421" s="3345" t="s">
        <v>420</v>
      </c>
      <c r="I421" s="3345"/>
      <c r="J421" s="962">
        <v>-0.40878237617263713</v>
      </c>
      <c r="K421" s="958"/>
      <c r="L421" s="958"/>
      <c r="M421" s="3345" t="s">
        <v>421</v>
      </c>
      <c r="N421" s="3345"/>
      <c r="O421" s="963">
        <v>0.27135955059429412</v>
      </c>
      <c r="P421" s="958"/>
      <c r="Q421" s="958"/>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149"/>
      <c r="C422" s="3345" t="s">
        <v>422</v>
      </c>
      <c r="D422" s="3345"/>
      <c r="E422" s="961">
        <v>0.39258446330276697</v>
      </c>
      <c r="F422" s="958"/>
      <c r="G422" s="958"/>
      <c r="H422" s="3345" t="s">
        <v>423</v>
      </c>
      <c r="I422" s="3345"/>
      <c r="J422" s="962">
        <v>-0.39918288640553984</v>
      </c>
      <c r="K422" s="958"/>
      <c r="L422" s="958"/>
      <c r="M422" s="3345" t="s">
        <v>415</v>
      </c>
      <c r="N422" s="3345"/>
      <c r="O422" s="963">
        <v>0.26872969763055915</v>
      </c>
      <c r="P422" s="958"/>
      <c r="Q422" s="958"/>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149"/>
      <c r="C423" s="3345" t="s">
        <v>424</v>
      </c>
      <c r="D423" s="3345"/>
      <c r="E423" s="961">
        <v>0.35156411420210137</v>
      </c>
      <c r="F423" s="958"/>
      <c r="G423" s="958"/>
      <c r="H423" s="3345" t="s">
        <v>424</v>
      </c>
      <c r="I423" s="3345"/>
      <c r="J423" s="962">
        <v>0.35101005672033025</v>
      </c>
      <c r="K423" s="958"/>
      <c r="L423" s="958"/>
      <c r="M423" s="3345" t="s">
        <v>425</v>
      </c>
      <c r="N423" s="3345"/>
      <c r="O423" s="963">
        <v>-0.23548815242980617</v>
      </c>
      <c r="P423" s="958"/>
      <c r="Q423" s="958"/>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149"/>
      <c r="C424" s="3345" t="s">
        <v>416</v>
      </c>
      <c r="D424" s="3345"/>
      <c r="E424" s="961">
        <v>0.3318178719048322</v>
      </c>
      <c r="F424" s="958"/>
      <c r="G424" s="958"/>
      <c r="H424" s="3345" t="s">
        <v>426</v>
      </c>
      <c r="I424" s="3345"/>
      <c r="J424" s="962">
        <v>0.33431800941741285</v>
      </c>
      <c r="K424" s="958"/>
      <c r="L424" s="958"/>
      <c r="M424" s="3345" t="s">
        <v>418</v>
      </c>
      <c r="N424" s="3345"/>
      <c r="O424" s="963">
        <v>0.22858669447474858</v>
      </c>
      <c r="P424" s="958"/>
      <c r="Q424" s="958"/>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149"/>
      <c r="C425" s="3345" t="s">
        <v>426</v>
      </c>
      <c r="D425" s="3345"/>
      <c r="E425" s="961">
        <v>0.33094716628136928</v>
      </c>
      <c r="F425" s="958"/>
      <c r="G425" s="958"/>
      <c r="H425" s="3345" t="s">
        <v>422</v>
      </c>
      <c r="I425" s="3345"/>
      <c r="J425" s="962">
        <v>0.31176403146932807</v>
      </c>
      <c r="K425" s="958"/>
      <c r="L425" s="958"/>
      <c r="M425" s="3345" t="s">
        <v>427</v>
      </c>
      <c r="N425" s="3345"/>
      <c r="O425" s="963">
        <v>0.22080558285932528</v>
      </c>
      <c r="P425" s="958"/>
      <c r="Q425" s="958"/>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149"/>
      <c r="C426" s="3345" t="s">
        <v>419</v>
      </c>
      <c r="D426" s="3345"/>
      <c r="E426" s="961">
        <v>-0.32617631931061952</v>
      </c>
      <c r="F426" s="958"/>
      <c r="G426" s="958"/>
      <c r="H426" s="3345" t="s">
        <v>428</v>
      </c>
      <c r="I426" s="3345"/>
      <c r="J426" s="962">
        <v>0.30046950121665517</v>
      </c>
      <c r="K426" s="958"/>
      <c r="L426" s="958"/>
      <c r="M426" s="3345" t="s">
        <v>423</v>
      </c>
      <c r="N426" s="3345"/>
      <c r="O426" s="963">
        <v>-0.21974069655641604</v>
      </c>
      <c r="P426" s="958"/>
      <c r="Q426" s="958"/>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149"/>
      <c r="C427" s="3345" t="s">
        <v>423</v>
      </c>
      <c r="D427" s="3345"/>
      <c r="E427" s="961">
        <v>-0.29146561968328205</v>
      </c>
      <c r="F427" s="958"/>
      <c r="G427" s="958"/>
      <c r="H427" s="3345" t="s">
        <v>419</v>
      </c>
      <c r="I427" s="3345"/>
      <c r="J427" s="962">
        <v>-0.28946432104405179</v>
      </c>
      <c r="K427" s="958"/>
      <c r="L427" s="958"/>
      <c r="M427" s="3345" t="s">
        <v>429</v>
      </c>
      <c r="N427" s="3345"/>
      <c r="O427" s="963">
        <v>-0.19889220260484311</v>
      </c>
      <c r="P427" s="958"/>
      <c r="Q427" s="958"/>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149"/>
      <c r="C428" s="3345" t="s">
        <v>430</v>
      </c>
      <c r="D428" s="3345"/>
      <c r="E428" s="961">
        <v>-0.28051846027595029</v>
      </c>
      <c r="F428" s="958"/>
      <c r="G428" s="958"/>
      <c r="H428" s="3345" t="s">
        <v>421</v>
      </c>
      <c r="I428" s="3345"/>
      <c r="J428" s="962">
        <v>0.28407785254245865</v>
      </c>
      <c r="K428" s="958"/>
      <c r="L428" s="958"/>
      <c r="M428" s="3345" t="s">
        <v>424</v>
      </c>
      <c r="N428" s="3345"/>
      <c r="O428" s="963">
        <v>0.18665873304289557</v>
      </c>
      <c r="P428" s="958"/>
      <c r="Q428" s="958"/>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149"/>
      <c r="C429" s="3345" t="s">
        <v>420</v>
      </c>
      <c r="D429" s="3345"/>
      <c r="E429" s="961">
        <v>-0.26744266322538179</v>
      </c>
      <c r="F429" s="958"/>
      <c r="G429" s="958"/>
      <c r="H429" s="3345" t="s">
        <v>431</v>
      </c>
      <c r="I429" s="3345"/>
      <c r="J429" s="962">
        <v>-0.25808866155703636</v>
      </c>
      <c r="K429" s="958"/>
      <c r="L429" s="958"/>
      <c r="M429" s="3345" t="s">
        <v>428</v>
      </c>
      <c r="N429" s="3345"/>
      <c r="O429" s="963">
        <v>0.18464916946239882</v>
      </c>
      <c r="P429" s="958"/>
      <c r="Q429" s="958"/>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149"/>
      <c r="C430" s="3345" t="s">
        <v>425</v>
      </c>
      <c r="D430" s="3345"/>
      <c r="E430" s="961">
        <v>-0.25121873411777007</v>
      </c>
      <c r="F430" s="958"/>
      <c r="G430" s="958"/>
      <c r="H430" s="3345" t="s">
        <v>404</v>
      </c>
      <c r="I430" s="3345"/>
      <c r="J430" s="962">
        <v>0.2516161850014938</v>
      </c>
      <c r="K430" s="958"/>
      <c r="L430" s="958"/>
      <c r="M430" s="3345" t="s">
        <v>426</v>
      </c>
      <c r="N430" s="3345"/>
      <c r="O430" s="963">
        <v>0.17229562818514213</v>
      </c>
      <c r="P430" s="958"/>
      <c r="Q430" s="958"/>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149"/>
      <c r="C431" s="3345" t="s">
        <v>432</v>
      </c>
      <c r="D431" s="3345"/>
      <c r="E431" s="961">
        <v>0.24424229352540819</v>
      </c>
      <c r="F431" s="958"/>
      <c r="G431" s="958"/>
      <c r="H431" s="3345" t="s">
        <v>430</v>
      </c>
      <c r="I431" s="3345"/>
      <c r="J431" s="962">
        <v>-0.25046131648649589</v>
      </c>
      <c r="K431" s="958"/>
      <c r="L431" s="958"/>
      <c r="M431" s="3345" t="s">
        <v>431</v>
      </c>
      <c r="N431" s="3345"/>
      <c r="O431" s="963">
        <v>0.17047753425215126</v>
      </c>
      <c r="P431" s="958"/>
      <c r="Q431" s="958"/>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149"/>
      <c r="C432" s="3345" t="s">
        <v>429</v>
      </c>
      <c r="D432" s="3345"/>
      <c r="E432" s="961">
        <v>-0.2435473167558361</v>
      </c>
      <c r="F432" s="958"/>
      <c r="G432" s="958"/>
      <c r="H432" s="3345" t="s">
        <v>425</v>
      </c>
      <c r="I432" s="3345"/>
      <c r="J432" s="962">
        <v>-0.24664246250279842</v>
      </c>
      <c r="K432" s="958"/>
      <c r="L432" s="958"/>
      <c r="M432" s="3345" t="s">
        <v>433</v>
      </c>
      <c r="N432" s="3345"/>
      <c r="O432" s="963">
        <v>0.16890540356826148</v>
      </c>
      <c r="P432" s="958"/>
      <c r="Q432" s="958"/>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149"/>
      <c r="C433" s="3345" t="s">
        <v>428</v>
      </c>
      <c r="D433" s="3345"/>
      <c r="E433" s="961">
        <v>0.2324968030185311</v>
      </c>
      <c r="F433" s="958"/>
      <c r="G433" s="958"/>
      <c r="H433" s="3345" t="s">
        <v>434</v>
      </c>
      <c r="I433" s="3345"/>
      <c r="J433" s="962">
        <v>-0.21847577650898331</v>
      </c>
      <c r="K433" s="958"/>
      <c r="L433" s="958"/>
      <c r="M433" s="3345" t="s">
        <v>422</v>
      </c>
      <c r="N433" s="3345"/>
      <c r="O433" s="963">
        <v>0.15699833808559072</v>
      </c>
      <c r="P433" s="958"/>
      <c r="Q433" s="958"/>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149"/>
      <c r="C434" s="3345" t="s">
        <v>421</v>
      </c>
      <c r="D434" s="3345"/>
      <c r="E434" s="961">
        <v>0.2311199964833367</v>
      </c>
      <c r="F434" s="958"/>
      <c r="G434" s="958"/>
      <c r="H434" s="3345" t="s">
        <v>429</v>
      </c>
      <c r="I434" s="3345"/>
      <c r="J434" s="962">
        <v>-0.21361239098200352</v>
      </c>
      <c r="K434" s="958"/>
      <c r="L434" s="958"/>
      <c r="M434" s="3345" t="s">
        <v>435</v>
      </c>
      <c r="N434" s="3345"/>
      <c r="O434" s="963">
        <v>0.14365505231539091</v>
      </c>
      <c r="P434" s="958"/>
      <c r="Q434" s="958"/>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149"/>
      <c r="C435" s="3345" t="s">
        <v>431</v>
      </c>
      <c r="D435" s="3345"/>
      <c r="E435" s="961">
        <v>-0.18943030822480861</v>
      </c>
      <c r="F435" s="958"/>
      <c r="G435" s="958"/>
      <c r="H435" s="3345" t="s">
        <v>435</v>
      </c>
      <c r="I435" s="3345"/>
      <c r="J435" s="962">
        <v>0.18308820320651056</v>
      </c>
      <c r="K435" s="958"/>
      <c r="L435" s="958"/>
      <c r="M435" s="3345" t="s">
        <v>432</v>
      </c>
      <c r="N435" s="3345"/>
      <c r="O435" s="963">
        <v>0.1250138679479256</v>
      </c>
      <c r="P435" s="958"/>
      <c r="Q435" s="958"/>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149"/>
      <c r="C436" s="3345" t="s">
        <v>435</v>
      </c>
      <c r="D436" s="3345"/>
      <c r="E436" s="961">
        <v>0.18788650566033835</v>
      </c>
      <c r="F436" s="958"/>
      <c r="G436" s="958"/>
      <c r="H436" s="3345" t="s">
        <v>436</v>
      </c>
      <c r="I436" s="3345"/>
      <c r="J436" s="962">
        <v>-0.18081682791942558</v>
      </c>
      <c r="K436" s="958"/>
      <c r="L436" s="958"/>
      <c r="M436" s="3345" t="s">
        <v>437</v>
      </c>
      <c r="N436" s="3345"/>
      <c r="O436" s="963">
        <v>0.12059590978144277</v>
      </c>
      <c r="P436" s="958"/>
      <c r="Q436" s="958"/>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149"/>
      <c r="C437" s="3345" t="s">
        <v>427</v>
      </c>
      <c r="D437" s="3345"/>
      <c r="E437" s="961">
        <v>0.1723693936391015</v>
      </c>
      <c r="F437" s="958"/>
      <c r="G437" s="958"/>
      <c r="H437" s="3345" t="s">
        <v>403</v>
      </c>
      <c r="I437" s="3345"/>
      <c r="J437" s="962">
        <v>0.1649759129048238</v>
      </c>
      <c r="K437" s="958"/>
      <c r="L437" s="958"/>
      <c r="M437" s="3345" t="s">
        <v>434</v>
      </c>
      <c r="N437" s="3345"/>
      <c r="O437" s="963">
        <v>-0.12033181870123352</v>
      </c>
      <c r="P437" s="958"/>
      <c r="Q437" s="958"/>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149"/>
      <c r="C438" s="3345" t="s">
        <v>438</v>
      </c>
      <c r="D438" s="3345"/>
      <c r="E438" s="961">
        <v>-0.1677800471014963</v>
      </c>
      <c r="F438" s="958"/>
      <c r="G438" s="958"/>
      <c r="H438" s="3345" t="s">
        <v>427</v>
      </c>
      <c r="I438" s="3345"/>
      <c r="J438" s="962">
        <v>0.15656019111531308</v>
      </c>
      <c r="K438" s="958"/>
      <c r="L438" s="958"/>
      <c r="M438" s="3345" t="s">
        <v>430</v>
      </c>
      <c r="N438" s="3345"/>
      <c r="O438" s="963">
        <v>0.10917461236985063</v>
      </c>
      <c r="P438" s="958"/>
      <c r="Q438" s="958"/>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149"/>
      <c r="C439" s="3345" t="s">
        <v>434</v>
      </c>
      <c r="D439" s="3345"/>
      <c r="E439" s="961">
        <v>-0.16736521389006151</v>
      </c>
      <c r="F439" s="958"/>
      <c r="G439" s="958"/>
      <c r="H439" s="3345" t="s">
        <v>438</v>
      </c>
      <c r="I439" s="3345"/>
      <c r="J439" s="962">
        <v>-0.14369512676014071</v>
      </c>
      <c r="K439" s="958"/>
      <c r="L439" s="958"/>
      <c r="M439" s="3345" t="s">
        <v>416</v>
      </c>
      <c r="N439" s="3345"/>
      <c r="O439" s="963">
        <v>0.10132426092517313</v>
      </c>
      <c r="P439" s="958"/>
      <c r="Q439" s="958"/>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149"/>
      <c r="C440" s="3345" t="s">
        <v>439</v>
      </c>
      <c r="D440" s="3345"/>
      <c r="E440" s="961">
        <v>0.13419597463665123</v>
      </c>
      <c r="F440" s="958"/>
      <c r="G440" s="958"/>
      <c r="H440" s="3345" t="s">
        <v>439</v>
      </c>
      <c r="I440" s="3345"/>
      <c r="J440" s="962">
        <v>0.13503177405759631</v>
      </c>
      <c r="K440" s="958"/>
      <c r="L440" s="958"/>
      <c r="M440" s="3345" t="s">
        <v>440</v>
      </c>
      <c r="N440" s="3345"/>
      <c r="O440" s="963">
        <v>-9.7240156979515963E-2</v>
      </c>
      <c r="P440" s="958"/>
      <c r="Q440" s="958"/>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149"/>
      <c r="C441" s="3345" t="s">
        <v>441</v>
      </c>
      <c r="D441" s="3345"/>
      <c r="E441" s="961">
        <v>0.1313984923703892</v>
      </c>
      <c r="F441" s="958"/>
      <c r="G441" s="958"/>
      <c r="H441" s="3345" t="s">
        <v>441</v>
      </c>
      <c r="I441" s="3345"/>
      <c r="J441" s="962">
        <v>0.12942309365487259</v>
      </c>
      <c r="K441" s="958"/>
      <c r="L441" s="958"/>
      <c r="M441" s="3345" t="s">
        <v>420</v>
      </c>
      <c r="N441" s="3345"/>
      <c r="O441" s="963">
        <v>-9.015786904435337E-2</v>
      </c>
      <c r="P441" s="958"/>
      <c r="Q441" s="958"/>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149"/>
      <c r="C442" s="3345" t="s">
        <v>437</v>
      </c>
      <c r="D442" s="3345"/>
      <c r="E442" s="961">
        <v>0.10805704670310645</v>
      </c>
      <c r="F442" s="958"/>
      <c r="G442" s="958"/>
      <c r="H442" s="3345" t="s">
        <v>432</v>
      </c>
      <c r="I442" s="3345"/>
      <c r="J442" s="962">
        <v>0.12041546415803217</v>
      </c>
      <c r="K442" s="958"/>
      <c r="L442" s="958"/>
      <c r="M442" s="3345" t="s">
        <v>442</v>
      </c>
      <c r="N442" s="3345"/>
      <c r="O442" s="963">
        <v>8.7779270313160615E-2</v>
      </c>
      <c r="P442" s="958"/>
      <c r="Q442" s="958"/>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149"/>
      <c r="C443" s="3345" t="s">
        <v>442</v>
      </c>
      <c r="D443" s="3345"/>
      <c r="E443" s="961">
        <v>0.10622678318143844</v>
      </c>
      <c r="F443" s="958"/>
      <c r="G443" s="958"/>
      <c r="H443" s="3345" t="s">
        <v>433</v>
      </c>
      <c r="I443" s="3345"/>
      <c r="J443" s="962">
        <v>0.10238159361277599</v>
      </c>
      <c r="K443" s="958"/>
      <c r="L443" s="958"/>
      <c r="M443" s="3345" t="s">
        <v>436</v>
      </c>
      <c r="N443" s="3345"/>
      <c r="O443" s="963">
        <v>6.8790376651822832E-2</v>
      </c>
      <c r="P443" s="958"/>
      <c r="Q443" s="958"/>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149"/>
      <c r="C444" s="3345" t="s">
        <v>436</v>
      </c>
      <c r="D444" s="3345"/>
      <c r="E444" s="961">
        <v>-9.6814810560446066E-2</v>
      </c>
      <c r="F444" s="958"/>
      <c r="G444" s="958"/>
      <c r="H444" s="3345" t="s">
        <v>443</v>
      </c>
      <c r="I444" s="3345"/>
      <c r="J444" s="962">
        <v>-9.3038281301812464E-2</v>
      </c>
      <c r="K444" s="958"/>
      <c r="L444" s="958"/>
      <c r="M444" s="3345" t="s">
        <v>444</v>
      </c>
      <c r="N444" s="3345"/>
      <c r="O444" s="963">
        <v>-6.8538953035698486E-2</v>
      </c>
      <c r="P444" s="958"/>
      <c r="Q444" s="958"/>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149"/>
      <c r="C445" s="3345" t="s">
        <v>433</v>
      </c>
      <c r="D445" s="3345"/>
      <c r="E445" s="961">
        <v>9.2998654408246714E-2</v>
      </c>
      <c r="F445" s="958"/>
      <c r="G445" s="958"/>
      <c r="H445" s="3345" t="s">
        <v>445</v>
      </c>
      <c r="I445" s="3345"/>
      <c r="J445" s="962">
        <v>8.325156410823481E-2</v>
      </c>
      <c r="K445" s="958"/>
      <c r="L445" s="958"/>
      <c r="M445" s="3345" t="s">
        <v>438</v>
      </c>
      <c r="N445" s="3345"/>
      <c r="O445" s="963">
        <v>5.7268184683618419E-2</v>
      </c>
      <c r="P445" s="958"/>
      <c r="Q445" s="958"/>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345" t="s">
        <v>446</v>
      </c>
      <c r="D446" s="3345"/>
      <c r="E446" s="961">
        <v>8.7812470195052159E-2</v>
      </c>
      <c r="F446" s="958"/>
      <c r="G446" s="958"/>
      <c r="H446" s="3345" t="s">
        <v>447</v>
      </c>
      <c r="I446" s="3345"/>
      <c r="J446" s="962">
        <v>8.0887692406159409E-2</v>
      </c>
      <c r="K446" s="958"/>
      <c r="L446" s="958"/>
      <c r="M446" s="3345" t="s">
        <v>448</v>
      </c>
      <c r="N446" s="3345"/>
      <c r="O446" s="963">
        <v>4.9156841661487982E-2</v>
      </c>
      <c r="P446" s="958"/>
      <c r="Q446" s="958"/>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345" t="s">
        <v>445</v>
      </c>
      <c r="D447" s="3345"/>
      <c r="E447" s="961">
        <v>8.7436606207277279E-2</v>
      </c>
      <c r="F447" s="958"/>
      <c r="G447" s="958"/>
      <c r="H447" s="3345" t="s">
        <v>446</v>
      </c>
      <c r="I447" s="3345"/>
      <c r="J447" s="962">
        <v>7.8686214953061079E-2</v>
      </c>
      <c r="K447" s="958"/>
      <c r="L447" s="958"/>
      <c r="M447" s="3345" t="s">
        <v>449</v>
      </c>
      <c r="N447" s="3345"/>
      <c r="O447" s="963">
        <v>-4.9003132903740247E-2</v>
      </c>
      <c r="P447" s="958"/>
      <c r="Q447" s="958"/>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345" t="s">
        <v>447</v>
      </c>
      <c r="D448" s="3345"/>
      <c r="E448" s="961">
        <v>8.6065128497551574E-2</v>
      </c>
      <c r="F448" s="958"/>
      <c r="G448" s="958"/>
      <c r="H448" s="3345" t="s">
        <v>444</v>
      </c>
      <c r="I448" s="3345"/>
      <c r="J448" s="962">
        <v>7.2837964062614072E-2</v>
      </c>
      <c r="K448" s="958"/>
      <c r="L448" s="958"/>
      <c r="M448" s="3345" t="s">
        <v>450</v>
      </c>
      <c r="N448" s="3345"/>
      <c r="O448" s="963">
        <v>4.2836952769279832E-2</v>
      </c>
      <c r="P448" s="958"/>
      <c r="Q448" s="958"/>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345" t="s">
        <v>443</v>
      </c>
      <c r="D449" s="3345"/>
      <c r="E449" s="961">
        <v>-7.9548302958420442E-2</v>
      </c>
      <c r="F449" s="958"/>
      <c r="G449" s="958"/>
      <c r="H449" s="3345" t="s">
        <v>451</v>
      </c>
      <c r="I449" s="3345"/>
      <c r="J449" s="962">
        <v>7.2246561289330102E-2</v>
      </c>
      <c r="K449" s="958"/>
      <c r="L449" s="958"/>
      <c r="M449" s="3345" t="s">
        <v>443</v>
      </c>
      <c r="N449" s="3345"/>
      <c r="O449" s="963">
        <v>-3.6179575659370335E-2</v>
      </c>
      <c r="P449" s="958"/>
      <c r="Q449" s="958"/>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345" t="s">
        <v>451</v>
      </c>
      <c r="D450" s="3345"/>
      <c r="E450" s="961">
        <v>6.9789355784952267E-2</v>
      </c>
      <c r="F450" s="958"/>
      <c r="G450" s="958"/>
      <c r="H450" s="3345" t="s">
        <v>452</v>
      </c>
      <c r="I450" s="3345"/>
      <c r="J450" s="962">
        <v>-6.8361620114529786E-2</v>
      </c>
      <c r="K450" s="958"/>
      <c r="L450" s="958"/>
      <c r="M450" s="3345" t="s">
        <v>453</v>
      </c>
      <c r="N450" s="3345"/>
      <c r="O450" s="963">
        <v>-3.0548230988117615E-2</v>
      </c>
      <c r="P450" s="958"/>
      <c r="Q450" s="958"/>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345" t="s">
        <v>440</v>
      </c>
      <c r="D451" s="3345"/>
      <c r="E451" s="961">
        <v>-6.9353898863199523E-2</v>
      </c>
      <c r="F451" s="958"/>
      <c r="G451" s="958"/>
      <c r="H451" s="3345" t="s">
        <v>442</v>
      </c>
      <c r="I451" s="3345"/>
      <c r="J451" s="962">
        <v>6.7096404470234822E-2</v>
      </c>
      <c r="K451" s="958"/>
      <c r="L451" s="958"/>
      <c r="M451" s="3345" t="s">
        <v>454</v>
      </c>
      <c r="N451" s="3345"/>
      <c r="O451" s="963">
        <v>3.0388223395049353E-2</v>
      </c>
      <c r="P451" s="958"/>
      <c r="Q451" s="958"/>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345" t="s">
        <v>455</v>
      </c>
      <c r="D452" s="3345"/>
      <c r="E452" s="961">
        <v>5.0196056900905416E-2</v>
      </c>
      <c r="F452" s="958"/>
      <c r="G452" s="958"/>
      <c r="H452" s="3345" t="s">
        <v>448</v>
      </c>
      <c r="I452" s="3345"/>
      <c r="J452" s="962">
        <v>-6.5333849349155482E-2</v>
      </c>
      <c r="K452" s="958"/>
      <c r="L452" s="958"/>
      <c r="M452" s="3345" t="s">
        <v>452</v>
      </c>
      <c r="N452" s="3345"/>
      <c r="O452" s="963">
        <v>-3.0237047108562329E-2</v>
      </c>
      <c r="P452" s="958"/>
      <c r="Q452" s="958"/>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345" t="s">
        <v>452</v>
      </c>
      <c r="D453" s="3345"/>
      <c r="E453" s="961">
        <v>-4.4183241574009331E-2</v>
      </c>
      <c r="F453" s="958"/>
      <c r="G453" s="958"/>
      <c r="H453" s="3345" t="s">
        <v>440</v>
      </c>
      <c r="I453" s="3345"/>
      <c r="J453" s="962">
        <v>-5.7104355996713999E-2</v>
      </c>
      <c r="K453" s="958"/>
      <c r="L453" s="958"/>
      <c r="M453" s="3345" t="s">
        <v>456</v>
      </c>
      <c r="N453" s="3345"/>
      <c r="O453" s="963">
        <v>3.0146999149697061E-2</v>
      </c>
      <c r="P453" s="958"/>
      <c r="Q453" s="958"/>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345" t="s">
        <v>457</v>
      </c>
      <c r="D454" s="3345"/>
      <c r="E454" s="961">
        <v>-3.8155229033170063E-2</v>
      </c>
      <c r="F454" s="958"/>
      <c r="G454" s="958"/>
      <c r="H454" s="3345" t="s">
        <v>455</v>
      </c>
      <c r="I454" s="3345"/>
      <c r="J454" s="962">
        <v>5.0015714629393013E-2</v>
      </c>
      <c r="K454" s="958"/>
      <c r="L454" s="958"/>
      <c r="M454" s="3345" t="s">
        <v>457</v>
      </c>
      <c r="N454" s="3345"/>
      <c r="O454" s="963">
        <v>-2.9282350214020977E-2</v>
      </c>
      <c r="P454" s="958"/>
      <c r="Q454" s="958"/>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345" t="s">
        <v>450</v>
      </c>
      <c r="D455" s="3345"/>
      <c r="E455" s="961">
        <v>3.7977288791059334E-2</v>
      </c>
      <c r="F455" s="958"/>
      <c r="G455" s="958"/>
      <c r="H455" s="3345" t="s">
        <v>458</v>
      </c>
      <c r="I455" s="3345"/>
      <c r="J455" s="962">
        <v>3.9571346585579231E-2</v>
      </c>
      <c r="K455" s="958"/>
      <c r="L455" s="958"/>
      <c r="M455" s="3345" t="s">
        <v>459</v>
      </c>
      <c r="N455" s="3345"/>
      <c r="O455" s="963">
        <v>2.7458846333576998E-2</v>
      </c>
      <c r="P455" s="958"/>
      <c r="Q455" s="958"/>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345" t="s">
        <v>449</v>
      </c>
      <c r="D456" s="3345"/>
      <c r="E456" s="961">
        <v>-3.6901656987699025E-2</v>
      </c>
      <c r="F456" s="958"/>
      <c r="G456" s="958"/>
      <c r="H456" s="3345" t="s">
        <v>437</v>
      </c>
      <c r="I456" s="3345"/>
      <c r="J456" s="962">
        <v>3.9052946787965344E-2</v>
      </c>
      <c r="K456" s="958"/>
      <c r="L456" s="958"/>
      <c r="M456" s="3345" t="s">
        <v>446</v>
      </c>
      <c r="N456" s="3345"/>
      <c r="O456" s="963">
        <v>2.4816723037702292E-2</v>
      </c>
      <c r="P456" s="958"/>
      <c r="Q456" s="958"/>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345" t="s">
        <v>458</v>
      </c>
      <c r="D457" s="3345"/>
      <c r="E457" s="961">
        <v>3.1956756319465554E-2</v>
      </c>
      <c r="F457" s="958"/>
      <c r="G457" s="958"/>
      <c r="H457" s="3345" t="s">
        <v>450</v>
      </c>
      <c r="I457" s="3345"/>
      <c r="J457" s="962">
        <v>-3.2057529363231252E-2</v>
      </c>
      <c r="K457" s="958"/>
      <c r="L457" s="958"/>
      <c r="M457" s="3345" t="s">
        <v>447</v>
      </c>
      <c r="N457" s="3345"/>
      <c r="O457" s="963">
        <v>2.2722954748593642E-2</v>
      </c>
      <c r="P457" s="958"/>
      <c r="Q457" s="958"/>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345" t="s">
        <v>459</v>
      </c>
      <c r="D458" s="3345"/>
      <c r="E458" s="961">
        <v>3.1016494598992576E-2</v>
      </c>
      <c r="F458" s="958"/>
      <c r="G458" s="958"/>
      <c r="H458" s="3345" t="s">
        <v>460</v>
      </c>
      <c r="I458" s="3345"/>
      <c r="J458" s="962">
        <v>-2.9083052420105886E-2</v>
      </c>
      <c r="K458" s="958"/>
      <c r="L458" s="958"/>
      <c r="M458" s="3345" t="s">
        <v>460</v>
      </c>
      <c r="N458" s="3345"/>
      <c r="O458" s="963">
        <v>2.0350373701338801E-2</v>
      </c>
      <c r="P458" s="958"/>
      <c r="Q458" s="958"/>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345" t="s">
        <v>461</v>
      </c>
      <c r="D459" s="3345"/>
      <c r="E459" s="961">
        <v>-1.8441477044256471E-2</v>
      </c>
      <c r="F459" s="958"/>
      <c r="G459" s="958"/>
      <c r="H459" s="3345" t="s">
        <v>457</v>
      </c>
      <c r="I459" s="3345"/>
      <c r="J459" s="962">
        <v>-2.5995735031277268E-2</v>
      </c>
      <c r="K459" s="958"/>
      <c r="L459" s="958"/>
      <c r="M459" s="3345" t="s">
        <v>461</v>
      </c>
      <c r="N459" s="3345"/>
      <c r="O459" s="963">
        <v>-1.5054635117474045E-2</v>
      </c>
      <c r="P459" s="958"/>
      <c r="Q459" s="958"/>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345" t="s">
        <v>448</v>
      </c>
      <c r="D460" s="3345"/>
      <c r="E460" s="961">
        <v>-1.5322815867898151E-2</v>
      </c>
      <c r="F460" s="958"/>
      <c r="G460" s="958"/>
      <c r="H460" s="3345" t="s">
        <v>456</v>
      </c>
      <c r="I460" s="3345"/>
      <c r="J460" s="962">
        <v>2.114950071260074E-2</v>
      </c>
      <c r="K460" s="958"/>
      <c r="L460" s="958"/>
      <c r="M460" s="3345" t="s">
        <v>462</v>
      </c>
      <c r="N460" s="3345"/>
      <c r="O460" s="963">
        <v>-1.1779624602943324E-2</v>
      </c>
      <c r="P460" s="958"/>
      <c r="Q460" s="958"/>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345" t="s">
        <v>453</v>
      </c>
      <c r="D461" s="3345"/>
      <c r="E461" s="961">
        <v>-1.4555598920638768E-2</v>
      </c>
      <c r="F461" s="958"/>
      <c r="G461" s="958"/>
      <c r="H461" s="3345" t="s">
        <v>463</v>
      </c>
      <c r="I461" s="3345"/>
      <c r="J461" s="962">
        <v>-2.0756838606175804E-2</v>
      </c>
      <c r="K461" s="958"/>
      <c r="L461" s="958"/>
      <c r="M461" s="3345" t="s">
        <v>441</v>
      </c>
      <c r="N461" s="3345"/>
      <c r="O461" s="963">
        <v>-6.5256424989761017E-3</v>
      </c>
      <c r="P461" s="958"/>
      <c r="Q461" s="958"/>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345" t="s">
        <v>464</v>
      </c>
      <c r="D462" s="3345"/>
      <c r="E462" s="961">
        <v>1.3454506373903247E-2</v>
      </c>
      <c r="F462" s="958"/>
      <c r="G462" s="958"/>
      <c r="H462" s="3345" t="s">
        <v>449</v>
      </c>
      <c r="I462" s="3345"/>
      <c r="J462" s="962">
        <v>-1.9519106754786575E-2</v>
      </c>
      <c r="K462" s="958"/>
      <c r="L462" s="958"/>
      <c r="M462" s="3345" t="s">
        <v>465</v>
      </c>
      <c r="N462" s="3345"/>
      <c r="O462" s="963">
        <v>3.8929022801979097E-3</v>
      </c>
      <c r="P462" s="958"/>
      <c r="Q462" s="958"/>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345" t="s">
        <v>466</v>
      </c>
      <c r="D463" s="3345"/>
      <c r="E463" s="961">
        <v>1.2985976218649994E-2</v>
      </c>
      <c r="F463" s="958"/>
      <c r="G463" s="958"/>
      <c r="H463" s="3345" t="s">
        <v>467</v>
      </c>
      <c r="I463" s="3345"/>
      <c r="J463" s="962">
        <v>-1.8794798642245304E-2</v>
      </c>
      <c r="K463" s="958"/>
      <c r="L463" s="958"/>
      <c r="M463" s="3345" t="s">
        <v>463</v>
      </c>
      <c r="N463" s="3345"/>
      <c r="O463" s="963">
        <v>3.7542273310278229E-3</v>
      </c>
      <c r="P463" s="958"/>
      <c r="Q463" s="958"/>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345" t="s">
        <v>468</v>
      </c>
      <c r="D464" s="3345"/>
      <c r="E464" s="961">
        <v>-9.9787954903788854E-3</v>
      </c>
      <c r="F464" s="958"/>
      <c r="G464" s="958"/>
      <c r="H464" s="3345" t="s">
        <v>459</v>
      </c>
      <c r="I464" s="3345"/>
      <c r="J464" s="962">
        <v>1.4038474964418101E-2</v>
      </c>
      <c r="K464" s="958"/>
      <c r="L464" s="958"/>
      <c r="M464" s="3345" t="s">
        <v>439</v>
      </c>
      <c r="N464" s="3345"/>
      <c r="O464" s="963">
        <v>3.4396745292555111E-3</v>
      </c>
      <c r="P464" s="958"/>
      <c r="Q464" s="958"/>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345" t="s">
        <v>444</v>
      </c>
      <c r="D465" s="3345"/>
      <c r="E465" s="961">
        <v>-9.1804579377998772E-3</v>
      </c>
      <c r="F465" s="958"/>
      <c r="G465" s="958"/>
      <c r="H465" s="3345" t="s">
        <v>465</v>
      </c>
      <c r="I465" s="3345"/>
      <c r="J465" s="962">
        <v>-1.3864013278769686E-2</v>
      </c>
      <c r="K465" s="958"/>
      <c r="L465" s="958"/>
      <c r="M465" s="3345" t="s">
        <v>469</v>
      </c>
      <c r="N465" s="3345"/>
      <c r="O465" s="963">
        <v>-3.1196028220803157E-3</v>
      </c>
      <c r="P465" s="958"/>
      <c r="Q465" s="958"/>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345" t="s">
        <v>465</v>
      </c>
      <c r="D466" s="3345"/>
      <c r="E466" s="961">
        <v>-7.3675502336648605E-3</v>
      </c>
      <c r="F466" s="958"/>
      <c r="G466" s="958"/>
      <c r="H466" s="3345" t="s">
        <v>470</v>
      </c>
      <c r="I466" s="3345"/>
      <c r="J466" s="962">
        <v>-1.0820951739401527E-2</v>
      </c>
      <c r="K466" s="958"/>
      <c r="L466" s="958"/>
      <c r="M466" s="3345" t="s">
        <v>471</v>
      </c>
      <c r="N466" s="3345"/>
      <c r="O466" s="963">
        <v>-3.0416859952317327E-3</v>
      </c>
      <c r="P466" s="958"/>
      <c r="Q466" s="958"/>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345" t="s">
        <v>471</v>
      </c>
      <c r="D467" s="3345"/>
      <c r="E467" s="961">
        <v>-5.4945995618132515E-3</v>
      </c>
      <c r="F467" s="958"/>
      <c r="G467" s="958"/>
      <c r="H467" s="3345" t="s">
        <v>464</v>
      </c>
      <c r="I467" s="3345"/>
      <c r="J467" s="962">
        <v>8.7291835851318281E-3</v>
      </c>
      <c r="K467" s="958"/>
      <c r="L467" s="958"/>
      <c r="M467" s="3345" t="s">
        <v>468</v>
      </c>
      <c r="N467" s="3345"/>
      <c r="O467" s="963">
        <v>-2.8459922071384512E-3</v>
      </c>
      <c r="P467" s="958"/>
      <c r="Q467" s="958"/>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345" t="s">
        <v>460</v>
      </c>
      <c r="D468" s="3345"/>
      <c r="E468" s="961">
        <v>-4.7756202541982496E-3</v>
      </c>
      <c r="F468" s="958"/>
      <c r="G468" s="958"/>
      <c r="H468" s="3345" t="s">
        <v>453</v>
      </c>
      <c r="I468" s="3345"/>
      <c r="J468" s="962">
        <v>-5.8005447156087679E-3</v>
      </c>
      <c r="K468" s="958"/>
      <c r="L468" s="958"/>
      <c r="M468" s="3345" t="s">
        <v>458</v>
      </c>
      <c r="N468" s="3345"/>
      <c r="O468" s="963">
        <v>2.5231355025198839E-3</v>
      </c>
      <c r="P468" s="958"/>
      <c r="Q468" s="958"/>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345" t="s">
        <v>463</v>
      </c>
      <c r="D469" s="3345"/>
      <c r="E469" s="961">
        <v>-4.7239445207197884E-3</v>
      </c>
      <c r="F469" s="958"/>
      <c r="G469" s="958"/>
      <c r="H469" s="3345" t="s">
        <v>472</v>
      </c>
      <c r="I469" s="3345"/>
      <c r="J469" s="962">
        <v>-4.0965962984101665E-3</v>
      </c>
      <c r="K469" s="958"/>
      <c r="L469" s="958"/>
      <c r="M469" s="3345" t="s">
        <v>466</v>
      </c>
      <c r="N469" s="3345"/>
      <c r="O469" s="964">
        <v>2.1981611930456182E-4</v>
      </c>
      <c r="P469" s="958"/>
      <c r="Q469" s="958"/>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345" t="s">
        <v>456</v>
      </c>
      <c r="D470" s="3345"/>
      <c r="E470" s="961">
        <v>-4.4425815310540802E-3</v>
      </c>
      <c r="F470" s="958"/>
      <c r="G470" s="958"/>
      <c r="H470" s="3345" t="s">
        <v>466</v>
      </c>
      <c r="I470" s="3345"/>
      <c r="J470" s="965">
        <v>5.9912580741545659E-4</v>
      </c>
      <c r="K470" s="958"/>
      <c r="L470" s="958"/>
      <c r="M470" s="3345"/>
      <c r="N470" s="3345"/>
      <c r="O470" s="958"/>
      <c r="P470" s="958"/>
      <c r="Q470" s="958"/>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345" t="s">
        <v>467</v>
      </c>
      <c r="D471" s="3345"/>
      <c r="E471" s="961">
        <v>-4.2578658678948658E-3</v>
      </c>
      <c r="F471" s="958"/>
      <c r="G471" s="958"/>
      <c r="H471" s="3345"/>
      <c r="I471" s="3345"/>
      <c r="J471" s="958"/>
      <c r="K471" s="958"/>
      <c r="L471" s="958"/>
      <c r="M471" s="3345"/>
      <c r="N471" s="3345"/>
      <c r="O471" s="958"/>
      <c r="P471" s="958"/>
      <c r="Q471" s="958"/>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345" t="s">
        <v>469</v>
      </c>
      <c r="D472" s="3345"/>
      <c r="E472" s="961">
        <v>-3.923593929778561E-3</v>
      </c>
      <c r="F472" s="958"/>
      <c r="G472" s="958"/>
      <c r="H472" s="3345"/>
      <c r="I472" s="3345"/>
      <c r="J472" s="958"/>
      <c r="K472" s="958"/>
      <c r="L472" s="958"/>
      <c r="M472" s="3345"/>
      <c r="N472" s="3345"/>
      <c r="O472" s="958"/>
      <c r="P472" s="958"/>
      <c r="Q472" s="958"/>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345" t="s">
        <v>472</v>
      </c>
      <c r="D473" s="3345"/>
      <c r="E473" s="961">
        <v>3.3806218890431046E-3</v>
      </c>
      <c r="F473" s="958"/>
      <c r="G473" s="958"/>
      <c r="H473" s="3345"/>
      <c r="I473" s="3345"/>
      <c r="J473" s="958"/>
      <c r="K473" s="958"/>
      <c r="L473" s="958"/>
      <c r="M473" s="3345" t="s">
        <v>237</v>
      </c>
      <c r="N473" s="3345"/>
      <c r="O473" s="3345"/>
      <c r="P473" s="958"/>
      <c r="Q473" s="958"/>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345" t="s">
        <v>454</v>
      </c>
      <c r="D474" s="3345"/>
      <c r="E474" s="961">
        <v>-2.4393828933565107E-3</v>
      </c>
      <c r="F474" s="958"/>
      <c r="G474" s="958"/>
      <c r="H474" s="3345" t="s">
        <v>237</v>
      </c>
      <c r="I474" s="3345"/>
      <c r="J474" s="3345"/>
      <c r="K474" s="958"/>
      <c r="L474" s="958"/>
      <c r="M474" s="3345"/>
      <c r="N474" s="3345"/>
      <c r="O474" s="942" t="s">
        <v>238</v>
      </c>
      <c r="P474" s="958"/>
      <c r="Q474" s="958"/>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345" t="s">
        <v>470</v>
      </c>
      <c r="D475" s="3345"/>
      <c r="E475" s="966">
        <v>-9.3972219361055569E-4</v>
      </c>
      <c r="F475" s="958"/>
      <c r="G475" s="958"/>
      <c r="H475" s="3345"/>
      <c r="I475" s="3345"/>
      <c r="J475" s="943" t="s">
        <v>238</v>
      </c>
      <c r="K475" s="958"/>
      <c r="L475" s="958"/>
      <c r="M475" s="3345" t="s">
        <v>434</v>
      </c>
      <c r="N475" s="3345"/>
      <c r="O475" s="960">
        <v>1.4479746591946533E-2</v>
      </c>
      <c r="P475" s="958"/>
      <c r="Q475" s="958"/>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345"/>
      <c r="D476" s="3345"/>
      <c r="E476" s="958"/>
      <c r="F476" s="958"/>
      <c r="G476" s="958"/>
      <c r="H476" s="3345" t="s">
        <v>434</v>
      </c>
      <c r="I476" s="3345"/>
      <c r="J476" s="959">
        <v>4.7731664921203225E-2</v>
      </c>
      <c r="K476" s="958"/>
      <c r="L476" s="958"/>
      <c r="M476" s="3345" t="s">
        <v>407</v>
      </c>
      <c r="N476" s="3345"/>
      <c r="O476" s="963">
        <v>0.27743153218518701</v>
      </c>
      <c r="P476" s="958"/>
      <c r="Q476" s="958"/>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345"/>
      <c r="D477" s="3345"/>
      <c r="E477" s="958"/>
      <c r="F477" s="958"/>
      <c r="G477" s="958"/>
      <c r="H477" s="3345" t="s">
        <v>407</v>
      </c>
      <c r="I477" s="3345"/>
      <c r="J477" s="962">
        <v>0.17804631469930771</v>
      </c>
      <c r="K477" s="958"/>
      <c r="L477" s="958"/>
      <c r="M477" s="3345" t="s">
        <v>443</v>
      </c>
      <c r="N477" s="3345"/>
      <c r="O477" s="963">
        <v>1.3089616948921024E-3</v>
      </c>
      <c r="P477" s="958"/>
      <c r="Q477" s="958"/>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345"/>
      <c r="D478" s="3345"/>
      <c r="E478" s="958"/>
      <c r="F478" s="958"/>
      <c r="G478" s="958"/>
      <c r="H478" s="3345" t="s">
        <v>443</v>
      </c>
      <c r="I478" s="3345"/>
      <c r="J478" s="962">
        <v>8.6561217875951862E-3</v>
      </c>
      <c r="K478" s="958"/>
      <c r="L478" s="958"/>
      <c r="M478" s="3345" t="s">
        <v>469</v>
      </c>
      <c r="N478" s="3345"/>
      <c r="O478" s="963">
        <v>9.7319217675314698E-6</v>
      </c>
      <c r="P478" s="958"/>
      <c r="Q478" s="958"/>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345" t="s">
        <v>237</v>
      </c>
      <c r="D479" s="3345"/>
      <c r="E479" s="3345"/>
      <c r="F479" s="958"/>
      <c r="G479" s="958"/>
      <c r="H479" s="3345" t="s">
        <v>467</v>
      </c>
      <c r="I479" s="3345"/>
      <c r="J479" s="962">
        <v>3.532444560025459E-4</v>
      </c>
      <c r="K479" s="958"/>
      <c r="L479" s="958"/>
      <c r="M479" s="3345" t="s">
        <v>418</v>
      </c>
      <c r="N479" s="3345"/>
      <c r="O479" s="963">
        <v>5.225187689089205E-2</v>
      </c>
      <c r="P479" s="958"/>
      <c r="Q479" s="958"/>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345"/>
      <c r="D480" s="3345"/>
      <c r="E480" s="944" t="s">
        <v>238</v>
      </c>
      <c r="F480" s="958"/>
      <c r="G480" s="958"/>
      <c r="H480" s="3345" t="s">
        <v>464</v>
      </c>
      <c r="I480" s="3345"/>
      <c r="J480" s="962">
        <v>7.6198646062934953E-5</v>
      </c>
      <c r="K480" s="958"/>
      <c r="L480" s="958"/>
      <c r="M480" s="3345" t="s">
        <v>403</v>
      </c>
      <c r="N480" s="3345"/>
      <c r="O480" s="963">
        <v>0.29494824559077232</v>
      </c>
      <c r="P480" s="958"/>
      <c r="Q480" s="958"/>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345" t="s">
        <v>434</v>
      </c>
      <c r="D481" s="3345"/>
      <c r="E481" s="957">
        <v>2.8011114820466039E-2</v>
      </c>
      <c r="F481" s="958"/>
      <c r="G481" s="958"/>
      <c r="H481" s="3345" t="s">
        <v>418</v>
      </c>
      <c r="I481" s="3345"/>
      <c r="J481" s="962">
        <v>0.21791630684740279</v>
      </c>
      <c r="K481" s="958"/>
      <c r="L481" s="958"/>
      <c r="M481" s="3345" t="s">
        <v>466</v>
      </c>
      <c r="N481" s="3345"/>
      <c r="O481" s="963">
        <v>4.8319126306117354E-8</v>
      </c>
      <c r="P481" s="958"/>
      <c r="Q481" s="958"/>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345" t="s">
        <v>407</v>
      </c>
      <c r="D482" s="3345"/>
      <c r="E482" s="961">
        <v>0.27287772880249866</v>
      </c>
      <c r="F482" s="958"/>
      <c r="G482" s="958"/>
      <c r="H482" s="3345" t="s">
        <v>403</v>
      </c>
      <c r="I482" s="3345"/>
      <c r="J482" s="962">
        <v>2.721705183878001E-2</v>
      </c>
      <c r="K482" s="958"/>
      <c r="L482" s="958"/>
      <c r="M482" s="3345" t="s">
        <v>458</v>
      </c>
      <c r="N482" s="3345"/>
      <c r="O482" s="963">
        <v>6.3662127640762671E-6</v>
      </c>
      <c r="P482" s="958"/>
      <c r="Q482" s="958"/>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345" t="s">
        <v>443</v>
      </c>
      <c r="D483" s="3345"/>
      <c r="E483" s="961">
        <v>6.3279325035646428E-3</v>
      </c>
      <c r="F483" s="958"/>
      <c r="G483" s="958"/>
      <c r="H483" s="3345" t="s">
        <v>466</v>
      </c>
      <c r="I483" s="3345"/>
      <c r="J483" s="962">
        <v>3.5895173311122279E-7</v>
      </c>
      <c r="K483" s="958"/>
      <c r="L483" s="958"/>
      <c r="M483" s="3345" t="s">
        <v>452</v>
      </c>
      <c r="N483" s="3345"/>
      <c r="O483" s="963">
        <v>9.1427901784541746E-4</v>
      </c>
      <c r="P483" s="958"/>
      <c r="Q483" s="958"/>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345" t="s">
        <v>469</v>
      </c>
      <c r="D484" s="3345"/>
      <c r="E484" s="961">
        <v>1.539458932579517E-5</v>
      </c>
      <c r="F484" s="958"/>
      <c r="G484" s="958"/>
      <c r="H484" s="3345" t="s">
        <v>458</v>
      </c>
      <c r="I484" s="3345"/>
      <c r="J484" s="962">
        <v>1.5658914705960331E-3</v>
      </c>
      <c r="K484" s="958"/>
      <c r="L484" s="958"/>
      <c r="M484" s="3345" t="s">
        <v>440</v>
      </c>
      <c r="N484" s="3345"/>
      <c r="O484" s="963">
        <v>9.4556481294009072E-3</v>
      </c>
      <c r="P484" s="958"/>
      <c r="Q484" s="958"/>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345" t="s">
        <v>467</v>
      </c>
      <c r="D485" s="3345"/>
      <c r="E485" s="961">
        <v>1.81294217489841E-5</v>
      </c>
      <c r="F485" s="958"/>
      <c r="G485" s="958"/>
      <c r="H485" s="3345" t="s">
        <v>452</v>
      </c>
      <c r="I485" s="3345"/>
      <c r="J485" s="962">
        <v>4.6733111046832832E-3</v>
      </c>
      <c r="K485" s="958"/>
      <c r="L485" s="958"/>
      <c r="M485" s="3345" t="s">
        <v>420</v>
      </c>
      <c r="N485" s="3345"/>
      <c r="O485" s="963">
        <v>8.128441350618772E-3</v>
      </c>
      <c r="P485" s="958"/>
      <c r="Q485" s="958"/>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345" t="s">
        <v>464</v>
      </c>
      <c r="D486" s="3345"/>
      <c r="E486" s="961">
        <v>1.8102374176540308E-4</v>
      </c>
      <c r="F486" s="958"/>
      <c r="G486" s="958"/>
      <c r="H486" s="3345" t="s">
        <v>440</v>
      </c>
      <c r="I486" s="3345"/>
      <c r="J486" s="962">
        <v>3.2609074737994458E-3</v>
      </c>
      <c r="K486" s="958"/>
      <c r="L486" s="958"/>
      <c r="M486" s="3345" t="s">
        <v>462</v>
      </c>
      <c r="N486" s="3345"/>
      <c r="O486" s="963">
        <v>1.3875955578626767E-4</v>
      </c>
      <c r="P486" s="958"/>
      <c r="Q486" s="958"/>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345" t="s">
        <v>418</v>
      </c>
      <c r="D487" s="3345"/>
      <c r="E487" s="961">
        <v>0.21676506076399776</v>
      </c>
      <c r="F487" s="958"/>
      <c r="G487" s="958"/>
      <c r="H487" s="3345" t="s">
        <v>420</v>
      </c>
      <c r="I487" s="3345"/>
      <c r="J487" s="962">
        <v>0.1671030310693474</v>
      </c>
      <c r="K487" s="958"/>
      <c r="L487" s="958"/>
      <c r="M487" s="3345" t="s">
        <v>448</v>
      </c>
      <c r="N487" s="3345"/>
      <c r="O487" s="963">
        <v>2.4163950821326006E-3</v>
      </c>
      <c r="P487" s="958"/>
      <c r="Q487" s="958"/>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345" t="s">
        <v>403</v>
      </c>
      <c r="D488" s="3345"/>
      <c r="E488" s="961">
        <v>0.19255116409651807</v>
      </c>
      <c r="F488" s="958"/>
      <c r="G488" s="958"/>
      <c r="H488" s="3345" t="s">
        <v>448</v>
      </c>
      <c r="I488" s="3345"/>
      <c r="J488" s="962">
        <v>4.268511870778144E-3</v>
      </c>
      <c r="K488" s="958"/>
      <c r="L488" s="958"/>
      <c r="M488" s="3345" t="s">
        <v>429</v>
      </c>
      <c r="N488" s="3345"/>
      <c r="O488" s="963">
        <v>3.955810825700596E-2</v>
      </c>
      <c r="P488" s="958"/>
      <c r="Q488" s="958"/>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345" t="s">
        <v>466</v>
      </c>
      <c r="D489" s="3345"/>
      <c r="E489" s="961">
        <v>1.6863557835134318E-4</v>
      </c>
      <c r="F489" s="958"/>
      <c r="G489" s="958"/>
      <c r="H489" s="3345" t="s">
        <v>429</v>
      </c>
      <c r="I489" s="3345"/>
      <c r="J489" s="962">
        <v>4.5630253581048337E-2</v>
      </c>
      <c r="K489" s="958"/>
      <c r="L489" s="958"/>
      <c r="M489" s="3345" t="s">
        <v>410</v>
      </c>
      <c r="N489" s="3345"/>
      <c r="O489" s="963">
        <v>0.15108766451737876</v>
      </c>
      <c r="P489" s="958"/>
      <c r="Q489" s="958"/>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345" t="s">
        <v>458</v>
      </c>
      <c r="D490" s="3345"/>
      <c r="E490" s="961">
        <v>1.0212342744617016E-3</v>
      </c>
      <c r="F490" s="958"/>
      <c r="G490" s="958"/>
      <c r="H490" s="3345" t="s">
        <v>410</v>
      </c>
      <c r="I490" s="3345"/>
      <c r="J490" s="962">
        <v>0.27116989214891857</v>
      </c>
      <c r="K490" s="958"/>
      <c r="L490" s="958"/>
      <c r="M490" s="3345" t="s">
        <v>437</v>
      </c>
      <c r="N490" s="3345"/>
      <c r="O490" s="963">
        <v>1.4543373456013885E-2</v>
      </c>
      <c r="P490" s="958"/>
      <c r="Q490" s="958"/>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345" t="s">
        <v>452</v>
      </c>
      <c r="D491" s="3345"/>
      <c r="E491" s="961">
        <v>1.9521588359872667E-3</v>
      </c>
      <c r="F491" s="958"/>
      <c r="G491" s="958"/>
      <c r="H491" s="3345" t="s">
        <v>437</v>
      </c>
      <c r="I491" s="3345"/>
      <c r="J491" s="962">
        <v>1.5251326528236526E-3</v>
      </c>
      <c r="K491" s="958"/>
      <c r="L491" s="958"/>
      <c r="M491" s="3345" t="s">
        <v>442</v>
      </c>
      <c r="N491" s="3345"/>
      <c r="O491" s="963">
        <v>7.7052002967109203E-3</v>
      </c>
      <c r="P491" s="958"/>
      <c r="Q491" s="958"/>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345" t="s">
        <v>440</v>
      </c>
      <c r="D492" s="3345"/>
      <c r="E492" s="961">
        <v>4.8099632875269081E-3</v>
      </c>
      <c r="F492" s="958"/>
      <c r="G492" s="958"/>
      <c r="H492" s="3345" t="s">
        <v>442</v>
      </c>
      <c r="I492" s="3345"/>
      <c r="J492" s="962">
        <v>4.5019274928333472E-3</v>
      </c>
      <c r="K492" s="958"/>
      <c r="L492" s="958"/>
      <c r="M492" s="3345" t="s">
        <v>446</v>
      </c>
      <c r="N492" s="3345"/>
      <c r="O492" s="963">
        <v>6.1586974233002363E-4</v>
      </c>
      <c r="P492" s="958"/>
      <c r="Q492" s="958"/>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345" t="s">
        <v>420</v>
      </c>
      <c r="D493" s="3345"/>
      <c r="E493" s="961">
        <v>7.1525578113084978E-2</v>
      </c>
      <c r="F493" s="958"/>
      <c r="G493" s="958"/>
      <c r="H493" s="3345" t="s">
        <v>446</v>
      </c>
      <c r="I493" s="3345"/>
      <c r="J493" s="962">
        <v>6.1915204236393327E-3</v>
      </c>
      <c r="K493" s="958"/>
      <c r="L493" s="958"/>
      <c r="M493" s="3345" t="s">
        <v>436</v>
      </c>
      <c r="N493" s="3345"/>
      <c r="O493" s="963">
        <v>4.7321159198996515E-3</v>
      </c>
      <c r="P493" s="958"/>
      <c r="Q493" s="958"/>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345" t="s">
        <v>448</v>
      </c>
      <c r="D494" s="3345"/>
      <c r="E494" s="961">
        <v>2.3478868612151137E-4</v>
      </c>
      <c r="F494" s="958"/>
      <c r="G494" s="958"/>
      <c r="H494" s="3345" t="s">
        <v>436</v>
      </c>
      <c r="I494" s="3345"/>
      <c r="J494" s="962">
        <v>3.2694725258843163E-2</v>
      </c>
      <c r="K494" s="958"/>
      <c r="L494" s="958"/>
      <c r="M494" s="3345" t="s">
        <v>453</v>
      </c>
      <c r="N494" s="3345"/>
      <c r="O494" s="963">
        <v>9.3319441650338932E-4</v>
      </c>
      <c r="P494" s="958"/>
      <c r="Q494" s="958"/>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345" t="s">
        <v>429</v>
      </c>
      <c r="D495" s="3345"/>
      <c r="E495" s="961">
        <v>5.9315295498967566E-2</v>
      </c>
      <c r="F495" s="958"/>
      <c r="G495" s="958"/>
      <c r="H495" s="3345" t="s">
        <v>470</v>
      </c>
      <c r="I495" s="3345"/>
      <c r="J495" s="962">
        <v>1.1709299654645692E-4</v>
      </c>
      <c r="K495" s="958"/>
      <c r="L495" s="958"/>
      <c r="M495" s="3345" t="s">
        <v>468</v>
      </c>
      <c r="N495" s="3345"/>
      <c r="O495" s="963">
        <v>8.0996716430927928E-6</v>
      </c>
      <c r="P495" s="958"/>
      <c r="Q495" s="958"/>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345" t="s">
        <v>410</v>
      </c>
      <c r="D496" s="3345"/>
      <c r="E496" s="961">
        <v>0.37650229995091655</v>
      </c>
      <c r="F496" s="958"/>
      <c r="G496" s="958"/>
      <c r="H496" s="3345" t="s">
        <v>453</v>
      </c>
      <c r="I496" s="3345"/>
      <c r="J496" s="962">
        <v>3.3646318997776805E-5</v>
      </c>
      <c r="K496" s="958"/>
      <c r="L496" s="958"/>
      <c r="M496" s="3345" t="s">
        <v>419</v>
      </c>
      <c r="N496" s="3345"/>
      <c r="O496" s="963">
        <v>0.102264333220512</v>
      </c>
      <c r="P496" s="958"/>
      <c r="Q496" s="958"/>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345" t="s">
        <v>437</v>
      </c>
      <c r="D497" s="3345"/>
      <c r="E497" s="961">
        <v>1.1676325342197329E-2</v>
      </c>
      <c r="F497" s="958"/>
      <c r="G497" s="958"/>
      <c r="H497" s="3345" t="s">
        <v>419</v>
      </c>
      <c r="I497" s="3345"/>
      <c r="J497" s="962">
        <v>8.3789593157493888E-2</v>
      </c>
      <c r="K497" s="958"/>
      <c r="L497" s="958"/>
      <c r="M497" s="3345" t="s">
        <v>425</v>
      </c>
      <c r="N497" s="3345"/>
      <c r="O497" s="963">
        <v>5.5454669934803628E-2</v>
      </c>
      <c r="P497" s="958"/>
      <c r="Q497" s="958"/>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345" t="s">
        <v>442</v>
      </c>
      <c r="D498" s="3345"/>
      <c r="E498" s="961">
        <v>1.1284129465076332E-2</v>
      </c>
      <c r="F498" s="958"/>
      <c r="G498" s="958"/>
      <c r="H498" s="3345" t="s">
        <v>425</v>
      </c>
      <c r="I498" s="3345"/>
      <c r="J498" s="962">
        <v>6.0832504309444327E-2</v>
      </c>
      <c r="K498" s="958"/>
      <c r="L498" s="958"/>
      <c r="M498" s="3345" t="s">
        <v>449</v>
      </c>
      <c r="N498" s="3345"/>
      <c r="O498" s="963">
        <v>2.40130703438163E-3</v>
      </c>
      <c r="P498" s="958"/>
      <c r="Q498" s="958"/>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345" t="s">
        <v>446</v>
      </c>
      <c r="D499" s="3345"/>
      <c r="E499" s="961">
        <v>7.7110299217569237E-3</v>
      </c>
      <c r="F499" s="958"/>
      <c r="G499" s="958"/>
      <c r="H499" s="3345" t="s">
        <v>449</v>
      </c>
      <c r="I499" s="3345"/>
      <c r="J499" s="962">
        <v>3.809955285047549E-4</v>
      </c>
      <c r="K499" s="958"/>
      <c r="L499" s="958"/>
      <c r="M499" s="3345" t="s">
        <v>461</v>
      </c>
      <c r="N499" s="3345"/>
      <c r="O499" s="963">
        <v>2.2664203852028274E-4</v>
      </c>
      <c r="P499" s="958"/>
      <c r="Q499" s="958"/>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345" t="s">
        <v>436</v>
      </c>
      <c r="D500" s="3345"/>
      <c r="E500" s="961">
        <v>9.3731075438550585E-3</v>
      </c>
      <c r="F500" s="958"/>
      <c r="G500" s="958"/>
      <c r="H500" s="3345" t="s">
        <v>444</v>
      </c>
      <c r="I500" s="3345"/>
      <c r="J500" s="962">
        <v>5.3053690087866588E-3</v>
      </c>
      <c r="K500" s="958"/>
      <c r="L500" s="958"/>
      <c r="M500" s="3345" t="s">
        <v>444</v>
      </c>
      <c r="N500" s="3345"/>
      <c r="O500" s="963">
        <v>4.6975880832296826E-3</v>
      </c>
      <c r="P500" s="958"/>
      <c r="Q500" s="958"/>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345" t="s">
        <v>470</v>
      </c>
      <c r="D501" s="3345"/>
      <c r="E501" s="961">
        <v>8.8307780116423472E-7</v>
      </c>
      <c r="F501" s="958"/>
      <c r="G501" s="958"/>
      <c r="H501" s="3345" t="s">
        <v>404</v>
      </c>
      <c r="I501" s="3345"/>
      <c r="J501" s="962">
        <v>6.3310704554705957E-2</v>
      </c>
      <c r="K501" s="958"/>
      <c r="L501" s="958"/>
      <c r="M501" s="3345" t="s">
        <v>404</v>
      </c>
      <c r="N501" s="3345"/>
      <c r="O501" s="963">
        <v>0.27908780734569966</v>
      </c>
      <c r="P501" s="958"/>
      <c r="Q501" s="958"/>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345" t="s">
        <v>453</v>
      </c>
      <c r="D502" s="3345"/>
      <c r="E502" s="961">
        <v>2.1186545993850047E-4</v>
      </c>
      <c r="F502" s="958"/>
      <c r="G502" s="958"/>
      <c r="H502" s="3345" t="s">
        <v>457</v>
      </c>
      <c r="I502" s="3345"/>
      <c r="J502" s="962">
        <v>6.757782398163761E-4</v>
      </c>
      <c r="K502" s="958"/>
      <c r="L502" s="958"/>
      <c r="M502" s="3345" t="s">
        <v>457</v>
      </c>
      <c r="N502" s="3345"/>
      <c r="O502" s="963">
        <v>8.5745603405657433E-4</v>
      </c>
      <c r="P502" s="958"/>
      <c r="Q502" s="958"/>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345" t="s">
        <v>468</v>
      </c>
      <c r="D503" s="3345"/>
      <c r="E503" s="961">
        <v>9.9576359438805986E-5</v>
      </c>
      <c r="F503" s="958"/>
      <c r="G503" s="958"/>
      <c r="H503" s="3345" t="s">
        <v>455</v>
      </c>
      <c r="I503" s="3345"/>
      <c r="J503" s="962">
        <v>2.5015717098888783E-3</v>
      </c>
      <c r="K503" s="958"/>
      <c r="L503" s="958"/>
      <c r="M503" s="3345" t="s">
        <v>439</v>
      </c>
      <c r="N503" s="3345"/>
      <c r="O503" s="963">
        <v>1.1831360867209122E-5</v>
      </c>
      <c r="P503" s="958"/>
      <c r="Q503" s="958"/>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345" t="s">
        <v>419</v>
      </c>
      <c r="D504" s="3345"/>
      <c r="E504" s="961">
        <v>0.10639099127902323</v>
      </c>
      <c r="F504" s="958"/>
      <c r="G504" s="958"/>
      <c r="H504" s="3345" t="s">
        <v>445</v>
      </c>
      <c r="I504" s="3345"/>
      <c r="J504" s="962">
        <v>6.9308229264675308E-3</v>
      </c>
      <c r="K504" s="958"/>
      <c r="L504" s="958"/>
      <c r="M504" s="3345" t="s">
        <v>447</v>
      </c>
      <c r="N504" s="3345"/>
      <c r="O504" s="963">
        <v>5.1633267250663435E-4</v>
      </c>
      <c r="P504" s="958"/>
      <c r="Q504" s="958"/>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345" t="s">
        <v>425</v>
      </c>
      <c r="D505" s="3345"/>
      <c r="E505" s="961">
        <v>6.3110852371734846E-2</v>
      </c>
      <c r="F505" s="958"/>
      <c r="G505" s="958"/>
      <c r="H505" s="3345" t="s">
        <v>439</v>
      </c>
      <c r="I505" s="3345"/>
      <c r="J505" s="962">
        <v>1.823358000514174E-2</v>
      </c>
      <c r="K505" s="958"/>
      <c r="L505" s="958"/>
      <c r="M505" s="3345" t="s">
        <v>471</v>
      </c>
      <c r="N505" s="3345"/>
      <c r="O505" s="963">
        <v>9.2518536935888564E-6</v>
      </c>
      <c r="P505" s="958"/>
      <c r="Q505" s="958"/>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345" t="s">
        <v>449</v>
      </c>
      <c r="D506" s="3345"/>
      <c r="E506" s="961">
        <v>1.3617322884377963E-3</v>
      </c>
      <c r="F506" s="958"/>
      <c r="G506" s="958"/>
      <c r="H506" s="3345" t="s">
        <v>451</v>
      </c>
      <c r="I506" s="3345"/>
      <c r="J506" s="962">
        <v>5.2195656181329309E-3</v>
      </c>
      <c r="K506" s="958"/>
      <c r="L506" s="958"/>
      <c r="M506" s="3345" t="s">
        <v>413</v>
      </c>
      <c r="N506" s="3345"/>
      <c r="O506" s="963">
        <v>0.19482224276307675</v>
      </c>
      <c r="P506" s="958"/>
      <c r="Q506" s="958"/>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345" t="s">
        <v>461</v>
      </c>
      <c r="D507" s="3345"/>
      <c r="E507" s="961">
        <v>3.4008807557383842E-4</v>
      </c>
      <c r="F507" s="958"/>
      <c r="G507" s="958"/>
      <c r="H507" s="3345" t="s">
        <v>447</v>
      </c>
      <c r="I507" s="3345"/>
      <c r="J507" s="962">
        <v>6.5428187827934583E-3</v>
      </c>
      <c r="K507" s="958"/>
      <c r="L507" s="958"/>
      <c r="M507" s="3345" t="s">
        <v>427</v>
      </c>
      <c r="N507" s="3345"/>
      <c r="O507" s="963">
        <v>4.8755105421846363E-2</v>
      </c>
      <c r="P507" s="958"/>
      <c r="Q507" s="958"/>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345" t="s">
        <v>444</v>
      </c>
      <c r="D508" s="3345"/>
      <c r="E508" s="961">
        <v>8.4280807947712774E-5</v>
      </c>
      <c r="F508" s="958"/>
      <c r="G508" s="958"/>
      <c r="H508" s="3345" t="s">
        <v>413</v>
      </c>
      <c r="I508" s="3345"/>
      <c r="J508" s="962">
        <v>0.32410985769116768</v>
      </c>
      <c r="K508" s="958"/>
      <c r="L508" s="958"/>
      <c r="M508" s="3345" t="s">
        <v>435</v>
      </c>
      <c r="N508" s="3345"/>
      <c r="O508" s="963">
        <v>2.0636774055737699E-2</v>
      </c>
      <c r="P508" s="958"/>
      <c r="Q508" s="958"/>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345" t="s">
        <v>404</v>
      </c>
      <c r="D509" s="3345"/>
      <c r="E509" s="961">
        <v>0.20351438462618082</v>
      </c>
      <c r="F509" s="958"/>
      <c r="G509" s="958"/>
      <c r="H509" s="3345" t="s">
        <v>427</v>
      </c>
      <c r="I509" s="3345"/>
      <c r="J509" s="962">
        <v>2.4511093442063356E-2</v>
      </c>
      <c r="K509" s="958"/>
      <c r="L509" s="958"/>
      <c r="M509" s="3345" t="s">
        <v>459</v>
      </c>
      <c r="N509" s="3345"/>
      <c r="O509" s="963">
        <v>7.5398824197099492E-4</v>
      </c>
      <c r="P509" s="958"/>
      <c r="Q509" s="958"/>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345" t="s">
        <v>457</v>
      </c>
      <c r="D510" s="3345"/>
      <c r="E510" s="961">
        <v>1.4558215025736636E-3</v>
      </c>
      <c r="F510" s="958"/>
      <c r="G510" s="958"/>
      <c r="H510" s="3345" t="s">
        <v>435</v>
      </c>
      <c r="I510" s="3345"/>
      <c r="J510" s="962">
        <v>3.3521290153388505E-2</v>
      </c>
      <c r="K510" s="958"/>
      <c r="L510" s="958"/>
      <c r="M510" s="3345" t="s">
        <v>432</v>
      </c>
      <c r="N510" s="3345"/>
      <c r="O510" s="963">
        <v>1.5628467179301379E-2</v>
      </c>
      <c r="P510" s="958"/>
      <c r="Q510" s="958"/>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345" t="s">
        <v>455</v>
      </c>
      <c r="D511" s="3345"/>
      <c r="E511" s="961">
        <v>2.519644128398934E-3</v>
      </c>
      <c r="F511" s="958"/>
      <c r="G511" s="958"/>
      <c r="H511" s="3345" t="s">
        <v>472</v>
      </c>
      <c r="I511" s="3345"/>
      <c r="J511" s="962">
        <v>1.6782101232147878E-5</v>
      </c>
      <c r="K511" s="958"/>
      <c r="L511" s="958"/>
      <c r="M511" s="3345" t="s">
        <v>412</v>
      </c>
      <c r="N511" s="3345"/>
      <c r="O511" s="963">
        <v>0.10798419527586273</v>
      </c>
      <c r="P511" s="958"/>
      <c r="Q511" s="958"/>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345" t="s">
        <v>445</v>
      </c>
      <c r="D512" s="3345"/>
      <c r="E512" s="961">
        <v>7.6451601050464791E-3</v>
      </c>
      <c r="F512" s="958"/>
      <c r="G512" s="958"/>
      <c r="H512" s="3345" t="s">
        <v>459</v>
      </c>
      <c r="I512" s="3345"/>
      <c r="J512" s="962">
        <v>1.9707877932659382E-4</v>
      </c>
      <c r="K512" s="958"/>
      <c r="L512" s="958"/>
      <c r="M512" s="3345" t="s">
        <v>460</v>
      </c>
      <c r="N512" s="3345"/>
      <c r="O512" s="963">
        <v>4.1413770978414191E-4</v>
      </c>
      <c r="P512" s="958"/>
      <c r="Q512" s="958"/>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345" t="s">
        <v>439</v>
      </c>
      <c r="D513" s="3345"/>
      <c r="E513" s="961">
        <v>1.8008559608680738E-2</v>
      </c>
      <c r="F513" s="958"/>
      <c r="G513" s="958"/>
      <c r="H513" s="3345" t="s">
        <v>432</v>
      </c>
      <c r="I513" s="3345"/>
      <c r="J513" s="962">
        <v>1.449988400839433E-2</v>
      </c>
      <c r="K513" s="958"/>
      <c r="L513" s="958"/>
      <c r="M513" s="3345" t="s">
        <v>465</v>
      </c>
      <c r="N513" s="3345"/>
      <c r="O513" s="963">
        <v>1.5154688163170085E-5</v>
      </c>
      <c r="P513" s="958"/>
      <c r="Q513" s="958"/>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345" t="s">
        <v>451</v>
      </c>
      <c r="D514" s="3345"/>
      <c r="E514" s="961">
        <v>4.8705541808786506E-3</v>
      </c>
      <c r="F514" s="958"/>
      <c r="G514" s="958"/>
      <c r="H514" s="3345" t="s">
        <v>412</v>
      </c>
      <c r="I514" s="3345"/>
      <c r="J514" s="962">
        <v>0.30105655318170804</v>
      </c>
      <c r="K514" s="958"/>
      <c r="L514" s="958"/>
      <c r="M514" s="3345" t="s">
        <v>463</v>
      </c>
      <c r="N514" s="3345"/>
      <c r="O514" s="963">
        <v>1.4094222853036291E-5</v>
      </c>
      <c r="P514" s="958"/>
      <c r="Q514" s="958"/>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345" t="s">
        <v>447</v>
      </c>
      <c r="D515" s="3345"/>
      <c r="E515" s="961">
        <v>7.4072063433000641E-3</v>
      </c>
      <c r="F515" s="958"/>
      <c r="G515" s="958"/>
      <c r="H515" s="3345" t="s">
        <v>460</v>
      </c>
      <c r="I515" s="3345"/>
      <c r="J515" s="962">
        <v>8.4582393807062682E-4</v>
      </c>
      <c r="K515" s="958"/>
      <c r="L515" s="958"/>
      <c r="M515" s="3345" t="s">
        <v>450</v>
      </c>
      <c r="N515" s="3345"/>
      <c r="O515" s="963">
        <v>1.835004522557511E-3</v>
      </c>
      <c r="P515" s="958"/>
      <c r="Q515" s="958"/>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345" t="s">
        <v>471</v>
      </c>
      <c r="D516" s="3345"/>
      <c r="E516" s="961">
        <v>3.0190624344678375E-5</v>
      </c>
      <c r="F516" s="958"/>
      <c r="G516" s="958"/>
      <c r="H516" s="3345" t="s">
        <v>465</v>
      </c>
      <c r="I516" s="3345"/>
      <c r="J516" s="962">
        <v>1.9221086419390218E-4</v>
      </c>
      <c r="K516" s="958"/>
      <c r="L516" s="958"/>
      <c r="M516" s="3345" t="s">
        <v>416</v>
      </c>
      <c r="N516" s="3345"/>
      <c r="O516" s="963">
        <v>1.0266605852032568E-2</v>
      </c>
      <c r="P516" s="958"/>
      <c r="Q516" s="958"/>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345" t="s">
        <v>413</v>
      </c>
      <c r="D517" s="3345"/>
      <c r="E517" s="961">
        <v>0.33444501587495712</v>
      </c>
      <c r="F517" s="958"/>
      <c r="G517" s="958"/>
      <c r="H517" s="3345" t="s">
        <v>463</v>
      </c>
      <c r="I517" s="3345"/>
      <c r="J517" s="962">
        <v>4.3084634892283027E-4</v>
      </c>
      <c r="K517" s="958"/>
      <c r="L517" s="958"/>
      <c r="M517" s="3345" t="s">
        <v>433</v>
      </c>
      <c r="N517" s="3345"/>
      <c r="O517" s="963">
        <v>2.8529035354557277E-2</v>
      </c>
      <c r="P517" s="958"/>
      <c r="Q517" s="958"/>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345" t="s">
        <v>427</v>
      </c>
      <c r="D518" s="3345"/>
      <c r="E518" s="961">
        <v>2.9711207863511526E-2</v>
      </c>
      <c r="F518" s="958"/>
      <c r="G518" s="958"/>
      <c r="H518" s="3345" t="s">
        <v>450</v>
      </c>
      <c r="I518" s="3345"/>
      <c r="J518" s="962">
        <v>1.0276851888744339E-3</v>
      </c>
      <c r="K518" s="958"/>
      <c r="L518" s="958"/>
      <c r="M518" s="3345" t="s">
        <v>423</v>
      </c>
      <c r="N518" s="3345"/>
      <c r="O518" s="963">
        <v>4.828597372309891E-2</v>
      </c>
      <c r="P518" s="958"/>
      <c r="Q518" s="958"/>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345" t="s">
        <v>435</v>
      </c>
      <c r="D519" s="3345"/>
      <c r="E519" s="961">
        <v>3.5301339009252357E-2</v>
      </c>
      <c r="F519" s="958"/>
      <c r="G519" s="958"/>
      <c r="H519" s="3345" t="s">
        <v>416</v>
      </c>
      <c r="I519" s="3345"/>
      <c r="J519" s="962">
        <v>0.22009487699492639</v>
      </c>
      <c r="K519" s="958"/>
      <c r="L519" s="958"/>
      <c r="M519" s="3345" t="s">
        <v>399</v>
      </c>
      <c r="N519" s="3345"/>
      <c r="O519" s="963">
        <v>0.20939585566502161</v>
      </c>
      <c r="P519" s="958"/>
      <c r="Q519" s="958"/>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345" t="s">
        <v>472</v>
      </c>
      <c r="D520" s="3345"/>
      <c r="E520" s="961">
        <v>1.142860435667737E-5</v>
      </c>
      <c r="F520" s="958"/>
      <c r="G520" s="958"/>
      <c r="H520" s="3345" t="s">
        <v>433</v>
      </c>
      <c r="I520" s="3345"/>
      <c r="J520" s="962">
        <v>1.0481990710691613E-2</v>
      </c>
      <c r="K520" s="958"/>
      <c r="L520" s="958"/>
      <c r="M520" s="3345" t="s">
        <v>421</v>
      </c>
      <c r="N520" s="3345"/>
      <c r="O520" s="963">
        <v>7.3636005698737267E-2</v>
      </c>
      <c r="P520" s="958"/>
      <c r="Q520" s="958"/>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345" t="s">
        <v>459</v>
      </c>
      <c r="D521" s="3345"/>
      <c r="E521" s="961">
        <v>9.6202293720933562E-4</v>
      </c>
      <c r="F521" s="958"/>
      <c r="G521" s="958"/>
      <c r="H521" s="3345" t="s">
        <v>423</v>
      </c>
      <c r="I521" s="3345"/>
      <c r="J521" s="962">
        <v>0.15934697679905813</v>
      </c>
      <c r="K521" s="958"/>
      <c r="L521" s="958"/>
      <c r="M521" s="3345" t="s">
        <v>400</v>
      </c>
      <c r="N521" s="3345"/>
      <c r="O521" s="963">
        <v>0.26685319467310248</v>
      </c>
      <c r="P521" s="958"/>
      <c r="Q521" s="958"/>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345" t="s">
        <v>432</v>
      </c>
      <c r="D522" s="3345"/>
      <c r="E522" s="961">
        <v>5.9654297946551652E-2</v>
      </c>
      <c r="F522" s="958"/>
      <c r="G522" s="958"/>
      <c r="H522" s="3345" t="s">
        <v>399</v>
      </c>
      <c r="I522" s="3345"/>
      <c r="J522" s="962">
        <v>0.53178374100379588</v>
      </c>
      <c r="K522" s="958"/>
      <c r="L522" s="958"/>
      <c r="M522" s="3345" t="s">
        <v>408</v>
      </c>
      <c r="N522" s="3345"/>
      <c r="O522" s="963">
        <v>0.1437558270744049</v>
      </c>
      <c r="P522" s="958"/>
      <c r="Q522" s="958"/>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345" t="s">
        <v>412</v>
      </c>
      <c r="D523" s="3345"/>
      <c r="E523" s="961">
        <v>0.34989632604960041</v>
      </c>
      <c r="F523" s="958"/>
      <c r="G523" s="958"/>
      <c r="H523" s="3345" t="s">
        <v>421</v>
      </c>
      <c r="I523" s="3345"/>
      <c r="J523" s="962">
        <v>8.0700226305134876E-2</v>
      </c>
      <c r="K523" s="958"/>
      <c r="L523" s="958"/>
      <c r="M523" s="3345" t="s">
        <v>438</v>
      </c>
      <c r="N523" s="3345"/>
      <c r="O523" s="963">
        <v>3.2796449769570274E-3</v>
      </c>
      <c r="P523" s="958"/>
      <c r="Q523" s="958"/>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345" t="s">
        <v>460</v>
      </c>
      <c r="D524" s="3345"/>
      <c r="E524" s="961">
        <v>2.2806548812308554E-5</v>
      </c>
      <c r="F524" s="958"/>
      <c r="G524" s="958"/>
      <c r="H524" s="3345" t="s">
        <v>400</v>
      </c>
      <c r="I524" s="3345"/>
      <c r="J524" s="962">
        <v>0.55152751792545007</v>
      </c>
      <c r="K524" s="958"/>
      <c r="L524" s="958"/>
      <c r="M524" s="3345" t="s">
        <v>411</v>
      </c>
      <c r="N524" s="3345"/>
      <c r="O524" s="963">
        <v>0.18835796811217648</v>
      </c>
      <c r="P524" s="958"/>
      <c r="Q524" s="958"/>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345" t="s">
        <v>465</v>
      </c>
      <c r="D525" s="3345"/>
      <c r="E525" s="961">
        <v>5.4280796445575142E-5</v>
      </c>
      <c r="F525" s="958"/>
      <c r="G525" s="958"/>
      <c r="H525" s="3345" t="s">
        <v>408</v>
      </c>
      <c r="I525" s="3345"/>
      <c r="J525" s="962">
        <v>0.42227482231339381</v>
      </c>
      <c r="K525" s="958"/>
      <c r="L525" s="958"/>
      <c r="M525" s="3345" t="s">
        <v>415</v>
      </c>
      <c r="N525" s="3345"/>
      <c r="O525" s="963">
        <v>7.2215650388611746E-2</v>
      </c>
      <c r="P525" s="958"/>
      <c r="Q525" s="958"/>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345" t="s">
        <v>463</v>
      </c>
      <c r="D526" s="3345"/>
      <c r="E526" s="961">
        <v>2.2315651834838512E-5</v>
      </c>
      <c r="F526" s="958"/>
      <c r="G526" s="958"/>
      <c r="H526" s="3345" t="s">
        <v>438</v>
      </c>
      <c r="I526" s="3345"/>
      <c r="J526" s="962">
        <v>2.0648289454612907E-2</v>
      </c>
      <c r="K526" s="958"/>
      <c r="L526" s="958"/>
      <c r="M526" s="3345" t="s">
        <v>417</v>
      </c>
      <c r="N526" s="3345"/>
      <c r="O526" s="963">
        <v>0.14282084934457451</v>
      </c>
      <c r="P526" s="958"/>
      <c r="Q526" s="958"/>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345" t="s">
        <v>450</v>
      </c>
      <c r="D527" s="3345"/>
      <c r="E527" s="961">
        <v>1.442274463919521E-3</v>
      </c>
      <c r="F527" s="958"/>
      <c r="G527" s="958"/>
      <c r="H527" s="3345" t="s">
        <v>411</v>
      </c>
      <c r="I527" s="3345"/>
      <c r="J527" s="962">
        <v>0.32745761799524065</v>
      </c>
      <c r="K527" s="958"/>
      <c r="L527" s="958"/>
      <c r="M527" s="3345" t="s">
        <v>428</v>
      </c>
      <c r="N527" s="3345"/>
      <c r="O527" s="963">
        <v>3.4095315783153675E-2</v>
      </c>
      <c r="P527" s="958"/>
      <c r="Q527" s="958"/>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345" t="s">
        <v>416</v>
      </c>
      <c r="D528" s="3345"/>
      <c r="E528" s="961">
        <v>0.11010310011545163</v>
      </c>
      <c r="F528" s="958"/>
      <c r="G528" s="958"/>
      <c r="H528" s="3345" t="s">
        <v>415</v>
      </c>
      <c r="I528" s="3345"/>
      <c r="J528" s="962">
        <v>0.2378042832053372</v>
      </c>
      <c r="K528" s="958"/>
      <c r="L528" s="958"/>
      <c r="M528" s="3345" t="s">
        <v>431</v>
      </c>
      <c r="N528" s="3345"/>
      <c r="O528" s="963">
        <v>2.9062589684693406E-2</v>
      </c>
      <c r="P528" s="958"/>
      <c r="Q528" s="958"/>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345" t="s">
        <v>433</v>
      </c>
      <c r="D529" s="3345"/>
      <c r="E529" s="961">
        <v>8.6487497217445052E-3</v>
      </c>
      <c r="F529" s="958"/>
      <c r="G529" s="958"/>
      <c r="H529" s="3345" t="s">
        <v>417</v>
      </c>
      <c r="I529" s="3345"/>
      <c r="J529" s="962">
        <v>0.16755089386896108</v>
      </c>
      <c r="K529" s="958"/>
      <c r="L529" s="958"/>
      <c r="M529" s="3345" t="s">
        <v>454</v>
      </c>
      <c r="N529" s="3345"/>
      <c r="O529" s="963">
        <v>9.2344412110742481E-4</v>
      </c>
      <c r="P529" s="958"/>
      <c r="Q529" s="958"/>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345" t="s">
        <v>423</v>
      </c>
      <c r="D530" s="3345"/>
      <c r="E530" s="961">
        <v>8.495220745735961E-2</v>
      </c>
      <c r="F530" s="958"/>
      <c r="G530" s="958"/>
      <c r="H530" s="3345" t="s">
        <v>428</v>
      </c>
      <c r="I530" s="3345"/>
      <c r="J530" s="962">
        <v>9.0281921161385545E-2</v>
      </c>
      <c r="K530" s="958"/>
      <c r="L530" s="958"/>
      <c r="M530" s="3345" t="s">
        <v>406</v>
      </c>
      <c r="N530" s="3345"/>
      <c r="O530" s="963">
        <v>0.26513940986176326</v>
      </c>
      <c r="P530" s="958"/>
      <c r="Q530" s="958"/>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345" t="s">
        <v>399</v>
      </c>
      <c r="D531" s="3345"/>
      <c r="E531" s="961">
        <v>0.60277843349893312</v>
      </c>
      <c r="F531" s="958"/>
      <c r="G531" s="958"/>
      <c r="H531" s="3345" t="s">
        <v>431</v>
      </c>
      <c r="I531" s="3345"/>
      <c r="J531" s="962">
        <v>6.6609757224302457E-2</v>
      </c>
      <c r="K531" s="958"/>
      <c r="L531" s="958"/>
      <c r="M531" s="3345" t="s">
        <v>405</v>
      </c>
      <c r="N531" s="3345"/>
      <c r="O531" s="963">
        <v>0.19801298581990898</v>
      </c>
      <c r="P531" s="958"/>
      <c r="Q531" s="958"/>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345" t="s">
        <v>421</v>
      </c>
      <c r="D532" s="3345"/>
      <c r="E532" s="961">
        <v>5.3416452774457571E-2</v>
      </c>
      <c r="F532" s="958"/>
      <c r="G532" s="958"/>
      <c r="H532" s="3345" t="s">
        <v>406</v>
      </c>
      <c r="I532" s="3345"/>
      <c r="J532" s="962">
        <v>0.44776624310606239</v>
      </c>
      <c r="K532" s="958"/>
      <c r="L532" s="958"/>
      <c r="M532" s="3345" t="s">
        <v>409</v>
      </c>
      <c r="N532" s="3345"/>
      <c r="O532" s="963">
        <v>0.21600511293542921</v>
      </c>
      <c r="P532" s="958"/>
      <c r="Q532" s="958"/>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345" t="s">
        <v>400</v>
      </c>
      <c r="D533" s="3345"/>
      <c r="E533" s="961">
        <v>0.55877782373872131</v>
      </c>
      <c r="F533" s="958"/>
      <c r="G533" s="958"/>
      <c r="H533" s="3345" t="s">
        <v>405</v>
      </c>
      <c r="I533" s="3345"/>
      <c r="J533" s="962">
        <v>0.44504300504023608</v>
      </c>
      <c r="K533" s="958"/>
      <c r="L533" s="958"/>
      <c r="M533" s="3345" t="s">
        <v>441</v>
      </c>
      <c r="N533" s="3345"/>
      <c r="O533" s="963">
        <v>4.2584010024443058E-5</v>
      </c>
      <c r="P533" s="958"/>
      <c r="Q533" s="958"/>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345" t="s">
        <v>408</v>
      </c>
      <c r="D534" s="3345"/>
      <c r="E534" s="961">
        <v>0.43542997516360094</v>
      </c>
      <c r="F534" s="958"/>
      <c r="G534" s="958"/>
      <c r="H534" s="3345" t="s">
        <v>409</v>
      </c>
      <c r="I534" s="3345"/>
      <c r="J534" s="962">
        <v>0.37179004733554377</v>
      </c>
      <c r="K534" s="958"/>
      <c r="L534" s="958"/>
      <c r="M534" s="3345" t="s">
        <v>401</v>
      </c>
      <c r="N534" s="3345"/>
      <c r="O534" s="963">
        <v>0.33428252278838833</v>
      </c>
      <c r="P534" s="958"/>
      <c r="Q534" s="958"/>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345" t="s">
        <v>438</v>
      </c>
      <c r="D535" s="3345"/>
      <c r="E535" s="961">
        <v>2.8150144205380315E-2</v>
      </c>
      <c r="F535" s="958"/>
      <c r="G535" s="958"/>
      <c r="H535" s="3345" t="s">
        <v>441</v>
      </c>
      <c r="I535" s="3345"/>
      <c r="J535" s="962">
        <v>1.6750337171197921E-2</v>
      </c>
      <c r="K535" s="958"/>
      <c r="L535" s="958"/>
      <c r="M535" s="3345" t="s">
        <v>422</v>
      </c>
      <c r="N535" s="3345"/>
      <c r="O535" s="963">
        <v>2.4648478161637444E-2</v>
      </c>
      <c r="P535" s="958"/>
      <c r="Q535" s="958"/>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345" t="s">
        <v>411</v>
      </c>
      <c r="D536" s="3345"/>
      <c r="E536" s="961">
        <v>0.23219876893346908</v>
      </c>
      <c r="F536" s="958"/>
      <c r="G536" s="958"/>
      <c r="H536" s="3345" t="s">
        <v>401</v>
      </c>
      <c r="I536" s="3345"/>
      <c r="J536" s="962">
        <v>0.54869947925832629</v>
      </c>
      <c r="K536" s="958"/>
      <c r="L536" s="958"/>
      <c r="M536" s="3345" t="s">
        <v>402</v>
      </c>
      <c r="N536" s="3345"/>
      <c r="O536" s="963">
        <v>0.30492388357532862</v>
      </c>
      <c r="P536" s="958"/>
      <c r="Q536" s="958"/>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345" t="s">
        <v>415</v>
      </c>
      <c r="D537" s="3345"/>
      <c r="E537" s="961">
        <v>0.2343657951083146</v>
      </c>
      <c r="F537" s="958"/>
      <c r="G537" s="958"/>
      <c r="H537" s="3345" t="s">
        <v>422</v>
      </c>
      <c r="I537" s="3345"/>
      <c r="J537" s="962">
        <v>9.7196811318008183E-2</v>
      </c>
      <c r="K537" s="958"/>
      <c r="L537" s="958"/>
      <c r="M537" s="3345" t="s">
        <v>426</v>
      </c>
      <c r="N537" s="3345"/>
      <c r="O537" s="963">
        <v>2.9685783491712744E-2</v>
      </c>
      <c r="P537" s="958"/>
      <c r="Q537" s="958"/>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345" t="s">
        <v>417</v>
      </c>
      <c r="D538" s="3345"/>
      <c r="E538" s="961">
        <v>0.16302720656626465</v>
      </c>
      <c r="F538" s="958"/>
      <c r="G538" s="958"/>
      <c r="H538" s="3345" t="s">
        <v>402</v>
      </c>
      <c r="I538" s="3345"/>
      <c r="J538" s="962">
        <v>0.54567471979805737</v>
      </c>
      <c r="K538" s="958"/>
      <c r="L538" s="958"/>
      <c r="M538" s="3345" t="s">
        <v>414</v>
      </c>
      <c r="N538" s="3345"/>
      <c r="O538" s="963">
        <v>9.8588350426620536E-2</v>
      </c>
      <c r="P538" s="958"/>
      <c r="Q538" s="958"/>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345" t="s">
        <v>428</v>
      </c>
      <c r="D539" s="3345"/>
      <c r="E539" s="961">
        <v>5.405476341383765E-2</v>
      </c>
      <c r="F539" s="958"/>
      <c r="G539" s="958"/>
      <c r="H539" s="3345" t="s">
        <v>426</v>
      </c>
      <c r="I539" s="3345"/>
      <c r="J539" s="962">
        <v>0.11176853142082135</v>
      </c>
      <c r="K539" s="958"/>
      <c r="L539" s="958"/>
      <c r="M539" s="3345" t="s">
        <v>424</v>
      </c>
      <c r="N539" s="3345"/>
      <c r="O539" s="963">
        <v>3.4841482621178956E-2</v>
      </c>
      <c r="P539" s="958"/>
      <c r="Q539" s="958"/>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345" t="s">
        <v>431</v>
      </c>
      <c r="D540" s="3345"/>
      <c r="E540" s="961">
        <v>3.5883841674145989E-2</v>
      </c>
      <c r="F540" s="958"/>
      <c r="G540" s="958"/>
      <c r="H540" s="3345" t="s">
        <v>414</v>
      </c>
      <c r="I540" s="3345"/>
      <c r="J540" s="962">
        <v>0.25219009400685743</v>
      </c>
      <c r="K540" s="958"/>
      <c r="L540" s="958"/>
      <c r="M540" s="3345" t="s">
        <v>430</v>
      </c>
      <c r="N540" s="3345"/>
      <c r="O540" s="963">
        <v>1.1919095986107141E-2</v>
      </c>
      <c r="P540" s="958"/>
      <c r="Q540" s="958"/>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345" t="s">
        <v>454</v>
      </c>
      <c r="D541" s="3345"/>
      <c r="E541" s="961">
        <v>5.9505889004003817E-6</v>
      </c>
      <c r="F541" s="958"/>
      <c r="G541" s="958"/>
      <c r="H541" s="3345" t="s">
        <v>424</v>
      </c>
      <c r="I541" s="3345"/>
      <c r="J541" s="962">
        <v>0.12320805991880947</v>
      </c>
      <c r="K541" s="958"/>
      <c r="L541" s="958"/>
      <c r="M541" s="3345" t="s">
        <v>456</v>
      </c>
      <c r="N541" s="3345"/>
      <c r="O541" s="964">
        <v>9.0884155773183529E-4</v>
      </c>
      <c r="P541" s="958"/>
      <c r="Q541" s="958"/>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345" t="s">
        <v>406</v>
      </c>
      <c r="D542" s="3345"/>
      <c r="E542" s="961">
        <v>0.45535694902116919</v>
      </c>
      <c r="F542" s="958"/>
      <c r="G542" s="958"/>
      <c r="H542" s="3345" t="s">
        <v>430</v>
      </c>
      <c r="I542" s="3345"/>
      <c r="J542" s="962">
        <v>6.2730871056148663E-2</v>
      </c>
      <c r="K542" s="958"/>
      <c r="L542" s="958"/>
      <c r="M542" s="3345"/>
      <c r="N542" s="3345"/>
      <c r="O542" s="958"/>
      <c r="P542" s="958"/>
      <c r="Q542" s="958"/>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345" t="s">
        <v>405</v>
      </c>
      <c r="D543" s="3345"/>
      <c r="E543" s="961">
        <v>0.46024443279160537</v>
      </c>
      <c r="F543" s="958"/>
      <c r="G543" s="958"/>
      <c r="H543" s="3345" t="s">
        <v>456</v>
      </c>
      <c r="I543" s="3345"/>
      <c r="J543" s="965">
        <v>4.4730138039229925E-4</v>
      </c>
      <c r="K543" s="958"/>
      <c r="L543" s="958"/>
      <c r="M543" s="3345"/>
      <c r="N543" s="3345"/>
      <c r="O543" s="958"/>
      <c r="P543" s="958"/>
      <c r="Q543" s="958"/>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345" t="s">
        <v>409</v>
      </c>
      <c r="D544" s="3345"/>
      <c r="E544" s="961">
        <v>0.38811213631372182</v>
      </c>
      <c r="F544" s="958"/>
      <c r="G544" s="958"/>
      <c r="H544" s="3345"/>
      <c r="I544" s="3345"/>
      <c r="J544" s="958"/>
      <c r="K544" s="958"/>
      <c r="L544" s="958"/>
      <c r="M544" s="3345" t="s">
        <v>239</v>
      </c>
      <c r="N544" s="3345"/>
      <c r="O544" s="3345"/>
      <c r="P544" s="3345"/>
      <c r="Q544" s="334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345" t="s">
        <v>441</v>
      </c>
      <c r="D545" s="3345"/>
      <c r="E545" s="961">
        <v>1.7265563797211229E-2</v>
      </c>
      <c r="F545" s="958"/>
      <c r="G545" s="958"/>
      <c r="H545" s="3345"/>
      <c r="I545" s="3345"/>
      <c r="J545" s="958"/>
      <c r="K545" s="958"/>
      <c r="L545" s="958"/>
      <c r="M545" s="3345" t="s">
        <v>218</v>
      </c>
      <c r="N545" s="3345"/>
      <c r="O545" s="3347" t="s">
        <v>240</v>
      </c>
      <c r="P545" s="3348"/>
      <c r="Q545" s="3349"/>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345" t="s">
        <v>401</v>
      </c>
      <c r="D546" s="3345"/>
      <c r="E546" s="961">
        <v>0.58308837270181313</v>
      </c>
      <c r="F546" s="958"/>
      <c r="G546" s="958"/>
      <c r="H546" s="3345" t="s">
        <v>239</v>
      </c>
      <c r="I546" s="3345"/>
      <c r="J546" s="3345"/>
      <c r="K546" s="3345"/>
      <c r="L546" s="3345"/>
      <c r="M546" s="3345"/>
      <c r="N546" s="3345"/>
      <c r="O546" s="945" t="s">
        <v>197</v>
      </c>
      <c r="P546" s="946" t="s">
        <v>241</v>
      </c>
      <c r="Q546" s="947" t="s">
        <v>242</v>
      </c>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345" t="s">
        <v>422</v>
      </c>
      <c r="D547" s="3345"/>
      <c r="E547" s="961">
        <v>0.1541225608267216</v>
      </c>
      <c r="F547" s="958"/>
      <c r="G547" s="958"/>
      <c r="H547" s="3345" t="s">
        <v>218</v>
      </c>
      <c r="I547" s="3345"/>
      <c r="J547" s="3350" t="s">
        <v>240</v>
      </c>
      <c r="K547" s="3351"/>
      <c r="L547" s="3352"/>
      <c r="M547" s="3345" t="s">
        <v>219</v>
      </c>
      <c r="N547" s="3345"/>
      <c r="O547" s="967">
        <v>4.4875365341681031</v>
      </c>
      <c r="P547" s="968">
        <v>6.6978157226389596</v>
      </c>
      <c r="Q547" s="969">
        <v>6.6978157226389596</v>
      </c>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345" t="s">
        <v>402</v>
      </c>
      <c r="D548" s="3345"/>
      <c r="E548" s="961">
        <v>0.5698002011511546</v>
      </c>
      <c r="F548" s="958"/>
      <c r="G548" s="958"/>
      <c r="H548" s="3345"/>
      <c r="I548" s="3345"/>
      <c r="J548" s="948" t="s">
        <v>197</v>
      </c>
      <c r="K548" s="949" t="s">
        <v>241</v>
      </c>
      <c r="L548" s="950" t="s">
        <v>242</v>
      </c>
      <c r="M548" s="3345"/>
      <c r="N548" s="3345"/>
      <c r="O548" s="958"/>
      <c r="P548" s="958"/>
      <c r="Q548" s="958"/>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345" t="s">
        <v>426</v>
      </c>
      <c r="D549" s="3345"/>
      <c r="E549" s="961">
        <v>0.10952602686966828</v>
      </c>
      <c r="F549" s="958"/>
      <c r="G549" s="958"/>
      <c r="H549" s="3345" t="s">
        <v>219</v>
      </c>
      <c r="I549" s="3345"/>
      <c r="J549" s="970">
        <v>7.8866939313222124</v>
      </c>
      <c r="K549" s="971">
        <v>11.598079310767959</v>
      </c>
      <c r="L549" s="972">
        <v>11.598079310767959</v>
      </c>
      <c r="M549" s="3345"/>
      <c r="N549" s="3345"/>
      <c r="O549" s="958"/>
      <c r="P549" s="958"/>
      <c r="Q549" s="958"/>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345" t="s">
        <v>414</v>
      </c>
      <c r="D550" s="3345"/>
      <c r="E550" s="961">
        <v>0.25394062784104104</v>
      </c>
      <c r="F550" s="958"/>
      <c r="G550" s="958"/>
      <c r="H550" s="3345"/>
      <c r="I550" s="3345"/>
      <c r="J550" s="958"/>
      <c r="K550" s="958"/>
      <c r="L550" s="958"/>
      <c r="M550" s="3345" t="s">
        <v>243</v>
      </c>
      <c r="N550" s="3345"/>
      <c r="O550" s="3345"/>
      <c r="P550" s="958"/>
      <c r="Q550" s="958"/>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345" t="s">
        <v>424</v>
      </c>
      <c r="D551" s="3345"/>
      <c r="E551" s="961">
        <v>0.12359732639470818</v>
      </c>
      <c r="F551" s="958"/>
      <c r="G551" s="958"/>
      <c r="H551" s="3345"/>
      <c r="I551" s="3345"/>
      <c r="J551" s="958"/>
      <c r="K551" s="958"/>
      <c r="L551" s="958"/>
      <c r="M551" s="3345"/>
      <c r="N551" s="3345"/>
      <c r="O551" s="951" t="s">
        <v>218</v>
      </c>
      <c r="P551" s="958"/>
      <c r="Q551" s="958"/>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345" t="s">
        <v>430</v>
      </c>
      <c r="D552" s="3345"/>
      <c r="E552" s="961">
        <v>7.8690606555589904E-2</v>
      </c>
      <c r="F552" s="958"/>
      <c r="G552" s="958"/>
      <c r="H552" s="3345" t="s">
        <v>243</v>
      </c>
      <c r="I552" s="3345"/>
      <c r="J552" s="3345"/>
      <c r="K552" s="958"/>
      <c r="L552" s="958"/>
      <c r="M552" s="3345"/>
      <c r="N552" s="3345"/>
      <c r="O552" s="973" t="s">
        <v>219</v>
      </c>
      <c r="P552" s="958"/>
      <c r="Q552" s="958"/>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345" t="s">
        <v>456</v>
      </c>
      <c r="D553" s="3345"/>
      <c r="E553" s="966">
        <v>1.9736530660062816E-5</v>
      </c>
      <c r="F553" s="958"/>
      <c r="G553" s="958"/>
      <c r="H553" s="3345"/>
      <c r="I553" s="3345"/>
      <c r="J553" s="952" t="s">
        <v>218</v>
      </c>
      <c r="K553" s="958"/>
      <c r="L553" s="958"/>
      <c r="M553" s="3345" t="s">
        <v>434</v>
      </c>
      <c r="N553" s="3345"/>
      <c r="O553" s="960">
        <v>-2.6814671654487279E-2</v>
      </c>
      <c r="P553" s="958"/>
      <c r="Q553" s="958"/>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345"/>
      <c r="D554" s="3345"/>
      <c r="E554" s="958"/>
      <c r="F554" s="958"/>
      <c r="G554" s="958"/>
      <c r="H554" s="3345"/>
      <c r="I554" s="3345"/>
      <c r="J554" s="974" t="s">
        <v>219</v>
      </c>
      <c r="K554" s="958"/>
      <c r="L554" s="958"/>
      <c r="M554" s="3345" t="s">
        <v>407</v>
      </c>
      <c r="N554" s="3345"/>
      <c r="O554" s="963">
        <v>-0.11737346155274093</v>
      </c>
      <c r="P554" s="958"/>
      <c r="Q554" s="958"/>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345"/>
      <c r="D555" s="3345"/>
      <c r="E555" s="958"/>
      <c r="F555" s="958"/>
      <c r="G555" s="958"/>
      <c r="H555" s="3345" t="s">
        <v>434</v>
      </c>
      <c r="I555" s="3345"/>
      <c r="J555" s="959">
        <v>-2.7701820105038057E-2</v>
      </c>
      <c r="K555" s="958"/>
      <c r="L555" s="958"/>
      <c r="M555" s="3345" t="s">
        <v>443</v>
      </c>
      <c r="N555" s="3345"/>
      <c r="O555" s="963">
        <v>-8.0622353453613238E-3</v>
      </c>
      <c r="P555" s="958"/>
      <c r="Q555" s="958"/>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345" t="s">
        <v>239</v>
      </c>
      <c r="D556" s="3345"/>
      <c r="E556" s="3345"/>
      <c r="F556" s="3345"/>
      <c r="G556" s="3345"/>
      <c r="H556" s="3345" t="s">
        <v>407</v>
      </c>
      <c r="I556" s="3345"/>
      <c r="J556" s="962">
        <v>-5.3502183612266135E-2</v>
      </c>
      <c r="K556" s="958"/>
      <c r="L556" s="958"/>
      <c r="M556" s="3345" t="s">
        <v>469</v>
      </c>
      <c r="N556" s="3345"/>
      <c r="O556" s="963">
        <v>-6.9517045673671057E-4</v>
      </c>
      <c r="P556" s="958"/>
      <c r="Q556" s="958"/>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345" t="s">
        <v>218</v>
      </c>
      <c r="D557" s="3345"/>
      <c r="E557" s="3353" t="s">
        <v>240</v>
      </c>
      <c r="F557" s="3354"/>
      <c r="G557" s="3355"/>
      <c r="H557" s="3345" t="s">
        <v>443</v>
      </c>
      <c r="I557" s="3345"/>
      <c r="J557" s="962">
        <v>-1.1796867243992882E-2</v>
      </c>
      <c r="K557" s="958"/>
      <c r="L557" s="958"/>
      <c r="M557" s="3345" t="s">
        <v>418</v>
      </c>
      <c r="N557" s="3345"/>
      <c r="O557" s="963">
        <v>5.0938124455208213E-2</v>
      </c>
      <c r="P557" s="958"/>
      <c r="Q557" s="958"/>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345"/>
      <c r="D558" s="3345"/>
      <c r="E558" s="953" t="s">
        <v>197</v>
      </c>
      <c r="F558" s="954" t="s">
        <v>241</v>
      </c>
      <c r="G558" s="955" t="s">
        <v>242</v>
      </c>
      <c r="H558" s="3345" t="s">
        <v>467</v>
      </c>
      <c r="I558" s="3345"/>
      <c r="J558" s="962">
        <v>-2.3831023247398082E-3</v>
      </c>
      <c r="K558" s="958"/>
      <c r="L558" s="958"/>
      <c r="M558" s="3345" t="s">
        <v>403</v>
      </c>
      <c r="N558" s="3345"/>
      <c r="O558" s="963">
        <v>0.12102216317117181</v>
      </c>
      <c r="P558" s="958"/>
      <c r="Q558" s="958"/>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345" t="s">
        <v>219</v>
      </c>
      <c r="D559" s="3345"/>
      <c r="E559" s="975">
        <v>8.2964549555795877</v>
      </c>
      <c r="F559" s="976">
        <v>11.365006788465189</v>
      </c>
      <c r="G559" s="977">
        <v>11.365006788465189</v>
      </c>
      <c r="H559" s="3345" t="s">
        <v>464</v>
      </c>
      <c r="I559" s="3345"/>
      <c r="J559" s="962">
        <v>1.1068241852855028E-3</v>
      </c>
      <c r="K559" s="958"/>
      <c r="L559" s="958"/>
      <c r="M559" s="3345" t="s">
        <v>466</v>
      </c>
      <c r="N559" s="3345"/>
      <c r="O559" s="963">
        <v>4.8983694646468475E-5</v>
      </c>
      <c r="P559" s="958"/>
      <c r="Q559" s="958"/>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345"/>
      <c r="D560" s="3345"/>
      <c r="E560" s="958"/>
      <c r="F560" s="958"/>
      <c r="G560" s="958"/>
      <c r="H560" s="3345" t="s">
        <v>418</v>
      </c>
      <c r="I560" s="3345"/>
      <c r="J560" s="962">
        <v>5.9190209628921742E-2</v>
      </c>
      <c r="K560" s="958"/>
      <c r="L560" s="958"/>
      <c r="M560" s="3345" t="s">
        <v>458</v>
      </c>
      <c r="N560" s="3345"/>
      <c r="O560" s="963">
        <v>5.622540303145679E-4</v>
      </c>
      <c r="P560" s="958"/>
      <c r="Q560" s="958"/>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345"/>
      <c r="D561" s="3345"/>
      <c r="E561" s="958"/>
      <c r="F561" s="958"/>
      <c r="G561" s="958"/>
      <c r="H561" s="3345" t="s">
        <v>403</v>
      </c>
      <c r="I561" s="3345"/>
      <c r="J561" s="962">
        <v>2.0918259836307025E-2</v>
      </c>
      <c r="K561" s="958"/>
      <c r="L561" s="958"/>
      <c r="M561" s="3345" t="s">
        <v>452</v>
      </c>
      <c r="N561" s="3345"/>
      <c r="O561" s="963">
        <v>-6.7380057807524133E-3</v>
      </c>
      <c r="P561" s="958"/>
      <c r="Q561" s="958"/>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345" t="s">
        <v>243</v>
      </c>
      <c r="D562" s="3345"/>
      <c r="E562" s="3345"/>
      <c r="F562" s="958"/>
      <c r="G562" s="958"/>
      <c r="H562" s="3345" t="s">
        <v>466</v>
      </c>
      <c r="I562" s="3345"/>
      <c r="J562" s="962">
        <v>7.5966661396103207E-5</v>
      </c>
      <c r="K562" s="958"/>
      <c r="L562" s="958"/>
      <c r="M562" s="3345" t="s">
        <v>440</v>
      </c>
      <c r="N562" s="3345"/>
      <c r="O562" s="963">
        <v>-2.1668939347708794E-2</v>
      </c>
      <c r="P562" s="958"/>
      <c r="Q562" s="958"/>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345"/>
      <c r="D563" s="3345"/>
      <c r="E563" s="956" t="s">
        <v>218</v>
      </c>
      <c r="F563" s="958"/>
      <c r="G563" s="958"/>
      <c r="H563" s="3345" t="s">
        <v>458</v>
      </c>
      <c r="I563" s="3345"/>
      <c r="J563" s="962">
        <v>5.0174822213425304E-3</v>
      </c>
      <c r="K563" s="958"/>
      <c r="L563" s="958"/>
      <c r="M563" s="3345" t="s">
        <v>420</v>
      </c>
      <c r="N563" s="3345"/>
      <c r="O563" s="963">
        <v>-2.0090726472729827E-2</v>
      </c>
      <c r="P563" s="958"/>
      <c r="Q563" s="958"/>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345"/>
      <c r="D564" s="3345"/>
      <c r="E564" s="978" t="s">
        <v>219</v>
      </c>
      <c r="F564" s="958"/>
      <c r="G564" s="958"/>
      <c r="H564" s="3345" t="s">
        <v>452</v>
      </c>
      <c r="I564" s="3345"/>
      <c r="J564" s="962">
        <v>-8.6679692035505282E-3</v>
      </c>
      <c r="K564" s="958"/>
      <c r="L564" s="958"/>
      <c r="M564" s="3345" t="s">
        <v>462</v>
      </c>
      <c r="N564" s="3345"/>
      <c r="O564" s="963">
        <v>-2.6249646132690536E-3</v>
      </c>
      <c r="P564" s="958"/>
      <c r="Q564" s="958"/>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345" t="s">
        <v>434</v>
      </c>
      <c r="D565" s="3345"/>
      <c r="E565" s="957">
        <v>-2.0173099810239303E-2</v>
      </c>
      <c r="F565" s="958"/>
      <c r="G565" s="958"/>
      <c r="H565" s="3345" t="s">
        <v>440</v>
      </c>
      <c r="I565" s="3345"/>
      <c r="J565" s="962">
        <v>-7.2405949177160962E-3</v>
      </c>
      <c r="K565" s="958"/>
      <c r="L565" s="958"/>
      <c r="M565" s="3345" t="s">
        <v>448</v>
      </c>
      <c r="N565" s="3345"/>
      <c r="O565" s="963">
        <v>1.095408166311467E-2</v>
      </c>
      <c r="P565" s="958"/>
      <c r="Q565" s="958"/>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345" t="s">
        <v>407</v>
      </c>
      <c r="D566" s="3345"/>
      <c r="E566" s="961">
        <v>-6.2963880540207046E-2</v>
      </c>
      <c r="F566" s="958"/>
      <c r="G566" s="958"/>
      <c r="H566" s="3345" t="s">
        <v>420</v>
      </c>
      <c r="I566" s="3345"/>
      <c r="J566" s="962">
        <v>-5.1831905705018819E-2</v>
      </c>
      <c r="K566" s="958"/>
      <c r="L566" s="958"/>
      <c r="M566" s="3345" t="s">
        <v>429</v>
      </c>
      <c r="N566" s="3345"/>
      <c r="O566" s="963">
        <v>-4.4321021364500959E-2</v>
      </c>
      <c r="P566" s="958"/>
      <c r="Q566" s="958"/>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345" t="s">
        <v>443</v>
      </c>
      <c r="D567" s="3345"/>
      <c r="E567" s="961">
        <v>-9.5882281509793634E-3</v>
      </c>
      <c r="F567" s="958"/>
      <c r="G567" s="958"/>
      <c r="H567" s="3345" t="s">
        <v>448</v>
      </c>
      <c r="I567" s="3345"/>
      <c r="J567" s="962">
        <v>-8.2840604590575483E-3</v>
      </c>
      <c r="K567" s="958"/>
      <c r="L567" s="958"/>
      <c r="M567" s="3345" t="s">
        <v>410</v>
      </c>
      <c r="N567" s="3345"/>
      <c r="O567" s="963">
        <v>8.6617671914455852E-2</v>
      </c>
      <c r="P567" s="958"/>
      <c r="Q567" s="958"/>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345" t="s">
        <v>469</v>
      </c>
      <c r="D568" s="3345"/>
      <c r="E568" s="961">
        <v>-4.7292415263941608E-4</v>
      </c>
      <c r="F568" s="958"/>
      <c r="G568" s="958"/>
      <c r="H568" s="3345" t="s">
        <v>429</v>
      </c>
      <c r="I568" s="3345"/>
      <c r="J568" s="962">
        <v>-2.7085163040705341E-2</v>
      </c>
      <c r="K568" s="958"/>
      <c r="L568" s="958"/>
      <c r="M568" s="3345" t="s">
        <v>437</v>
      </c>
      <c r="N568" s="3345"/>
      <c r="O568" s="963">
        <v>2.6873521555362392E-2</v>
      </c>
      <c r="P568" s="958"/>
      <c r="Q568" s="958"/>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345" t="s">
        <v>467</v>
      </c>
      <c r="D569" s="3345"/>
      <c r="E569" s="961">
        <v>-5.132150889376356E-4</v>
      </c>
      <c r="F569" s="958"/>
      <c r="G569" s="958"/>
      <c r="H569" s="3345" t="s">
        <v>410</v>
      </c>
      <c r="I569" s="3345"/>
      <c r="J569" s="962">
        <v>6.6027635820228636E-2</v>
      </c>
      <c r="K569" s="958"/>
      <c r="L569" s="958"/>
      <c r="M569" s="3345" t="s">
        <v>442</v>
      </c>
      <c r="N569" s="3345"/>
      <c r="O569" s="963">
        <v>1.9560680931466352E-2</v>
      </c>
      <c r="P569" s="958"/>
      <c r="Q569" s="958"/>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345" t="s">
        <v>464</v>
      </c>
      <c r="D570" s="3345"/>
      <c r="E570" s="961">
        <v>1.6217175222357752E-3</v>
      </c>
      <c r="F570" s="958"/>
      <c r="G570" s="958"/>
      <c r="H570" s="3345" t="s">
        <v>437</v>
      </c>
      <c r="I570" s="3345"/>
      <c r="J570" s="962">
        <v>4.9517512823548954E-3</v>
      </c>
      <c r="K570" s="958"/>
      <c r="L570" s="958"/>
      <c r="M570" s="3345" t="s">
        <v>446</v>
      </c>
      <c r="N570" s="3345"/>
      <c r="O570" s="963">
        <v>5.5301439550960226E-3</v>
      </c>
      <c r="P570" s="958"/>
      <c r="Q570" s="958"/>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345" t="s">
        <v>418</v>
      </c>
      <c r="D571" s="3345"/>
      <c r="E571" s="961">
        <v>5.6117986638468169E-2</v>
      </c>
      <c r="F571" s="958"/>
      <c r="G571" s="958"/>
      <c r="H571" s="3345" t="s">
        <v>442</v>
      </c>
      <c r="I571" s="3345"/>
      <c r="J571" s="962">
        <v>8.5075451202384911E-3</v>
      </c>
      <c r="K571" s="958"/>
      <c r="L571" s="958"/>
      <c r="M571" s="3345" t="s">
        <v>436</v>
      </c>
      <c r="N571" s="3345"/>
      <c r="O571" s="963">
        <v>1.5329207044455884E-2</v>
      </c>
      <c r="P571" s="958"/>
      <c r="Q571" s="958"/>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345" t="s">
        <v>403</v>
      </c>
      <c r="D572" s="3345"/>
      <c r="E572" s="961">
        <v>5.2890846119767417E-2</v>
      </c>
      <c r="F572" s="958"/>
      <c r="G572" s="958"/>
      <c r="H572" s="3345" t="s">
        <v>446</v>
      </c>
      <c r="I572" s="3345"/>
      <c r="J572" s="962">
        <v>9.9770849025288908E-3</v>
      </c>
      <c r="K572" s="958"/>
      <c r="L572" s="958"/>
      <c r="M572" s="3345" t="s">
        <v>453</v>
      </c>
      <c r="N572" s="3345"/>
      <c r="O572" s="963">
        <v>-6.8073498133159214E-3</v>
      </c>
      <c r="P572" s="958"/>
      <c r="Q572" s="958"/>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345" t="s">
        <v>466</v>
      </c>
      <c r="D573" s="3345"/>
      <c r="E573" s="961">
        <v>1.5652439853140621E-3</v>
      </c>
      <c r="F573" s="958"/>
      <c r="G573" s="958"/>
      <c r="H573" s="3345" t="s">
        <v>436</v>
      </c>
      <c r="I573" s="3345"/>
      <c r="J573" s="962">
        <v>-2.292682199841771E-2</v>
      </c>
      <c r="K573" s="958"/>
      <c r="L573" s="958"/>
      <c r="M573" s="3345" t="s">
        <v>468</v>
      </c>
      <c r="N573" s="3345"/>
      <c r="O573" s="963">
        <v>-6.3419922834478709E-4</v>
      </c>
      <c r="P573" s="958"/>
      <c r="Q573" s="958"/>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345" t="s">
        <v>458</v>
      </c>
      <c r="D574" s="3345"/>
      <c r="E574" s="961">
        <v>3.8518567858882645E-3</v>
      </c>
      <c r="F574" s="958"/>
      <c r="G574" s="958"/>
      <c r="H574" s="3345" t="s">
        <v>470</v>
      </c>
      <c r="I574" s="3345"/>
      <c r="J574" s="962">
        <v>-1.3720516903066101E-3</v>
      </c>
      <c r="K574" s="958"/>
      <c r="L574" s="958"/>
      <c r="M574" s="3345" t="s">
        <v>419</v>
      </c>
      <c r="N574" s="3345"/>
      <c r="O574" s="963">
        <v>-7.1261358646179288E-2</v>
      </c>
      <c r="P574" s="958"/>
      <c r="Q574" s="958"/>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345" t="s">
        <v>452</v>
      </c>
      <c r="D575" s="3345"/>
      <c r="E575" s="961">
        <v>-5.3255567360484396E-3</v>
      </c>
      <c r="F575" s="958"/>
      <c r="G575" s="958"/>
      <c r="H575" s="3345" t="s">
        <v>453</v>
      </c>
      <c r="I575" s="3345"/>
      <c r="J575" s="962">
        <v>-7.3548495302597596E-4</v>
      </c>
      <c r="K575" s="958"/>
      <c r="L575" s="958"/>
      <c r="M575" s="3345" t="s">
        <v>425</v>
      </c>
      <c r="N575" s="3345"/>
      <c r="O575" s="963">
        <v>-5.2476041283853483E-2</v>
      </c>
      <c r="P575" s="958"/>
      <c r="Q575" s="958"/>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345" t="s">
        <v>440</v>
      </c>
      <c r="D576" s="3345"/>
      <c r="E576" s="961">
        <v>-8.3594618707062557E-3</v>
      </c>
      <c r="F576" s="958"/>
      <c r="G576" s="958"/>
      <c r="H576" s="3345" t="s">
        <v>419</v>
      </c>
      <c r="I576" s="3345"/>
      <c r="J576" s="962">
        <v>-3.6702872403154452E-2</v>
      </c>
      <c r="K576" s="958"/>
      <c r="L576" s="958"/>
      <c r="M576" s="3345" t="s">
        <v>449</v>
      </c>
      <c r="N576" s="3345"/>
      <c r="O576" s="963">
        <v>-1.0919829294008058E-2</v>
      </c>
      <c r="P576" s="958"/>
      <c r="Q576" s="958"/>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345" t="s">
        <v>420</v>
      </c>
      <c r="D577" s="3345"/>
      <c r="E577" s="961">
        <v>-3.2235775961818425E-2</v>
      </c>
      <c r="F577" s="958"/>
      <c r="G577" s="958"/>
      <c r="H577" s="3345" t="s">
        <v>425</v>
      </c>
      <c r="I577" s="3345"/>
      <c r="J577" s="962">
        <v>-3.127323878047953E-2</v>
      </c>
      <c r="K577" s="958"/>
      <c r="L577" s="958"/>
      <c r="M577" s="3345" t="s">
        <v>461</v>
      </c>
      <c r="N577" s="3345"/>
      <c r="O577" s="963">
        <v>-3.3547660287215606E-3</v>
      </c>
      <c r="P577" s="958"/>
      <c r="Q577" s="958"/>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345" t="s">
        <v>448</v>
      </c>
      <c r="D578" s="3345"/>
      <c r="E578" s="961">
        <v>-1.8469112349718897E-3</v>
      </c>
      <c r="F578" s="958"/>
      <c r="G578" s="958"/>
      <c r="H578" s="3345" t="s">
        <v>449</v>
      </c>
      <c r="I578" s="3345"/>
      <c r="J578" s="962">
        <v>-2.4749415819556439E-3</v>
      </c>
      <c r="K578" s="958"/>
      <c r="L578" s="958"/>
      <c r="M578" s="3345" t="s">
        <v>444</v>
      </c>
      <c r="N578" s="3345"/>
      <c r="O578" s="963">
        <v>-1.5273179953821634E-2</v>
      </c>
      <c r="P578" s="958"/>
      <c r="Q578" s="958"/>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345" t="s">
        <v>429</v>
      </c>
      <c r="D579" s="3345"/>
      <c r="E579" s="961">
        <v>-2.9355588388031206E-2</v>
      </c>
      <c r="F579" s="958"/>
      <c r="G579" s="958"/>
      <c r="H579" s="3345" t="s">
        <v>444</v>
      </c>
      <c r="I579" s="3345"/>
      <c r="J579" s="962">
        <v>9.2355510048812949E-3</v>
      </c>
      <c r="K579" s="958"/>
      <c r="L579" s="958"/>
      <c r="M579" s="3345" t="s">
        <v>404</v>
      </c>
      <c r="N579" s="3345"/>
      <c r="O579" s="963">
        <v>0.11772330185848658</v>
      </c>
      <c r="P579" s="958"/>
      <c r="Q579" s="958"/>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345" t="s">
        <v>410</v>
      </c>
      <c r="D580" s="3345"/>
      <c r="E580" s="961">
        <v>7.395903861415655E-2</v>
      </c>
      <c r="F580" s="958"/>
      <c r="G580" s="958"/>
      <c r="H580" s="3345" t="s">
        <v>404</v>
      </c>
      <c r="I580" s="3345"/>
      <c r="J580" s="962">
        <v>3.1903886114077976E-2</v>
      </c>
      <c r="K580" s="958"/>
      <c r="L580" s="958"/>
      <c r="M580" s="3345" t="s">
        <v>457</v>
      </c>
      <c r="N580" s="3345"/>
      <c r="O580" s="963">
        <v>-6.5252616866882671E-3</v>
      </c>
      <c r="P580" s="958"/>
      <c r="Q580" s="958"/>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345" t="s">
        <v>437</v>
      </c>
      <c r="D581" s="3345"/>
      <c r="E581" s="961">
        <v>1.3024484226294172E-2</v>
      </c>
      <c r="F581" s="958"/>
      <c r="G581" s="958"/>
      <c r="H581" s="3345" t="s">
        <v>457</v>
      </c>
      <c r="I581" s="3345"/>
      <c r="J581" s="962">
        <v>-3.2961511195501729E-3</v>
      </c>
      <c r="K581" s="958"/>
      <c r="L581" s="958"/>
      <c r="M581" s="3345" t="s">
        <v>439</v>
      </c>
      <c r="N581" s="3345"/>
      <c r="O581" s="963">
        <v>7.6649504757584242E-4</v>
      </c>
      <c r="P581" s="958"/>
      <c r="Q581" s="958"/>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345" t="s">
        <v>442</v>
      </c>
      <c r="D582" s="3345"/>
      <c r="E582" s="961">
        <v>1.2803876324308624E-2</v>
      </c>
      <c r="F582" s="958"/>
      <c r="G582" s="958"/>
      <c r="H582" s="3345" t="s">
        <v>455</v>
      </c>
      <c r="I582" s="3345"/>
      <c r="J582" s="962">
        <v>6.3417846647698959E-3</v>
      </c>
      <c r="K582" s="958"/>
      <c r="L582" s="958"/>
      <c r="M582" s="3345" t="s">
        <v>447</v>
      </c>
      <c r="N582" s="3345"/>
      <c r="O582" s="963">
        <v>5.0635698619010822E-3</v>
      </c>
      <c r="P582" s="958"/>
      <c r="Q582" s="958"/>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345" t="s">
        <v>446</v>
      </c>
      <c r="D583" s="3345"/>
      <c r="E583" s="961">
        <v>1.0584336402139558E-2</v>
      </c>
      <c r="F583" s="958"/>
      <c r="G583" s="958"/>
      <c r="H583" s="3345" t="s">
        <v>445</v>
      </c>
      <c r="I583" s="3345"/>
      <c r="J583" s="962">
        <v>1.0555952194061826E-2</v>
      </c>
      <c r="K583" s="958"/>
      <c r="L583" s="958"/>
      <c r="M583" s="3345" t="s">
        <v>471</v>
      </c>
      <c r="N583" s="3345"/>
      <c r="O583" s="963">
        <v>-6.7780751690205425E-4</v>
      </c>
      <c r="P583" s="958"/>
      <c r="Q583" s="958"/>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345" t="s">
        <v>436</v>
      </c>
      <c r="D584" s="3345"/>
      <c r="E584" s="961">
        <v>-1.1669419177083041E-2</v>
      </c>
      <c r="F584" s="958"/>
      <c r="G584" s="958"/>
      <c r="H584" s="3345" t="s">
        <v>439</v>
      </c>
      <c r="I584" s="3345"/>
      <c r="J584" s="962">
        <v>1.7121467529165046E-2</v>
      </c>
      <c r="K584" s="958"/>
      <c r="L584" s="958"/>
      <c r="M584" s="3345" t="s">
        <v>413</v>
      </c>
      <c r="N584" s="3345"/>
      <c r="O584" s="963">
        <v>9.8358358451108061E-2</v>
      </c>
      <c r="P584" s="958"/>
      <c r="Q584" s="958"/>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345" t="s">
        <v>470</v>
      </c>
      <c r="D585" s="3345"/>
      <c r="E585" s="961">
        <v>-1.1326791968882654E-4</v>
      </c>
      <c r="F585" s="958"/>
      <c r="G585" s="958"/>
      <c r="H585" s="3345" t="s">
        <v>451</v>
      </c>
      <c r="I585" s="3345"/>
      <c r="J585" s="962">
        <v>9.1605635921030194E-3</v>
      </c>
      <c r="K585" s="958"/>
      <c r="L585" s="958"/>
      <c r="M585" s="3345" t="s">
        <v>427</v>
      </c>
      <c r="N585" s="3345"/>
      <c r="O585" s="963">
        <v>4.920418612263356E-2</v>
      </c>
      <c r="P585" s="958"/>
      <c r="Q585" s="958"/>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345" t="s">
        <v>453</v>
      </c>
      <c r="D586" s="3345"/>
      <c r="E586" s="961">
        <v>-1.7544359607291954E-3</v>
      </c>
      <c r="F586" s="958"/>
      <c r="G586" s="958"/>
      <c r="H586" s="3345" t="s">
        <v>447</v>
      </c>
      <c r="I586" s="3345"/>
      <c r="J586" s="962">
        <v>1.0256223090503336E-2</v>
      </c>
      <c r="K586" s="958"/>
      <c r="L586" s="958"/>
      <c r="M586" s="3345" t="s">
        <v>435</v>
      </c>
      <c r="N586" s="3345"/>
      <c r="O586" s="963">
        <v>3.2012007305478485E-2</v>
      </c>
      <c r="P586" s="958"/>
      <c r="Q586" s="958"/>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345" t="s">
        <v>468</v>
      </c>
      <c r="D587" s="3345"/>
      <c r="E587" s="961">
        <v>-1.2027782400804671E-3</v>
      </c>
      <c r="F587" s="958"/>
      <c r="G587" s="958"/>
      <c r="H587" s="3345" t="s">
        <v>413</v>
      </c>
      <c r="I587" s="3345"/>
      <c r="J587" s="962">
        <v>7.2185693492660727E-2</v>
      </c>
      <c r="K587" s="958"/>
      <c r="L587" s="958"/>
      <c r="M587" s="3345" t="s">
        <v>459</v>
      </c>
      <c r="N587" s="3345"/>
      <c r="O587" s="963">
        <v>6.11891315524795E-3</v>
      </c>
      <c r="P587" s="958"/>
      <c r="Q587" s="958"/>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345" t="s">
        <v>419</v>
      </c>
      <c r="D588" s="3345"/>
      <c r="E588" s="961">
        <v>-3.9315143764055184E-2</v>
      </c>
      <c r="F588" s="958"/>
      <c r="G588" s="958"/>
      <c r="H588" s="3345" t="s">
        <v>427</v>
      </c>
      <c r="I588" s="3345"/>
      <c r="J588" s="962">
        <v>1.9851181303426793E-2</v>
      </c>
      <c r="K588" s="958"/>
      <c r="L588" s="958"/>
      <c r="M588" s="3345" t="s">
        <v>432</v>
      </c>
      <c r="N588" s="3345"/>
      <c r="O588" s="963">
        <v>2.785801675285984E-2</v>
      </c>
      <c r="P588" s="958"/>
      <c r="Q588" s="958"/>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345" t="s">
        <v>425</v>
      </c>
      <c r="D589" s="3345"/>
      <c r="E589" s="961">
        <v>-3.0280250475996227E-2</v>
      </c>
      <c r="F589" s="958"/>
      <c r="G589" s="958"/>
      <c r="H589" s="3345" t="s">
        <v>435</v>
      </c>
      <c r="I589" s="3345"/>
      <c r="J589" s="962">
        <v>2.3214822941127578E-2</v>
      </c>
      <c r="K589" s="958"/>
      <c r="L589" s="958"/>
      <c r="M589" s="3345" t="s">
        <v>412</v>
      </c>
      <c r="N589" s="3345"/>
      <c r="O589" s="963">
        <v>-7.3227144781833148E-2</v>
      </c>
      <c r="P589" s="958"/>
      <c r="Q589" s="958"/>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345" t="s">
        <v>449</v>
      </c>
      <c r="D590" s="3345"/>
      <c r="E590" s="961">
        <v>-4.4478825215439367E-3</v>
      </c>
      <c r="F590" s="958"/>
      <c r="G590" s="958"/>
      <c r="H590" s="3345" t="s">
        <v>472</v>
      </c>
      <c r="I590" s="3345"/>
      <c r="J590" s="962">
        <v>-5.1943137822813511E-4</v>
      </c>
      <c r="K590" s="958"/>
      <c r="L590" s="958"/>
      <c r="M590" s="3345" t="s">
        <v>460</v>
      </c>
      <c r="N590" s="3345"/>
      <c r="O590" s="963">
        <v>4.5348652977844428E-3</v>
      </c>
      <c r="P590" s="958"/>
      <c r="Q590" s="958"/>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345" t="s">
        <v>461</v>
      </c>
      <c r="D591" s="3345"/>
      <c r="E591" s="961">
        <v>-2.2228140986716364E-3</v>
      </c>
      <c r="F591" s="958"/>
      <c r="G591" s="958"/>
      <c r="H591" s="3345" t="s">
        <v>459</v>
      </c>
      <c r="I591" s="3345"/>
      <c r="J591" s="962">
        <v>1.7800202577488049E-3</v>
      </c>
      <c r="K591" s="958"/>
      <c r="L591" s="958"/>
      <c r="M591" s="3345" t="s">
        <v>465</v>
      </c>
      <c r="N591" s="3345"/>
      <c r="O591" s="963">
        <v>8.6749205283508037E-4</v>
      </c>
      <c r="P591" s="958"/>
      <c r="Q591" s="958"/>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345" t="s">
        <v>444</v>
      </c>
      <c r="D592" s="3345"/>
      <c r="E592" s="961">
        <v>-1.106551893182494E-3</v>
      </c>
      <c r="F592" s="958"/>
      <c r="G592" s="958"/>
      <c r="H592" s="3345" t="s">
        <v>432</v>
      </c>
      <c r="I592" s="3345"/>
      <c r="J592" s="962">
        <v>1.5268180204102885E-2</v>
      </c>
      <c r="K592" s="958"/>
      <c r="L592" s="958"/>
      <c r="M592" s="3345" t="s">
        <v>463</v>
      </c>
      <c r="N592" s="3345"/>
      <c r="O592" s="963">
        <v>8.3658980878331256E-4</v>
      </c>
      <c r="P592" s="958"/>
      <c r="Q592" s="958"/>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345" t="s">
        <v>404</v>
      </c>
      <c r="D593" s="3345"/>
      <c r="E593" s="961">
        <v>5.4375716915092055E-2</v>
      </c>
      <c r="F593" s="958"/>
      <c r="G593" s="958"/>
      <c r="H593" s="3345" t="s">
        <v>412</v>
      </c>
      <c r="I593" s="3345"/>
      <c r="J593" s="962">
        <v>-6.9571129710149768E-2</v>
      </c>
      <c r="K593" s="958"/>
      <c r="L593" s="958"/>
      <c r="M593" s="3345" t="s">
        <v>450</v>
      </c>
      <c r="N593" s="3345"/>
      <c r="O593" s="963">
        <v>9.5457613421348828E-3</v>
      </c>
      <c r="P593" s="958"/>
      <c r="Q593" s="958"/>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345" t="s">
        <v>457</v>
      </c>
      <c r="D594" s="3345"/>
      <c r="E594" s="961">
        <v>-4.598979833851765E-3</v>
      </c>
      <c r="F594" s="958"/>
      <c r="G594" s="958"/>
      <c r="H594" s="3345" t="s">
        <v>460</v>
      </c>
      <c r="I594" s="3345"/>
      <c r="J594" s="962">
        <v>-3.6876101283202806E-3</v>
      </c>
      <c r="K594" s="958"/>
      <c r="L594" s="958"/>
      <c r="M594" s="3345" t="s">
        <v>416</v>
      </c>
      <c r="N594" s="3345"/>
      <c r="O594" s="963">
        <v>2.2579038667137348E-2</v>
      </c>
      <c r="P594" s="958"/>
      <c r="Q594" s="958"/>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345" t="s">
        <v>455</v>
      </c>
      <c r="D595" s="3345"/>
      <c r="E595" s="961">
        <v>6.0503018662383294E-3</v>
      </c>
      <c r="F595" s="958"/>
      <c r="G595" s="958"/>
      <c r="H595" s="3345" t="s">
        <v>465</v>
      </c>
      <c r="I595" s="3345"/>
      <c r="J595" s="962">
        <v>-1.7578992413675889E-3</v>
      </c>
      <c r="K595" s="958"/>
      <c r="L595" s="958"/>
      <c r="M595" s="3345" t="s">
        <v>433</v>
      </c>
      <c r="N595" s="3345"/>
      <c r="O595" s="963">
        <v>3.7638780716817727E-2</v>
      </c>
      <c r="P595" s="958"/>
      <c r="Q595" s="958"/>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345" t="s">
        <v>445</v>
      </c>
      <c r="D596" s="3345"/>
      <c r="E596" s="961">
        <v>1.0539032234300727E-2</v>
      </c>
      <c r="F596" s="958"/>
      <c r="G596" s="958"/>
      <c r="H596" s="3345" t="s">
        <v>463</v>
      </c>
      <c r="I596" s="3345"/>
      <c r="J596" s="962">
        <v>-2.6318808345965439E-3</v>
      </c>
      <c r="K596" s="958"/>
      <c r="L596" s="958"/>
      <c r="M596" s="3345" t="s">
        <v>423</v>
      </c>
      <c r="N596" s="3345"/>
      <c r="O596" s="963">
        <v>-4.8966887485663989E-2</v>
      </c>
      <c r="P596" s="958"/>
      <c r="Q596" s="958"/>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345" t="s">
        <v>439</v>
      </c>
      <c r="D597" s="3345"/>
      <c r="E597" s="961">
        <v>1.6175098322736128E-2</v>
      </c>
      <c r="F597" s="958"/>
      <c r="G597" s="958"/>
      <c r="H597" s="3345" t="s">
        <v>450</v>
      </c>
      <c r="I597" s="3345"/>
      <c r="J597" s="962">
        <v>-4.0647614377317121E-3</v>
      </c>
      <c r="K597" s="958"/>
      <c r="L597" s="958"/>
      <c r="M597" s="3345" t="s">
        <v>399</v>
      </c>
      <c r="N597" s="3345"/>
      <c r="O597" s="963">
        <v>0.10197085098372383</v>
      </c>
      <c r="P597" s="958"/>
      <c r="Q597" s="958"/>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345" t="s">
        <v>451</v>
      </c>
      <c r="D598" s="3345"/>
      <c r="E598" s="961">
        <v>8.4119489780411644E-3</v>
      </c>
      <c r="F598" s="958"/>
      <c r="G598" s="958"/>
      <c r="H598" s="3345" t="s">
        <v>416</v>
      </c>
      <c r="I598" s="3345"/>
      <c r="J598" s="962">
        <v>5.9485344351148176E-2</v>
      </c>
      <c r="K598" s="958"/>
      <c r="L598" s="958"/>
      <c r="M598" s="3345" t="s">
        <v>421</v>
      </c>
      <c r="N598" s="3345"/>
      <c r="O598" s="963">
        <v>6.046960253764231E-2</v>
      </c>
      <c r="P598" s="958"/>
      <c r="Q598" s="958"/>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345" t="s">
        <v>447</v>
      </c>
      <c r="D599" s="3345"/>
      <c r="E599" s="961">
        <v>1.0373723350317292E-2</v>
      </c>
      <c r="F599" s="958"/>
      <c r="G599" s="958"/>
      <c r="H599" s="3345" t="s">
        <v>433</v>
      </c>
      <c r="I599" s="3345"/>
      <c r="J599" s="962">
        <v>1.2981560398352063E-2</v>
      </c>
      <c r="K599" s="958"/>
      <c r="L599" s="958"/>
      <c r="M599" s="3345" t="s">
        <v>400</v>
      </c>
      <c r="N599" s="3345"/>
      <c r="O599" s="963">
        <v>0.11511401611003629</v>
      </c>
      <c r="P599" s="958"/>
      <c r="Q599" s="958"/>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345" t="s">
        <v>471</v>
      </c>
      <c r="D600" s="3345"/>
      <c r="E600" s="961">
        <v>-6.6228281732765709E-4</v>
      </c>
      <c r="F600" s="958"/>
      <c r="G600" s="958"/>
      <c r="H600" s="3345" t="s">
        <v>423</v>
      </c>
      <c r="I600" s="3345"/>
      <c r="J600" s="962">
        <v>-5.0614730314330378E-2</v>
      </c>
      <c r="K600" s="958"/>
      <c r="L600" s="958"/>
      <c r="M600" s="3345" t="s">
        <v>408</v>
      </c>
      <c r="N600" s="3345"/>
      <c r="O600" s="963">
        <v>8.4489887437350961E-2</v>
      </c>
      <c r="P600" s="958"/>
      <c r="Q600" s="958"/>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345" t="s">
        <v>413</v>
      </c>
      <c r="D601" s="3345"/>
      <c r="E601" s="961">
        <v>6.9705942627706172E-2</v>
      </c>
      <c r="F601" s="958"/>
      <c r="G601" s="958"/>
      <c r="H601" s="3345" t="s">
        <v>399</v>
      </c>
      <c r="I601" s="3345"/>
      <c r="J601" s="962">
        <v>9.2463970910365359E-2</v>
      </c>
      <c r="K601" s="958"/>
      <c r="L601" s="958"/>
      <c r="M601" s="3345" t="s">
        <v>438</v>
      </c>
      <c r="N601" s="3345"/>
      <c r="O601" s="963">
        <v>1.2761608567992362E-2</v>
      </c>
      <c r="P601" s="958"/>
      <c r="Q601" s="958"/>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345" t="s">
        <v>427</v>
      </c>
      <c r="D602" s="3345"/>
      <c r="E602" s="961">
        <v>2.0776270655598329E-2</v>
      </c>
      <c r="F602" s="958"/>
      <c r="G602" s="958"/>
      <c r="H602" s="3345" t="s">
        <v>421</v>
      </c>
      <c r="I602" s="3345"/>
      <c r="J602" s="962">
        <v>3.6019890592461808E-2</v>
      </c>
      <c r="K602" s="958"/>
      <c r="L602" s="958"/>
      <c r="M602" s="3345" t="s">
        <v>411</v>
      </c>
      <c r="N602" s="3345"/>
      <c r="O602" s="963">
        <v>9.6712809823368648E-2</v>
      </c>
      <c r="P602" s="958"/>
      <c r="Q602" s="958"/>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345" t="s">
        <v>435</v>
      </c>
      <c r="D603" s="3345"/>
      <c r="E603" s="961">
        <v>2.2646601068324931E-2</v>
      </c>
      <c r="F603" s="958"/>
      <c r="G603" s="958"/>
      <c r="H603" s="3345" t="s">
        <v>400</v>
      </c>
      <c r="I603" s="3345"/>
      <c r="J603" s="962">
        <v>9.4164803844230066E-2</v>
      </c>
      <c r="K603" s="958"/>
      <c r="L603" s="958"/>
      <c r="M603" s="3345" t="s">
        <v>415</v>
      </c>
      <c r="N603" s="3345"/>
      <c r="O603" s="963">
        <v>5.9883567651082333E-2</v>
      </c>
      <c r="P603" s="958"/>
      <c r="Q603" s="958"/>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345" t="s">
        <v>472</v>
      </c>
      <c r="D604" s="3345"/>
      <c r="E604" s="961">
        <v>4.0747788147388737E-4</v>
      </c>
      <c r="F604" s="958"/>
      <c r="G604" s="958"/>
      <c r="H604" s="3345" t="s">
        <v>408</v>
      </c>
      <c r="I604" s="3345"/>
      <c r="J604" s="962">
        <v>8.2395331804213587E-2</v>
      </c>
      <c r="K604" s="958"/>
      <c r="L604" s="958"/>
      <c r="M604" s="3345" t="s">
        <v>417</v>
      </c>
      <c r="N604" s="3345"/>
      <c r="O604" s="963">
        <v>8.4214681101256475E-2</v>
      </c>
      <c r="P604" s="958"/>
      <c r="Q604" s="958"/>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345" t="s">
        <v>459</v>
      </c>
      <c r="D605" s="3345"/>
      <c r="E605" s="961">
        <v>3.7385238351873599E-3</v>
      </c>
      <c r="F605" s="958"/>
      <c r="G605" s="958"/>
      <c r="H605" s="3345" t="s">
        <v>438</v>
      </c>
      <c r="I605" s="3345"/>
      <c r="J605" s="962">
        <v>-1.8219944632243391E-2</v>
      </c>
      <c r="K605" s="958"/>
      <c r="L605" s="958"/>
      <c r="M605" s="3345" t="s">
        <v>428</v>
      </c>
      <c r="N605" s="3345"/>
      <c r="O605" s="963">
        <v>4.1147112242202383E-2</v>
      </c>
      <c r="P605" s="958"/>
      <c r="Q605" s="958"/>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345" t="s">
        <v>432</v>
      </c>
      <c r="D606" s="3345"/>
      <c r="E606" s="961">
        <v>2.9439356307376648E-2</v>
      </c>
      <c r="F606" s="958"/>
      <c r="G606" s="958"/>
      <c r="H606" s="3345" t="s">
        <v>411</v>
      </c>
      <c r="I606" s="3345"/>
      <c r="J606" s="962">
        <v>7.2557542053553511E-2</v>
      </c>
      <c r="K606" s="958"/>
      <c r="L606" s="958"/>
      <c r="M606" s="3345" t="s">
        <v>431</v>
      </c>
      <c r="N606" s="3345"/>
      <c r="O606" s="963">
        <v>3.7989113393091134E-2</v>
      </c>
      <c r="P606" s="958"/>
      <c r="Q606" s="958"/>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345" t="s">
        <v>412</v>
      </c>
      <c r="D607" s="3345"/>
      <c r="E607" s="961">
        <v>-7.1297964553204585E-2</v>
      </c>
      <c r="F607" s="958"/>
      <c r="G607" s="958"/>
      <c r="H607" s="3345" t="s">
        <v>415</v>
      </c>
      <c r="I607" s="3345"/>
      <c r="J607" s="962">
        <v>6.1832221402188373E-2</v>
      </c>
      <c r="K607" s="958"/>
      <c r="L607" s="958"/>
      <c r="M607" s="3345" t="s">
        <v>454</v>
      </c>
      <c r="N607" s="3345"/>
      <c r="O607" s="963">
        <v>6.7716938154538508E-3</v>
      </c>
      <c r="P607" s="958"/>
      <c r="Q607" s="958"/>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345" t="s">
        <v>460</v>
      </c>
      <c r="D608" s="3345"/>
      <c r="E608" s="961">
        <v>-5.7562179024265268E-4</v>
      </c>
      <c r="F608" s="958"/>
      <c r="G608" s="958"/>
      <c r="H608" s="3345" t="s">
        <v>417</v>
      </c>
      <c r="I608" s="3345"/>
      <c r="J608" s="962">
        <v>5.1901318117923707E-2</v>
      </c>
      <c r="K608" s="958"/>
      <c r="L608" s="958"/>
      <c r="M608" s="3345" t="s">
        <v>406</v>
      </c>
      <c r="N608" s="3345"/>
      <c r="O608" s="963">
        <v>0.11474377805121459</v>
      </c>
      <c r="P608" s="958"/>
      <c r="Q608" s="958"/>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345" t="s">
        <v>465</v>
      </c>
      <c r="D609" s="3345"/>
      <c r="E609" s="961">
        <v>-8.8803594705350465E-4</v>
      </c>
      <c r="F609" s="958"/>
      <c r="G609" s="958"/>
      <c r="H609" s="3345" t="s">
        <v>428</v>
      </c>
      <c r="I609" s="3345"/>
      <c r="J609" s="962">
        <v>3.8098283492824868E-2</v>
      </c>
      <c r="K609" s="958"/>
      <c r="L609" s="958"/>
      <c r="M609" s="3345" t="s">
        <v>405</v>
      </c>
      <c r="N609" s="3345"/>
      <c r="O609" s="963">
        <v>9.9160529909531711E-2</v>
      </c>
      <c r="P609" s="958"/>
      <c r="Q609" s="958"/>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345" t="s">
        <v>463</v>
      </c>
      <c r="D610" s="3345"/>
      <c r="E610" s="961">
        <v>-5.6939313791402066E-4</v>
      </c>
      <c r="F610" s="958"/>
      <c r="G610" s="958"/>
      <c r="H610" s="3345" t="s">
        <v>431</v>
      </c>
      <c r="I610" s="3345"/>
      <c r="J610" s="962">
        <v>-3.2724569230717884E-2</v>
      </c>
      <c r="K610" s="958"/>
      <c r="L610" s="958"/>
      <c r="M610" s="3345" t="s">
        <v>409</v>
      </c>
      <c r="N610" s="3345"/>
      <c r="O610" s="963">
        <v>0.10356762526975388</v>
      </c>
      <c r="P610" s="958"/>
      <c r="Q610" s="958"/>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345" t="s">
        <v>450</v>
      </c>
      <c r="D611" s="3345"/>
      <c r="E611" s="961">
        <v>4.5775320898377922E-3</v>
      </c>
      <c r="F611" s="958"/>
      <c r="G611" s="958"/>
      <c r="H611" s="3345" t="s">
        <v>406</v>
      </c>
      <c r="I611" s="3345"/>
      <c r="J611" s="962">
        <v>8.4845866175418269E-2</v>
      </c>
      <c r="K611" s="958"/>
      <c r="L611" s="958"/>
      <c r="M611" s="3345" t="s">
        <v>441</v>
      </c>
      <c r="N611" s="3345"/>
      <c r="O611" s="963">
        <v>-1.4541703336095114E-3</v>
      </c>
      <c r="P611" s="958"/>
      <c r="Q611" s="958"/>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345" t="s">
        <v>416</v>
      </c>
      <c r="D612" s="3345"/>
      <c r="E612" s="961">
        <v>3.9995139331368973E-2</v>
      </c>
      <c r="F612" s="958"/>
      <c r="G612" s="958"/>
      <c r="H612" s="3345" t="s">
        <v>405</v>
      </c>
      <c r="I612" s="3345"/>
      <c r="J612" s="962">
        <v>8.4587463628905651E-2</v>
      </c>
      <c r="K612" s="958"/>
      <c r="L612" s="958"/>
      <c r="M612" s="3345" t="s">
        <v>401</v>
      </c>
      <c r="N612" s="3345"/>
      <c r="O612" s="963">
        <v>0.12883944289013016</v>
      </c>
      <c r="P612" s="958"/>
      <c r="Q612" s="958"/>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345" t="s">
        <v>433</v>
      </c>
      <c r="D613" s="3345"/>
      <c r="E613" s="961">
        <v>1.1209444866051209E-2</v>
      </c>
      <c r="F613" s="958"/>
      <c r="G613" s="958"/>
      <c r="H613" s="3345" t="s">
        <v>409</v>
      </c>
      <c r="I613" s="3345"/>
      <c r="J613" s="962">
        <v>7.7313243397024806E-2</v>
      </c>
      <c r="K613" s="958"/>
      <c r="L613" s="958"/>
      <c r="M613" s="3345" t="s">
        <v>422</v>
      </c>
      <c r="N613" s="3345"/>
      <c r="O613" s="963">
        <v>3.4985417252919364E-2</v>
      </c>
      <c r="P613" s="958"/>
      <c r="Q613" s="958"/>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345" t="s">
        <v>423</v>
      </c>
      <c r="D614" s="3345"/>
      <c r="E614" s="961">
        <v>-3.5131344802548904E-2</v>
      </c>
      <c r="F614" s="958"/>
      <c r="G614" s="958"/>
      <c r="H614" s="3345" t="s">
        <v>441</v>
      </c>
      <c r="I614" s="3345"/>
      <c r="J614" s="962">
        <v>1.6410310173299022E-2</v>
      </c>
      <c r="K614" s="958"/>
      <c r="L614" s="958"/>
      <c r="M614" s="3345" t="s">
        <v>402</v>
      </c>
      <c r="N614" s="3345"/>
      <c r="O614" s="963">
        <v>0.12305173000419148</v>
      </c>
      <c r="P614" s="958"/>
      <c r="Q614" s="958"/>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345" t="s">
        <v>399</v>
      </c>
      <c r="D615" s="3345"/>
      <c r="E615" s="961">
        <v>9.3580700797715577E-2</v>
      </c>
      <c r="F615" s="958"/>
      <c r="G615" s="958"/>
      <c r="H615" s="3345" t="s">
        <v>401</v>
      </c>
      <c r="I615" s="3345"/>
      <c r="J615" s="962">
        <v>9.3923071608716546E-2</v>
      </c>
      <c r="K615" s="958"/>
      <c r="L615" s="958"/>
      <c r="M615" s="3345" t="s">
        <v>426</v>
      </c>
      <c r="N615" s="3345"/>
      <c r="O615" s="963">
        <v>3.8394256375025186E-2</v>
      </c>
      <c r="P615" s="958"/>
      <c r="Q615" s="958"/>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345" t="s">
        <v>421</v>
      </c>
      <c r="D616" s="3345"/>
      <c r="E616" s="961">
        <v>2.7857681108471796E-2</v>
      </c>
      <c r="F616" s="958"/>
      <c r="G616" s="958"/>
      <c r="H616" s="3345" t="s">
        <v>422</v>
      </c>
      <c r="I616" s="3345"/>
      <c r="J616" s="962">
        <v>3.9530382969617847E-2</v>
      </c>
      <c r="K616" s="958"/>
      <c r="L616" s="958"/>
      <c r="M616" s="3345" t="s">
        <v>414</v>
      </c>
      <c r="N616" s="3345"/>
      <c r="O616" s="963">
        <v>6.9968860759950208E-2</v>
      </c>
      <c r="P616" s="958"/>
      <c r="Q616" s="958"/>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345" t="s">
        <v>400</v>
      </c>
      <c r="D617" s="3345"/>
      <c r="E617" s="961">
        <v>9.0100462722629421E-2</v>
      </c>
      <c r="F617" s="958"/>
      <c r="G617" s="958"/>
      <c r="H617" s="3345" t="s">
        <v>402</v>
      </c>
      <c r="I617" s="3345"/>
      <c r="J617" s="962">
        <v>9.3663833794598444E-2</v>
      </c>
      <c r="K617" s="958"/>
      <c r="L617" s="958"/>
      <c r="M617" s="3345" t="s">
        <v>424</v>
      </c>
      <c r="N617" s="3345"/>
      <c r="O617" s="963">
        <v>4.1594922207691454E-2</v>
      </c>
      <c r="P617" s="958"/>
      <c r="Q617" s="958"/>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345" t="s">
        <v>408</v>
      </c>
      <c r="D618" s="3345"/>
      <c r="E618" s="961">
        <v>7.9536523041140561E-2</v>
      </c>
      <c r="F618" s="958"/>
      <c r="G618" s="958"/>
      <c r="H618" s="3345" t="s">
        <v>426</v>
      </c>
      <c r="I618" s="3345"/>
      <c r="J618" s="962">
        <v>4.2390133600805791E-2</v>
      </c>
      <c r="K618" s="958"/>
      <c r="L618" s="958"/>
      <c r="M618" s="3345" t="s">
        <v>430</v>
      </c>
      <c r="N618" s="3345"/>
      <c r="O618" s="963">
        <v>2.4328406362509838E-2</v>
      </c>
      <c r="P618" s="958"/>
      <c r="Q618" s="958"/>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345" t="s">
        <v>438</v>
      </c>
      <c r="D619" s="3345"/>
      <c r="E619" s="961">
        <v>-2.0223101071459412E-2</v>
      </c>
      <c r="F619" s="958"/>
      <c r="G619" s="958"/>
      <c r="H619" s="3345" t="s">
        <v>414</v>
      </c>
      <c r="I619" s="3345"/>
      <c r="J619" s="962">
        <v>6.367501043700298E-2</v>
      </c>
      <c r="K619" s="958"/>
      <c r="L619" s="958"/>
      <c r="M619" s="3345" t="s">
        <v>456</v>
      </c>
      <c r="N619" s="3345"/>
      <c r="O619" s="964">
        <v>6.7179395465992997E-3</v>
      </c>
      <c r="P619" s="958"/>
      <c r="Q619" s="958"/>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345" t="s">
        <v>411</v>
      </c>
      <c r="D620" s="3345"/>
      <c r="E620" s="961">
        <v>5.8081442896233466E-2</v>
      </c>
      <c r="F620" s="958"/>
      <c r="G620" s="958"/>
      <c r="H620" s="3345" t="s">
        <v>424</v>
      </c>
      <c r="I620" s="3345"/>
      <c r="J620" s="962">
        <v>4.4506615798323872E-2</v>
      </c>
      <c r="K620" s="958"/>
      <c r="L620" s="958"/>
      <c r="M620" s="3345"/>
      <c r="N620" s="3345"/>
      <c r="O620" s="958"/>
      <c r="P620" s="958"/>
      <c r="Q620" s="958"/>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345" t="s">
        <v>415</v>
      </c>
      <c r="D621" s="3345"/>
      <c r="E621" s="961">
        <v>5.8351839912750891E-2</v>
      </c>
      <c r="F621" s="958"/>
      <c r="G621" s="958"/>
      <c r="H621" s="3345" t="s">
        <v>430</v>
      </c>
      <c r="I621" s="3345"/>
      <c r="J621" s="962">
        <v>-3.1757453587970767E-2</v>
      </c>
      <c r="K621" s="958"/>
      <c r="L621" s="958"/>
      <c r="M621" s="3345"/>
      <c r="N621" s="3345"/>
      <c r="O621" s="958"/>
      <c r="P621" s="958"/>
      <c r="Q621" s="958"/>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345" t="s">
        <v>417</v>
      </c>
      <c r="D622" s="3345"/>
      <c r="E622" s="961">
        <v>4.866732590186517E-2</v>
      </c>
      <c r="F622" s="958"/>
      <c r="G622" s="958"/>
      <c r="H622" s="3345" t="s">
        <v>456</v>
      </c>
      <c r="I622" s="3345"/>
      <c r="J622" s="965">
        <v>2.6816687571207675E-3</v>
      </c>
      <c r="K622" s="958"/>
      <c r="L622" s="958"/>
      <c r="M622" s="3345" t="s">
        <v>244</v>
      </c>
      <c r="N622" s="3345"/>
      <c r="O622" s="3345"/>
      <c r="P622" s="958"/>
      <c r="Q622" s="958"/>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345" t="s">
        <v>428</v>
      </c>
      <c r="D623" s="3345"/>
      <c r="E623" s="961">
        <v>2.802363229395596E-2</v>
      </c>
      <c r="F623" s="958"/>
      <c r="G623" s="958"/>
      <c r="H623" s="3345"/>
      <c r="I623" s="3345"/>
      <c r="J623" s="958"/>
      <c r="K623" s="958"/>
      <c r="L623" s="958"/>
      <c r="M623" s="3345" t="s">
        <v>218</v>
      </c>
      <c r="N623" s="3345"/>
      <c r="O623" s="979" t="s">
        <v>219</v>
      </c>
      <c r="P623" s="958"/>
      <c r="Q623" s="958"/>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345" t="s">
        <v>431</v>
      </c>
      <c r="D624" s="3345"/>
      <c r="E624" s="961">
        <v>-2.2832680854539163E-2</v>
      </c>
      <c r="F624" s="958"/>
      <c r="G624" s="958"/>
      <c r="H624" s="3345"/>
      <c r="I624" s="3345"/>
      <c r="J624" s="958"/>
      <c r="K624" s="958"/>
      <c r="L624" s="958"/>
      <c r="M624" s="3345" t="s">
        <v>219</v>
      </c>
      <c r="N624" s="3345"/>
      <c r="O624" s="980">
        <v>0.99999999999999978</v>
      </c>
      <c r="P624" s="958"/>
      <c r="Q624" s="958"/>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345" t="s">
        <v>454</v>
      </c>
      <c r="D625" s="3345"/>
      <c r="E625" s="961">
        <v>-2.9402713645976713E-4</v>
      </c>
      <c r="F625" s="958"/>
      <c r="G625" s="958"/>
      <c r="H625" s="3345" t="s">
        <v>244</v>
      </c>
      <c r="I625" s="3345"/>
      <c r="J625" s="3345"/>
      <c r="K625" s="958"/>
      <c r="L625" s="958"/>
      <c r="M625" s="3345"/>
      <c r="N625" s="3345"/>
      <c r="O625" s="958"/>
      <c r="P625" s="958"/>
      <c r="Q625" s="958"/>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345" t="s">
        <v>406</v>
      </c>
      <c r="D626" s="3345"/>
      <c r="E626" s="961">
        <v>8.1336115017844365E-2</v>
      </c>
      <c r="F626" s="958"/>
      <c r="G626" s="958"/>
      <c r="H626" s="3345" t="s">
        <v>218</v>
      </c>
      <c r="I626" s="3345"/>
      <c r="J626" s="981" t="s">
        <v>219</v>
      </c>
      <c r="K626" s="958"/>
      <c r="L626" s="958"/>
      <c r="M626" s="3345"/>
      <c r="N626" s="3345"/>
      <c r="O626" s="958"/>
      <c r="P626" s="958"/>
      <c r="Q626" s="958"/>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345" t="s">
        <v>405</v>
      </c>
      <c r="D627" s="3345"/>
      <c r="E627" s="961">
        <v>8.1771452536978845E-2</v>
      </c>
      <c r="F627" s="958"/>
      <c r="G627" s="958"/>
      <c r="H627" s="3345" t="s">
        <v>219</v>
      </c>
      <c r="I627" s="3345"/>
      <c r="J627" s="982">
        <v>0.99999999999999989</v>
      </c>
      <c r="K627" s="958"/>
      <c r="L627" s="958"/>
      <c r="M627" s="3345"/>
      <c r="N627" s="3345"/>
      <c r="O627" s="958"/>
      <c r="P627" s="958"/>
      <c r="Q627" s="958"/>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345" t="s">
        <v>409</v>
      </c>
      <c r="D628" s="3345"/>
      <c r="E628" s="961">
        <v>7.5090682578269188E-2</v>
      </c>
      <c r="F628" s="958"/>
      <c r="G628" s="958"/>
      <c r="H628" s="3345"/>
      <c r="I628" s="3345"/>
      <c r="J628" s="958"/>
      <c r="K628" s="958"/>
      <c r="L628" s="958"/>
      <c r="M628" s="3345"/>
      <c r="N628" s="3345"/>
      <c r="O628" s="958"/>
      <c r="P628" s="958"/>
      <c r="Q628" s="958"/>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345" t="s">
        <v>441</v>
      </c>
      <c r="D629" s="3345"/>
      <c r="E629" s="961">
        <v>1.5837908248030708E-2</v>
      </c>
      <c r="F629" s="958"/>
      <c r="G629" s="958"/>
      <c r="H629" s="3345"/>
      <c r="I629" s="3345"/>
      <c r="J629" s="958"/>
      <c r="K629" s="958"/>
      <c r="L629" s="958"/>
      <c r="M629" s="3345"/>
      <c r="N629" s="3345"/>
      <c r="O629" s="958"/>
      <c r="P629" s="958"/>
      <c r="Q629" s="958"/>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345" t="s">
        <v>401</v>
      </c>
      <c r="D630" s="3345"/>
      <c r="E630" s="961">
        <v>9.2039580603850216E-2</v>
      </c>
      <c r="F630" s="958"/>
      <c r="G630" s="958"/>
      <c r="H630" s="3345"/>
      <c r="I630" s="3345"/>
      <c r="J630" s="958"/>
      <c r="K630" s="958"/>
      <c r="L630" s="958"/>
      <c r="M630" s="3345"/>
      <c r="N630" s="3345"/>
      <c r="O630" s="958"/>
      <c r="P630" s="958"/>
      <c r="Q630" s="958"/>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345" t="s">
        <v>422</v>
      </c>
      <c r="D631" s="3345"/>
      <c r="E631" s="961">
        <v>4.7319543757510962E-2</v>
      </c>
      <c r="F631" s="958"/>
      <c r="G631" s="958"/>
      <c r="H631" s="3345"/>
      <c r="I631" s="3345"/>
      <c r="J631" s="958"/>
      <c r="K631" s="958"/>
      <c r="L631" s="958"/>
      <c r="M631" s="3345"/>
      <c r="N631" s="3345"/>
      <c r="O631" s="958"/>
      <c r="P631" s="958"/>
      <c r="Q631" s="958"/>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345" t="s">
        <v>402</v>
      </c>
      <c r="D632" s="3345"/>
      <c r="E632" s="961">
        <v>9.0984777950483445E-2</v>
      </c>
      <c r="F632" s="958"/>
      <c r="G632" s="958"/>
      <c r="H632" s="3345"/>
      <c r="I632" s="3345"/>
      <c r="J632" s="958"/>
      <c r="K632" s="958"/>
      <c r="L632" s="958"/>
      <c r="M632" s="3345"/>
      <c r="N632" s="3345"/>
      <c r="O632" s="958"/>
      <c r="P632" s="958"/>
      <c r="Q632" s="958"/>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345" t="s">
        <v>426</v>
      </c>
      <c r="D633" s="3345"/>
      <c r="E633" s="961">
        <v>3.989019021417075E-2</v>
      </c>
      <c r="F633" s="958"/>
      <c r="G633" s="958"/>
      <c r="H633" s="3345"/>
      <c r="I633" s="3345"/>
      <c r="J633" s="958"/>
      <c r="K633" s="958"/>
      <c r="L633" s="958"/>
      <c r="M633" s="3345"/>
      <c r="N633" s="3345"/>
      <c r="O633" s="958"/>
      <c r="P633" s="958"/>
      <c r="Q633" s="958"/>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345" t="s">
        <v>414</v>
      </c>
      <c r="D634" s="3345"/>
      <c r="E634" s="961">
        <v>6.0739824802674369E-2</v>
      </c>
      <c r="F634" s="958"/>
      <c r="G634" s="958"/>
      <c r="H634" s="3345"/>
      <c r="I634" s="3345"/>
      <c r="J634" s="958"/>
      <c r="K634" s="958"/>
      <c r="L634" s="958"/>
      <c r="M634" s="3345"/>
      <c r="N634" s="3345"/>
      <c r="O634" s="958"/>
      <c r="P634" s="958"/>
      <c r="Q634" s="958"/>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345" t="s">
        <v>424</v>
      </c>
      <c r="D635" s="3345"/>
      <c r="E635" s="961">
        <v>4.2375221234180888E-2</v>
      </c>
      <c r="F635" s="958"/>
      <c r="G635" s="958"/>
      <c r="H635" s="3345"/>
      <c r="I635" s="3345"/>
      <c r="J635" s="958"/>
      <c r="K635" s="958"/>
      <c r="L635" s="958"/>
      <c r="M635" s="3345"/>
      <c r="N635" s="3345"/>
      <c r="O635" s="958"/>
      <c r="P635" s="958"/>
      <c r="Q635" s="958"/>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345" t="s">
        <v>430</v>
      </c>
      <c r="D636" s="3345"/>
      <c r="E636" s="961">
        <v>-3.3811846358220043E-2</v>
      </c>
      <c r="F636" s="958"/>
      <c r="G636" s="958"/>
      <c r="H636" s="3345"/>
      <c r="I636" s="3345"/>
      <c r="J636" s="958"/>
      <c r="K636" s="958"/>
      <c r="L636" s="958"/>
      <c r="M636" s="3345"/>
      <c r="N636" s="3345"/>
      <c r="O636" s="958"/>
      <c r="P636" s="958"/>
      <c r="Q636" s="958"/>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345" t="s">
        <v>456</v>
      </c>
      <c r="D637" s="3345"/>
      <c r="E637" s="966">
        <v>-5.3547949754929067E-4</v>
      </c>
      <c r="F637" s="958"/>
      <c r="G637" s="958"/>
      <c r="H637" s="3345"/>
      <c r="I637" s="3345"/>
      <c r="J637" s="958"/>
      <c r="K637" s="958"/>
      <c r="L637" s="958"/>
      <c r="M637" s="3345"/>
      <c r="N637" s="3345"/>
      <c r="O637" s="958"/>
      <c r="P637" s="958"/>
      <c r="Q637" s="958"/>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345"/>
      <c r="D638" s="3345"/>
      <c r="E638" s="958"/>
      <c r="F638" s="958"/>
      <c r="G638" s="958"/>
      <c r="H638" s="3345"/>
      <c r="I638" s="3345"/>
      <c r="J638" s="958"/>
      <c r="K638" s="958"/>
      <c r="L638" s="958"/>
      <c r="M638" s="3345"/>
      <c r="N638" s="3345"/>
      <c r="O638" s="958"/>
      <c r="P638" s="958"/>
      <c r="Q638" s="958"/>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345"/>
      <c r="D639" s="3345"/>
      <c r="E639" s="958"/>
      <c r="F639" s="958"/>
      <c r="G639" s="958"/>
      <c r="H639" s="3345"/>
      <c r="I639" s="3345"/>
      <c r="J639" s="958"/>
      <c r="K639" s="958"/>
      <c r="L639" s="958"/>
      <c r="M639" s="3345"/>
      <c r="N639" s="3345"/>
      <c r="O639" s="958"/>
      <c r="P639" s="958"/>
      <c r="Q639" s="958"/>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345" t="s">
        <v>244</v>
      </c>
      <c r="D640" s="3345"/>
      <c r="E640" s="3345"/>
      <c r="F640" s="958"/>
      <c r="G640" s="958"/>
      <c r="H640" s="3345"/>
      <c r="I640" s="3345"/>
      <c r="J640" s="958"/>
      <c r="K640" s="958"/>
      <c r="L640" s="958"/>
      <c r="M640" s="3345"/>
      <c r="N640" s="3345"/>
      <c r="O640" s="958"/>
      <c r="P640" s="958"/>
      <c r="Q640" s="958"/>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345" t="s">
        <v>218</v>
      </c>
      <c r="D641" s="3345"/>
      <c r="E641" s="983" t="s">
        <v>219</v>
      </c>
      <c r="F641" s="958"/>
      <c r="G641" s="958"/>
      <c r="H641" s="3345"/>
      <c r="I641" s="3345"/>
      <c r="J641" s="958"/>
      <c r="K641" s="958"/>
      <c r="L641" s="958"/>
      <c r="M641" s="3345"/>
      <c r="N641" s="3345"/>
      <c r="O641" s="958"/>
      <c r="P641" s="958"/>
      <c r="Q641" s="958"/>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345" t="s">
        <v>219</v>
      </c>
      <c r="D642" s="3345"/>
      <c r="E642" s="984">
        <v>0.99999999999999978</v>
      </c>
      <c r="F642" s="958"/>
      <c r="G642" s="958"/>
      <c r="H642" s="3345"/>
      <c r="I642" s="3345"/>
      <c r="J642" s="958"/>
      <c r="K642" s="958"/>
      <c r="L642" s="958"/>
      <c r="M642" s="3345"/>
      <c r="N642" s="3345"/>
      <c r="O642" s="958"/>
      <c r="P642" s="958"/>
      <c r="Q642" s="958"/>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167"/>
      <c r="D643" s="3158"/>
      <c r="E643" s="854"/>
      <c r="F643" s="854"/>
      <c r="G643" s="854"/>
      <c r="H643" s="3167"/>
      <c r="I643" s="3158"/>
      <c r="J643" s="854"/>
      <c r="K643" s="854"/>
      <c r="L643" s="854"/>
      <c r="M643" s="3167"/>
      <c r="N643" s="3158"/>
      <c r="O643" s="854"/>
      <c r="P643" s="854"/>
      <c r="Q643" s="854"/>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167"/>
      <c r="D644" s="3158"/>
      <c r="E644" s="854"/>
      <c r="F644" s="854"/>
      <c r="G644" s="854"/>
      <c r="H644" s="3167"/>
      <c r="I644" s="3158"/>
      <c r="J644" s="854"/>
      <c r="K644" s="854"/>
      <c r="L644" s="854"/>
      <c r="M644" s="3167"/>
      <c r="N644" s="3158"/>
      <c r="O644" s="854"/>
      <c r="P644" s="854"/>
      <c r="Q644" s="854"/>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167"/>
      <c r="D645" s="3158"/>
      <c r="E645" s="854"/>
      <c r="F645" s="854"/>
      <c r="G645" s="854"/>
      <c r="H645" s="3167"/>
      <c r="I645" s="3158"/>
      <c r="J645" s="854"/>
      <c r="K645" s="854"/>
      <c r="L645" s="854"/>
      <c r="M645" s="3167"/>
      <c r="N645" s="3158"/>
      <c r="O645" s="854"/>
      <c r="P645" s="854"/>
      <c r="Q645" s="854"/>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167"/>
      <c r="D646" s="3158"/>
      <c r="E646" s="854"/>
      <c r="F646" s="854"/>
      <c r="G646" s="854"/>
      <c r="H646" s="3167"/>
      <c r="I646" s="3158"/>
      <c r="J646" s="854"/>
      <c r="K646" s="854"/>
      <c r="L646" s="854"/>
      <c r="M646" s="3167"/>
      <c r="N646" s="3158"/>
      <c r="O646" s="854"/>
      <c r="P646" s="854"/>
      <c r="Q646" s="854"/>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167"/>
      <c r="D647" s="3158"/>
      <c r="E647" s="854"/>
      <c r="F647" s="854"/>
      <c r="G647" s="854"/>
      <c r="H647" s="3167"/>
      <c r="I647" s="3158"/>
      <c r="J647" s="854"/>
      <c r="K647" s="854"/>
      <c r="L647" s="854"/>
      <c r="M647" s="3167"/>
      <c r="N647" s="3158"/>
      <c r="O647" s="854"/>
      <c r="P647" s="854"/>
      <c r="Q647" s="854"/>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167"/>
      <c r="D648" s="3158"/>
      <c r="E648" s="854"/>
      <c r="F648" s="854"/>
      <c r="G648" s="854"/>
      <c r="H648" s="3167"/>
      <c r="I648" s="3158"/>
      <c r="J648" s="854"/>
      <c r="K648" s="854"/>
      <c r="L648" s="854"/>
      <c r="M648" s="3167"/>
      <c r="N648" s="3158"/>
      <c r="O648" s="854"/>
      <c r="P648" s="854"/>
      <c r="Q648" s="854"/>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167"/>
      <c r="D649" s="3158"/>
      <c r="E649" s="854"/>
      <c r="F649" s="854"/>
      <c r="G649" s="854"/>
      <c r="H649" s="3167"/>
      <c r="I649" s="3158"/>
      <c r="J649" s="854"/>
      <c r="K649" s="854"/>
      <c r="L649" s="854"/>
      <c r="M649" s="3167"/>
      <c r="N649" s="3158"/>
      <c r="O649" s="854"/>
      <c r="P649" s="854"/>
      <c r="Q649" s="854"/>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167"/>
      <c r="D650" s="3158"/>
      <c r="E650" s="854"/>
      <c r="F650" s="854"/>
      <c r="G650" s="854"/>
      <c r="H650" s="3167"/>
      <c r="I650" s="3158"/>
      <c r="J650" s="854"/>
      <c r="K650" s="854"/>
      <c r="L650" s="854"/>
      <c r="M650" s="3167"/>
      <c r="N650" s="3158"/>
      <c r="O650" s="854"/>
      <c r="P650" s="854"/>
      <c r="Q650" s="854"/>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167"/>
      <c r="D651" s="3158"/>
      <c r="E651" s="854"/>
      <c r="F651" s="854"/>
      <c r="G651" s="854"/>
      <c r="H651" s="3167"/>
      <c r="I651" s="3158"/>
      <c r="J651" s="854"/>
      <c r="K651" s="854"/>
      <c r="L651" s="854"/>
      <c r="M651" s="3167"/>
      <c r="N651" s="3158"/>
      <c r="O651" s="854"/>
      <c r="P651" s="854"/>
      <c r="Q651" s="854"/>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167"/>
      <c r="D652" s="3158"/>
      <c r="E652" s="854"/>
      <c r="F652" s="854"/>
      <c r="G652" s="854"/>
      <c r="H652" s="3167"/>
      <c r="I652" s="3158"/>
      <c r="J652" s="854"/>
      <c r="K652" s="854"/>
      <c r="L652" s="854"/>
      <c r="M652" s="3167"/>
      <c r="N652" s="3158"/>
      <c r="O652" s="854"/>
      <c r="P652" s="854"/>
      <c r="Q652" s="854"/>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167"/>
      <c r="D653" s="3158"/>
      <c r="E653" s="854"/>
      <c r="F653" s="854"/>
      <c r="G653" s="854"/>
      <c r="H653" s="3167"/>
      <c r="I653" s="3158"/>
      <c r="J653" s="854"/>
      <c r="K653" s="854"/>
      <c r="L653" s="854"/>
      <c r="M653" s="3167"/>
      <c r="N653" s="3158"/>
      <c r="O653" s="854"/>
      <c r="P653" s="854"/>
      <c r="Q653" s="854"/>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167"/>
      <c r="D654" s="3158"/>
      <c r="E654" s="854"/>
      <c r="F654" s="854"/>
      <c r="G654" s="854"/>
      <c r="H654" s="3167"/>
      <c r="I654" s="3158"/>
      <c r="J654" s="854"/>
      <c r="K654" s="854"/>
      <c r="L654" s="854"/>
      <c r="M654" s="3167"/>
      <c r="N654" s="3158"/>
      <c r="O654" s="854"/>
      <c r="P654" s="854"/>
      <c r="Q654" s="854"/>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167"/>
      <c r="D655" s="3158"/>
      <c r="E655" s="854"/>
      <c r="F655" s="854"/>
      <c r="G655" s="854"/>
      <c r="H655" s="3167"/>
      <c r="I655" s="3158"/>
      <c r="J655" s="854"/>
      <c r="K655" s="854"/>
      <c r="L655" s="854"/>
      <c r="M655" s="3167"/>
      <c r="N655" s="3158"/>
      <c r="O655" s="854"/>
      <c r="P655" s="854"/>
      <c r="Q655" s="854"/>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167"/>
      <c r="D656" s="3158"/>
      <c r="E656" s="854"/>
      <c r="F656" s="854"/>
      <c r="G656" s="854"/>
      <c r="H656" s="3167"/>
      <c r="I656" s="3158"/>
      <c r="J656" s="854"/>
      <c r="K656" s="854"/>
      <c r="L656" s="854"/>
      <c r="M656" s="3167"/>
      <c r="N656" s="3158"/>
      <c r="O656" s="854"/>
      <c r="P656" s="854"/>
      <c r="Q656" s="854"/>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167"/>
      <c r="D657" s="3158"/>
      <c r="E657" s="854"/>
      <c r="F657" s="854"/>
      <c r="G657" s="854"/>
      <c r="H657" s="3167"/>
      <c r="I657" s="3158"/>
      <c r="J657" s="854"/>
      <c r="K657" s="854"/>
      <c r="L657" s="854"/>
      <c r="M657" s="3167"/>
      <c r="N657" s="3158"/>
      <c r="O657" s="854"/>
      <c r="P657" s="854"/>
      <c r="Q657" s="854"/>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167"/>
      <c r="D658" s="3158"/>
      <c r="E658" s="854"/>
      <c r="F658" s="854"/>
      <c r="G658" s="854"/>
      <c r="H658" s="3167"/>
      <c r="I658" s="3158"/>
      <c r="J658" s="854"/>
      <c r="K658" s="854"/>
      <c r="L658" s="854"/>
      <c r="M658" s="3167"/>
      <c r="N658" s="3158"/>
      <c r="O658" s="854"/>
      <c r="P658" s="854"/>
      <c r="Q658" s="854"/>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167"/>
      <c r="D659" s="3158"/>
      <c r="E659" s="854"/>
      <c r="F659" s="854"/>
      <c r="G659" s="854"/>
      <c r="H659" s="3167"/>
      <c r="I659" s="3158"/>
      <c r="J659" s="854"/>
      <c r="K659" s="854"/>
      <c r="L659" s="854"/>
      <c r="M659" s="3167"/>
      <c r="N659" s="3158"/>
      <c r="O659" s="854"/>
      <c r="P659" s="854"/>
      <c r="Q659" s="854"/>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167"/>
      <c r="D660" s="3158"/>
      <c r="E660" s="854"/>
      <c r="F660" s="854"/>
      <c r="G660" s="854"/>
      <c r="H660" s="3167"/>
      <c r="I660" s="3158"/>
      <c r="J660" s="854"/>
      <c r="K660" s="854"/>
      <c r="L660" s="854"/>
      <c r="M660" s="3167"/>
      <c r="N660" s="3158"/>
      <c r="O660" s="854"/>
      <c r="P660" s="854"/>
      <c r="Q660" s="854"/>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167"/>
      <c r="D661" s="3158"/>
      <c r="E661" s="854"/>
      <c r="F661" s="854"/>
      <c r="G661" s="854"/>
      <c r="H661" s="3167"/>
      <c r="I661" s="3158"/>
      <c r="J661" s="854"/>
      <c r="K661" s="854"/>
      <c r="L661" s="854"/>
      <c r="M661" s="3167"/>
      <c r="N661" s="3158"/>
      <c r="O661" s="854"/>
      <c r="P661" s="854"/>
      <c r="Q661" s="854"/>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167"/>
      <c r="D662" s="3158"/>
      <c r="E662" s="854"/>
      <c r="F662" s="854"/>
      <c r="G662" s="854"/>
      <c r="H662" s="3167"/>
      <c r="I662" s="3158"/>
      <c r="J662" s="854"/>
      <c r="K662" s="854"/>
      <c r="L662" s="854"/>
      <c r="M662" s="3167"/>
      <c r="N662" s="3158"/>
      <c r="O662" s="854"/>
      <c r="P662" s="854"/>
      <c r="Q662" s="854"/>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167"/>
      <c r="D663" s="3158"/>
      <c r="E663" s="854"/>
      <c r="F663" s="854"/>
      <c r="G663" s="854"/>
      <c r="H663" s="3167"/>
      <c r="I663" s="3158"/>
      <c r="J663" s="854"/>
      <c r="K663" s="854"/>
      <c r="L663" s="854"/>
      <c r="M663" s="3167"/>
      <c r="N663" s="3158"/>
      <c r="O663" s="854"/>
      <c r="P663" s="854"/>
      <c r="Q663" s="854"/>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167"/>
      <c r="D664" s="3158"/>
      <c r="E664" s="854"/>
      <c r="F664" s="854"/>
      <c r="G664" s="854"/>
      <c r="H664" s="3167"/>
      <c r="I664" s="3158"/>
      <c r="J664" s="854"/>
      <c r="K664" s="854"/>
      <c r="L664" s="854"/>
      <c r="M664" s="3167"/>
      <c r="N664" s="3158"/>
      <c r="O664" s="854"/>
      <c r="P664" s="854"/>
      <c r="Q664" s="854"/>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167"/>
      <c r="D665" s="3158"/>
      <c r="E665" s="854"/>
      <c r="F665" s="854"/>
      <c r="G665" s="854"/>
      <c r="H665" s="3167"/>
      <c r="I665" s="3158"/>
      <c r="J665" s="854"/>
      <c r="K665" s="854"/>
      <c r="L665" s="854"/>
      <c r="M665" s="3167"/>
      <c r="N665" s="3158"/>
      <c r="O665" s="854"/>
      <c r="P665" s="854"/>
      <c r="Q665" s="854"/>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167"/>
      <c r="D666" s="3158"/>
      <c r="E666" s="854"/>
      <c r="F666" s="854"/>
      <c r="G666" s="854"/>
      <c r="H666" s="3167"/>
      <c r="I666" s="3158"/>
      <c r="J666" s="854"/>
      <c r="K666" s="854"/>
      <c r="L666" s="854"/>
      <c r="M666" s="3167"/>
      <c r="N666" s="3158"/>
      <c r="O666" s="854"/>
      <c r="P666" s="854"/>
      <c r="Q666" s="854"/>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167"/>
      <c r="D667" s="3158"/>
      <c r="E667" s="854"/>
      <c r="F667" s="854"/>
      <c r="G667" s="854"/>
      <c r="H667" s="3167"/>
      <c r="I667" s="3158"/>
      <c r="J667" s="854"/>
      <c r="K667" s="854"/>
      <c r="L667" s="854"/>
      <c r="M667" s="3167"/>
      <c r="N667" s="3158"/>
      <c r="O667" s="854"/>
      <c r="P667" s="854"/>
      <c r="Q667" s="854"/>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167"/>
      <c r="D668" s="3158"/>
      <c r="E668" s="854"/>
      <c r="F668" s="854"/>
      <c r="G668" s="854"/>
      <c r="H668" s="3167"/>
      <c r="I668" s="3158"/>
      <c r="J668" s="854"/>
      <c r="K668" s="854"/>
      <c r="L668" s="854"/>
      <c r="M668" s="3167"/>
      <c r="N668" s="3158"/>
      <c r="O668" s="854"/>
      <c r="P668" s="854"/>
      <c r="Q668" s="854"/>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167"/>
      <c r="D669" s="3158"/>
      <c r="E669" s="854"/>
      <c r="F669" s="854"/>
      <c r="G669" s="854"/>
      <c r="H669" s="3167"/>
      <c r="I669" s="3158"/>
      <c r="J669" s="854"/>
      <c r="K669" s="854"/>
      <c r="L669" s="854"/>
      <c r="M669" s="3167"/>
      <c r="N669" s="3158"/>
      <c r="O669" s="854"/>
      <c r="P669" s="854"/>
      <c r="Q669" s="854"/>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167"/>
      <c r="D670" s="3158"/>
      <c r="E670" s="854"/>
      <c r="F670" s="854"/>
      <c r="G670" s="854"/>
      <c r="H670" s="3167"/>
      <c r="I670" s="3158"/>
      <c r="J670" s="854"/>
      <c r="K670" s="854"/>
      <c r="L670" s="854"/>
      <c r="M670" s="3167"/>
      <c r="N670" s="3158"/>
      <c r="O670" s="854"/>
      <c r="P670" s="854"/>
      <c r="Q670" s="854"/>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167"/>
      <c r="D671" s="3158"/>
      <c r="E671" s="854"/>
      <c r="F671" s="854"/>
      <c r="G671" s="854"/>
      <c r="H671" s="3167"/>
      <c r="I671" s="3158"/>
      <c r="J671" s="854"/>
      <c r="K671" s="854"/>
      <c r="L671" s="854"/>
      <c r="M671" s="3167"/>
      <c r="N671" s="3158"/>
      <c r="O671" s="854"/>
      <c r="P671" s="854"/>
      <c r="Q671" s="854"/>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167"/>
      <c r="D672" s="3158"/>
      <c r="E672" s="854"/>
      <c r="F672" s="854"/>
      <c r="G672" s="854"/>
      <c r="H672" s="3167"/>
      <c r="I672" s="3158"/>
      <c r="J672" s="854"/>
      <c r="K672" s="854"/>
      <c r="L672" s="854"/>
      <c r="M672" s="3167"/>
      <c r="N672" s="3158"/>
      <c r="O672" s="854"/>
      <c r="P672" s="854"/>
      <c r="Q672" s="854"/>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167"/>
      <c r="D673" s="3158"/>
      <c r="E673" s="854"/>
      <c r="F673" s="854"/>
      <c r="G673" s="854"/>
      <c r="H673" s="3167"/>
      <c r="I673" s="3158"/>
      <c r="J673" s="854"/>
      <c r="K673" s="854"/>
      <c r="L673" s="854"/>
      <c r="M673" s="3167"/>
      <c r="N673" s="3158"/>
      <c r="O673" s="854"/>
      <c r="P673" s="854"/>
      <c r="Q673" s="854"/>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167"/>
      <c r="D674" s="3158"/>
      <c r="E674" s="854"/>
      <c r="F674" s="854"/>
      <c r="G674" s="854"/>
      <c r="H674" s="3167"/>
      <c r="I674" s="3158"/>
      <c r="J674" s="854"/>
      <c r="K674" s="854"/>
      <c r="L674" s="854"/>
      <c r="M674" s="3167"/>
      <c r="N674" s="3158"/>
      <c r="O674" s="854"/>
      <c r="P674" s="854"/>
      <c r="Q674" s="854"/>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167"/>
      <c r="D675" s="3158"/>
      <c r="E675" s="854"/>
      <c r="F675" s="854"/>
      <c r="G675" s="854"/>
      <c r="H675" s="3167"/>
      <c r="I675" s="3158"/>
      <c r="J675" s="854"/>
      <c r="K675" s="854"/>
      <c r="L675" s="854"/>
      <c r="M675" s="3167"/>
      <c r="N675" s="3158"/>
      <c r="O675" s="854"/>
      <c r="P675" s="854"/>
      <c r="Q675" s="854"/>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167"/>
      <c r="D676" s="3158"/>
      <c r="E676" s="854"/>
      <c r="F676" s="854"/>
      <c r="G676" s="854"/>
      <c r="H676" s="3167"/>
      <c r="I676" s="3158"/>
      <c r="J676" s="854"/>
      <c r="K676" s="854"/>
      <c r="L676" s="854"/>
      <c r="M676" s="3167"/>
      <c r="N676" s="3158"/>
      <c r="O676" s="854"/>
      <c r="P676" s="854"/>
      <c r="Q676" s="854"/>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167"/>
      <c r="D677" s="3158"/>
      <c r="E677" s="854"/>
      <c r="F677" s="854"/>
      <c r="G677" s="854"/>
      <c r="H677" s="3167"/>
      <c r="I677" s="3158"/>
      <c r="J677" s="854"/>
      <c r="K677" s="854"/>
      <c r="L677" s="854"/>
      <c r="M677" s="3167"/>
      <c r="N677" s="3158"/>
      <c r="O677" s="854"/>
      <c r="P677" s="854"/>
      <c r="Q677" s="854"/>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167"/>
      <c r="D678" s="3158"/>
      <c r="E678" s="854"/>
      <c r="F678" s="854"/>
      <c r="G678" s="854"/>
      <c r="H678" s="3167"/>
      <c r="I678" s="3158"/>
      <c r="J678" s="854"/>
      <c r="K678" s="854"/>
      <c r="L678" s="854"/>
      <c r="M678" s="3167"/>
      <c r="N678" s="3158"/>
      <c r="O678" s="854"/>
      <c r="P678" s="854"/>
      <c r="Q678" s="854"/>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167"/>
      <c r="D679" s="3158"/>
      <c r="E679" s="854"/>
      <c r="F679" s="854"/>
      <c r="G679" s="854"/>
      <c r="H679" s="3167"/>
      <c r="I679" s="3158"/>
      <c r="J679" s="854"/>
      <c r="K679" s="854"/>
      <c r="L679" s="854"/>
      <c r="M679" s="3167"/>
      <c r="N679" s="3158"/>
      <c r="O679" s="854"/>
      <c r="P679" s="854"/>
      <c r="Q679" s="854"/>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167"/>
      <c r="D680" s="3158"/>
      <c r="E680" s="854"/>
      <c r="F680" s="854"/>
      <c r="G680" s="854"/>
      <c r="H680" s="3167"/>
      <c r="I680" s="3158"/>
      <c r="J680" s="854"/>
      <c r="K680" s="854"/>
      <c r="L680" s="854"/>
      <c r="M680" s="3167"/>
      <c r="N680" s="3158"/>
      <c r="O680" s="854"/>
      <c r="P680" s="854"/>
      <c r="Q680" s="854"/>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167"/>
      <c r="D681" s="3158"/>
      <c r="E681" s="854"/>
      <c r="F681" s="854"/>
      <c r="G681" s="854"/>
      <c r="H681" s="3167"/>
      <c r="I681" s="3158"/>
      <c r="J681" s="854"/>
      <c r="K681" s="854"/>
      <c r="L681" s="854"/>
      <c r="M681" s="3167"/>
      <c r="N681" s="3158"/>
      <c r="O681" s="854"/>
      <c r="P681" s="854"/>
      <c r="Q681" s="854"/>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167"/>
      <c r="D682" s="3158"/>
      <c r="E682" s="854"/>
      <c r="F682" s="854"/>
      <c r="G682" s="854"/>
      <c r="H682" s="3167"/>
      <c r="I682" s="3158"/>
      <c r="J682" s="854"/>
      <c r="K682" s="854"/>
      <c r="L682" s="854"/>
      <c r="M682" s="3167"/>
      <c r="N682" s="3158"/>
      <c r="O682" s="854"/>
      <c r="P682" s="854"/>
      <c r="Q682" s="854"/>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167"/>
      <c r="D683" s="3158"/>
      <c r="E683" s="854"/>
      <c r="F683" s="854"/>
      <c r="G683" s="854"/>
      <c r="H683" s="3167"/>
      <c r="I683" s="3158"/>
      <c r="J683" s="854"/>
      <c r="K683" s="854"/>
      <c r="L683" s="854"/>
      <c r="M683" s="3167"/>
      <c r="N683" s="3158"/>
      <c r="O683" s="854"/>
      <c r="P683" s="854"/>
      <c r="Q683" s="854"/>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167"/>
      <c r="D684" s="3158"/>
      <c r="E684" s="854"/>
      <c r="F684" s="854"/>
      <c r="G684" s="854"/>
      <c r="H684" s="3167"/>
      <c r="I684" s="3158"/>
      <c r="J684" s="854"/>
      <c r="K684" s="854"/>
      <c r="L684" s="854"/>
      <c r="M684" s="3167"/>
      <c r="N684" s="3158"/>
      <c r="O684" s="854"/>
      <c r="P684" s="854"/>
      <c r="Q684" s="854"/>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167"/>
      <c r="D685" s="3158"/>
      <c r="E685" s="854"/>
      <c r="F685" s="854"/>
      <c r="G685" s="854"/>
      <c r="H685" s="3167"/>
      <c r="I685" s="3158"/>
      <c r="J685" s="854"/>
      <c r="K685" s="854"/>
      <c r="L685" s="854"/>
      <c r="M685" s="3167"/>
      <c r="N685" s="3158"/>
      <c r="O685" s="854"/>
      <c r="P685" s="854"/>
      <c r="Q685" s="854"/>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167"/>
      <c r="D686" s="3158"/>
      <c r="E686" s="854"/>
      <c r="F686" s="854"/>
      <c r="G686" s="854"/>
      <c r="H686" s="3167"/>
      <c r="I686" s="3158"/>
      <c r="J686" s="854"/>
      <c r="K686" s="854"/>
      <c r="L686" s="854"/>
      <c r="M686" s="3167"/>
      <c r="N686" s="3158"/>
      <c r="O686" s="854"/>
      <c r="P686" s="854"/>
      <c r="Q686" s="854"/>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167"/>
      <c r="D687" s="3158"/>
      <c r="E687" s="854"/>
      <c r="F687" s="854"/>
      <c r="G687" s="854"/>
      <c r="H687" s="3167"/>
      <c r="I687" s="3158"/>
      <c r="J687" s="854"/>
      <c r="K687" s="854"/>
      <c r="L687" s="854"/>
      <c r="M687" s="3167"/>
      <c r="N687" s="3158"/>
      <c r="O687" s="854"/>
      <c r="P687" s="854"/>
      <c r="Q687" s="854"/>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167"/>
      <c r="D688" s="3158"/>
      <c r="E688" s="854"/>
      <c r="F688" s="854"/>
      <c r="G688" s="854"/>
      <c r="H688" s="3167"/>
      <c r="I688" s="3158"/>
      <c r="J688" s="854"/>
      <c r="K688" s="854"/>
      <c r="L688" s="854"/>
      <c r="M688" s="3167"/>
      <c r="N688" s="3158"/>
      <c r="O688" s="854"/>
      <c r="P688" s="854"/>
      <c r="Q688" s="854"/>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167"/>
      <c r="D689" s="3158"/>
      <c r="E689" s="854"/>
      <c r="F689" s="854"/>
      <c r="G689" s="854"/>
      <c r="H689" s="3167"/>
      <c r="I689" s="3158"/>
      <c r="J689" s="854"/>
      <c r="K689" s="854"/>
      <c r="L689" s="854"/>
      <c r="M689" s="3167"/>
      <c r="N689" s="3158"/>
      <c r="O689" s="854"/>
      <c r="P689" s="854"/>
      <c r="Q689" s="854"/>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167"/>
      <c r="D690" s="3158"/>
      <c r="E690" s="854"/>
      <c r="F690" s="854"/>
      <c r="G690" s="854"/>
      <c r="H690" s="3167"/>
      <c r="I690" s="3158"/>
      <c r="J690" s="854"/>
      <c r="K690" s="854"/>
      <c r="L690" s="854"/>
      <c r="M690" s="3167"/>
      <c r="N690" s="3158"/>
      <c r="O690" s="854"/>
      <c r="P690" s="854"/>
      <c r="Q690" s="854"/>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167"/>
      <c r="D691" s="3158"/>
      <c r="E691" s="854"/>
      <c r="F691" s="854"/>
      <c r="G691" s="854"/>
      <c r="H691" s="3167"/>
      <c r="I691" s="3158"/>
      <c r="J691" s="854"/>
      <c r="K691" s="854"/>
      <c r="L691" s="854"/>
      <c r="M691" s="3167"/>
      <c r="N691" s="3158"/>
      <c r="O691" s="854"/>
      <c r="P691" s="854"/>
      <c r="Q691" s="854"/>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167"/>
      <c r="D692" s="3158"/>
      <c r="E692" s="854"/>
      <c r="F692" s="854"/>
      <c r="G692" s="854"/>
      <c r="H692" s="3167"/>
      <c r="I692" s="3158"/>
      <c r="J692" s="854"/>
      <c r="K692" s="854"/>
      <c r="L692" s="854"/>
      <c r="M692" s="3167"/>
      <c r="N692" s="3158"/>
      <c r="O692" s="854"/>
      <c r="P692" s="854"/>
      <c r="Q692" s="854"/>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3167"/>
      <c r="D693" s="3158"/>
      <c r="E693" s="854"/>
      <c r="F693" s="854"/>
      <c r="G693" s="854"/>
      <c r="H693" s="3167"/>
      <c r="I693" s="3158"/>
      <c r="J693" s="854"/>
      <c r="K693" s="854"/>
      <c r="L693" s="854"/>
      <c r="M693" s="3167"/>
      <c r="N693" s="3158"/>
      <c r="O693" s="854"/>
      <c r="P693" s="854"/>
      <c r="Q693" s="854"/>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3167"/>
      <c r="D694" s="3158"/>
      <c r="E694" s="854"/>
      <c r="F694" s="854"/>
      <c r="G694" s="854"/>
      <c r="H694" s="3167"/>
      <c r="I694" s="3158"/>
      <c r="J694" s="854"/>
      <c r="K694" s="854"/>
      <c r="L694" s="854"/>
      <c r="M694" s="3167"/>
      <c r="N694" s="3158"/>
      <c r="O694" s="854"/>
      <c r="P694" s="854"/>
      <c r="Q694" s="854"/>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854"/>
      <c r="D695" s="854"/>
      <c r="E695" s="854"/>
      <c r="F695" s="854"/>
      <c r="G695" s="854"/>
      <c r="H695" s="854"/>
      <c r="I695" s="854"/>
      <c r="J695" s="854"/>
      <c r="K695" s="854"/>
      <c r="L695" s="854"/>
      <c r="M695" s="854"/>
      <c r="N695" s="854"/>
      <c r="O695" s="854"/>
      <c r="P695" s="854"/>
      <c r="Q695" s="854"/>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854"/>
      <c r="D696" s="854"/>
      <c r="E696" s="854"/>
      <c r="F696" s="854"/>
      <c r="G696" s="854"/>
      <c r="H696" s="854"/>
      <c r="I696" s="854"/>
      <c r="J696" s="854"/>
      <c r="K696" s="854"/>
      <c r="L696" s="854"/>
      <c r="M696" s="854"/>
      <c r="N696" s="854"/>
      <c r="O696" s="854"/>
      <c r="P696" s="854"/>
      <c r="Q696" s="854"/>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854"/>
      <c r="D697" s="854"/>
      <c r="E697" s="854"/>
      <c r="F697" s="854"/>
      <c r="G697" s="854"/>
      <c r="H697" s="854"/>
      <c r="I697" s="854"/>
      <c r="J697" s="854"/>
      <c r="K697" s="854"/>
      <c r="L697" s="854"/>
      <c r="M697" s="854"/>
      <c r="N697" s="854"/>
      <c r="O697" s="854"/>
      <c r="P697" s="854"/>
      <c r="Q697" s="854"/>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854"/>
      <c r="D698" s="854"/>
      <c r="E698" s="854"/>
      <c r="F698" s="854"/>
      <c r="G698" s="854"/>
      <c r="H698" s="854"/>
      <c r="I698" s="854"/>
      <c r="J698" s="854"/>
      <c r="K698" s="854"/>
      <c r="L698" s="854"/>
      <c r="M698" s="854"/>
      <c r="N698" s="854"/>
      <c r="O698" s="854"/>
      <c r="P698" s="854"/>
      <c r="Q698" s="854"/>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854"/>
      <c r="D699" s="854"/>
      <c r="E699" s="854"/>
      <c r="F699" s="854"/>
      <c r="G699" s="854"/>
      <c r="H699" s="854"/>
      <c r="I699" s="854"/>
      <c r="J699" s="854"/>
      <c r="K699" s="854"/>
      <c r="L699" s="854"/>
      <c r="M699" s="854"/>
      <c r="N699" s="854"/>
      <c r="O699" s="854"/>
      <c r="P699" s="854"/>
      <c r="Q699" s="854"/>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854"/>
      <c r="D700" s="854"/>
      <c r="E700" s="854"/>
      <c r="F700" s="854"/>
      <c r="G700" s="854"/>
      <c r="H700" s="854"/>
      <c r="I700" s="854"/>
      <c r="J700" s="854"/>
      <c r="K700" s="854"/>
      <c r="L700" s="854"/>
      <c r="M700" s="854"/>
      <c r="N700" s="854"/>
      <c r="O700" s="854"/>
      <c r="P700" s="854"/>
      <c r="Q700" s="854"/>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870"/>
      <c r="D701" s="870"/>
      <c r="E701" s="870"/>
      <c r="F701" s="870"/>
      <c r="G701" s="870"/>
      <c r="H701" s="870"/>
      <c r="I701" s="870"/>
      <c r="J701" s="870"/>
      <c r="K701" s="870"/>
      <c r="L701" s="870"/>
      <c r="M701" s="870"/>
      <c r="N701" s="870"/>
      <c r="O701" s="870"/>
      <c r="P701" s="870"/>
      <c r="Q701" s="870"/>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70"/>
      <c r="D702" s="870"/>
      <c r="E702" s="870"/>
      <c r="F702" s="870"/>
      <c r="G702" s="870"/>
      <c r="H702" s="870"/>
      <c r="I702" s="870"/>
      <c r="J702" s="870"/>
      <c r="K702" s="870"/>
      <c r="L702" s="870"/>
      <c r="M702" s="870"/>
      <c r="N702" s="870"/>
      <c r="O702" s="870"/>
      <c r="P702" s="870"/>
      <c r="Q702" s="870"/>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70"/>
      <c r="D703" s="870"/>
      <c r="E703" s="870"/>
      <c r="F703" s="870"/>
      <c r="G703" s="870"/>
      <c r="H703" s="870"/>
      <c r="I703" s="870"/>
      <c r="J703" s="870"/>
      <c r="K703" s="870"/>
      <c r="L703" s="870"/>
      <c r="M703" s="870"/>
      <c r="N703" s="870"/>
      <c r="O703" s="870"/>
      <c r="P703" s="870"/>
      <c r="Q703" s="870"/>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70"/>
      <c r="D704" s="870"/>
      <c r="E704" s="870"/>
      <c r="F704" s="870"/>
      <c r="G704" s="870"/>
      <c r="H704" s="870"/>
      <c r="I704" s="870"/>
      <c r="J704" s="870"/>
      <c r="K704" s="870"/>
      <c r="L704" s="870"/>
      <c r="M704" s="870"/>
      <c r="N704" s="870"/>
      <c r="O704" s="870"/>
      <c r="P704" s="870"/>
      <c r="Q704" s="870"/>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70"/>
      <c r="D705" s="870"/>
      <c r="E705" s="870"/>
      <c r="F705" s="870"/>
      <c r="G705" s="870"/>
      <c r="H705" s="870"/>
      <c r="I705" s="870"/>
      <c r="J705" s="870"/>
      <c r="K705" s="870"/>
      <c r="L705" s="870"/>
      <c r="M705" s="870"/>
      <c r="N705" s="870"/>
      <c r="O705" s="870"/>
      <c r="P705" s="870"/>
      <c r="Q705" s="870"/>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70"/>
      <c r="D706" s="870"/>
      <c r="E706" s="870"/>
      <c r="F706" s="870"/>
      <c r="G706" s="870"/>
      <c r="H706" s="870"/>
      <c r="I706" s="870"/>
      <c r="J706" s="870"/>
      <c r="K706" s="870"/>
      <c r="L706" s="870"/>
      <c r="M706" s="870"/>
      <c r="N706" s="870"/>
      <c r="O706" s="870"/>
      <c r="P706" s="870"/>
      <c r="Q706" s="870"/>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70"/>
      <c r="D707" s="870"/>
      <c r="E707" s="870"/>
      <c r="F707" s="870"/>
      <c r="G707" s="870"/>
      <c r="H707" s="870"/>
      <c r="I707" s="870"/>
      <c r="J707" s="870"/>
      <c r="K707" s="870"/>
      <c r="L707" s="870"/>
      <c r="M707" s="870"/>
      <c r="N707" s="870"/>
      <c r="O707" s="870"/>
      <c r="P707" s="870"/>
      <c r="Q707" s="870"/>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70"/>
      <c r="D708" s="870"/>
      <c r="E708" s="870"/>
      <c r="F708" s="870"/>
      <c r="G708" s="870"/>
      <c r="H708" s="870"/>
      <c r="I708" s="870"/>
      <c r="J708" s="870"/>
      <c r="K708" s="870"/>
      <c r="L708" s="870"/>
      <c r="M708" s="870"/>
      <c r="N708" s="870"/>
      <c r="O708" s="870"/>
      <c r="P708" s="870"/>
      <c r="Q708" s="870"/>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70"/>
      <c r="D709" s="870"/>
      <c r="E709" s="870"/>
      <c r="F709" s="870"/>
      <c r="G709" s="870"/>
      <c r="H709" s="870"/>
      <c r="I709" s="870"/>
      <c r="J709" s="870"/>
      <c r="K709" s="870"/>
      <c r="L709" s="870"/>
      <c r="M709" s="870"/>
      <c r="N709" s="870"/>
      <c r="O709" s="870"/>
      <c r="P709" s="870"/>
      <c r="Q709" s="870"/>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70"/>
      <c r="D710" s="870"/>
      <c r="E710" s="870"/>
      <c r="F710" s="870"/>
      <c r="G710" s="870"/>
      <c r="H710" s="870"/>
      <c r="I710" s="870"/>
      <c r="J710" s="870"/>
      <c r="K710" s="870"/>
      <c r="L710" s="870"/>
      <c r="M710" s="870"/>
      <c r="N710" s="870"/>
      <c r="O710" s="870"/>
      <c r="P710" s="870"/>
      <c r="Q710" s="870"/>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70"/>
      <c r="D711" s="870"/>
      <c r="E711" s="870"/>
      <c r="F711" s="870"/>
      <c r="G711" s="870"/>
      <c r="H711" s="870"/>
      <c r="I711" s="870"/>
      <c r="J711" s="870"/>
      <c r="K711" s="870"/>
      <c r="L711" s="870"/>
      <c r="M711" s="870"/>
      <c r="N711" s="870"/>
      <c r="O711" s="870"/>
      <c r="P711" s="870"/>
      <c r="Q711" s="870"/>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70"/>
      <c r="D712" s="870"/>
      <c r="E712" s="870"/>
      <c r="F712" s="870"/>
      <c r="G712" s="870"/>
      <c r="H712" s="870"/>
      <c r="I712" s="870"/>
      <c r="J712" s="870"/>
      <c r="K712" s="870"/>
      <c r="L712" s="870"/>
      <c r="M712" s="870"/>
      <c r="N712" s="870"/>
      <c r="O712" s="870"/>
      <c r="P712" s="870"/>
      <c r="Q712" s="870"/>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70"/>
      <c r="D713" s="870"/>
      <c r="E713" s="870"/>
      <c r="F713" s="870"/>
      <c r="G713" s="870"/>
      <c r="H713" s="870"/>
      <c r="I713" s="870"/>
      <c r="J713" s="870"/>
      <c r="K713" s="870"/>
      <c r="L713" s="870"/>
      <c r="M713" s="870"/>
      <c r="N713" s="870"/>
      <c r="O713" s="870"/>
      <c r="P713" s="870"/>
      <c r="Q713" s="870"/>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70"/>
      <c r="D714" s="870"/>
      <c r="E714" s="870"/>
      <c r="F714" s="870"/>
      <c r="G714" s="870"/>
      <c r="H714" s="870"/>
      <c r="I714" s="870"/>
      <c r="J714" s="870"/>
      <c r="K714" s="870"/>
      <c r="L714" s="870"/>
      <c r="M714" s="870"/>
      <c r="N714" s="870"/>
      <c r="O714" s="870"/>
      <c r="P714" s="870"/>
      <c r="Q714" s="870"/>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70"/>
      <c r="D715" s="870"/>
      <c r="E715" s="870"/>
      <c r="F715" s="870"/>
      <c r="G715" s="870"/>
      <c r="H715" s="870"/>
      <c r="I715" s="870"/>
      <c r="J715" s="870"/>
      <c r="K715" s="870"/>
      <c r="L715" s="870"/>
      <c r="M715" s="870"/>
      <c r="N715" s="870"/>
      <c r="O715" s="870"/>
      <c r="P715" s="870"/>
      <c r="Q715" s="870"/>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70"/>
      <c r="D716" s="870"/>
      <c r="E716" s="870"/>
      <c r="F716" s="870"/>
      <c r="G716" s="870"/>
      <c r="H716" s="870"/>
      <c r="I716" s="870"/>
      <c r="J716" s="870"/>
      <c r="K716" s="870"/>
      <c r="L716" s="870"/>
      <c r="M716" s="870"/>
      <c r="N716" s="870"/>
      <c r="O716" s="870"/>
      <c r="P716" s="870"/>
      <c r="Q716" s="870"/>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70"/>
      <c r="D717" s="870"/>
      <c r="E717" s="870"/>
      <c r="F717" s="870"/>
      <c r="G717" s="870"/>
      <c r="H717" s="870"/>
      <c r="I717" s="870"/>
      <c r="J717" s="870"/>
      <c r="K717" s="870"/>
      <c r="L717" s="870"/>
      <c r="M717" s="870"/>
      <c r="N717" s="870"/>
      <c r="O717" s="870"/>
      <c r="P717" s="870"/>
      <c r="Q717" s="870"/>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70"/>
      <c r="D718" s="870"/>
      <c r="E718" s="870"/>
      <c r="F718" s="870"/>
      <c r="G718" s="870"/>
      <c r="H718" s="870"/>
      <c r="I718" s="870"/>
      <c r="J718" s="870"/>
      <c r="K718" s="870"/>
      <c r="L718" s="870"/>
      <c r="M718" s="870"/>
      <c r="N718" s="870"/>
      <c r="O718" s="870"/>
      <c r="P718" s="870"/>
      <c r="Q718" s="870"/>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70"/>
      <c r="D719" s="870"/>
      <c r="E719" s="870"/>
      <c r="F719" s="870"/>
      <c r="G719" s="870"/>
      <c r="H719" s="870"/>
      <c r="I719" s="870"/>
      <c r="J719" s="870"/>
      <c r="K719" s="870"/>
      <c r="L719" s="870"/>
      <c r="M719" s="870"/>
      <c r="N719" s="870"/>
      <c r="O719" s="870"/>
      <c r="P719" s="870"/>
      <c r="Q719" s="870"/>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70"/>
      <c r="D720" s="870"/>
      <c r="E720" s="870"/>
      <c r="F720" s="870"/>
      <c r="G720" s="870"/>
      <c r="H720" s="870"/>
      <c r="I720" s="870"/>
      <c r="J720" s="870"/>
      <c r="K720" s="870"/>
      <c r="L720" s="870"/>
      <c r="M720" s="870"/>
      <c r="N720" s="870"/>
      <c r="O720" s="870"/>
      <c r="P720" s="870"/>
      <c r="Q720" s="870"/>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70"/>
      <c r="D721" s="870"/>
      <c r="E721" s="870"/>
      <c r="F721" s="870"/>
      <c r="G721" s="870"/>
      <c r="H721" s="870"/>
      <c r="I721" s="870"/>
      <c r="J721" s="870"/>
      <c r="K721" s="870"/>
      <c r="L721" s="870"/>
      <c r="M721" s="870"/>
      <c r="N721" s="870"/>
      <c r="O721" s="870"/>
      <c r="P721" s="870"/>
      <c r="Q721" s="870"/>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70"/>
      <c r="D722" s="870"/>
      <c r="E722" s="870"/>
      <c r="F722" s="870"/>
      <c r="G722" s="870"/>
      <c r="H722" s="870"/>
      <c r="I722" s="870"/>
      <c r="J722" s="870"/>
      <c r="K722" s="870"/>
      <c r="L722" s="870"/>
      <c r="M722" s="870"/>
      <c r="N722" s="870"/>
      <c r="O722" s="870"/>
      <c r="P722" s="870"/>
      <c r="Q722" s="870"/>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70"/>
      <c r="D723" s="870"/>
      <c r="E723" s="870"/>
      <c r="F723" s="870"/>
      <c r="G723" s="870"/>
      <c r="H723" s="870"/>
      <c r="I723" s="870"/>
      <c r="J723" s="870"/>
      <c r="K723" s="870"/>
      <c r="L723" s="870"/>
      <c r="M723" s="870"/>
      <c r="N723" s="870"/>
      <c r="O723" s="870"/>
      <c r="P723" s="870"/>
      <c r="Q723" s="870"/>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70"/>
      <c r="D724" s="870"/>
      <c r="E724" s="870"/>
      <c r="F724" s="870"/>
      <c r="G724" s="870"/>
      <c r="H724" s="870"/>
      <c r="I724" s="870"/>
      <c r="J724" s="870"/>
      <c r="K724" s="870"/>
      <c r="L724" s="870"/>
      <c r="M724" s="870"/>
      <c r="N724" s="870"/>
      <c r="O724" s="870"/>
      <c r="P724" s="870"/>
      <c r="Q724" s="870"/>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70"/>
      <c r="D725" s="870"/>
      <c r="E725" s="870"/>
      <c r="F725" s="870"/>
      <c r="G725" s="870"/>
      <c r="H725" s="870"/>
      <c r="I725" s="870"/>
      <c r="J725" s="870"/>
      <c r="K725" s="870"/>
      <c r="L725" s="870"/>
      <c r="M725" s="870"/>
      <c r="N725" s="870"/>
      <c r="O725" s="870"/>
      <c r="P725" s="870"/>
      <c r="Q725" s="870"/>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70"/>
      <c r="D726" s="870"/>
      <c r="E726" s="870"/>
      <c r="F726" s="870"/>
      <c r="G726" s="870"/>
      <c r="H726" s="870"/>
      <c r="I726" s="870"/>
      <c r="J726" s="870"/>
      <c r="K726" s="870"/>
      <c r="L726" s="870"/>
      <c r="M726" s="870"/>
      <c r="N726" s="870"/>
      <c r="O726" s="870"/>
      <c r="P726" s="870"/>
      <c r="Q726" s="870"/>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70"/>
      <c r="D727" s="870"/>
      <c r="E727" s="870"/>
      <c r="F727" s="870"/>
      <c r="G727" s="870"/>
      <c r="H727" s="870"/>
      <c r="I727" s="870"/>
      <c r="J727" s="870"/>
      <c r="K727" s="870"/>
      <c r="L727" s="870"/>
      <c r="M727" s="870"/>
      <c r="N727" s="870"/>
      <c r="O727" s="870"/>
      <c r="P727" s="870"/>
      <c r="Q727" s="870"/>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70"/>
      <c r="D728" s="870"/>
      <c r="E728" s="870"/>
      <c r="F728" s="870"/>
      <c r="G728" s="870"/>
      <c r="H728" s="870"/>
      <c r="I728" s="870"/>
      <c r="J728" s="870"/>
      <c r="K728" s="870"/>
      <c r="L728" s="870"/>
      <c r="M728" s="870"/>
      <c r="N728" s="870"/>
      <c r="O728" s="870"/>
      <c r="P728" s="870"/>
      <c r="Q728" s="870"/>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70"/>
      <c r="D729" s="870"/>
      <c r="E729" s="870"/>
      <c r="F729" s="870"/>
      <c r="G729" s="870"/>
      <c r="H729" s="870"/>
      <c r="I729" s="870"/>
      <c r="J729" s="870"/>
      <c r="K729" s="870"/>
      <c r="L729" s="870"/>
      <c r="M729" s="870"/>
      <c r="N729" s="870"/>
      <c r="O729" s="870"/>
      <c r="P729" s="870"/>
      <c r="Q729" s="870"/>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70"/>
      <c r="D730" s="870"/>
      <c r="E730" s="870"/>
      <c r="F730" s="870"/>
      <c r="G730" s="870"/>
      <c r="H730" s="870"/>
      <c r="I730" s="870"/>
      <c r="J730" s="870"/>
      <c r="K730" s="870"/>
      <c r="L730" s="870"/>
      <c r="M730" s="870"/>
      <c r="N730" s="870"/>
      <c r="O730" s="870"/>
      <c r="P730" s="870"/>
      <c r="Q730" s="870"/>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70"/>
      <c r="D731" s="870"/>
      <c r="E731" s="870"/>
      <c r="F731" s="870"/>
      <c r="G731" s="870"/>
      <c r="H731" s="870"/>
      <c r="I731" s="870"/>
      <c r="J731" s="870"/>
      <c r="K731" s="870"/>
      <c r="L731" s="870"/>
      <c r="M731" s="870"/>
      <c r="N731" s="870"/>
      <c r="O731" s="870"/>
      <c r="P731" s="870"/>
      <c r="Q731" s="870"/>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70"/>
      <c r="D732" s="870"/>
      <c r="E732" s="870"/>
      <c r="F732" s="870"/>
      <c r="G732" s="870"/>
      <c r="H732" s="870"/>
      <c r="I732" s="870"/>
      <c r="J732" s="870"/>
      <c r="K732" s="870"/>
      <c r="L732" s="870"/>
      <c r="M732" s="870"/>
      <c r="N732" s="870"/>
      <c r="O732" s="870"/>
      <c r="P732" s="870"/>
      <c r="Q732" s="870"/>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70"/>
      <c r="D733" s="870"/>
      <c r="E733" s="870"/>
      <c r="F733" s="870"/>
      <c r="G733" s="870"/>
      <c r="H733" s="870"/>
      <c r="I733" s="870"/>
      <c r="J733" s="870"/>
      <c r="K733" s="870"/>
      <c r="L733" s="870"/>
      <c r="M733" s="870"/>
      <c r="N733" s="870"/>
      <c r="O733" s="870"/>
      <c r="P733" s="870"/>
      <c r="Q733" s="870"/>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70"/>
      <c r="D734" s="870"/>
      <c r="E734" s="870"/>
      <c r="F734" s="870"/>
      <c r="G734" s="870"/>
      <c r="H734" s="870"/>
      <c r="I734" s="870"/>
      <c r="J734" s="870"/>
      <c r="K734" s="870"/>
      <c r="L734" s="870"/>
      <c r="M734" s="870"/>
      <c r="N734" s="870"/>
      <c r="O734" s="870"/>
      <c r="P734" s="870"/>
      <c r="Q734" s="870"/>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70"/>
      <c r="D735" s="870"/>
      <c r="E735" s="870"/>
      <c r="F735" s="870"/>
      <c r="G735" s="870"/>
      <c r="H735" s="870"/>
      <c r="I735" s="870"/>
      <c r="J735" s="870"/>
      <c r="K735" s="870"/>
      <c r="L735" s="870"/>
      <c r="M735" s="870"/>
      <c r="N735" s="870"/>
      <c r="O735" s="870"/>
      <c r="P735" s="870"/>
      <c r="Q735" s="870"/>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70"/>
      <c r="D736" s="870"/>
      <c r="E736" s="870"/>
      <c r="F736" s="870"/>
      <c r="G736" s="870"/>
      <c r="H736" s="870"/>
      <c r="I736" s="870"/>
      <c r="J736" s="870"/>
      <c r="K736" s="870"/>
      <c r="L736" s="870"/>
      <c r="M736" s="870"/>
      <c r="N736" s="870"/>
      <c r="O736" s="870"/>
      <c r="P736" s="870"/>
      <c r="Q736" s="870"/>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70"/>
      <c r="D737" s="870"/>
      <c r="E737" s="870"/>
      <c r="F737" s="870"/>
      <c r="G737" s="870"/>
      <c r="H737" s="870"/>
      <c r="I737" s="870"/>
      <c r="J737" s="870"/>
      <c r="K737" s="870"/>
      <c r="L737" s="870"/>
      <c r="M737" s="870"/>
      <c r="N737" s="870"/>
      <c r="O737" s="870"/>
      <c r="P737" s="870"/>
      <c r="Q737" s="870"/>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70"/>
      <c r="D738" s="870"/>
      <c r="E738" s="870"/>
      <c r="F738" s="870"/>
      <c r="G738" s="870"/>
      <c r="H738" s="870"/>
      <c r="I738" s="870"/>
      <c r="J738" s="870"/>
      <c r="K738" s="870"/>
      <c r="L738" s="870"/>
      <c r="M738" s="870"/>
      <c r="N738" s="870"/>
      <c r="O738" s="870"/>
      <c r="P738" s="870"/>
      <c r="Q738" s="870"/>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70"/>
      <c r="D739" s="870"/>
      <c r="E739" s="870"/>
      <c r="F739" s="870"/>
      <c r="G739" s="870"/>
      <c r="H739" s="870"/>
      <c r="I739" s="870"/>
      <c r="J739" s="870"/>
      <c r="K739" s="870"/>
      <c r="L739" s="870"/>
      <c r="M739" s="870"/>
      <c r="N739" s="870"/>
      <c r="O739" s="870"/>
      <c r="P739" s="870"/>
      <c r="Q739" s="870"/>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70"/>
      <c r="D740" s="870"/>
      <c r="E740" s="870"/>
      <c r="F740" s="870"/>
      <c r="G740" s="870"/>
      <c r="H740" s="870"/>
      <c r="I740" s="870"/>
      <c r="J740" s="870"/>
      <c r="K740" s="870"/>
      <c r="L740" s="870"/>
      <c r="M740" s="870"/>
      <c r="N740" s="870"/>
      <c r="O740" s="870"/>
      <c r="P740" s="870"/>
      <c r="Q740" s="870"/>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70"/>
      <c r="D741" s="870"/>
      <c r="E741" s="870"/>
      <c r="F741" s="870"/>
      <c r="G741" s="870"/>
      <c r="H741" s="870"/>
      <c r="I741" s="870"/>
      <c r="J741" s="870"/>
      <c r="K741" s="870"/>
      <c r="L741" s="870"/>
      <c r="M741" s="870"/>
      <c r="N741" s="870"/>
      <c r="O741" s="870"/>
      <c r="P741" s="870"/>
      <c r="Q741" s="870"/>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70"/>
      <c r="D742" s="870"/>
      <c r="E742" s="870"/>
      <c r="F742" s="870"/>
      <c r="G742" s="870"/>
      <c r="H742" s="870"/>
      <c r="I742" s="870"/>
      <c r="J742" s="870"/>
      <c r="K742" s="870"/>
      <c r="L742" s="870"/>
      <c r="M742" s="870"/>
      <c r="N742" s="870"/>
      <c r="O742" s="870"/>
      <c r="P742" s="870"/>
      <c r="Q742" s="870"/>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70"/>
      <c r="D743" s="870"/>
      <c r="E743" s="870"/>
      <c r="F743" s="870"/>
      <c r="G743" s="870"/>
      <c r="H743" s="870"/>
      <c r="I743" s="870"/>
      <c r="J743" s="870"/>
      <c r="K743" s="870"/>
      <c r="L743" s="870"/>
      <c r="M743" s="870"/>
      <c r="N743" s="870"/>
      <c r="O743" s="870"/>
      <c r="P743" s="870"/>
      <c r="Q743" s="870"/>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70"/>
      <c r="D744" s="870"/>
      <c r="E744" s="870"/>
      <c r="F744" s="870"/>
      <c r="G744" s="870"/>
      <c r="H744" s="870"/>
      <c r="I744" s="870"/>
      <c r="J744" s="870"/>
      <c r="K744" s="870"/>
      <c r="L744" s="870"/>
      <c r="M744" s="870"/>
      <c r="N744" s="870"/>
      <c r="O744" s="870"/>
      <c r="P744" s="870"/>
      <c r="Q744" s="870"/>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70"/>
      <c r="D745" s="870"/>
      <c r="E745" s="870"/>
      <c r="F745" s="870"/>
      <c r="G745" s="870"/>
      <c r="H745" s="870"/>
      <c r="I745" s="870"/>
      <c r="J745" s="870"/>
      <c r="K745" s="870"/>
      <c r="L745" s="870"/>
      <c r="M745" s="870"/>
      <c r="N745" s="870"/>
      <c r="O745" s="870"/>
      <c r="P745" s="870"/>
      <c r="Q745" s="870"/>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70"/>
      <c r="D746" s="870"/>
      <c r="E746" s="870"/>
      <c r="F746" s="870"/>
      <c r="G746" s="870"/>
      <c r="H746" s="870"/>
      <c r="I746" s="870"/>
      <c r="J746" s="870"/>
      <c r="K746" s="870"/>
      <c r="L746" s="870"/>
      <c r="M746" s="870"/>
      <c r="N746" s="870"/>
      <c r="O746" s="870"/>
      <c r="P746" s="870"/>
      <c r="Q746" s="870"/>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70"/>
      <c r="D747" s="870"/>
      <c r="E747" s="870"/>
      <c r="F747" s="870"/>
      <c r="G747" s="870"/>
      <c r="H747" s="870"/>
      <c r="I747" s="870"/>
      <c r="J747" s="870"/>
      <c r="K747" s="870"/>
      <c r="L747" s="870"/>
      <c r="M747" s="870"/>
      <c r="N747" s="870"/>
      <c r="O747" s="870"/>
      <c r="P747" s="870"/>
      <c r="Q747" s="870"/>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70"/>
      <c r="D748" s="870"/>
      <c r="E748" s="870"/>
      <c r="F748" s="870"/>
      <c r="G748" s="870"/>
      <c r="H748" s="870"/>
      <c r="I748" s="870"/>
      <c r="J748" s="870"/>
      <c r="K748" s="870"/>
      <c r="L748" s="870"/>
      <c r="M748" s="870"/>
      <c r="N748" s="870"/>
      <c r="O748" s="870"/>
      <c r="P748" s="870"/>
      <c r="Q748" s="870"/>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70"/>
      <c r="D749" s="870"/>
      <c r="E749" s="870"/>
      <c r="F749" s="870"/>
      <c r="G749" s="870"/>
      <c r="H749" s="870"/>
      <c r="I749" s="870"/>
      <c r="J749" s="870"/>
      <c r="K749" s="870"/>
      <c r="L749" s="870"/>
      <c r="M749" s="870"/>
      <c r="N749" s="870"/>
      <c r="O749" s="870"/>
      <c r="P749" s="870"/>
      <c r="Q749" s="870"/>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70"/>
      <c r="D750" s="870"/>
      <c r="E750" s="870"/>
      <c r="F750" s="870"/>
      <c r="G750" s="870"/>
      <c r="H750" s="870"/>
      <c r="I750" s="870"/>
      <c r="J750" s="870"/>
      <c r="K750" s="870"/>
      <c r="L750" s="870"/>
      <c r="M750" s="870"/>
      <c r="N750" s="870"/>
      <c r="O750" s="870"/>
      <c r="P750" s="870"/>
      <c r="Q750" s="870"/>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70"/>
      <c r="D751" s="870"/>
      <c r="E751" s="870"/>
      <c r="F751" s="870"/>
      <c r="G751" s="870"/>
      <c r="H751" s="870"/>
      <c r="I751" s="870"/>
      <c r="J751" s="870"/>
      <c r="K751" s="870"/>
      <c r="L751" s="870"/>
      <c r="M751" s="870"/>
      <c r="N751" s="870"/>
      <c r="O751" s="870"/>
      <c r="P751" s="870"/>
      <c r="Q751" s="870"/>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70"/>
      <c r="D752" s="870"/>
      <c r="E752" s="870"/>
      <c r="F752" s="870"/>
      <c r="G752" s="870"/>
      <c r="H752" s="870"/>
      <c r="I752" s="870"/>
      <c r="J752" s="870"/>
      <c r="K752" s="870"/>
      <c r="L752" s="870"/>
      <c r="M752" s="870"/>
      <c r="N752" s="870"/>
      <c r="O752" s="870"/>
      <c r="P752" s="870"/>
      <c r="Q752" s="870"/>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70"/>
      <c r="D753" s="870"/>
      <c r="E753" s="870"/>
      <c r="F753" s="870"/>
      <c r="G753" s="870"/>
      <c r="H753" s="870"/>
      <c r="I753" s="870"/>
      <c r="J753" s="870"/>
      <c r="K753" s="870"/>
      <c r="L753" s="870"/>
      <c r="M753" s="870"/>
      <c r="N753" s="870"/>
      <c r="O753" s="870"/>
      <c r="P753" s="870"/>
      <c r="Q753" s="870"/>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70"/>
      <c r="D754" s="870"/>
      <c r="E754" s="870"/>
      <c r="F754" s="870"/>
      <c r="G754" s="870"/>
      <c r="H754" s="870"/>
      <c r="I754" s="870"/>
      <c r="J754" s="870"/>
      <c r="K754" s="870"/>
      <c r="L754" s="870"/>
      <c r="M754" s="870"/>
      <c r="N754" s="870"/>
      <c r="O754" s="870"/>
      <c r="P754" s="870"/>
      <c r="Q754" s="870"/>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70"/>
      <c r="D755" s="870"/>
      <c r="E755" s="870"/>
      <c r="F755" s="870"/>
      <c r="G755" s="870"/>
      <c r="H755" s="870"/>
      <c r="I755" s="870"/>
      <c r="J755" s="870"/>
      <c r="K755" s="870"/>
      <c r="L755" s="870"/>
      <c r="M755" s="870"/>
      <c r="N755" s="870"/>
      <c r="O755" s="870"/>
      <c r="P755" s="870"/>
      <c r="Q755" s="870"/>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70"/>
      <c r="D756" s="870"/>
      <c r="E756" s="870"/>
      <c r="F756" s="870"/>
      <c r="G756" s="870"/>
      <c r="H756" s="870"/>
      <c r="I756" s="870"/>
      <c r="J756" s="870"/>
      <c r="K756" s="870"/>
      <c r="L756" s="870"/>
      <c r="M756" s="870"/>
      <c r="N756" s="870"/>
      <c r="O756" s="870"/>
      <c r="P756" s="870"/>
      <c r="Q756" s="870"/>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70"/>
      <c r="D757" s="870"/>
      <c r="E757" s="870"/>
      <c r="F757" s="870"/>
      <c r="G757" s="870"/>
      <c r="H757" s="870"/>
      <c r="I757" s="870"/>
      <c r="J757" s="870"/>
      <c r="K757" s="870"/>
      <c r="L757" s="870"/>
      <c r="M757" s="870"/>
      <c r="N757" s="870"/>
      <c r="O757" s="870"/>
      <c r="P757" s="870"/>
      <c r="Q757" s="870"/>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70"/>
      <c r="D758" s="870"/>
      <c r="E758" s="870"/>
      <c r="F758" s="870"/>
      <c r="G758" s="870"/>
      <c r="H758" s="870"/>
      <c r="I758" s="870"/>
      <c r="J758" s="870"/>
      <c r="K758" s="870"/>
      <c r="L758" s="870"/>
      <c r="M758" s="870"/>
      <c r="N758" s="870"/>
      <c r="O758" s="870"/>
      <c r="P758" s="870"/>
      <c r="Q758" s="870"/>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70"/>
      <c r="D759" s="870"/>
      <c r="E759" s="870"/>
      <c r="F759" s="870"/>
      <c r="G759" s="870"/>
      <c r="H759" s="870"/>
      <c r="I759" s="870"/>
      <c r="J759" s="870"/>
      <c r="K759" s="870"/>
      <c r="L759" s="870"/>
      <c r="M759" s="870"/>
      <c r="N759" s="870"/>
      <c r="O759" s="870"/>
      <c r="P759" s="870"/>
      <c r="Q759" s="870"/>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70"/>
      <c r="D760" s="870"/>
      <c r="E760" s="870"/>
      <c r="F760" s="870"/>
      <c r="G760" s="870"/>
      <c r="H760" s="870"/>
      <c r="I760" s="870"/>
      <c r="J760" s="870"/>
      <c r="K760" s="870"/>
      <c r="L760" s="870"/>
      <c r="M760" s="870"/>
      <c r="N760" s="870"/>
      <c r="O760" s="870"/>
      <c r="P760" s="870"/>
      <c r="Q760" s="870"/>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70"/>
      <c r="D761" s="870"/>
      <c r="E761" s="870"/>
      <c r="F761" s="870"/>
      <c r="G761" s="870"/>
      <c r="H761" s="870"/>
      <c r="I761" s="870"/>
      <c r="J761" s="870"/>
      <c r="K761" s="870"/>
      <c r="L761" s="870"/>
      <c r="M761" s="870"/>
      <c r="N761" s="870"/>
      <c r="O761" s="870"/>
      <c r="P761" s="870"/>
      <c r="Q761" s="870"/>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70"/>
      <c r="D762" s="870"/>
      <c r="E762" s="870"/>
      <c r="F762" s="870"/>
      <c r="G762" s="870"/>
      <c r="H762" s="870"/>
      <c r="I762" s="870"/>
      <c r="J762" s="870"/>
      <c r="K762" s="870"/>
      <c r="L762" s="870"/>
      <c r="M762" s="870"/>
      <c r="N762" s="870"/>
      <c r="O762" s="870"/>
      <c r="P762" s="870"/>
      <c r="Q762" s="870"/>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70"/>
      <c r="D763" s="870"/>
      <c r="E763" s="870"/>
      <c r="F763" s="870"/>
      <c r="G763" s="870"/>
      <c r="H763" s="870"/>
      <c r="I763" s="870"/>
      <c r="J763" s="870"/>
      <c r="K763" s="870"/>
      <c r="L763" s="870"/>
      <c r="M763" s="870"/>
      <c r="N763" s="870"/>
      <c r="O763" s="870"/>
      <c r="P763" s="870"/>
      <c r="Q763" s="870"/>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70"/>
      <c r="D764" s="870"/>
      <c r="E764" s="870"/>
      <c r="F764" s="870"/>
      <c r="G764" s="870"/>
      <c r="H764" s="870"/>
      <c r="I764" s="870"/>
      <c r="J764" s="870"/>
      <c r="K764" s="870"/>
      <c r="L764" s="870"/>
      <c r="M764" s="870"/>
      <c r="N764" s="870"/>
      <c r="O764" s="870"/>
      <c r="P764" s="870"/>
      <c r="Q764" s="870"/>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70"/>
      <c r="D765" s="870"/>
      <c r="E765" s="870"/>
      <c r="F765" s="870"/>
      <c r="G765" s="870"/>
      <c r="H765" s="870"/>
      <c r="I765" s="870"/>
      <c r="J765" s="870"/>
      <c r="K765" s="870"/>
      <c r="L765" s="870"/>
      <c r="M765" s="870"/>
      <c r="N765" s="870"/>
      <c r="O765" s="870"/>
      <c r="P765" s="870"/>
      <c r="Q765" s="870"/>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70"/>
      <c r="D766" s="870"/>
      <c r="E766" s="870"/>
      <c r="F766" s="870"/>
      <c r="G766" s="870"/>
      <c r="H766" s="870"/>
      <c r="I766" s="870"/>
      <c r="J766" s="870"/>
      <c r="K766" s="870"/>
      <c r="L766" s="870"/>
      <c r="M766" s="870"/>
      <c r="N766" s="870"/>
      <c r="O766" s="870"/>
      <c r="P766" s="870"/>
      <c r="Q766" s="870"/>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70"/>
      <c r="D767" s="870"/>
      <c r="E767" s="870"/>
      <c r="F767" s="870"/>
      <c r="G767" s="870"/>
      <c r="H767" s="870"/>
      <c r="I767" s="870"/>
      <c r="J767" s="870"/>
      <c r="K767" s="870"/>
      <c r="L767" s="870"/>
      <c r="M767" s="870"/>
      <c r="N767" s="870"/>
      <c r="O767" s="870"/>
      <c r="P767" s="870"/>
      <c r="Q767" s="870"/>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70"/>
      <c r="D768" s="870"/>
      <c r="E768" s="870"/>
      <c r="F768" s="870"/>
      <c r="G768" s="870"/>
      <c r="H768" s="870"/>
      <c r="I768" s="870"/>
      <c r="J768" s="870"/>
      <c r="K768" s="870"/>
      <c r="L768" s="870"/>
      <c r="M768" s="870"/>
      <c r="N768" s="870"/>
      <c r="O768" s="870"/>
      <c r="P768" s="870"/>
      <c r="Q768" s="870"/>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70"/>
      <c r="D769" s="870"/>
      <c r="E769" s="870"/>
      <c r="F769" s="870"/>
      <c r="G769" s="870"/>
      <c r="H769" s="870"/>
      <c r="I769" s="870"/>
      <c r="J769" s="870"/>
      <c r="K769" s="870"/>
      <c r="L769" s="870"/>
      <c r="M769" s="870"/>
      <c r="N769" s="870"/>
      <c r="O769" s="870"/>
      <c r="P769" s="870"/>
      <c r="Q769" s="870"/>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70"/>
      <c r="D770" s="870"/>
      <c r="E770" s="870"/>
      <c r="F770" s="870"/>
      <c r="G770" s="870"/>
      <c r="H770" s="870"/>
      <c r="I770" s="870"/>
      <c r="J770" s="870"/>
      <c r="K770" s="870"/>
      <c r="L770" s="870"/>
      <c r="M770" s="870"/>
      <c r="N770" s="870"/>
      <c r="O770" s="870"/>
      <c r="P770" s="870"/>
      <c r="Q770" s="870"/>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70"/>
      <c r="D771" s="870"/>
      <c r="E771" s="870"/>
      <c r="F771" s="870"/>
      <c r="G771" s="870"/>
      <c r="H771" s="870"/>
      <c r="I771" s="870"/>
      <c r="J771" s="870"/>
      <c r="K771" s="870"/>
      <c r="L771" s="870"/>
      <c r="M771" s="870"/>
      <c r="N771" s="870"/>
      <c r="O771" s="870"/>
      <c r="P771" s="870"/>
      <c r="Q771" s="870"/>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70"/>
      <c r="D772" s="870"/>
      <c r="E772" s="870"/>
      <c r="F772" s="870"/>
      <c r="G772" s="870"/>
      <c r="H772" s="870"/>
      <c r="I772" s="870"/>
      <c r="J772" s="870"/>
      <c r="K772" s="870"/>
      <c r="L772" s="870"/>
      <c r="M772" s="870"/>
      <c r="N772" s="870"/>
      <c r="O772" s="870"/>
      <c r="P772" s="870"/>
      <c r="Q772" s="870"/>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70"/>
      <c r="D773" s="870"/>
      <c r="E773" s="870"/>
      <c r="F773" s="870"/>
      <c r="G773" s="870"/>
      <c r="H773" s="870"/>
      <c r="I773" s="870"/>
      <c r="J773" s="870"/>
      <c r="K773" s="870"/>
      <c r="L773" s="870"/>
      <c r="M773" s="870"/>
      <c r="N773" s="870"/>
      <c r="O773" s="870"/>
      <c r="P773" s="870"/>
      <c r="Q773" s="870"/>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70"/>
      <c r="D774" s="870"/>
      <c r="E774" s="870"/>
      <c r="F774" s="870"/>
      <c r="G774" s="870"/>
      <c r="H774" s="870"/>
      <c r="I774" s="870"/>
      <c r="J774" s="870"/>
      <c r="K774" s="870"/>
      <c r="L774" s="870"/>
      <c r="M774" s="870"/>
      <c r="N774" s="870"/>
      <c r="O774" s="870"/>
      <c r="P774" s="870"/>
      <c r="Q774" s="870"/>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70"/>
      <c r="D775" s="870"/>
      <c r="E775" s="870"/>
      <c r="F775" s="870"/>
      <c r="G775" s="870"/>
      <c r="H775" s="870"/>
      <c r="I775" s="870"/>
      <c r="J775" s="870"/>
      <c r="K775" s="870"/>
      <c r="L775" s="870"/>
      <c r="M775" s="870"/>
      <c r="N775" s="870"/>
      <c r="O775" s="870"/>
      <c r="P775" s="870"/>
      <c r="Q775" s="870"/>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70"/>
      <c r="D776" s="870"/>
      <c r="E776" s="870"/>
      <c r="F776" s="870"/>
      <c r="G776" s="870"/>
      <c r="H776" s="870"/>
      <c r="I776" s="870"/>
      <c r="J776" s="870"/>
      <c r="K776" s="870"/>
      <c r="L776" s="870"/>
      <c r="M776" s="870"/>
      <c r="N776" s="870"/>
      <c r="O776" s="870"/>
      <c r="P776" s="870"/>
      <c r="Q776" s="870"/>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70"/>
      <c r="D777" s="870"/>
      <c r="E777" s="870"/>
      <c r="F777" s="870"/>
      <c r="G777" s="870"/>
      <c r="H777" s="870"/>
      <c r="I777" s="870"/>
      <c r="J777" s="870"/>
      <c r="K777" s="870"/>
      <c r="L777" s="870"/>
      <c r="M777" s="870"/>
      <c r="N777" s="870"/>
      <c r="O777" s="870"/>
      <c r="P777" s="870"/>
      <c r="Q777" s="870"/>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70"/>
      <c r="D778" s="870"/>
      <c r="E778" s="870"/>
      <c r="F778" s="870"/>
      <c r="G778" s="870"/>
      <c r="H778" s="870"/>
      <c r="I778" s="870"/>
      <c r="J778" s="870"/>
      <c r="K778" s="870"/>
      <c r="L778" s="870"/>
      <c r="M778" s="870"/>
      <c r="N778" s="870"/>
      <c r="O778" s="870"/>
      <c r="P778" s="870"/>
      <c r="Q778" s="870"/>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70"/>
      <c r="D779" s="870"/>
      <c r="E779" s="870"/>
      <c r="F779" s="870"/>
      <c r="G779" s="870"/>
      <c r="H779" s="870"/>
      <c r="I779" s="870"/>
      <c r="J779" s="870"/>
      <c r="K779" s="870"/>
      <c r="L779" s="870"/>
      <c r="M779" s="870"/>
      <c r="N779" s="870"/>
      <c r="O779" s="870"/>
      <c r="P779" s="870"/>
      <c r="Q779" s="870"/>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70"/>
      <c r="D780" s="870"/>
      <c r="E780" s="870"/>
      <c r="F780" s="870"/>
      <c r="G780" s="870"/>
      <c r="H780" s="870"/>
      <c r="I780" s="870"/>
      <c r="J780" s="870"/>
      <c r="K780" s="870"/>
      <c r="L780" s="870"/>
      <c r="M780" s="870"/>
      <c r="N780" s="870"/>
      <c r="O780" s="870"/>
      <c r="P780" s="870"/>
      <c r="Q780" s="870"/>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70"/>
      <c r="D781" s="870"/>
      <c r="E781" s="870"/>
      <c r="F781" s="870"/>
      <c r="G781" s="870"/>
      <c r="H781" s="870"/>
      <c r="I781" s="870"/>
      <c r="J781" s="870"/>
      <c r="K781" s="870"/>
      <c r="L781" s="870"/>
      <c r="M781" s="870"/>
      <c r="N781" s="870"/>
      <c r="O781" s="870"/>
      <c r="P781" s="870"/>
      <c r="Q781" s="870"/>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70"/>
      <c r="D782" s="870"/>
      <c r="E782" s="870"/>
      <c r="F782" s="870"/>
      <c r="G782" s="870"/>
      <c r="H782" s="870"/>
      <c r="I782" s="870"/>
      <c r="J782" s="870"/>
      <c r="K782" s="870"/>
      <c r="L782" s="870"/>
      <c r="M782" s="870"/>
      <c r="N782" s="870"/>
      <c r="O782" s="870"/>
      <c r="P782" s="870"/>
      <c r="Q782" s="870"/>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70"/>
      <c r="D783" s="870"/>
      <c r="E783" s="870"/>
      <c r="F783" s="870"/>
      <c r="G783" s="870"/>
      <c r="H783" s="870"/>
      <c r="I783" s="870"/>
      <c r="J783" s="870"/>
      <c r="K783" s="870"/>
      <c r="L783" s="870"/>
      <c r="M783" s="870"/>
      <c r="N783" s="870"/>
      <c r="O783" s="870"/>
      <c r="P783" s="870"/>
      <c r="Q783" s="870"/>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70"/>
      <c r="D784" s="870"/>
      <c r="E784" s="870"/>
      <c r="F784" s="870"/>
      <c r="G784" s="870"/>
      <c r="H784" s="870"/>
      <c r="I784" s="870"/>
      <c r="J784" s="870"/>
      <c r="K784" s="870"/>
      <c r="L784" s="870"/>
      <c r="M784" s="870"/>
      <c r="N784" s="870"/>
      <c r="O784" s="870"/>
      <c r="P784" s="870"/>
      <c r="Q784" s="870"/>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70"/>
      <c r="D785" s="870"/>
      <c r="E785" s="870"/>
      <c r="F785" s="870"/>
      <c r="G785" s="870"/>
      <c r="H785" s="870"/>
      <c r="I785" s="870"/>
      <c r="J785" s="870"/>
      <c r="K785" s="870"/>
      <c r="L785" s="870"/>
      <c r="M785" s="870"/>
      <c r="N785" s="870"/>
      <c r="O785" s="870"/>
      <c r="P785" s="870"/>
      <c r="Q785" s="870"/>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70"/>
      <c r="D786" s="870"/>
      <c r="E786" s="870"/>
      <c r="F786" s="870"/>
      <c r="G786" s="870"/>
      <c r="H786" s="870"/>
      <c r="I786" s="870"/>
      <c r="J786" s="870"/>
      <c r="K786" s="870"/>
      <c r="L786" s="870"/>
      <c r="M786" s="870"/>
      <c r="N786" s="870"/>
      <c r="O786" s="870"/>
      <c r="P786" s="870"/>
      <c r="Q786" s="870"/>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70"/>
      <c r="D787" s="870"/>
      <c r="E787" s="870"/>
      <c r="F787" s="870"/>
      <c r="G787" s="870"/>
      <c r="H787" s="870"/>
      <c r="I787" s="870"/>
      <c r="J787" s="870"/>
      <c r="K787" s="870"/>
      <c r="L787" s="870"/>
      <c r="M787" s="870"/>
      <c r="N787" s="870"/>
      <c r="O787" s="870"/>
      <c r="P787" s="870"/>
      <c r="Q787" s="870"/>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70"/>
      <c r="D788" s="870"/>
      <c r="E788" s="870"/>
      <c r="F788" s="870"/>
      <c r="G788" s="870"/>
      <c r="H788" s="870"/>
      <c r="I788" s="870"/>
      <c r="J788" s="870"/>
      <c r="K788" s="870"/>
      <c r="L788" s="870"/>
      <c r="M788" s="870"/>
      <c r="N788" s="870"/>
      <c r="O788" s="870"/>
      <c r="P788" s="870"/>
      <c r="Q788" s="870"/>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70"/>
      <c r="D789" s="870"/>
      <c r="E789" s="870"/>
      <c r="F789" s="870"/>
      <c r="G789" s="870"/>
      <c r="H789" s="870"/>
      <c r="I789" s="870"/>
      <c r="J789" s="870"/>
      <c r="K789" s="870"/>
      <c r="L789" s="870"/>
      <c r="M789" s="870"/>
      <c r="N789" s="870"/>
      <c r="O789" s="870"/>
      <c r="P789" s="870"/>
      <c r="Q789" s="870"/>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70"/>
      <c r="D790" s="870"/>
      <c r="E790" s="870"/>
      <c r="F790" s="870"/>
      <c r="G790" s="870"/>
      <c r="H790" s="870"/>
      <c r="I790" s="870"/>
      <c r="J790" s="870"/>
      <c r="K790" s="870"/>
      <c r="L790" s="870"/>
      <c r="M790" s="870"/>
      <c r="N790" s="870"/>
      <c r="O790" s="870"/>
      <c r="P790" s="870"/>
      <c r="Q790" s="870"/>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70"/>
      <c r="D791" s="870"/>
      <c r="E791" s="870"/>
      <c r="F791" s="870"/>
      <c r="G791" s="870"/>
      <c r="H791" s="870"/>
      <c r="I791" s="870"/>
      <c r="J791" s="870"/>
      <c r="K791" s="870"/>
      <c r="L791" s="870"/>
      <c r="M791" s="870"/>
      <c r="N791" s="870"/>
      <c r="O791" s="870"/>
      <c r="P791" s="870"/>
      <c r="Q791" s="870"/>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70"/>
      <c r="D792" s="870"/>
      <c r="E792" s="870"/>
      <c r="F792" s="870"/>
      <c r="G792" s="870"/>
      <c r="H792" s="870"/>
      <c r="I792" s="870"/>
      <c r="J792" s="870"/>
      <c r="K792" s="870"/>
      <c r="L792" s="870"/>
      <c r="M792" s="870"/>
      <c r="N792" s="870"/>
      <c r="O792" s="870"/>
      <c r="P792" s="870"/>
      <c r="Q792" s="870"/>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70"/>
      <c r="D793" s="870"/>
      <c r="E793" s="870"/>
      <c r="F793" s="870"/>
      <c r="G793" s="870"/>
      <c r="H793" s="870"/>
      <c r="I793" s="870"/>
      <c r="J793" s="870"/>
      <c r="K793" s="870"/>
      <c r="L793" s="870"/>
      <c r="M793" s="870"/>
      <c r="N793" s="870"/>
      <c r="O793" s="870"/>
      <c r="P793" s="870"/>
      <c r="Q793" s="870"/>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70"/>
      <c r="D794" s="870"/>
      <c r="E794" s="870"/>
      <c r="F794" s="870"/>
      <c r="G794" s="870"/>
      <c r="H794" s="870"/>
      <c r="I794" s="870"/>
      <c r="J794" s="870"/>
      <c r="K794" s="870"/>
      <c r="L794" s="870"/>
      <c r="M794" s="870"/>
      <c r="N794" s="870"/>
      <c r="O794" s="870"/>
      <c r="P794" s="870"/>
      <c r="Q794" s="870"/>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70"/>
      <c r="D795" s="870"/>
      <c r="E795" s="870"/>
      <c r="F795" s="870"/>
      <c r="G795" s="870"/>
      <c r="H795" s="870"/>
      <c r="I795" s="870"/>
      <c r="J795" s="870"/>
      <c r="K795" s="870"/>
      <c r="L795" s="870"/>
      <c r="M795" s="870"/>
      <c r="N795" s="870"/>
      <c r="O795" s="870"/>
      <c r="P795" s="870"/>
      <c r="Q795" s="870"/>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70"/>
      <c r="D796" s="870"/>
      <c r="E796" s="870"/>
      <c r="F796" s="870"/>
      <c r="G796" s="870"/>
      <c r="H796" s="870"/>
      <c r="I796" s="870"/>
      <c r="J796" s="870"/>
      <c r="K796" s="870"/>
      <c r="L796" s="870"/>
      <c r="M796" s="870"/>
      <c r="N796" s="870"/>
      <c r="O796" s="870"/>
      <c r="P796" s="870"/>
      <c r="Q796" s="870"/>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70"/>
      <c r="D797" s="870"/>
      <c r="E797" s="870"/>
      <c r="F797" s="870"/>
      <c r="G797" s="870"/>
      <c r="H797" s="870"/>
      <c r="I797" s="870"/>
      <c r="J797" s="870"/>
      <c r="K797" s="870"/>
      <c r="L797" s="870"/>
      <c r="M797" s="870"/>
      <c r="N797" s="870"/>
      <c r="O797" s="870"/>
      <c r="P797" s="870"/>
      <c r="Q797" s="870"/>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70"/>
      <c r="D798" s="870"/>
      <c r="E798" s="870"/>
      <c r="F798" s="870"/>
      <c r="G798" s="870"/>
      <c r="H798" s="870"/>
      <c r="I798" s="870"/>
      <c r="J798" s="870"/>
      <c r="K798" s="870"/>
      <c r="L798" s="870"/>
      <c r="M798" s="870"/>
      <c r="N798" s="870"/>
      <c r="O798" s="870"/>
      <c r="P798" s="870"/>
      <c r="Q798" s="870"/>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70"/>
      <c r="D799" s="870"/>
      <c r="E799" s="870"/>
      <c r="F799" s="870"/>
      <c r="G799" s="870"/>
      <c r="H799" s="870"/>
      <c r="I799" s="870"/>
      <c r="J799" s="870"/>
      <c r="K799" s="870"/>
      <c r="L799" s="870"/>
      <c r="M799" s="870"/>
      <c r="N799" s="870"/>
      <c r="O799" s="870"/>
      <c r="P799" s="870"/>
      <c r="Q799" s="870"/>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70"/>
      <c r="D800" s="870"/>
      <c r="E800" s="870"/>
      <c r="F800" s="870"/>
      <c r="G800" s="870"/>
      <c r="H800" s="870"/>
      <c r="I800" s="870"/>
      <c r="J800" s="870"/>
      <c r="K800" s="870"/>
      <c r="L800" s="870"/>
      <c r="M800" s="870"/>
      <c r="N800" s="870"/>
      <c r="O800" s="870"/>
      <c r="P800" s="870"/>
      <c r="Q800" s="870"/>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70"/>
      <c r="D801" s="870"/>
      <c r="E801" s="870"/>
      <c r="F801" s="870"/>
      <c r="G801" s="870"/>
      <c r="H801" s="870"/>
      <c r="I801" s="870"/>
      <c r="J801" s="870"/>
      <c r="K801" s="870"/>
      <c r="L801" s="870"/>
      <c r="M801" s="870"/>
      <c r="N801" s="870"/>
      <c r="O801" s="870"/>
      <c r="P801" s="870"/>
      <c r="Q801" s="870"/>
    </row>
    <row r="802" ht="25.15" customHeight="true" x14ac:dyDescent="0.2">
      <c r="C802" s="870"/>
      <c r="D802" s="870"/>
      <c r="E802" s="870"/>
      <c r="F802" s="870"/>
      <c r="G802" s="870"/>
      <c r="H802" s="870"/>
      <c r="I802" s="870"/>
      <c r="J802" s="870"/>
      <c r="K802" s="870"/>
      <c r="L802" s="870"/>
      <c r="M802" s="870"/>
      <c r="N802" s="870"/>
      <c r="O802" s="870"/>
      <c r="P802" s="870"/>
      <c r="Q802" s="870"/>
    </row>
    <row r="803" ht="25.15" customHeight="true" x14ac:dyDescent="0.2">
      <c r="C803" s="870"/>
      <c r="D803" s="870"/>
      <c r="E803" s="870"/>
      <c r="F803" s="870"/>
      <c r="G803" s="870"/>
      <c r="H803" s="870"/>
      <c r="I803" s="870"/>
      <c r="J803" s="870"/>
      <c r="K803" s="870"/>
      <c r="L803" s="870"/>
      <c r="M803" s="870"/>
      <c r="N803" s="870"/>
      <c r="O803" s="870"/>
      <c r="P803" s="870"/>
      <c r="Q803" s="870"/>
    </row>
    <row r="804" ht="25.15" customHeight="true" x14ac:dyDescent="0.2">
      <c r="C804" s="870"/>
      <c r="D804" s="870"/>
      <c r="E804" s="870"/>
      <c r="F804" s="870"/>
      <c r="G804" s="870"/>
      <c r="H804" s="870"/>
      <c r="I804" s="870"/>
      <c r="J804" s="870"/>
      <c r="K804" s="870"/>
      <c r="L804" s="870"/>
      <c r="M804" s="870"/>
      <c r="N804" s="870"/>
      <c r="O804" s="870"/>
      <c r="P804" s="870"/>
      <c r="Q804" s="870"/>
    </row>
    <row r="805" ht="25.15" customHeight="true" x14ac:dyDescent="0.2">
      <c r="C805" s="870"/>
      <c r="D805" s="870"/>
      <c r="E805" s="870"/>
      <c r="F805" s="870"/>
      <c r="G805" s="870"/>
      <c r="H805" s="870"/>
      <c r="I805" s="870"/>
      <c r="J805" s="870"/>
      <c r="K805" s="870"/>
      <c r="L805" s="870"/>
      <c r="M805" s="870"/>
      <c r="N805" s="870"/>
      <c r="O805" s="870"/>
      <c r="P805" s="870"/>
      <c r="Q805" s="870"/>
    </row>
    <row r="806" ht="25.15" customHeight="true" x14ac:dyDescent="0.2">
      <c r="C806" s="870"/>
      <c r="D806" s="870"/>
      <c r="E806" s="870"/>
      <c r="F806" s="870"/>
      <c r="G806" s="870"/>
      <c r="H806" s="870"/>
      <c r="I806" s="870"/>
      <c r="J806" s="870"/>
      <c r="K806" s="870"/>
      <c r="L806" s="870"/>
      <c r="M806" s="870"/>
      <c r="N806" s="870"/>
      <c r="O806" s="870"/>
      <c r="P806" s="870"/>
      <c r="Q806" s="870"/>
    </row>
    <row r="807" ht="25.15" customHeight="true" x14ac:dyDescent="0.2">
      <c r="C807" s="870"/>
      <c r="D807" s="870"/>
      <c r="E807" s="870"/>
      <c r="F807" s="870"/>
      <c r="G807" s="870"/>
      <c r="H807" s="870"/>
      <c r="I807" s="870"/>
      <c r="J807" s="870"/>
      <c r="K807" s="870"/>
      <c r="L807" s="870"/>
      <c r="M807" s="870"/>
      <c r="N807" s="870"/>
      <c r="O807" s="870"/>
      <c r="P807" s="870"/>
      <c r="Q807" s="870"/>
    </row>
    <row r="808" ht="25.15" customHeight="true" x14ac:dyDescent="0.2">
      <c r="C808" s="870"/>
      <c r="D808" s="870"/>
      <c r="E808" s="870"/>
      <c r="F808" s="870"/>
      <c r="G808" s="870"/>
      <c r="H808" s="870"/>
      <c r="I808" s="870"/>
      <c r="J808" s="870"/>
      <c r="K808" s="870"/>
      <c r="L808" s="870"/>
      <c r="M808" s="870"/>
      <c r="N808" s="870"/>
      <c r="O808" s="870"/>
      <c r="P808" s="870"/>
      <c r="Q808" s="870"/>
    </row>
    <row r="809" ht="25.15" customHeight="true" x14ac:dyDescent="0.2">
      <c r="C809" s="870"/>
      <c r="D809" s="870"/>
      <c r="E809" s="870"/>
      <c r="F809" s="870"/>
      <c r="G809" s="870"/>
      <c r="H809" s="870"/>
      <c r="I809" s="870"/>
      <c r="J809" s="870"/>
      <c r="K809" s="870"/>
      <c r="L809" s="870"/>
      <c r="M809" s="870"/>
      <c r="N809" s="870"/>
      <c r="O809" s="870"/>
      <c r="P809" s="870"/>
      <c r="Q809" s="870"/>
    </row>
    <row r="810" ht="25.15" customHeight="true" x14ac:dyDescent="0.2">
      <c r="C810" s="870"/>
      <c r="D810" s="870"/>
      <c r="E810" s="870"/>
      <c r="F810" s="870"/>
      <c r="G810" s="870"/>
      <c r="H810" s="870"/>
      <c r="I810" s="870"/>
      <c r="J810" s="870"/>
      <c r="K810" s="870"/>
      <c r="L810" s="870"/>
      <c r="M810" s="870"/>
      <c r="N810" s="870"/>
      <c r="O810" s="870"/>
      <c r="P810" s="870"/>
      <c r="Q810" s="870"/>
    </row>
    <row r="811" ht="25.15" customHeight="true" x14ac:dyDescent="0.2">
      <c r="C811" s="870"/>
      <c r="D811" s="870"/>
      <c r="E811" s="870"/>
      <c r="F811" s="870"/>
      <c r="G811" s="870"/>
      <c r="H811" s="870"/>
      <c r="I811" s="870"/>
      <c r="J811" s="870"/>
      <c r="K811" s="870"/>
      <c r="L811" s="870"/>
      <c r="M811" s="870"/>
      <c r="N811" s="870"/>
      <c r="O811" s="870"/>
      <c r="P811" s="870"/>
      <c r="Q811" s="870"/>
    </row>
    <row r="812" ht="25.15" customHeight="true" x14ac:dyDescent="0.2">
      <c r="C812" s="870"/>
      <c r="D812" s="870"/>
      <c r="E812" s="870"/>
      <c r="F812" s="870"/>
      <c r="G812" s="870"/>
      <c r="H812" s="870"/>
      <c r="I812" s="870"/>
      <c r="J812" s="870"/>
      <c r="K812" s="870"/>
      <c r="L812" s="870"/>
      <c r="M812" s="870"/>
      <c r="N812" s="870"/>
      <c r="O812" s="870"/>
      <c r="P812" s="870"/>
      <c r="Q812" s="870"/>
    </row>
    <row r="813" ht="25.15" customHeight="true" x14ac:dyDescent="0.2">
      <c r="C813" s="870"/>
      <c r="D813" s="870"/>
      <c r="E813" s="870"/>
      <c r="F813" s="870"/>
      <c r="G813" s="870"/>
      <c r="H813" s="870"/>
      <c r="I813" s="870"/>
      <c r="J813" s="870"/>
      <c r="K813" s="870"/>
      <c r="L813" s="870"/>
      <c r="M813" s="870"/>
      <c r="N813" s="870"/>
      <c r="O813" s="870"/>
      <c r="P813" s="870"/>
      <c r="Q813" s="870"/>
    </row>
    <row r="814" ht="25.15" customHeight="true" x14ac:dyDescent="0.2">
      <c r="C814" s="870"/>
      <c r="D814" s="870"/>
      <c r="E814" s="870"/>
      <c r="F814" s="870"/>
      <c r="G814" s="870"/>
      <c r="H814" s="870"/>
      <c r="I814" s="870"/>
      <c r="J814" s="870"/>
      <c r="K814" s="870"/>
      <c r="L814" s="870"/>
      <c r="M814" s="870"/>
      <c r="N814" s="870"/>
      <c r="O814" s="870"/>
      <c r="P814" s="870"/>
      <c r="Q814" s="870"/>
    </row>
    <row r="815" ht="25.15" customHeight="true" x14ac:dyDescent="0.2">
      <c r="C815" s="870"/>
      <c r="D815" s="870"/>
      <c r="E815" s="870"/>
      <c r="F815" s="870"/>
      <c r="G815" s="870"/>
      <c r="H815" s="870"/>
      <c r="I815" s="870"/>
      <c r="J815" s="870"/>
      <c r="K815" s="870"/>
      <c r="L815" s="870"/>
      <c r="M815" s="870"/>
      <c r="N815" s="870"/>
      <c r="O815" s="870"/>
      <c r="P815" s="870"/>
      <c r="Q815" s="870"/>
    </row>
    <row r="816" ht="25.15" customHeight="true" x14ac:dyDescent="0.2">
      <c r="C816" s="870"/>
      <c r="D816" s="870"/>
      <c r="E816" s="870"/>
      <c r="F816" s="870"/>
      <c r="G816" s="870"/>
      <c r="H816" s="870"/>
      <c r="I816" s="870"/>
      <c r="J816" s="870"/>
      <c r="K816" s="870"/>
      <c r="L816" s="870"/>
      <c r="M816" s="870"/>
      <c r="N816" s="870"/>
      <c r="O816" s="870"/>
      <c r="P816" s="870"/>
      <c r="Q816" s="870"/>
    </row>
    <row r="817" ht="25.15" customHeight="true" x14ac:dyDescent="0.2">
      <c r="C817" s="870"/>
      <c r="D817" s="870"/>
      <c r="E817" s="870"/>
      <c r="F817" s="870"/>
      <c r="G817" s="870"/>
      <c r="H817" s="870"/>
      <c r="I817" s="870"/>
      <c r="J817" s="870"/>
      <c r="K817" s="870"/>
      <c r="L817" s="870"/>
      <c r="M817" s="870"/>
      <c r="N817" s="870"/>
      <c r="O817" s="870"/>
      <c r="P817" s="870"/>
      <c r="Q817" s="870"/>
    </row>
    <row r="818" ht="25.15" customHeight="true" x14ac:dyDescent="0.2">
      <c r="C818" s="870"/>
      <c r="D818" s="870"/>
      <c r="E818" s="870"/>
      <c r="F818" s="870"/>
      <c r="G818" s="870"/>
      <c r="H818" s="870"/>
      <c r="I818" s="870"/>
      <c r="J818" s="870"/>
      <c r="K818" s="870"/>
      <c r="L818" s="870"/>
      <c r="M818" s="870"/>
      <c r="N818" s="870"/>
      <c r="O818" s="870"/>
      <c r="P818" s="870"/>
      <c r="Q818" s="870"/>
    </row>
    <row r="819" ht="25.15" customHeight="true" x14ac:dyDescent="0.2">
      <c r="C819" s="870"/>
      <c r="D819" s="870"/>
      <c r="E819" s="870"/>
      <c r="F819" s="870"/>
      <c r="G819" s="870"/>
      <c r="H819" s="870"/>
      <c r="I819" s="870"/>
      <c r="J819" s="870"/>
      <c r="K819" s="870"/>
      <c r="L819" s="870"/>
      <c r="M819" s="870"/>
      <c r="N819" s="870"/>
      <c r="O819" s="870"/>
      <c r="P819" s="870"/>
      <c r="Q819" s="870"/>
    </row>
    <row r="820" ht="25.15" customHeight="true" x14ac:dyDescent="0.2">
      <c r="C820" s="870"/>
      <c r="D820" s="870"/>
      <c r="E820" s="870"/>
      <c r="F820" s="870"/>
      <c r="G820" s="870"/>
      <c r="H820" s="870"/>
      <c r="I820" s="870"/>
      <c r="J820" s="870"/>
      <c r="K820" s="870"/>
      <c r="L820" s="870"/>
      <c r="M820" s="870"/>
      <c r="N820" s="870"/>
      <c r="O820" s="870"/>
      <c r="P820" s="870"/>
      <c r="Q820" s="870"/>
    </row>
    <row r="821" ht="25.15" customHeight="true" x14ac:dyDescent="0.2">
      <c r="C821" s="870"/>
      <c r="D821" s="870"/>
      <c r="E821" s="870"/>
      <c r="F821" s="870"/>
      <c r="G821" s="870"/>
      <c r="H821" s="870"/>
      <c r="I821" s="870"/>
      <c r="J821" s="870"/>
      <c r="K821" s="870"/>
      <c r="L821" s="870"/>
      <c r="M821" s="870"/>
      <c r="N821" s="870"/>
      <c r="O821" s="870"/>
      <c r="P821" s="870"/>
      <c r="Q821" s="870"/>
    </row>
    <row r="822" ht="25.15" customHeight="true" x14ac:dyDescent="0.2">
      <c r="C822" s="870"/>
      <c r="D822" s="870"/>
      <c r="E822" s="870"/>
      <c r="F822" s="870"/>
      <c r="G822" s="870"/>
      <c r="H822" s="870"/>
      <c r="I822" s="870"/>
      <c r="J822" s="870"/>
      <c r="K822" s="870"/>
      <c r="L822" s="870"/>
      <c r="M822" s="870"/>
      <c r="N822" s="870"/>
      <c r="O822" s="870"/>
      <c r="P822" s="870"/>
      <c r="Q822" s="870"/>
    </row>
    <row r="823" ht="25.15" customHeight="true" x14ac:dyDescent="0.2">
      <c r="C823" s="870"/>
      <c r="D823" s="870"/>
      <c r="E823" s="870"/>
      <c r="F823" s="870"/>
      <c r="G823" s="870"/>
      <c r="H823" s="870"/>
      <c r="I823" s="870"/>
      <c r="J823" s="870"/>
      <c r="K823" s="870"/>
      <c r="L823" s="870"/>
      <c r="M823" s="870"/>
      <c r="N823" s="870"/>
      <c r="O823" s="870"/>
      <c r="P823" s="870"/>
      <c r="Q823" s="870"/>
    </row>
    <row r="824" ht="25.15" customHeight="true" x14ac:dyDescent="0.2">
      <c r="C824" s="870"/>
      <c r="D824" s="870"/>
      <c r="E824" s="870"/>
      <c r="F824" s="870"/>
      <c r="G824" s="870"/>
      <c r="H824" s="870"/>
      <c r="I824" s="870"/>
      <c r="J824" s="870"/>
      <c r="K824" s="870"/>
      <c r="L824" s="870"/>
      <c r="M824" s="870"/>
      <c r="N824" s="870"/>
      <c r="O824" s="870"/>
      <c r="P824" s="870"/>
      <c r="Q824" s="870"/>
    </row>
    <row r="825" ht="25.15" customHeight="true" x14ac:dyDescent="0.2">
      <c r="C825" s="870"/>
      <c r="D825" s="870"/>
      <c r="E825" s="870"/>
      <c r="F825" s="870"/>
      <c r="G825" s="870"/>
      <c r="H825" s="870"/>
      <c r="I825" s="870"/>
      <c r="J825" s="870"/>
      <c r="K825" s="870"/>
      <c r="L825" s="870"/>
      <c r="M825" s="870"/>
      <c r="N825" s="870"/>
      <c r="O825" s="870"/>
      <c r="P825" s="870"/>
      <c r="Q825" s="870"/>
    </row>
    <row r="826" ht="25.15" customHeight="true" x14ac:dyDescent="0.2">
      <c r="C826" s="870"/>
      <c r="D826" s="870"/>
      <c r="E826" s="870"/>
      <c r="F826" s="870"/>
      <c r="G826" s="870"/>
      <c r="H826" s="870"/>
      <c r="I826" s="870"/>
      <c r="J826" s="870"/>
      <c r="K826" s="870"/>
      <c r="L826" s="870"/>
      <c r="M826" s="870"/>
      <c r="N826" s="870"/>
      <c r="O826" s="870"/>
      <c r="P826" s="870"/>
      <c r="Q826" s="870"/>
    </row>
    <row r="827" ht="25.15" customHeight="true" x14ac:dyDescent="0.2">
      <c r="C827" s="870"/>
      <c r="D827" s="870"/>
      <c r="E827" s="870"/>
      <c r="F827" s="870"/>
      <c r="G827" s="870"/>
      <c r="H827" s="870"/>
      <c r="I827" s="870"/>
      <c r="J827" s="870"/>
      <c r="K827" s="870"/>
      <c r="L827" s="870"/>
      <c r="M827" s="870"/>
      <c r="N827" s="870"/>
      <c r="O827" s="870"/>
      <c r="P827" s="870"/>
      <c r="Q827" s="870"/>
    </row>
    <row r="828" ht="25.15" customHeight="true" x14ac:dyDescent="0.2">
      <c r="C828" s="870"/>
      <c r="D828" s="870"/>
      <c r="E828" s="870"/>
      <c r="F828" s="870"/>
      <c r="G828" s="870"/>
      <c r="H828" s="870"/>
      <c r="I828" s="870"/>
      <c r="J828" s="870"/>
      <c r="K828" s="870"/>
      <c r="L828" s="870"/>
      <c r="M828" s="870"/>
      <c r="N828" s="870"/>
      <c r="O828" s="870"/>
      <c r="P828" s="870"/>
      <c r="Q828" s="870"/>
    </row>
    <row r="829" ht="25.15" customHeight="true" x14ac:dyDescent="0.2">
      <c r="C829" s="870"/>
      <c r="D829" s="870"/>
      <c r="E829" s="870"/>
      <c r="F829" s="870"/>
      <c r="G829" s="870"/>
      <c r="H829" s="870"/>
      <c r="I829" s="870"/>
      <c r="J829" s="870"/>
      <c r="K829" s="870"/>
      <c r="L829" s="870"/>
      <c r="M829" s="870"/>
      <c r="N829" s="870"/>
      <c r="O829" s="870"/>
      <c r="P829" s="870"/>
      <c r="Q829" s="870"/>
    </row>
    <row r="830" ht="25.15" customHeight="true" x14ac:dyDescent="0.2">
      <c r="C830" s="870"/>
      <c r="D830" s="870"/>
      <c r="E830" s="870"/>
      <c r="F830" s="870"/>
      <c r="G830" s="870"/>
      <c r="H830" s="870"/>
      <c r="I830" s="870"/>
      <c r="J830" s="870"/>
      <c r="K830" s="870"/>
      <c r="L830" s="870"/>
      <c r="M830" s="870"/>
      <c r="N830" s="870"/>
      <c r="O830" s="870"/>
      <c r="P830" s="870"/>
      <c r="Q830" s="870"/>
    </row>
    <row r="831" ht="25.15" customHeight="true" x14ac:dyDescent="0.2">
      <c r="C831" s="870"/>
      <c r="D831" s="870"/>
      <c r="E831" s="870"/>
      <c r="F831" s="870"/>
      <c r="G831" s="870"/>
      <c r="H831" s="870"/>
      <c r="I831" s="870"/>
      <c r="J831" s="870"/>
      <c r="K831" s="870"/>
      <c r="L831" s="870"/>
      <c r="M831" s="870"/>
      <c r="N831" s="870"/>
      <c r="O831" s="870"/>
      <c r="P831" s="870"/>
      <c r="Q831" s="870"/>
    </row>
    <row r="832" ht="25.15" customHeight="true" x14ac:dyDescent="0.2">
      <c r="C832" s="870"/>
      <c r="D832" s="870"/>
      <c r="E832" s="870"/>
      <c r="F832" s="870"/>
      <c r="G832" s="870"/>
      <c r="H832" s="870"/>
      <c r="I832" s="870"/>
      <c r="J832" s="870"/>
      <c r="K832" s="870"/>
      <c r="L832" s="870"/>
      <c r="M832" s="870"/>
      <c r="N832" s="870"/>
      <c r="O832" s="870"/>
      <c r="P832" s="870"/>
      <c r="Q832" s="870"/>
    </row>
    <row r="833" ht="25.15" customHeight="true" x14ac:dyDescent="0.2">
      <c r="C833" s="870"/>
      <c r="D833" s="870"/>
      <c r="E833" s="870"/>
      <c r="F833" s="870"/>
      <c r="G833" s="870"/>
      <c r="H833" s="870"/>
      <c r="I833" s="870"/>
      <c r="J833" s="870"/>
      <c r="K833" s="870"/>
      <c r="L833" s="870"/>
      <c r="M833" s="870"/>
      <c r="N833" s="870"/>
      <c r="O833" s="870"/>
      <c r="P833" s="870"/>
      <c r="Q833" s="870"/>
    </row>
    <row r="834" ht="25.15" customHeight="true" x14ac:dyDescent="0.2">
      <c r="C834" s="870"/>
      <c r="D834" s="870"/>
      <c r="E834" s="870"/>
      <c r="F834" s="870"/>
      <c r="G834" s="870"/>
      <c r="H834" s="870"/>
      <c r="I834" s="870"/>
      <c r="J834" s="870"/>
      <c r="K834" s="870"/>
      <c r="L834" s="870"/>
      <c r="M834" s="870"/>
      <c r="N834" s="870"/>
      <c r="O834" s="870"/>
      <c r="P834" s="870"/>
      <c r="Q834" s="870"/>
    </row>
    <row r="835" ht="25.15" customHeight="true" x14ac:dyDescent="0.2">
      <c r="C835" s="870"/>
      <c r="D835" s="870"/>
      <c r="E835" s="870"/>
      <c r="F835" s="870"/>
      <c r="G835" s="870"/>
      <c r="H835" s="870"/>
      <c r="I835" s="870"/>
      <c r="J835" s="870"/>
      <c r="K835" s="870"/>
      <c r="L835" s="870"/>
      <c r="M835" s="870"/>
      <c r="N835" s="870"/>
      <c r="O835" s="870"/>
      <c r="P835" s="870"/>
      <c r="Q835" s="870"/>
    </row>
    <row r="836" ht="25.15" customHeight="true" x14ac:dyDescent="0.2">
      <c r="C836" s="870"/>
      <c r="D836" s="870"/>
      <c r="E836" s="870"/>
      <c r="F836" s="870"/>
      <c r="G836" s="870"/>
      <c r="H836" s="870"/>
      <c r="I836" s="870"/>
      <c r="J836" s="870"/>
      <c r="K836" s="870"/>
      <c r="L836" s="870"/>
      <c r="M836" s="870"/>
      <c r="N836" s="870"/>
      <c r="O836" s="870"/>
      <c r="P836" s="870"/>
      <c r="Q836" s="870"/>
    </row>
    <row r="837" ht="25.15" customHeight="true" x14ac:dyDescent="0.2">
      <c r="C837" s="870"/>
      <c r="D837" s="870"/>
      <c r="E837" s="870"/>
      <c r="F837" s="870"/>
      <c r="G837" s="870"/>
      <c r="H837" s="870"/>
      <c r="I837" s="870"/>
      <c r="J837" s="870"/>
      <c r="K837" s="870"/>
      <c r="L837" s="870"/>
      <c r="M837" s="870"/>
      <c r="N837" s="870"/>
      <c r="O837" s="870"/>
      <c r="P837" s="870"/>
      <c r="Q837" s="870"/>
    </row>
    <row r="838" ht="25.15" customHeight="true" x14ac:dyDescent="0.2">
      <c r="C838" s="870"/>
      <c r="D838" s="870"/>
      <c r="E838" s="870"/>
      <c r="F838" s="870"/>
      <c r="G838" s="870"/>
      <c r="H838" s="870"/>
      <c r="I838" s="870"/>
      <c r="J838" s="870"/>
      <c r="K838" s="870"/>
      <c r="L838" s="870"/>
      <c r="M838" s="870"/>
      <c r="N838" s="870"/>
      <c r="O838" s="870"/>
      <c r="P838" s="870"/>
      <c r="Q838" s="870"/>
    </row>
    <row r="839" ht="25.15" customHeight="true" x14ac:dyDescent="0.2">
      <c r="C839" s="870"/>
      <c r="D839" s="870"/>
      <c r="E839" s="870"/>
      <c r="F839" s="870"/>
      <c r="G839" s="870"/>
      <c r="H839" s="870"/>
      <c r="I839" s="870"/>
      <c r="J839" s="870"/>
      <c r="K839" s="870"/>
      <c r="L839" s="870"/>
      <c r="M839" s="870"/>
      <c r="N839" s="870"/>
      <c r="O839" s="870"/>
      <c r="P839" s="870"/>
      <c r="Q839" s="870"/>
    </row>
    <row r="840" ht="25.15" customHeight="true" x14ac:dyDescent="0.2">
      <c r="C840" s="870"/>
      <c r="D840" s="870"/>
      <c r="E840" s="870"/>
      <c r="F840" s="870"/>
      <c r="G840" s="870"/>
      <c r="H840" s="870"/>
      <c r="I840" s="870"/>
      <c r="J840" s="870"/>
      <c r="K840" s="870"/>
      <c r="L840" s="870"/>
      <c r="M840" s="870"/>
      <c r="N840" s="870"/>
      <c r="O840" s="870"/>
      <c r="P840" s="870"/>
      <c r="Q840" s="870"/>
    </row>
    <row r="841" ht="25.15" customHeight="true" x14ac:dyDescent="0.2">
      <c r="C841" s="870"/>
      <c r="D841" s="870"/>
      <c r="E841" s="870"/>
      <c r="F841" s="870"/>
      <c r="G841" s="870"/>
      <c r="H841" s="870"/>
      <c r="I841" s="870"/>
      <c r="J841" s="870"/>
      <c r="K841" s="870"/>
      <c r="L841" s="870"/>
      <c r="M841" s="870"/>
      <c r="N841" s="870"/>
      <c r="O841" s="870"/>
      <c r="P841" s="870"/>
      <c r="Q841" s="870"/>
    </row>
    <row r="842" ht="25.15" customHeight="true" x14ac:dyDescent="0.2">
      <c r="C842" s="870"/>
      <c r="D842" s="870"/>
      <c r="E842" s="870"/>
      <c r="F842" s="870"/>
      <c r="G842" s="870"/>
      <c r="H842" s="870"/>
      <c r="I842" s="870"/>
      <c r="J842" s="870"/>
      <c r="K842" s="870"/>
      <c r="L842" s="870"/>
      <c r="M842" s="870"/>
      <c r="N842" s="870"/>
      <c r="O842" s="870"/>
      <c r="P842" s="870"/>
      <c r="Q842" s="870"/>
    </row>
    <row r="843" ht="25.15" customHeight="true" x14ac:dyDescent="0.2">
      <c r="C843" s="870"/>
      <c r="D843" s="870"/>
      <c r="E843" s="870"/>
      <c r="F843" s="870"/>
      <c r="G843" s="870"/>
      <c r="H843" s="870"/>
      <c r="I843" s="870"/>
      <c r="J843" s="870"/>
      <c r="K843" s="870"/>
      <c r="L843" s="870"/>
      <c r="M843" s="870"/>
      <c r="N843" s="870"/>
      <c r="O843" s="870"/>
      <c r="P843" s="870"/>
      <c r="Q843" s="870"/>
    </row>
    <row r="844" ht="25.15" customHeight="true" x14ac:dyDescent="0.2">
      <c r="C844" s="870"/>
      <c r="D844" s="870"/>
      <c r="E844" s="870"/>
      <c r="F844" s="870"/>
      <c r="G844" s="870"/>
      <c r="H844" s="870"/>
      <c r="I844" s="870"/>
      <c r="J844" s="870"/>
      <c r="K844" s="870"/>
      <c r="L844" s="870"/>
      <c r="M844" s="870"/>
      <c r="N844" s="870"/>
      <c r="O844" s="870"/>
      <c r="P844" s="870"/>
      <c r="Q844" s="870"/>
    </row>
    <row r="845" ht="25.15" customHeight="true" x14ac:dyDescent="0.2">
      <c r="C845" s="870"/>
      <c r="D845" s="870"/>
      <c r="E845" s="870"/>
      <c r="F845" s="870"/>
      <c r="G845" s="870"/>
      <c r="H845" s="870"/>
      <c r="I845" s="870"/>
      <c r="J845" s="870"/>
      <c r="K845" s="870"/>
      <c r="L845" s="870"/>
      <c r="M845" s="870"/>
      <c r="N845" s="870"/>
      <c r="O845" s="870"/>
      <c r="P845" s="870"/>
      <c r="Q845" s="870"/>
    </row>
    <row r="846" ht="25.15" customHeight="true" x14ac:dyDescent="0.2">
      <c r="C846" s="870"/>
      <c r="D846" s="870"/>
      <c r="E846" s="870"/>
      <c r="F846" s="870"/>
      <c r="G846" s="870"/>
      <c r="H846" s="870"/>
      <c r="I846" s="870"/>
      <c r="J846" s="870"/>
      <c r="K846" s="870"/>
      <c r="L846" s="870"/>
      <c r="M846" s="870"/>
      <c r="N846" s="870"/>
      <c r="O846" s="870"/>
      <c r="P846" s="870"/>
      <c r="Q846" s="870"/>
    </row>
    <row r="847" ht="25.15" customHeight="true" x14ac:dyDescent="0.2">
      <c r="C847" s="870"/>
      <c r="D847" s="870"/>
      <c r="E847" s="870"/>
      <c r="F847" s="870"/>
      <c r="G847" s="870"/>
      <c r="H847" s="870"/>
      <c r="I847" s="870"/>
      <c r="J847" s="870"/>
      <c r="K847" s="870"/>
      <c r="L847" s="870"/>
      <c r="M847" s="870"/>
      <c r="N847" s="870"/>
      <c r="O847" s="870"/>
      <c r="P847" s="870"/>
      <c r="Q847" s="870"/>
    </row>
    <row r="848" ht="25.15" customHeight="true" x14ac:dyDescent="0.2">
      <c r="C848" s="870"/>
      <c r="D848" s="870"/>
      <c r="E848" s="870"/>
      <c r="F848" s="870"/>
      <c r="G848" s="870"/>
      <c r="H848" s="870"/>
      <c r="I848" s="870"/>
      <c r="J848" s="870"/>
      <c r="K848" s="870"/>
      <c r="L848" s="870"/>
      <c r="M848" s="870"/>
      <c r="N848" s="870"/>
      <c r="O848" s="870"/>
      <c r="P848" s="870"/>
      <c r="Q848" s="870"/>
    </row>
    <row r="849" ht="25.15" customHeight="true" x14ac:dyDescent="0.2">
      <c r="C849" s="870"/>
      <c r="D849" s="870"/>
      <c r="E849" s="870"/>
      <c r="F849" s="870"/>
      <c r="G849" s="870"/>
      <c r="H849" s="870"/>
      <c r="I849" s="870"/>
      <c r="J849" s="870"/>
      <c r="K849" s="870"/>
      <c r="L849" s="870"/>
      <c r="M849" s="870"/>
      <c r="N849" s="870"/>
      <c r="O849" s="870"/>
      <c r="P849" s="870"/>
      <c r="Q849" s="870"/>
    </row>
    <row r="850" ht="25.15" customHeight="true" x14ac:dyDescent="0.2">
      <c r="C850" s="870"/>
      <c r="D850" s="870"/>
      <c r="E850" s="870"/>
      <c r="F850" s="870"/>
      <c r="G850" s="870"/>
      <c r="H850" s="870"/>
      <c r="I850" s="870"/>
      <c r="J850" s="870"/>
      <c r="K850" s="870"/>
      <c r="L850" s="870"/>
      <c r="M850" s="870"/>
      <c r="N850" s="870"/>
      <c r="O850" s="870"/>
      <c r="P850" s="870"/>
      <c r="Q850" s="870"/>
    </row>
    <row r="851" ht="25.15" customHeight="true" x14ac:dyDescent="0.2">
      <c r="C851" s="870"/>
      <c r="D851" s="870"/>
      <c r="E851" s="870"/>
      <c r="F851" s="870"/>
      <c r="G851" s="870"/>
      <c r="H851" s="870"/>
      <c r="I851" s="870"/>
      <c r="J851" s="870"/>
      <c r="K851" s="870"/>
      <c r="L851" s="870"/>
      <c r="M851" s="870"/>
      <c r="N851" s="870"/>
      <c r="O851" s="870"/>
      <c r="P851" s="870"/>
      <c r="Q851" s="870"/>
    </row>
    <row r="852" ht="25.15" customHeight="true" x14ac:dyDescent="0.2">
      <c r="C852" s="870"/>
      <c r="D852" s="870"/>
      <c r="E852" s="870"/>
      <c r="F852" s="870"/>
      <c r="G852" s="870"/>
      <c r="H852" s="870"/>
      <c r="I852" s="870"/>
      <c r="J852" s="870"/>
      <c r="K852" s="870"/>
      <c r="L852" s="870"/>
      <c r="M852" s="870"/>
      <c r="N852" s="870"/>
      <c r="O852" s="870"/>
      <c r="P852" s="870"/>
      <c r="Q852" s="870"/>
    </row>
    <row r="853" ht="25.15" customHeight="true" x14ac:dyDescent="0.2">
      <c r="C853" s="870"/>
      <c r="D853" s="870"/>
      <c r="E853" s="870"/>
      <c r="F853" s="870"/>
      <c r="G853" s="870"/>
      <c r="H853" s="870"/>
      <c r="I853" s="870"/>
      <c r="J853" s="870"/>
      <c r="K853" s="870"/>
      <c r="L853" s="870"/>
      <c r="M853" s="870"/>
      <c r="N853" s="870"/>
      <c r="O853" s="870"/>
      <c r="P853" s="870"/>
      <c r="Q853" s="870"/>
    </row>
    <row r="854" ht="25.15" customHeight="true" x14ac:dyDescent="0.2">
      <c r="C854" s="870"/>
      <c r="D854" s="870"/>
      <c r="E854" s="870"/>
      <c r="F854" s="870"/>
      <c r="G854" s="870"/>
      <c r="H854" s="870"/>
      <c r="I854" s="870"/>
      <c r="J854" s="870"/>
      <c r="K854" s="870"/>
      <c r="L854" s="870"/>
      <c r="M854" s="870"/>
      <c r="N854" s="870"/>
      <c r="O854" s="870"/>
      <c r="P854" s="870"/>
      <c r="Q854" s="870"/>
    </row>
    <row r="855" ht="25.15" customHeight="true" x14ac:dyDescent="0.2">
      <c r="C855" s="870"/>
      <c r="D855" s="870"/>
      <c r="E855" s="870"/>
      <c r="F855" s="870"/>
      <c r="G855" s="870"/>
      <c r="H855" s="870"/>
      <c r="I855" s="870"/>
      <c r="J855" s="870"/>
      <c r="K855" s="870"/>
      <c r="L855" s="870"/>
      <c r="M855" s="870"/>
      <c r="N855" s="870"/>
      <c r="O855" s="870"/>
      <c r="P855" s="870"/>
      <c r="Q855" s="870"/>
    </row>
    <row r="856" ht="25.15" customHeight="true" x14ac:dyDescent="0.2">
      <c r="C856" s="870"/>
      <c r="D856" s="870"/>
      <c r="E856" s="870"/>
      <c r="F856" s="870"/>
      <c r="G856" s="870"/>
      <c r="H856" s="870"/>
      <c r="I856" s="870"/>
      <c r="J856" s="870"/>
      <c r="K856" s="870"/>
      <c r="L856" s="870"/>
      <c r="M856" s="870"/>
      <c r="N856" s="870"/>
      <c r="O856" s="870"/>
      <c r="P856" s="870"/>
      <c r="Q856" s="870"/>
    </row>
    <row r="857" ht="25.15" customHeight="true" x14ac:dyDescent="0.2">
      <c r="C857" s="870"/>
      <c r="D857" s="870"/>
      <c r="E857" s="870"/>
      <c r="F857" s="870"/>
      <c r="G857" s="870"/>
      <c r="H857" s="870"/>
      <c r="I857" s="870"/>
      <c r="J857" s="870"/>
      <c r="K857" s="870"/>
      <c r="L857" s="870"/>
      <c r="M857" s="870"/>
      <c r="N857" s="870"/>
      <c r="O857" s="870"/>
      <c r="P857" s="870"/>
      <c r="Q857" s="870"/>
    </row>
    <row r="858" ht="25.15" customHeight="true" x14ac:dyDescent="0.2">
      <c r="C858" s="870"/>
      <c r="D858" s="870"/>
      <c r="E858" s="870"/>
      <c r="F858" s="870"/>
      <c r="G858" s="870"/>
      <c r="H858" s="870"/>
      <c r="I858" s="870"/>
      <c r="J858" s="870"/>
      <c r="K858" s="870"/>
      <c r="L858" s="870"/>
      <c r="M858" s="870"/>
      <c r="N858" s="870"/>
      <c r="O858" s="870"/>
      <c r="P858" s="870"/>
      <c r="Q858" s="870"/>
    </row>
    <row r="859" ht="25.15" customHeight="true" x14ac:dyDescent="0.2">
      <c r="C859" s="870"/>
      <c r="D859" s="870"/>
      <c r="E859" s="870"/>
      <c r="F859" s="870"/>
      <c r="G859" s="870"/>
      <c r="H859" s="870"/>
      <c r="I859" s="870"/>
      <c r="J859" s="870"/>
      <c r="K859" s="870"/>
      <c r="L859" s="870"/>
      <c r="M859" s="870"/>
      <c r="N859" s="870"/>
      <c r="O859" s="870"/>
      <c r="P859" s="870"/>
      <c r="Q859" s="870"/>
    </row>
    <row r="860" ht="25.15" customHeight="true" x14ac:dyDescent="0.2">
      <c r="C860" s="870"/>
      <c r="D860" s="870"/>
      <c r="E860" s="870"/>
      <c r="F860" s="870"/>
      <c r="G860" s="870"/>
      <c r="H860" s="870"/>
      <c r="I860" s="870"/>
      <c r="J860" s="870"/>
      <c r="K860" s="870"/>
      <c r="L860" s="870"/>
      <c r="M860" s="870"/>
      <c r="N860" s="870"/>
      <c r="O860" s="870"/>
      <c r="P860" s="870"/>
      <c r="Q860" s="870"/>
    </row>
    <row r="861" ht="25.15" customHeight="true" x14ac:dyDescent="0.2">
      <c r="C861" s="870"/>
      <c r="D861" s="870"/>
      <c r="E861" s="870"/>
      <c r="F861" s="870"/>
      <c r="G861" s="870"/>
      <c r="H861" s="870"/>
      <c r="I861" s="870"/>
      <c r="J861" s="870"/>
      <c r="K861" s="870"/>
      <c r="L861" s="870"/>
      <c r="M861" s="870"/>
      <c r="N861" s="870"/>
      <c r="O861" s="870"/>
      <c r="P861" s="870"/>
      <c r="Q861" s="870"/>
    </row>
    <row r="862" ht="25.15" customHeight="true" x14ac:dyDescent="0.2">
      <c r="C862" s="870"/>
      <c r="D862" s="870"/>
      <c r="E862" s="870"/>
      <c r="F862" s="870"/>
      <c r="G862" s="870"/>
      <c r="H862" s="870"/>
      <c r="I862" s="870"/>
      <c r="J862" s="870"/>
      <c r="K862" s="870"/>
      <c r="L862" s="870"/>
      <c r="M862" s="870"/>
      <c r="N862" s="870"/>
      <c r="O862" s="870"/>
      <c r="P862" s="870"/>
      <c r="Q862" s="870"/>
    </row>
    <row r="863" ht="25.15" customHeight="true" x14ac:dyDescent="0.2">
      <c r="C863" s="870"/>
      <c r="D863" s="870"/>
      <c r="E863" s="870"/>
      <c r="F863" s="870"/>
      <c r="G863" s="870"/>
      <c r="H863" s="870"/>
      <c r="I863" s="870"/>
      <c r="J863" s="870"/>
      <c r="K863" s="870"/>
      <c r="L863" s="870"/>
      <c r="M863" s="870"/>
      <c r="N863" s="870"/>
      <c r="O863" s="870"/>
      <c r="P863" s="870"/>
      <c r="Q863" s="870"/>
    </row>
    <row r="864" ht="25.15" customHeight="true" x14ac:dyDescent="0.2">
      <c r="C864" s="870"/>
      <c r="D864" s="870"/>
      <c r="E864" s="870"/>
      <c r="F864" s="870"/>
      <c r="G864" s="870"/>
      <c r="H864" s="870"/>
      <c r="I864" s="870"/>
      <c r="J864" s="870"/>
      <c r="K864" s="870"/>
      <c r="L864" s="870"/>
      <c r="M864" s="870"/>
      <c r="N864" s="870"/>
      <c r="O864" s="870"/>
      <c r="P864" s="870"/>
      <c r="Q864" s="870"/>
    </row>
    <row r="865" ht="25.15" customHeight="true" x14ac:dyDescent="0.2">
      <c r="C865" s="870"/>
      <c r="D865" s="870"/>
      <c r="E865" s="870"/>
      <c r="F865" s="870"/>
      <c r="G865" s="870"/>
      <c r="H865" s="870"/>
      <c r="I865" s="870"/>
      <c r="J865" s="870"/>
      <c r="K865" s="870"/>
      <c r="L865" s="870"/>
      <c r="M865" s="870"/>
      <c r="N865" s="870"/>
      <c r="O865" s="870"/>
      <c r="P865" s="870"/>
      <c r="Q865" s="870"/>
    </row>
    <row r="866" ht="25.15" customHeight="true" x14ac:dyDescent="0.2">
      <c r="C866" s="870"/>
      <c r="D866" s="870"/>
      <c r="E866" s="870"/>
      <c r="F866" s="870"/>
      <c r="G866" s="870"/>
      <c r="H866" s="870"/>
      <c r="I866" s="870"/>
      <c r="J866" s="870"/>
      <c r="K866" s="870"/>
      <c r="L866" s="870"/>
      <c r="M866" s="870"/>
      <c r="N866" s="870"/>
      <c r="O866" s="870"/>
      <c r="P866" s="870"/>
      <c r="Q866" s="870"/>
    </row>
    <row r="867" ht="25.15" customHeight="true" x14ac:dyDescent="0.2">
      <c r="C867" s="870"/>
      <c r="D867" s="870"/>
      <c r="E867" s="870"/>
      <c r="F867" s="870"/>
      <c r="G867" s="870"/>
      <c r="H867" s="870"/>
      <c r="I867" s="870"/>
      <c r="J867" s="870"/>
      <c r="K867" s="870"/>
      <c r="L867" s="870"/>
      <c r="M867" s="870"/>
      <c r="N867" s="870"/>
      <c r="O867" s="870"/>
      <c r="P867" s="870"/>
      <c r="Q867" s="870"/>
    </row>
    <row r="868" ht="25.15" customHeight="true" x14ac:dyDescent="0.2">
      <c r="C868" s="870"/>
      <c r="D868" s="870"/>
      <c r="E868" s="870"/>
      <c r="F868" s="870"/>
      <c r="G868" s="870"/>
      <c r="H868" s="870"/>
      <c r="I868" s="870"/>
      <c r="J868" s="870"/>
      <c r="K868" s="870"/>
      <c r="L868" s="870"/>
      <c r="M868" s="870"/>
      <c r="N868" s="870"/>
      <c r="O868" s="870"/>
      <c r="P868" s="870"/>
      <c r="Q868" s="870"/>
    </row>
    <row r="869" ht="25.15" customHeight="true" x14ac:dyDescent="0.2">
      <c r="C869" s="870"/>
      <c r="D869" s="870"/>
      <c r="E869" s="870"/>
      <c r="F869" s="870"/>
      <c r="G869" s="870"/>
      <c r="H869" s="870"/>
      <c r="I869" s="870"/>
      <c r="J869" s="870"/>
      <c r="K869" s="870"/>
      <c r="L869" s="870"/>
      <c r="M869" s="870"/>
      <c r="N869" s="870"/>
      <c r="O869" s="870"/>
      <c r="P869" s="870"/>
      <c r="Q869" s="870"/>
    </row>
    <row r="870" ht="25.15" customHeight="true" x14ac:dyDescent="0.2">
      <c r="C870" s="870"/>
      <c r="D870" s="870"/>
      <c r="E870" s="870"/>
      <c r="F870" s="870"/>
      <c r="G870" s="870"/>
      <c r="H870" s="870"/>
      <c r="I870" s="870"/>
      <c r="J870" s="870"/>
      <c r="K870" s="870"/>
      <c r="L870" s="870"/>
      <c r="M870" s="870"/>
      <c r="N870" s="870"/>
      <c r="O870" s="870"/>
      <c r="P870" s="870"/>
      <c r="Q870" s="870"/>
    </row>
    <row r="871" ht="25.15" customHeight="true" x14ac:dyDescent="0.2">
      <c r="C871" s="870"/>
      <c r="D871" s="870"/>
      <c r="E871" s="870"/>
      <c r="F871" s="870"/>
      <c r="G871" s="870"/>
      <c r="H871" s="870"/>
      <c r="I871" s="870"/>
      <c r="J871" s="870"/>
      <c r="K871" s="870"/>
      <c r="L871" s="870"/>
      <c r="M871" s="870"/>
      <c r="N871" s="870"/>
      <c r="O871" s="870"/>
      <c r="P871" s="870"/>
      <c r="Q871" s="870"/>
    </row>
    <row r="872" ht="25.15" customHeight="true" x14ac:dyDescent="0.2">
      <c r="C872" s="870"/>
      <c r="D872" s="870"/>
      <c r="E872" s="870"/>
      <c r="F872" s="870"/>
      <c r="G872" s="870"/>
      <c r="H872" s="870"/>
      <c r="I872" s="870"/>
      <c r="J872" s="870"/>
      <c r="K872" s="870"/>
      <c r="L872" s="870"/>
      <c r="M872" s="870"/>
      <c r="N872" s="870"/>
      <c r="O872" s="870"/>
      <c r="P872" s="870"/>
      <c r="Q872" s="870"/>
    </row>
    <row r="873" ht="25.15" customHeight="true" x14ac:dyDescent="0.2">
      <c r="C873" s="870"/>
      <c r="D873" s="870"/>
      <c r="E873" s="870"/>
      <c r="F873" s="870"/>
      <c r="G873" s="870"/>
      <c r="H873" s="870"/>
      <c r="I873" s="870"/>
      <c r="J873" s="870"/>
      <c r="K873" s="870"/>
      <c r="L873" s="870"/>
      <c r="M873" s="870"/>
      <c r="N873" s="870"/>
      <c r="O873" s="870"/>
      <c r="P873" s="870"/>
      <c r="Q873" s="870"/>
    </row>
    <row r="874" ht="25.15" customHeight="true" x14ac:dyDescent="0.2">
      <c r="C874" s="870"/>
      <c r="D874" s="870"/>
      <c r="E874" s="870"/>
      <c r="F874" s="870"/>
      <c r="G874" s="870"/>
      <c r="H874" s="870"/>
      <c r="I874" s="870"/>
      <c r="J874" s="870"/>
      <c r="K874" s="870"/>
      <c r="L874" s="870"/>
      <c r="M874" s="870"/>
      <c r="N874" s="870"/>
      <c r="O874" s="870"/>
      <c r="P874" s="870"/>
      <c r="Q874" s="870"/>
    </row>
    <row r="875" ht="25.15" customHeight="true" x14ac:dyDescent="0.2">
      <c r="C875" s="870"/>
      <c r="D875" s="870"/>
      <c r="E875" s="870"/>
      <c r="F875" s="870"/>
      <c r="G875" s="870"/>
      <c r="H875" s="870"/>
      <c r="I875" s="870"/>
      <c r="J875" s="870"/>
      <c r="K875" s="870"/>
      <c r="L875" s="870"/>
      <c r="M875" s="870"/>
      <c r="N875" s="870"/>
      <c r="O875" s="870"/>
      <c r="P875" s="870"/>
      <c r="Q875" s="870"/>
    </row>
    <row r="876" ht="25.15" customHeight="true" x14ac:dyDescent="0.2">
      <c r="C876" s="870"/>
      <c r="D876" s="870"/>
      <c r="E876" s="870"/>
      <c r="F876" s="870"/>
      <c r="G876" s="870"/>
      <c r="H876" s="870"/>
      <c r="I876" s="870"/>
      <c r="J876" s="870"/>
      <c r="K876" s="870"/>
      <c r="L876" s="870"/>
      <c r="M876" s="870"/>
      <c r="N876" s="870"/>
      <c r="O876" s="870"/>
      <c r="P876" s="870"/>
      <c r="Q876" s="870"/>
    </row>
    <row r="877" ht="25.15" customHeight="true" x14ac:dyDescent="0.2">
      <c r="C877" s="870"/>
      <c r="D877" s="870"/>
      <c r="E877" s="870"/>
      <c r="F877" s="870"/>
      <c r="G877" s="870"/>
      <c r="H877" s="870"/>
      <c r="I877" s="870"/>
      <c r="J877" s="870"/>
      <c r="K877" s="870"/>
      <c r="L877" s="870"/>
      <c r="M877" s="870"/>
      <c r="N877" s="870"/>
      <c r="O877" s="870"/>
      <c r="P877" s="870"/>
      <c r="Q877" s="870"/>
    </row>
    <row r="878" ht="25.15" customHeight="true" x14ac:dyDescent="0.2">
      <c r="C878" s="870"/>
      <c r="D878" s="870"/>
      <c r="E878" s="870"/>
      <c r="F878" s="870"/>
      <c r="G878" s="870"/>
      <c r="H878" s="870"/>
      <c r="I878" s="870"/>
      <c r="J878" s="870"/>
      <c r="K878" s="870"/>
      <c r="L878" s="870"/>
      <c r="M878" s="870"/>
      <c r="N878" s="870"/>
      <c r="O878" s="870"/>
      <c r="P878" s="870"/>
      <c r="Q878" s="870"/>
    </row>
    <row r="879" ht="25.15" customHeight="true" x14ac:dyDescent="0.2">
      <c r="C879" s="870"/>
      <c r="D879" s="870"/>
      <c r="E879" s="870"/>
      <c r="F879" s="870"/>
      <c r="G879" s="870"/>
      <c r="H879" s="870"/>
      <c r="I879" s="870"/>
      <c r="J879" s="870"/>
      <c r="K879" s="870"/>
      <c r="L879" s="870"/>
      <c r="M879" s="870"/>
      <c r="N879" s="870"/>
      <c r="O879" s="870"/>
      <c r="P879" s="870"/>
      <c r="Q879" s="870"/>
    </row>
    <row r="880" ht="25.15" customHeight="true" x14ac:dyDescent="0.2">
      <c r="C880" s="870"/>
      <c r="D880" s="870"/>
      <c r="E880" s="870"/>
      <c r="F880" s="870"/>
      <c r="G880" s="870"/>
      <c r="H880" s="870"/>
      <c r="I880" s="870"/>
      <c r="J880" s="870"/>
      <c r="K880" s="870"/>
      <c r="L880" s="870"/>
      <c r="M880" s="870"/>
      <c r="N880" s="870"/>
      <c r="O880" s="870"/>
      <c r="P880" s="870"/>
      <c r="Q880" s="870"/>
    </row>
    <row r="881" ht="25.15" customHeight="true" x14ac:dyDescent="0.2">
      <c r="C881" s="870"/>
      <c r="D881" s="870"/>
      <c r="E881" s="870"/>
      <c r="F881" s="870"/>
      <c r="G881" s="870"/>
      <c r="H881" s="870"/>
      <c r="I881" s="870"/>
      <c r="J881" s="870"/>
      <c r="K881" s="870"/>
      <c r="L881" s="870"/>
      <c r="M881" s="870"/>
      <c r="N881" s="870"/>
      <c r="O881" s="870"/>
      <c r="P881" s="870"/>
      <c r="Q881" s="870"/>
    </row>
    <row r="882" ht="25.15" customHeight="true" x14ac:dyDescent="0.2">
      <c r="C882" s="870"/>
      <c r="D882" s="870"/>
      <c r="E882" s="870"/>
      <c r="F882" s="870"/>
      <c r="G882" s="870"/>
      <c r="H882" s="870"/>
      <c r="I882" s="870"/>
      <c r="J882" s="870"/>
      <c r="K882" s="870"/>
      <c r="L882" s="870"/>
      <c r="M882" s="870"/>
      <c r="N882" s="870"/>
      <c r="O882" s="870"/>
      <c r="P882" s="870"/>
      <c r="Q882" s="870"/>
    </row>
    <row r="883" ht="25.15" customHeight="true" x14ac:dyDescent="0.2">
      <c r="C883" s="870"/>
      <c r="D883" s="870"/>
      <c r="E883" s="870"/>
      <c r="F883" s="870"/>
      <c r="G883" s="870"/>
      <c r="H883" s="870"/>
      <c r="I883" s="870"/>
      <c r="J883" s="870"/>
      <c r="K883" s="870"/>
      <c r="L883" s="870"/>
      <c r="M883" s="870"/>
      <c r="N883" s="870"/>
      <c r="O883" s="870"/>
      <c r="P883" s="870"/>
      <c r="Q883" s="870"/>
    </row>
    <row r="884" ht="25.15" customHeight="true" x14ac:dyDescent="0.2">
      <c r="C884" s="870"/>
      <c r="D884" s="870"/>
      <c r="E884" s="870"/>
      <c r="F884" s="870"/>
      <c r="G884" s="870"/>
      <c r="H884" s="870"/>
      <c r="I884" s="870"/>
      <c r="J884" s="870"/>
      <c r="K884" s="870"/>
      <c r="L884" s="870"/>
      <c r="M884" s="870"/>
      <c r="N884" s="870"/>
      <c r="O884" s="870"/>
      <c r="P884" s="870"/>
      <c r="Q884" s="870"/>
    </row>
    <row r="885" ht="25.15" customHeight="true" x14ac:dyDescent="0.2">
      <c r="C885" s="870"/>
      <c r="D885" s="870"/>
      <c r="E885" s="870"/>
      <c r="F885" s="870"/>
      <c r="G885" s="870"/>
      <c r="H885" s="870"/>
      <c r="I885" s="870"/>
      <c r="J885" s="870"/>
      <c r="K885" s="870"/>
      <c r="L885" s="870"/>
      <c r="M885" s="870"/>
      <c r="N885" s="870"/>
      <c r="O885" s="870"/>
      <c r="P885" s="870"/>
      <c r="Q885" s="870"/>
    </row>
    <row r="886" ht="25.15" customHeight="true" x14ac:dyDescent="0.2">
      <c r="C886" s="870"/>
      <c r="D886" s="870"/>
      <c r="E886" s="870"/>
      <c r="F886" s="870"/>
      <c r="G886" s="870"/>
      <c r="H886" s="870"/>
      <c r="I886" s="870"/>
      <c r="J886" s="870"/>
      <c r="K886" s="870"/>
      <c r="L886" s="870"/>
      <c r="M886" s="870"/>
      <c r="N886" s="870"/>
      <c r="O886" s="870"/>
      <c r="P886" s="870"/>
      <c r="Q886" s="870"/>
    </row>
    <row r="887" ht="25.15" customHeight="true" x14ac:dyDescent="0.2">
      <c r="C887" s="870"/>
      <c r="D887" s="870"/>
      <c r="E887" s="870"/>
      <c r="F887" s="870"/>
      <c r="G887" s="870"/>
      <c r="H887" s="870"/>
      <c r="I887" s="870"/>
      <c r="J887" s="870"/>
      <c r="K887" s="870"/>
      <c r="L887" s="870"/>
      <c r="M887" s="870"/>
      <c r="N887" s="870"/>
      <c r="O887" s="870"/>
      <c r="P887" s="870"/>
      <c r="Q887" s="870"/>
    </row>
    <row r="888" ht="25.15" customHeight="true" x14ac:dyDescent="0.2">
      <c r="C888" s="870"/>
      <c r="D888" s="870"/>
      <c r="E888" s="870"/>
      <c r="F888" s="870"/>
      <c r="G888" s="870"/>
      <c r="H888" s="870"/>
      <c r="I888" s="870"/>
      <c r="J888" s="870"/>
      <c r="K888" s="870"/>
      <c r="L888" s="870"/>
      <c r="M888" s="870"/>
      <c r="N888" s="870"/>
      <c r="O888" s="870"/>
      <c r="P888" s="870"/>
      <c r="Q888" s="870"/>
    </row>
    <row r="889" ht="25.15" customHeight="true" x14ac:dyDescent="0.2">
      <c r="C889" s="870"/>
      <c r="D889" s="870"/>
      <c r="E889" s="870"/>
      <c r="F889" s="870"/>
      <c r="G889" s="870"/>
      <c r="H889" s="870"/>
      <c r="I889" s="870"/>
      <c r="J889" s="870"/>
      <c r="K889" s="870"/>
      <c r="L889" s="870"/>
      <c r="M889" s="870"/>
      <c r="N889" s="870"/>
      <c r="O889" s="870"/>
      <c r="P889" s="870"/>
      <c r="Q889" s="870"/>
    </row>
    <row r="890" ht="25.15" customHeight="true" x14ac:dyDescent="0.2">
      <c r="C890" s="870"/>
      <c r="D890" s="870"/>
      <c r="E890" s="870"/>
      <c r="F890" s="870"/>
      <c r="G890" s="870"/>
      <c r="H890" s="870"/>
      <c r="I890" s="870"/>
      <c r="J890" s="870"/>
      <c r="K890" s="870"/>
      <c r="L890" s="870"/>
      <c r="M890" s="870"/>
      <c r="N890" s="870"/>
      <c r="O890" s="870"/>
      <c r="P890" s="870"/>
      <c r="Q890" s="870"/>
    </row>
    <row r="891" ht="25.15" customHeight="true" x14ac:dyDescent="0.2">
      <c r="C891" s="870"/>
      <c r="D891" s="870"/>
      <c r="E891" s="870"/>
      <c r="F891" s="870"/>
      <c r="G891" s="870"/>
      <c r="H891" s="870"/>
      <c r="I891" s="870"/>
      <c r="J891" s="870"/>
      <c r="K891" s="870"/>
      <c r="L891" s="870"/>
      <c r="M891" s="870"/>
      <c r="N891" s="870"/>
      <c r="O891" s="870"/>
      <c r="P891" s="870"/>
      <c r="Q891" s="870"/>
    </row>
    <row r="892" ht="25.15" customHeight="true" x14ac:dyDescent="0.2">
      <c r="C892" s="870"/>
      <c r="D892" s="870"/>
      <c r="E892" s="870"/>
      <c r="F892" s="870"/>
      <c r="G892" s="870"/>
      <c r="H892" s="870"/>
      <c r="I892" s="870"/>
      <c r="J892" s="870"/>
      <c r="K892" s="870"/>
      <c r="L892" s="870"/>
      <c r="M892" s="870"/>
      <c r="N892" s="870"/>
      <c r="O892" s="870"/>
      <c r="P892" s="870"/>
      <c r="Q892" s="870"/>
    </row>
    <row r="893" ht="25.15" customHeight="true" x14ac:dyDescent="0.2">
      <c r="C893" s="870"/>
      <c r="D893" s="870"/>
      <c r="E893" s="870"/>
      <c r="F893" s="870"/>
      <c r="G893" s="870"/>
      <c r="H893" s="870"/>
      <c r="I893" s="870"/>
      <c r="J893" s="870"/>
      <c r="K893" s="870"/>
      <c r="L893" s="870"/>
      <c r="M893" s="870"/>
      <c r="N893" s="870"/>
      <c r="O893" s="870"/>
      <c r="P893" s="870"/>
      <c r="Q893" s="870"/>
    </row>
    <row r="894" ht="25.15" customHeight="true" x14ac:dyDescent="0.2">
      <c r="C894" s="870"/>
      <c r="D894" s="870"/>
      <c r="E894" s="870"/>
      <c r="F894" s="870"/>
      <c r="G894" s="870"/>
      <c r="H894" s="870"/>
      <c r="I894" s="870"/>
      <c r="J894" s="870"/>
      <c r="K894" s="870"/>
      <c r="L894" s="870"/>
      <c r="M894" s="870"/>
      <c r="N894" s="870"/>
      <c r="O894" s="870"/>
      <c r="P894" s="870"/>
      <c r="Q894" s="870"/>
    </row>
    <row r="895" ht="25.15" customHeight="true" x14ac:dyDescent="0.2">
      <c r="C895" s="870"/>
      <c r="D895" s="870"/>
      <c r="E895" s="870"/>
      <c r="F895" s="870"/>
      <c r="G895" s="870"/>
      <c r="H895" s="870"/>
      <c r="I895" s="870"/>
      <c r="J895" s="870"/>
      <c r="K895" s="870"/>
      <c r="L895" s="870"/>
      <c r="M895" s="870"/>
      <c r="N895" s="870"/>
      <c r="O895" s="870"/>
      <c r="P895" s="870"/>
      <c r="Q895" s="870"/>
    </row>
    <row r="896" ht="25.15" customHeight="true" x14ac:dyDescent="0.2">
      <c r="C896" s="870"/>
      <c r="D896" s="870"/>
      <c r="E896" s="870"/>
      <c r="F896" s="870"/>
      <c r="G896" s="870"/>
      <c r="H896" s="870"/>
      <c r="I896" s="870"/>
      <c r="J896" s="870"/>
      <c r="K896" s="870"/>
      <c r="L896" s="870"/>
      <c r="M896" s="870"/>
      <c r="N896" s="870"/>
      <c r="O896" s="870"/>
      <c r="P896" s="870"/>
      <c r="Q896" s="870"/>
    </row>
    <row r="897" ht="25.15" customHeight="true" x14ac:dyDescent="0.2">
      <c r="C897" s="870"/>
      <c r="D897" s="870"/>
      <c r="E897" s="870"/>
      <c r="F897" s="870"/>
      <c r="G897" s="870"/>
      <c r="H897" s="870"/>
      <c r="I897" s="870"/>
      <c r="J897" s="870"/>
      <c r="K897" s="870"/>
      <c r="L897" s="870"/>
      <c r="M897" s="870"/>
      <c r="N897" s="870"/>
      <c r="O897" s="870"/>
      <c r="P897" s="870"/>
      <c r="Q897" s="870"/>
    </row>
    <row r="898" ht="25.15" customHeight="true" x14ac:dyDescent="0.2">
      <c r="C898" s="870"/>
      <c r="D898" s="870"/>
      <c r="E898" s="870"/>
      <c r="F898" s="870"/>
      <c r="G898" s="870"/>
      <c r="H898" s="870"/>
      <c r="I898" s="870"/>
      <c r="J898" s="870"/>
      <c r="K898" s="870"/>
      <c r="L898" s="870"/>
      <c r="M898" s="870"/>
      <c r="N898" s="870"/>
      <c r="O898" s="870"/>
      <c r="P898" s="870"/>
      <c r="Q898" s="870"/>
    </row>
    <row r="899" ht="25.15" customHeight="true" x14ac:dyDescent="0.2">
      <c r="C899" s="870"/>
      <c r="D899" s="870"/>
      <c r="E899" s="870"/>
      <c r="F899" s="870"/>
      <c r="G899" s="870"/>
      <c r="H899" s="870"/>
      <c r="I899" s="870"/>
      <c r="J899" s="870"/>
      <c r="K899" s="870"/>
      <c r="L899" s="870"/>
      <c r="M899" s="870"/>
      <c r="N899" s="870"/>
      <c r="O899" s="870"/>
      <c r="P899" s="870"/>
      <c r="Q899" s="870"/>
    </row>
    <row r="900" ht="25.15" customHeight="true" x14ac:dyDescent="0.2">
      <c r="C900" s="870"/>
      <c r="D900" s="870"/>
      <c r="E900" s="870"/>
      <c r="F900" s="870"/>
      <c r="G900" s="870"/>
      <c r="H900" s="870"/>
      <c r="I900" s="870"/>
      <c r="J900" s="870"/>
      <c r="K900" s="870"/>
      <c r="L900" s="870"/>
      <c r="M900" s="870"/>
      <c r="N900" s="870"/>
      <c r="O900" s="870"/>
      <c r="P900" s="870"/>
      <c r="Q900" s="870"/>
    </row>
    <row r="901" ht="25.15" customHeight="true" x14ac:dyDescent="0.2">
      <c r="C901" s="870"/>
      <c r="D901" s="870"/>
      <c r="E901" s="870"/>
      <c r="F901" s="870"/>
      <c r="G901" s="870"/>
      <c r="H901" s="870"/>
      <c r="I901" s="870"/>
      <c r="J901" s="870"/>
      <c r="K901" s="870"/>
      <c r="L901" s="870"/>
      <c r="M901" s="870"/>
      <c r="N901" s="870"/>
      <c r="O901" s="870"/>
      <c r="P901" s="870"/>
      <c r="Q901" s="870"/>
    </row>
    <row r="902" ht="25.15" customHeight="true" x14ac:dyDescent="0.2">
      <c r="C902" s="870"/>
      <c r="D902" s="870"/>
      <c r="E902" s="870"/>
      <c r="F902" s="870"/>
      <c r="G902" s="870"/>
      <c r="H902" s="870"/>
      <c r="I902" s="870"/>
      <c r="J902" s="870"/>
      <c r="K902" s="870"/>
      <c r="L902" s="870"/>
      <c r="M902" s="870"/>
      <c r="N902" s="870"/>
      <c r="O902" s="870"/>
      <c r="P902" s="870"/>
      <c r="Q902" s="870"/>
    </row>
    <row r="903" ht="25.15" customHeight="true" x14ac:dyDescent="0.2">
      <c r="C903" s="870"/>
      <c r="D903" s="870"/>
      <c r="E903" s="870"/>
      <c r="F903" s="870"/>
      <c r="G903" s="870"/>
      <c r="H903" s="870"/>
      <c r="I903" s="870"/>
      <c r="J903" s="870"/>
      <c r="K903" s="870"/>
      <c r="L903" s="870"/>
      <c r="M903" s="870"/>
      <c r="N903" s="870"/>
      <c r="O903" s="870"/>
      <c r="P903" s="870"/>
      <c r="Q903" s="870"/>
    </row>
    <row r="904" ht="25.15" customHeight="true" x14ac:dyDescent="0.2">
      <c r="C904" s="870"/>
      <c r="D904" s="870"/>
      <c r="E904" s="870"/>
      <c r="F904" s="870"/>
      <c r="G904" s="870"/>
      <c r="H904" s="870"/>
      <c r="I904" s="870"/>
      <c r="J904" s="870"/>
      <c r="K904" s="870"/>
      <c r="L904" s="870"/>
      <c r="M904" s="870"/>
      <c r="N904" s="870"/>
      <c r="O904" s="870"/>
      <c r="P904" s="870"/>
      <c r="Q904" s="870"/>
    </row>
    <row r="905" ht="25.15" customHeight="true" x14ac:dyDescent="0.2">
      <c r="C905" s="870"/>
      <c r="D905" s="870"/>
      <c r="E905" s="870"/>
      <c r="F905" s="870"/>
      <c r="G905" s="870"/>
      <c r="H905" s="870"/>
      <c r="I905" s="870"/>
      <c r="J905" s="870"/>
      <c r="K905" s="870"/>
      <c r="L905" s="870"/>
      <c r="M905" s="870"/>
      <c r="N905" s="870"/>
      <c r="O905" s="870"/>
      <c r="P905" s="870"/>
      <c r="Q905" s="870"/>
    </row>
    <row r="906" ht="25.15" customHeight="true" x14ac:dyDescent="0.2">
      <c r="C906" s="870"/>
      <c r="D906" s="870"/>
      <c r="E906" s="870"/>
      <c r="F906" s="870"/>
      <c r="G906" s="870"/>
      <c r="H906" s="870"/>
      <c r="I906" s="870"/>
      <c r="J906" s="870"/>
      <c r="K906" s="870"/>
      <c r="L906" s="870"/>
      <c r="M906" s="870"/>
      <c r="N906" s="870"/>
      <c r="O906" s="870"/>
      <c r="P906" s="870"/>
      <c r="Q906" s="870"/>
    </row>
    <row r="907" ht="25.15" customHeight="true" x14ac:dyDescent="0.2">
      <c r="C907" s="870"/>
      <c r="D907" s="870"/>
      <c r="E907" s="870"/>
      <c r="F907" s="870"/>
      <c r="G907" s="870"/>
      <c r="H907" s="870"/>
      <c r="I907" s="870"/>
      <c r="J907" s="870"/>
      <c r="K907" s="870"/>
      <c r="L907" s="870"/>
      <c r="M907" s="870"/>
      <c r="N907" s="870"/>
      <c r="O907" s="870"/>
      <c r="P907" s="870"/>
      <c r="Q907" s="870"/>
    </row>
    <row r="908" ht="25.15" customHeight="true" x14ac:dyDescent="0.2">
      <c r="C908" s="870"/>
      <c r="D908" s="870"/>
      <c r="E908" s="870"/>
      <c r="F908" s="870"/>
      <c r="G908" s="870"/>
      <c r="H908" s="870"/>
      <c r="I908" s="870"/>
      <c r="J908" s="870"/>
      <c r="K908" s="870"/>
      <c r="L908" s="870"/>
      <c r="M908" s="870"/>
      <c r="N908" s="870"/>
      <c r="O908" s="870"/>
      <c r="P908" s="870"/>
      <c r="Q908" s="870"/>
    </row>
    <row r="909" ht="25.15" customHeight="true" x14ac:dyDescent="0.2">
      <c r="C909" s="870"/>
      <c r="D909" s="870"/>
      <c r="E909" s="870"/>
      <c r="F909" s="870"/>
      <c r="G909" s="870"/>
      <c r="H909" s="870"/>
      <c r="I909" s="870"/>
      <c r="J909" s="870"/>
      <c r="K909" s="870"/>
      <c r="L909" s="870"/>
      <c r="M909" s="870"/>
      <c r="N909" s="870"/>
      <c r="O909" s="870"/>
      <c r="P909" s="870"/>
      <c r="Q909" s="870"/>
    </row>
    <row r="910" ht="25.15" customHeight="true" x14ac:dyDescent="0.2">
      <c r="C910" s="870"/>
      <c r="D910" s="870"/>
      <c r="E910" s="870"/>
      <c r="F910" s="870"/>
      <c r="G910" s="870"/>
      <c r="H910" s="870"/>
      <c r="I910" s="870"/>
      <c r="J910" s="870"/>
      <c r="K910" s="870"/>
      <c r="L910" s="870"/>
      <c r="M910" s="870"/>
      <c r="N910" s="870"/>
      <c r="O910" s="870"/>
      <c r="P910" s="870"/>
      <c r="Q910" s="870"/>
    </row>
    <row r="911" ht="25.15" customHeight="true" x14ac:dyDescent="0.2">
      <c r="C911" s="870"/>
      <c r="D911" s="870"/>
      <c r="E911" s="870"/>
      <c r="F911" s="870"/>
      <c r="G911" s="870"/>
      <c r="H911" s="870"/>
      <c r="I911" s="870"/>
      <c r="J911" s="870"/>
      <c r="K911" s="870"/>
      <c r="L911" s="870"/>
      <c r="M911" s="870"/>
      <c r="N911" s="870"/>
      <c r="O911" s="870"/>
      <c r="P911" s="870"/>
      <c r="Q911" s="870"/>
    </row>
    <row r="912" ht="25.15" customHeight="true" x14ac:dyDescent="0.2">
      <c r="C912" s="870"/>
      <c r="D912" s="870"/>
      <c r="E912" s="870"/>
      <c r="F912" s="870"/>
      <c r="G912" s="870"/>
      <c r="H912" s="870"/>
      <c r="I912" s="870"/>
      <c r="J912" s="870"/>
      <c r="K912" s="870"/>
      <c r="L912" s="870"/>
      <c r="M912" s="870"/>
      <c r="N912" s="870"/>
      <c r="O912" s="870"/>
      <c r="P912" s="870"/>
      <c r="Q912" s="870"/>
    </row>
    <row r="913" ht="25.15" customHeight="true" x14ac:dyDescent="0.2">
      <c r="C913" s="870"/>
      <c r="D913" s="870"/>
      <c r="E913" s="870"/>
      <c r="F913" s="870"/>
      <c r="G913" s="870"/>
      <c r="H913" s="870"/>
      <c r="I913" s="870"/>
      <c r="J913" s="870"/>
      <c r="K913" s="870"/>
      <c r="L913" s="870"/>
      <c r="M913" s="870"/>
      <c r="N913" s="870"/>
      <c r="O913" s="870"/>
      <c r="P913" s="870"/>
      <c r="Q913" s="870"/>
    </row>
    <row r="914" ht="25.15" customHeight="true" x14ac:dyDescent="0.2">
      <c r="C914" s="870"/>
      <c r="D914" s="870"/>
      <c r="E914" s="870"/>
      <c r="F914" s="870"/>
      <c r="G914" s="870"/>
      <c r="H914" s="870"/>
      <c r="I914" s="870"/>
      <c r="J914" s="870"/>
      <c r="K914" s="870"/>
      <c r="L914" s="870"/>
      <c r="M914" s="870"/>
      <c r="N914" s="870"/>
      <c r="O914" s="870"/>
      <c r="P914" s="870"/>
      <c r="Q914" s="870"/>
    </row>
    <row r="915" ht="25.15" customHeight="true" x14ac:dyDescent="0.2">
      <c r="C915" s="870"/>
      <c r="D915" s="870"/>
      <c r="E915" s="870"/>
      <c r="F915" s="870"/>
      <c r="G915" s="870"/>
      <c r="H915" s="870"/>
      <c r="I915" s="870"/>
      <c r="J915" s="870"/>
      <c r="K915" s="870"/>
      <c r="L915" s="870"/>
      <c r="M915" s="870"/>
      <c r="N915" s="870"/>
      <c r="O915" s="870"/>
      <c r="P915" s="870"/>
      <c r="Q915" s="870"/>
    </row>
    <row r="916" ht="25.15" customHeight="true" x14ac:dyDescent="0.2">
      <c r="C916" s="870"/>
      <c r="D916" s="870"/>
      <c r="E916" s="870"/>
      <c r="F916" s="870"/>
      <c r="G916" s="870"/>
      <c r="H916" s="870"/>
      <c r="I916" s="870"/>
      <c r="J916" s="870"/>
      <c r="K916" s="870"/>
      <c r="L916" s="870"/>
      <c r="M916" s="870"/>
      <c r="N916" s="870"/>
      <c r="O916" s="870"/>
      <c r="P916" s="870"/>
      <c r="Q916" s="870"/>
    </row>
    <row r="917" ht="25.15" customHeight="true" x14ac:dyDescent="0.2">
      <c r="C917" s="870"/>
      <c r="D917" s="870"/>
      <c r="E917" s="870"/>
      <c r="F917" s="870"/>
      <c r="G917" s="870"/>
      <c r="H917" s="870"/>
      <c r="I917" s="870"/>
      <c r="J917" s="870"/>
      <c r="K917" s="870"/>
      <c r="L917" s="870"/>
      <c r="M917" s="870"/>
      <c r="N917" s="870"/>
      <c r="O917" s="870"/>
      <c r="P917" s="870"/>
      <c r="Q917" s="870"/>
    </row>
    <row r="918" ht="25.15" customHeight="true" x14ac:dyDescent="0.2">
      <c r="C918" s="870"/>
      <c r="D918" s="870"/>
      <c r="E918" s="870"/>
      <c r="F918" s="870"/>
      <c r="G918" s="870"/>
      <c r="H918" s="870"/>
      <c r="I918" s="870"/>
      <c r="J918" s="870"/>
      <c r="K918" s="870"/>
      <c r="L918" s="870"/>
      <c r="M918" s="870"/>
      <c r="N918" s="870"/>
      <c r="O918" s="870"/>
      <c r="P918" s="870"/>
      <c r="Q918" s="870"/>
    </row>
    <row r="919" ht="25.15" customHeight="true" x14ac:dyDescent="0.2">
      <c r="C919" s="870"/>
      <c r="D919" s="870"/>
      <c r="E919" s="870"/>
      <c r="F919" s="870"/>
      <c r="G919" s="870"/>
      <c r="H919" s="870"/>
      <c r="I919" s="870"/>
      <c r="J919" s="870"/>
      <c r="K919" s="870"/>
      <c r="L919" s="870"/>
      <c r="M919" s="870"/>
      <c r="N919" s="870"/>
      <c r="O919" s="870"/>
      <c r="P919" s="870"/>
      <c r="Q919" s="870"/>
    </row>
    <row r="920" ht="25.15" customHeight="true" x14ac:dyDescent="0.2">
      <c r="C920" s="870"/>
      <c r="D920" s="870"/>
      <c r="E920" s="870"/>
      <c r="F920" s="870"/>
      <c r="G920" s="870"/>
      <c r="H920" s="870"/>
      <c r="I920" s="870"/>
      <c r="J920" s="870"/>
      <c r="K920" s="870"/>
      <c r="L920" s="870"/>
      <c r="M920" s="870"/>
      <c r="N920" s="870"/>
      <c r="O920" s="870"/>
      <c r="P920" s="870"/>
      <c r="Q920" s="870"/>
    </row>
    <row r="921" ht="25.15" customHeight="true" x14ac:dyDescent="0.2">
      <c r="C921" s="870"/>
      <c r="D921" s="870"/>
      <c r="E921" s="870"/>
      <c r="F921" s="870"/>
      <c r="G921" s="870"/>
      <c r="H921" s="870"/>
      <c r="I921" s="870"/>
      <c r="J921" s="870"/>
      <c r="K921" s="870"/>
      <c r="L921" s="870"/>
      <c r="M921" s="870"/>
      <c r="N921" s="870"/>
      <c r="O921" s="870"/>
      <c r="P921" s="870"/>
      <c r="Q921" s="870"/>
    </row>
    <row r="922" ht="25.15" customHeight="true" x14ac:dyDescent="0.2">
      <c r="C922" s="870"/>
      <c r="D922" s="870"/>
      <c r="E922" s="870"/>
      <c r="F922" s="870"/>
      <c r="G922" s="870"/>
      <c r="H922" s="870"/>
      <c r="I922" s="870"/>
      <c r="J922" s="870"/>
      <c r="K922" s="870"/>
      <c r="L922" s="870"/>
      <c r="M922" s="870"/>
      <c r="N922" s="870"/>
      <c r="O922" s="870"/>
      <c r="P922" s="870"/>
      <c r="Q922" s="870"/>
    </row>
    <row r="923" ht="25.15" customHeight="true" x14ac:dyDescent="0.2">
      <c r="C923" s="870"/>
      <c r="D923" s="870"/>
      <c r="E923" s="870"/>
      <c r="F923" s="870"/>
      <c r="G923" s="870"/>
      <c r="H923" s="870"/>
      <c r="I923" s="870"/>
      <c r="J923" s="870"/>
      <c r="K923" s="870"/>
      <c r="L923" s="870"/>
      <c r="M923" s="870"/>
      <c r="N923" s="870"/>
      <c r="O923" s="870"/>
      <c r="P923" s="870"/>
      <c r="Q923" s="870"/>
    </row>
    <row r="924" ht="25.15" customHeight="true" x14ac:dyDescent="0.2">
      <c r="C924" s="870"/>
      <c r="D924" s="870"/>
      <c r="E924" s="870"/>
      <c r="F924" s="870"/>
      <c r="G924" s="870"/>
      <c r="H924" s="870"/>
      <c r="I924" s="870"/>
      <c r="J924" s="870"/>
      <c r="K924" s="870"/>
      <c r="L924" s="870"/>
      <c r="M924" s="870"/>
      <c r="N924" s="870"/>
      <c r="O924" s="870"/>
      <c r="P924" s="870"/>
      <c r="Q924" s="870"/>
    </row>
    <row r="925" ht="25.15" customHeight="true" x14ac:dyDescent="0.2">
      <c r="C925" s="870"/>
      <c r="D925" s="870"/>
      <c r="E925" s="870"/>
      <c r="F925" s="870"/>
      <c r="G925" s="870"/>
      <c r="H925" s="870"/>
      <c r="I925" s="870"/>
      <c r="J925" s="870"/>
      <c r="K925" s="870"/>
      <c r="L925" s="870"/>
      <c r="M925" s="870"/>
      <c r="N925" s="870"/>
      <c r="O925" s="870"/>
      <c r="P925" s="870"/>
      <c r="Q925" s="870"/>
    </row>
    <row r="926" ht="25.15" customHeight="true" x14ac:dyDescent="0.2">
      <c r="C926" s="870"/>
      <c r="D926" s="870"/>
      <c r="E926" s="870"/>
      <c r="F926" s="870"/>
      <c r="G926" s="870"/>
      <c r="H926" s="870"/>
      <c r="I926" s="870"/>
      <c r="J926" s="870"/>
      <c r="K926" s="870"/>
      <c r="L926" s="870"/>
      <c r="M926" s="870"/>
      <c r="N926" s="870"/>
      <c r="O926" s="870"/>
      <c r="P926" s="870"/>
      <c r="Q926" s="870"/>
    </row>
    <row r="927" ht="25.15" customHeight="true" x14ac:dyDescent="0.2">
      <c r="C927" s="870"/>
      <c r="D927" s="870"/>
      <c r="E927" s="870"/>
      <c r="F927" s="870"/>
      <c r="G927" s="870"/>
      <c r="H927" s="870"/>
      <c r="I927" s="870"/>
      <c r="J927" s="870"/>
      <c r="K927" s="870"/>
      <c r="L927" s="870"/>
      <c r="M927" s="870"/>
      <c r="N927" s="870"/>
      <c r="O927" s="870"/>
      <c r="P927" s="870"/>
      <c r="Q927" s="870"/>
    </row>
    <row r="928" ht="25.15" customHeight="true" x14ac:dyDescent="0.2">
      <c r="C928" s="870"/>
      <c r="D928" s="870"/>
      <c r="E928" s="870"/>
      <c r="F928" s="870"/>
      <c r="G928" s="870"/>
      <c r="H928" s="870"/>
      <c r="I928" s="870"/>
      <c r="J928" s="870"/>
      <c r="K928" s="870"/>
      <c r="L928" s="870"/>
      <c r="M928" s="870"/>
      <c r="N928" s="870"/>
      <c r="O928" s="870"/>
      <c r="P928" s="870"/>
      <c r="Q928" s="870"/>
    </row>
    <row r="929" ht="25.15" customHeight="true" x14ac:dyDescent="0.2">
      <c r="C929" s="870"/>
      <c r="D929" s="870"/>
      <c r="E929" s="870"/>
      <c r="F929" s="870"/>
      <c r="G929" s="870"/>
      <c r="H929" s="870"/>
      <c r="I929" s="870"/>
      <c r="J929" s="870"/>
      <c r="K929" s="870"/>
      <c r="L929" s="870"/>
      <c r="M929" s="870"/>
      <c r="N929" s="870"/>
      <c r="O929" s="870"/>
      <c r="P929" s="870"/>
      <c r="Q929" s="870"/>
    </row>
    <row r="930" ht="25.15" customHeight="true" x14ac:dyDescent="0.2">
      <c r="C930" s="870"/>
      <c r="D930" s="870"/>
      <c r="E930" s="870"/>
      <c r="F930" s="870"/>
      <c r="G930" s="870"/>
      <c r="H930" s="870"/>
      <c r="I930" s="870"/>
      <c r="J930" s="870"/>
      <c r="K930" s="870"/>
      <c r="L930" s="870"/>
      <c r="M930" s="870"/>
      <c r="N930" s="870"/>
      <c r="O930" s="870"/>
      <c r="P930" s="870"/>
      <c r="Q930" s="870"/>
    </row>
    <row r="931" ht="25.15" customHeight="true" x14ac:dyDescent="0.2">
      <c r="C931" s="870"/>
      <c r="D931" s="870"/>
      <c r="E931" s="870"/>
      <c r="F931" s="870"/>
      <c r="G931" s="870"/>
      <c r="H931" s="870"/>
      <c r="I931" s="870"/>
      <c r="J931" s="870"/>
      <c r="K931" s="870"/>
      <c r="L931" s="870"/>
      <c r="M931" s="870"/>
      <c r="N931" s="870"/>
      <c r="O931" s="870"/>
      <c r="P931" s="870"/>
      <c r="Q931" s="870"/>
    </row>
    <row r="932" ht="25.15" customHeight="true" x14ac:dyDescent="0.2">
      <c r="C932" s="870"/>
      <c r="D932" s="870"/>
      <c r="E932" s="870"/>
      <c r="F932" s="870"/>
      <c r="G932" s="870"/>
      <c r="H932" s="870"/>
      <c r="I932" s="870"/>
      <c r="J932" s="870"/>
      <c r="K932" s="870"/>
      <c r="L932" s="870"/>
      <c r="M932" s="870"/>
      <c r="N932" s="870"/>
      <c r="O932" s="870"/>
      <c r="P932" s="870"/>
      <c r="Q932" s="870"/>
    </row>
    <row r="933" ht="25.15" customHeight="true" x14ac:dyDescent="0.2">
      <c r="C933" s="870"/>
      <c r="D933" s="870"/>
      <c r="E933" s="870"/>
      <c r="F933" s="870"/>
      <c r="G933" s="870"/>
      <c r="H933" s="870"/>
      <c r="I933" s="870"/>
      <c r="J933" s="870"/>
      <c r="K933" s="870"/>
      <c r="L933" s="870"/>
      <c r="M933" s="870"/>
      <c r="N933" s="870"/>
      <c r="O933" s="870"/>
      <c r="P933" s="870"/>
      <c r="Q933" s="870"/>
    </row>
    <row r="934" ht="25.15" customHeight="true" x14ac:dyDescent="0.2">
      <c r="C934" s="870"/>
      <c r="D934" s="870"/>
      <c r="E934" s="870"/>
      <c r="F934" s="870"/>
      <c r="G934" s="870"/>
      <c r="H934" s="870"/>
      <c r="I934" s="870"/>
      <c r="J934" s="870"/>
      <c r="K934" s="870"/>
      <c r="L934" s="870"/>
      <c r="M934" s="870"/>
      <c r="N934" s="870"/>
      <c r="O934" s="870"/>
      <c r="P934" s="870"/>
      <c r="Q934" s="870"/>
    </row>
    <row r="935" ht="25.15" customHeight="true" x14ac:dyDescent="0.2">
      <c r="C935" s="870"/>
      <c r="D935" s="870"/>
      <c r="E935" s="870"/>
      <c r="F935" s="870"/>
      <c r="G935" s="870"/>
      <c r="H935" s="870"/>
      <c r="I935" s="870"/>
      <c r="J935" s="870"/>
      <c r="K935" s="870"/>
      <c r="L935" s="870"/>
      <c r="M935" s="870"/>
      <c r="N935" s="870"/>
      <c r="O935" s="870"/>
      <c r="P935" s="870"/>
      <c r="Q935" s="870"/>
    </row>
    <row r="936" ht="25.15" customHeight="true" x14ac:dyDescent="0.2">
      <c r="C936" s="870"/>
      <c r="D936" s="870"/>
      <c r="E936" s="870"/>
      <c r="F936" s="870"/>
      <c r="G936" s="870"/>
      <c r="H936" s="870"/>
      <c r="I936" s="870"/>
      <c r="J936" s="870"/>
      <c r="K936" s="870"/>
      <c r="L936" s="870"/>
      <c r="M936" s="870"/>
      <c r="N936" s="870"/>
      <c r="O936" s="870"/>
      <c r="P936" s="870"/>
      <c r="Q936" s="870"/>
    </row>
    <row r="937" ht="25.15" customHeight="true" x14ac:dyDescent="0.2">
      <c r="C937" s="870"/>
      <c r="D937" s="870"/>
      <c r="E937" s="870"/>
      <c r="F937" s="870"/>
      <c r="G937" s="870"/>
      <c r="H937" s="870"/>
      <c r="I937" s="870"/>
      <c r="J937" s="870"/>
      <c r="K937" s="870"/>
      <c r="L937" s="870"/>
      <c r="M937" s="870"/>
      <c r="N937" s="870"/>
      <c r="O937" s="870"/>
      <c r="P937" s="870"/>
      <c r="Q937" s="870"/>
    </row>
    <row r="938" ht="25.15" customHeight="true" x14ac:dyDescent="0.2">
      <c r="C938" s="870"/>
      <c r="D938" s="870"/>
      <c r="E938" s="870"/>
      <c r="F938" s="870"/>
      <c r="G938" s="870"/>
      <c r="H938" s="870"/>
      <c r="I938" s="870"/>
      <c r="J938" s="870"/>
      <c r="K938" s="870"/>
      <c r="L938" s="870"/>
      <c r="M938" s="870"/>
      <c r="N938" s="870"/>
      <c r="O938" s="870"/>
      <c r="P938" s="870"/>
      <c r="Q938" s="870"/>
    </row>
    <row r="939" ht="25.15" customHeight="true" x14ac:dyDescent="0.2">
      <c r="C939" s="870"/>
      <c r="D939" s="870"/>
      <c r="E939" s="870"/>
      <c r="F939" s="870"/>
      <c r="G939" s="870"/>
      <c r="H939" s="870"/>
      <c r="I939" s="870"/>
      <c r="J939" s="870"/>
      <c r="K939" s="870"/>
      <c r="L939" s="870"/>
      <c r="M939" s="870"/>
      <c r="N939" s="870"/>
      <c r="O939" s="870"/>
      <c r="P939" s="870"/>
      <c r="Q939" s="870"/>
    </row>
    <row r="940" ht="25.15" customHeight="true" x14ac:dyDescent="0.2">
      <c r="C940" s="870"/>
      <c r="D940" s="870"/>
      <c r="E940" s="870"/>
      <c r="F940" s="870"/>
      <c r="G940" s="870"/>
      <c r="H940" s="870"/>
      <c r="I940" s="870"/>
      <c r="J940" s="870"/>
      <c r="K940" s="870"/>
      <c r="L940" s="870"/>
      <c r="M940" s="870"/>
      <c r="N940" s="870"/>
      <c r="O940" s="870"/>
      <c r="P940" s="870"/>
      <c r="Q940" s="870"/>
    </row>
    <row r="941" ht="25.15" customHeight="true" x14ac:dyDescent="0.2">
      <c r="C941" s="870"/>
      <c r="D941" s="870"/>
      <c r="E941" s="870"/>
      <c r="F941" s="870"/>
      <c r="G941" s="870"/>
      <c r="H941" s="870"/>
      <c r="I941" s="870"/>
      <c r="J941" s="870"/>
      <c r="K941" s="870"/>
      <c r="L941" s="870"/>
      <c r="M941" s="870"/>
      <c r="N941" s="870"/>
      <c r="O941" s="870"/>
      <c r="P941" s="870"/>
      <c r="Q941" s="870"/>
    </row>
    <row r="942" ht="25.15" customHeight="true" x14ac:dyDescent="0.2">
      <c r="C942" s="870"/>
      <c r="D942" s="870"/>
      <c r="E942" s="870"/>
      <c r="F942" s="870"/>
      <c r="G942" s="870"/>
      <c r="H942" s="870"/>
      <c r="I942" s="870"/>
      <c r="J942" s="870"/>
      <c r="K942" s="870"/>
      <c r="L942" s="870"/>
      <c r="M942" s="870"/>
      <c r="N942" s="870"/>
      <c r="O942" s="870"/>
      <c r="P942" s="870"/>
      <c r="Q942" s="870"/>
    </row>
    <row r="943" ht="25.15" customHeight="true" x14ac:dyDescent="0.2">
      <c r="C943" s="870"/>
      <c r="D943" s="870"/>
      <c r="E943" s="870"/>
      <c r="F943" s="870"/>
      <c r="G943" s="870"/>
      <c r="H943" s="870"/>
      <c r="I943" s="870"/>
      <c r="J943" s="870"/>
      <c r="K943" s="870"/>
      <c r="L943" s="870"/>
      <c r="M943" s="870"/>
      <c r="N943" s="870"/>
      <c r="O943" s="870"/>
      <c r="P943" s="870"/>
      <c r="Q943" s="870"/>
    </row>
    <row r="944" ht="25.15" customHeight="true" x14ac:dyDescent="0.2">
      <c r="C944" s="870"/>
      <c r="D944" s="870"/>
      <c r="E944" s="870"/>
      <c r="F944" s="870"/>
      <c r="G944" s="870"/>
      <c r="H944" s="870"/>
      <c r="I944" s="870"/>
      <c r="J944" s="870"/>
      <c r="K944" s="870"/>
      <c r="L944" s="870"/>
      <c r="M944" s="870"/>
      <c r="N944" s="870"/>
      <c r="O944" s="870"/>
      <c r="P944" s="870"/>
      <c r="Q944" s="870"/>
    </row>
    <row r="945" ht="25.15" customHeight="true" x14ac:dyDescent="0.2">
      <c r="C945" s="870"/>
      <c r="D945" s="870"/>
      <c r="E945" s="870"/>
      <c r="F945" s="870"/>
      <c r="G945" s="870"/>
      <c r="H945" s="870"/>
      <c r="I945" s="870"/>
      <c r="J945" s="870"/>
      <c r="K945" s="870"/>
      <c r="L945" s="870"/>
      <c r="M945" s="870"/>
      <c r="N945" s="870"/>
      <c r="O945" s="870"/>
      <c r="P945" s="870"/>
      <c r="Q945" s="870"/>
    </row>
    <row r="946" ht="25.15" customHeight="true" x14ac:dyDescent="0.2">
      <c r="C946" s="870"/>
      <c r="D946" s="870"/>
      <c r="E946" s="870"/>
      <c r="F946" s="870"/>
      <c r="G946" s="870"/>
      <c r="H946" s="870"/>
      <c r="I946" s="870"/>
      <c r="J946" s="870"/>
      <c r="K946" s="870"/>
      <c r="L946" s="870"/>
      <c r="M946" s="870"/>
      <c r="N946" s="870"/>
      <c r="O946" s="870"/>
      <c r="P946" s="870"/>
      <c r="Q946" s="870"/>
    </row>
    <row r="947" ht="25.15" customHeight="true" x14ac:dyDescent="0.2">
      <c r="C947" s="870"/>
      <c r="D947" s="870"/>
      <c r="E947" s="870"/>
      <c r="F947" s="870"/>
      <c r="G947" s="870"/>
      <c r="H947" s="870"/>
      <c r="I947" s="870"/>
      <c r="J947" s="870"/>
      <c r="K947" s="870"/>
      <c r="L947" s="870"/>
      <c r="M947" s="870"/>
      <c r="N947" s="870"/>
      <c r="O947" s="870"/>
      <c r="P947" s="870"/>
      <c r="Q947" s="870"/>
    </row>
    <row r="948" ht="25.15" customHeight="true" x14ac:dyDescent="0.2">
      <c r="C948" s="870"/>
      <c r="D948" s="870"/>
      <c r="E948" s="870"/>
      <c r="F948" s="870"/>
      <c r="G948" s="870"/>
      <c r="H948" s="870"/>
      <c r="I948" s="870"/>
      <c r="J948" s="870"/>
      <c r="K948" s="870"/>
      <c r="L948" s="870"/>
      <c r="M948" s="870"/>
      <c r="N948" s="870"/>
      <c r="O948" s="870"/>
      <c r="P948" s="870"/>
      <c r="Q948" s="870"/>
    </row>
    <row r="949" ht="25.15" customHeight="true" x14ac:dyDescent="0.2">
      <c r="C949" s="870"/>
      <c r="D949" s="870"/>
      <c r="E949" s="870"/>
      <c r="F949" s="870"/>
      <c r="G949" s="870"/>
      <c r="H949" s="870"/>
      <c r="I949" s="870"/>
      <c r="J949" s="870"/>
      <c r="K949" s="870"/>
      <c r="L949" s="870"/>
      <c r="M949" s="870"/>
      <c r="N949" s="870"/>
      <c r="O949" s="870"/>
      <c r="P949" s="870"/>
      <c r="Q949" s="870"/>
    </row>
    <row r="950" ht="25.15" customHeight="true" x14ac:dyDescent="0.2">
      <c r="C950" s="870"/>
      <c r="D950" s="870"/>
      <c r="E950" s="870"/>
      <c r="F950" s="870"/>
      <c r="G950" s="870"/>
      <c r="H950" s="870"/>
      <c r="I950" s="870"/>
      <c r="J950" s="870"/>
      <c r="K950" s="870"/>
      <c r="L950" s="870"/>
      <c r="M950" s="870"/>
      <c r="N950" s="870"/>
      <c r="O950" s="870"/>
      <c r="P950" s="870"/>
      <c r="Q950" s="870"/>
    </row>
    <row r="951" ht="25.15" customHeight="true" x14ac:dyDescent="0.2">
      <c r="C951" s="870"/>
      <c r="D951" s="870"/>
      <c r="E951" s="870"/>
      <c r="F951" s="870"/>
      <c r="G951" s="870"/>
      <c r="H951" s="870"/>
      <c r="I951" s="870"/>
      <c r="J951" s="870"/>
      <c r="K951" s="870"/>
      <c r="L951" s="870"/>
      <c r="M951" s="870"/>
      <c r="N951" s="870"/>
      <c r="O951" s="870"/>
      <c r="P951" s="870"/>
      <c r="Q951" s="870"/>
    </row>
    <row r="952" ht="25.15" customHeight="true" x14ac:dyDescent="0.2">
      <c r="C952" s="870"/>
      <c r="D952" s="870"/>
      <c r="E952" s="870"/>
      <c r="F952" s="870"/>
      <c r="G952" s="870"/>
      <c r="H952" s="870"/>
      <c r="I952" s="870"/>
      <c r="J952" s="870"/>
      <c r="K952" s="870"/>
      <c r="L952" s="870"/>
      <c r="M952" s="870"/>
      <c r="N952" s="870"/>
      <c r="O952" s="870"/>
      <c r="P952" s="870"/>
      <c r="Q952" s="870"/>
    </row>
    <row r="953" ht="25.15" customHeight="true" x14ac:dyDescent="0.2">
      <c r="C953" s="870"/>
      <c r="D953" s="870"/>
      <c r="E953" s="870"/>
      <c r="F953" s="870"/>
      <c r="G953" s="870"/>
      <c r="H953" s="870"/>
      <c r="I953" s="870"/>
      <c r="J953" s="870"/>
      <c r="K953" s="870"/>
      <c r="L953" s="870"/>
      <c r="M953" s="870"/>
      <c r="N953" s="870"/>
      <c r="O953" s="870"/>
      <c r="P953" s="870"/>
      <c r="Q953" s="870"/>
    </row>
    <row r="954" ht="25.15" customHeight="true" x14ac:dyDescent="0.2">
      <c r="C954" s="870"/>
      <c r="D954" s="870"/>
      <c r="E954" s="870"/>
      <c r="F954" s="870"/>
      <c r="G954" s="870"/>
      <c r="H954" s="870"/>
      <c r="I954" s="870"/>
      <c r="J954" s="870"/>
      <c r="K954" s="870"/>
      <c r="L954" s="870"/>
      <c r="M954" s="870"/>
      <c r="N954" s="870"/>
      <c r="O954" s="870"/>
      <c r="P954" s="870"/>
      <c r="Q954" s="870"/>
    </row>
    <row r="955" ht="25.15" customHeight="true" x14ac:dyDescent="0.2">
      <c r="C955" s="870"/>
      <c r="D955" s="870"/>
      <c r="E955" s="870"/>
      <c r="F955" s="870"/>
      <c r="G955" s="870"/>
      <c r="H955" s="870"/>
      <c r="I955" s="870"/>
      <c r="J955" s="870"/>
      <c r="K955" s="870"/>
      <c r="L955" s="870"/>
      <c r="M955" s="870"/>
      <c r="N955" s="870"/>
      <c r="O955" s="870"/>
      <c r="P955" s="870"/>
      <c r="Q955" s="870"/>
    </row>
    <row r="956" ht="25.15" customHeight="true" x14ac:dyDescent="0.2">
      <c r="C956" s="870"/>
      <c r="D956" s="870"/>
      <c r="E956" s="870"/>
      <c r="F956" s="870"/>
      <c r="G956" s="870"/>
      <c r="H956" s="870"/>
      <c r="I956" s="870"/>
      <c r="J956" s="870"/>
      <c r="K956" s="870"/>
      <c r="L956" s="870"/>
      <c r="M956" s="870"/>
      <c r="N956" s="870"/>
      <c r="O956" s="870"/>
      <c r="P956" s="870"/>
      <c r="Q956" s="870"/>
    </row>
    <row r="957" ht="25.15" customHeight="true" x14ac:dyDescent="0.2">
      <c r="C957" s="870"/>
      <c r="D957" s="870"/>
      <c r="E957" s="870"/>
      <c r="F957" s="870"/>
      <c r="G957" s="870"/>
      <c r="H957" s="870"/>
      <c r="I957" s="870"/>
      <c r="J957" s="870"/>
      <c r="K957" s="870"/>
      <c r="L957" s="870"/>
      <c r="M957" s="870"/>
      <c r="N957" s="870"/>
      <c r="O957" s="870"/>
      <c r="P957" s="870"/>
      <c r="Q957" s="870"/>
    </row>
    <row r="958" ht="25.15" customHeight="true" x14ac:dyDescent="0.2">
      <c r="C958" s="870"/>
      <c r="D958" s="870"/>
      <c r="E958" s="870"/>
      <c r="F958" s="870"/>
      <c r="G958" s="870"/>
      <c r="H958" s="870"/>
      <c r="I958" s="870"/>
      <c r="J958" s="870"/>
      <c r="K958" s="870"/>
      <c r="L958" s="870"/>
      <c r="M958" s="870"/>
      <c r="N958" s="870"/>
      <c r="O958" s="870"/>
      <c r="P958" s="870"/>
      <c r="Q958" s="870"/>
    </row>
    <row r="959" ht="25.15" customHeight="true" x14ac:dyDescent="0.2">
      <c r="C959" s="870"/>
      <c r="D959" s="870"/>
      <c r="E959" s="870"/>
      <c r="F959" s="870"/>
      <c r="G959" s="870"/>
      <c r="H959" s="870"/>
      <c r="I959" s="870"/>
      <c r="J959" s="870"/>
      <c r="K959" s="870"/>
      <c r="L959" s="870"/>
      <c r="M959" s="870"/>
      <c r="N959" s="870"/>
      <c r="O959" s="870"/>
      <c r="P959" s="870"/>
      <c r="Q959" s="870"/>
    </row>
    <row r="960" ht="25.15" customHeight="true" x14ac:dyDescent="0.2">
      <c r="C960" s="870"/>
      <c r="D960" s="870"/>
      <c r="E960" s="870"/>
      <c r="F960" s="870"/>
      <c r="G960" s="870"/>
      <c r="H960" s="870"/>
      <c r="I960" s="870"/>
      <c r="J960" s="870"/>
      <c r="K960" s="870"/>
      <c r="L960" s="870"/>
      <c r="M960" s="870"/>
      <c r="N960" s="870"/>
      <c r="O960" s="870"/>
      <c r="P960" s="870"/>
      <c r="Q960" s="870"/>
    </row>
    <row r="961" ht="25.15" customHeight="true" x14ac:dyDescent="0.2">
      <c r="C961" s="870"/>
      <c r="D961" s="870"/>
      <c r="E961" s="870"/>
      <c r="F961" s="870"/>
      <c r="G961" s="870"/>
      <c r="H961" s="870"/>
      <c r="I961" s="870"/>
      <c r="J961" s="870"/>
      <c r="K961" s="870"/>
      <c r="L961" s="870"/>
      <c r="M961" s="870"/>
      <c r="N961" s="870"/>
      <c r="O961" s="870"/>
      <c r="P961" s="870"/>
      <c r="Q961" s="870"/>
    </row>
    <row r="962" ht="25.15" customHeight="true" x14ac:dyDescent="0.2">
      <c r="C962" s="870"/>
      <c r="D962" s="870"/>
      <c r="E962" s="870"/>
      <c r="F962" s="870"/>
      <c r="G962" s="870"/>
      <c r="H962" s="870"/>
      <c r="I962" s="870"/>
      <c r="J962" s="870"/>
      <c r="K962" s="870"/>
      <c r="L962" s="870"/>
      <c r="M962" s="870"/>
      <c r="N962" s="870"/>
      <c r="O962" s="870"/>
      <c r="P962" s="870"/>
      <c r="Q962" s="870"/>
    </row>
    <row r="963" ht="25.15" customHeight="true" x14ac:dyDescent="0.2">
      <c r="C963" s="870"/>
      <c r="D963" s="870"/>
      <c r="E963" s="870"/>
      <c r="F963" s="870"/>
      <c r="G963" s="870"/>
      <c r="H963" s="870"/>
      <c r="I963" s="870"/>
      <c r="J963" s="870"/>
      <c r="K963" s="870"/>
      <c r="L963" s="870"/>
      <c r="M963" s="870"/>
      <c r="N963" s="870"/>
      <c r="O963" s="870"/>
      <c r="P963" s="870"/>
      <c r="Q963" s="870"/>
    </row>
    <row r="964" ht="25.15" customHeight="true" x14ac:dyDescent="0.2">
      <c r="C964" s="870"/>
      <c r="D964" s="870"/>
      <c r="E964" s="870"/>
      <c r="F964" s="870"/>
      <c r="G964" s="870"/>
      <c r="H964" s="870"/>
      <c r="I964" s="870"/>
      <c r="J964" s="870"/>
      <c r="K964" s="870"/>
      <c r="L964" s="870"/>
      <c r="M964" s="870"/>
      <c r="N964" s="870"/>
      <c r="O964" s="870"/>
      <c r="P964" s="870"/>
      <c r="Q964" s="870"/>
    </row>
    <row r="965" ht="25.15" customHeight="true" x14ac:dyDescent="0.2">
      <c r="C965" s="870"/>
      <c r="D965" s="870"/>
      <c r="E965" s="870"/>
      <c r="F965" s="870"/>
      <c r="G965" s="870"/>
      <c r="H965" s="870"/>
      <c r="I965" s="870"/>
      <c r="J965" s="870"/>
      <c r="K965" s="870"/>
      <c r="L965" s="870"/>
      <c r="M965" s="870"/>
      <c r="N965" s="870"/>
      <c r="O965" s="870"/>
      <c r="P965" s="870"/>
      <c r="Q965" s="870"/>
    </row>
    <row r="966" ht="25.15" customHeight="true" x14ac:dyDescent="0.2">
      <c r="C966" s="870"/>
      <c r="D966" s="870"/>
      <c r="E966" s="870"/>
      <c r="F966" s="870"/>
      <c r="G966" s="870"/>
      <c r="H966" s="870"/>
      <c r="I966" s="870"/>
      <c r="J966" s="870"/>
      <c r="K966" s="870"/>
      <c r="L966" s="870"/>
      <c r="M966" s="870"/>
      <c r="N966" s="870"/>
      <c r="O966" s="870"/>
      <c r="P966" s="870"/>
      <c r="Q966" s="870"/>
    </row>
    <row r="967" ht="25.15" customHeight="true" x14ac:dyDescent="0.2">
      <c r="C967" s="870"/>
      <c r="D967" s="870"/>
      <c r="E967" s="870"/>
      <c r="F967" s="870"/>
      <c r="G967" s="870"/>
      <c r="H967" s="870"/>
      <c r="I967" s="870"/>
      <c r="J967" s="870"/>
      <c r="K967" s="870"/>
      <c r="L967" s="870"/>
      <c r="M967" s="870"/>
      <c r="N967" s="870"/>
      <c r="O967" s="870"/>
      <c r="P967" s="870"/>
      <c r="Q967" s="870"/>
    </row>
    <row r="968" ht="25.15" customHeight="true" x14ac:dyDescent="0.2">
      <c r="C968" s="870"/>
      <c r="D968" s="870"/>
      <c r="E968" s="870"/>
      <c r="F968" s="870"/>
      <c r="G968" s="870"/>
      <c r="H968" s="870"/>
      <c r="I968" s="870"/>
      <c r="J968" s="870"/>
      <c r="K968" s="870"/>
      <c r="L968" s="870"/>
      <c r="M968" s="870"/>
      <c r="N968" s="870"/>
      <c r="O968" s="870"/>
      <c r="P968" s="870"/>
      <c r="Q968" s="870"/>
    </row>
    <row r="969" ht="25.15" customHeight="true" x14ac:dyDescent="0.2">
      <c r="C969" s="870"/>
      <c r="D969" s="870"/>
      <c r="E969" s="870"/>
      <c r="F969" s="870"/>
      <c r="G969" s="870"/>
      <c r="H969" s="870"/>
      <c r="I969" s="870"/>
      <c r="J969" s="870"/>
      <c r="K969" s="870"/>
      <c r="L969" s="870"/>
      <c r="M969" s="870"/>
      <c r="N969" s="870"/>
      <c r="O969" s="870"/>
      <c r="P969" s="870"/>
      <c r="Q969" s="870"/>
    </row>
    <row r="970" ht="25.15" customHeight="true" x14ac:dyDescent="0.2">
      <c r="C970" s="870"/>
      <c r="D970" s="870"/>
      <c r="E970" s="870"/>
      <c r="F970" s="870"/>
      <c r="G970" s="870"/>
      <c r="H970" s="870"/>
      <c r="I970" s="870"/>
      <c r="J970" s="870"/>
      <c r="K970" s="870"/>
      <c r="L970" s="870"/>
      <c r="M970" s="870"/>
      <c r="N970" s="870"/>
      <c r="O970" s="870"/>
      <c r="P970" s="870"/>
      <c r="Q970" s="870"/>
    </row>
    <row r="971" ht="25.15" customHeight="true" x14ac:dyDescent="0.2">
      <c r="C971" s="870"/>
      <c r="D971" s="870"/>
      <c r="E971" s="870"/>
      <c r="F971" s="870"/>
      <c r="G971" s="870"/>
      <c r="H971" s="870"/>
      <c r="I971" s="870"/>
      <c r="J971" s="870"/>
      <c r="K971" s="870"/>
      <c r="L971" s="870"/>
      <c r="M971" s="870"/>
      <c r="N971" s="870"/>
      <c r="O971" s="870"/>
      <c r="P971" s="870"/>
      <c r="Q971" s="870"/>
    </row>
    <row r="972" ht="25.15" customHeight="true" x14ac:dyDescent="0.2">
      <c r="C972" s="870"/>
      <c r="D972" s="870"/>
      <c r="E972" s="870"/>
      <c r="F972" s="870"/>
      <c r="G972" s="870"/>
      <c r="H972" s="870"/>
      <c r="I972" s="870"/>
      <c r="J972" s="870"/>
      <c r="K972" s="870"/>
      <c r="L972" s="870"/>
      <c r="M972" s="870"/>
      <c r="N972" s="870"/>
      <c r="O972" s="870"/>
      <c r="P972" s="870"/>
      <c r="Q972" s="870"/>
    </row>
    <row r="973" ht="25.15" customHeight="true" x14ac:dyDescent="0.2">
      <c r="C973" s="870"/>
      <c r="D973" s="870"/>
      <c r="E973" s="870"/>
      <c r="F973" s="870"/>
      <c r="G973" s="870"/>
      <c r="H973" s="870"/>
      <c r="I973" s="870"/>
      <c r="J973" s="870"/>
      <c r="K973" s="870"/>
      <c r="L973" s="870"/>
      <c r="M973" s="870"/>
      <c r="N973" s="870"/>
      <c r="O973" s="870"/>
      <c r="P973" s="870"/>
      <c r="Q973" s="870"/>
    </row>
    <row r="974" ht="25.15" customHeight="true" x14ac:dyDescent="0.2">
      <c r="C974" s="870"/>
      <c r="D974" s="870"/>
      <c r="E974" s="870"/>
      <c r="F974" s="870"/>
      <c r="G974" s="870"/>
      <c r="H974" s="870"/>
      <c r="I974" s="870"/>
      <c r="J974" s="870"/>
      <c r="K974" s="870"/>
      <c r="L974" s="870"/>
      <c r="M974" s="870"/>
      <c r="N974" s="870"/>
      <c r="O974" s="870"/>
      <c r="P974" s="870"/>
      <c r="Q974" s="870"/>
    </row>
    <row r="975" ht="25.15" customHeight="true" x14ac:dyDescent="0.2">
      <c r="C975" s="870"/>
      <c r="D975" s="870"/>
      <c r="E975" s="870"/>
      <c r="F975" s="870"/>
      <c r="G975" s="870"/>
      <c r="H975" s="870"/>
      <c r="I975" s="870"/>
      <c r="J975" s="870"/>
      <c r="K975" s="870"/>
      <c r="L975" s="870"/>
      <c r="M975" s="870"/>
      <c r="N975" s="870"/>
      <c r="O975" s="870"/>
      <c r="P975" s="870"/>
      <c r="Q975" s="870"/>
    </row>
    <row r="976" ht="25.15" customHeight="true" x14ac:dyDescent="0.2">
      <c r="C976" s="870"/>
      <c r="D976" s="870"/>
      <c r="E976" s="870"/>
      <c r="F976" s="870"/>
      <c r="G976" s="870"/>
      <c r="H976" s="870"/>
      <c r="I976" s="870"/>
      <c r="J976" s="870"/>
      <c r="K976" s="870"/>
      <c r="L976" s="870"/>
      <c r="M976" s="870"/>
      <c r="N976" s="870"/>
      <c r="O976" s="870"/>
      <c r="P976" s="870"/>
      <c r="Q976" s="870"/>
    </row>
    <row r="977" ht="25.15" customHeight="true" x14ac:dyDescent="0.2">
      <c r="C977" s="870"/>
      <c r="D977" s="870"/>
      <c r="E977" s="870"/>
      <c r="F977" s="870"/>
      <c r="G977" s="870"/>
      <c r="H977" s="870"/>
      <c r="I977" s="870"/>
      <c r="J977" s="870"/>
      <c r="K977" s="870"/>
      <c r="L977" s="870"/>
      <c r="M977" s="870"/>
      <c r="N977" s="870"/>
      <c r="O977" s="870"/>
      <c r="P977" s="870"/>
      <c r="Q977" s="870"/>
    </row>
    <row r="978" ht="25.15" customHeight="true" x14ac:dyDescent="0.2">
      <c r="C978" s="870"/>
      <c r="D978" s="870"/>
      <c r="E978" s="870"/>
      <c r="F978" s="870"/>
      <c r="G978" s="870"/>
      <c r="H978" s="870"/>
      <c r="I978" s="870"/>
      <c r="J978" s="870"/>
      <c r="K978" s="870"/>
      <c r="L978" s="870"/>
      <c r="M978" s="870"/>
      <c r="N978" s="870"/>
      <c r="O978" s="870"/>
      <c r="P978" s="870"/>
      <c r="Q978" s="870"/>
    </row>
    <row r="979" ht="25.15" customHeight="true" x14ac:dyDescent="0.2">
      <c r="C979" s="870"/>
      <c r="D979" s="870"/>
      <c r="E979" s="870"/>
      <c r="F979" s="870"/>
      <c r="G979" s="870"/>
      <c r="H979" s="870"/>
      <c r="I979" s="870"/>
      <c r="J979" s="870"/>
      <c r="K979" s="870"/>
      <c r="L979" s="870"/>
      <c r="M979" s="870"/>
      <c r="N979" s="870"/>
      <c r="O979" s="870"/>
      <c r="P979" s="870"/>
      <c r="Q979" s="870"/>
    </row>
    <row r="980" ht="25.15" customHeight="true" x14ac:dyDescent="0.2">
      <c r="C980" s="870"/>
      <c r="D980" s="870"/>
      <c r="E980" s="870"/>
      <c r="F980" s="870"/>
      <c r="G980" s="870"/>
      <c r="H980" s="870"/>
      <c r="I980" s="870"/>
      <c r="J980" s="870"/>
      <c r="K980" s="870"/>
      <c r="L980" s="870"/>
      <c r="M980" s="870"/>
      <c r="N980" s="870"/>
      <c r="O980" s="870"/>
      <c r="P980" s="870"/>
      <c r="Q980" s="870"/>
    </row>
    <row r="981" ht="25.15" customHeight="true" x14ac:dyDescent="0.2">
      <c r="C981" s="870"/>
      <c r="D981" s="870"/>
      <c r="E981" s="870"/>
      <c r="F981" s="870"/>
      <c r="G981" s="870"/>
      <c r="H981" s="870"/>
      <c r="I981" s="870"/>
      <c r="J981" s="870"/>
      <c r="K981" s="870"/>
      <c r="L981" s="870"/>
      <c r="M981" s="870"/>
      <c r="N981" s="870"/>
      <c r="O981" s="870"/>
      <c r="P981" s="870"/>
      <c r="Q981" s="870"/>
    </row>
    <row r="982" ht="25.15" customHeight="true" x14ac:dyDescent="0.2">
      <c r="C982" s="870"/>
      <c r="D982" s="870"/>
      <c r="E982" s="870"/>
      <c r="F982" s="870"/>
      <c r="G982" s="870"/>
      <c r="H982" s="870"/>
      <c r="I982" s="870"/>
      <c r="J982" s="870"/>
      <c r="K982" s="870"/>
      <c r="L982" s="870"/>
      <c r="M982" s="870"/>
      <c r="N982" s="870"/>
      <c r="O982" s="870"/>
      <c r="P982" s="870"/>
      <c r="Q982" s="870"/>
    </row>
    <row r="983" ht="25.15" customHeight="true" x14ac:dyDescent="0.2">
      <c r="C983" s="870"/>
      <c r="D983" s="870"/>
      <c r="E983" s="870"/>
      <c r="F983" s="870"/>
      <c r="G983" s="870"/>
      <c r="H983" s="870"/>
      <c r="I983" s="870"/>
      <c r="J983" s="870"/>
      <c r="K983" s="870"/>
      <c r="L983" s="870"/>
      <c r="M983" s="870"/>
      <c r="N983" s="870"/>
      <c r="O983" s="870"/>
      <c r="P983" s="870"/>
      <c r="Q983" s="870"/>
    </row>
    <row r="984" ht="25.15" customHeight="true" x14ac:dyDescent="0.2">
      <c r="C984" s="870"/>
      <c r="D984" s="870"/>
      <c r="E984" s="870"/>
      <c r="F984" s="870"/>
      <c r="G984" s="870"/>
      <c r="H984" s="870"/>
      <c r="I984" s="870"/>
      <c r="J984" s="870"/>
      <c r="K984" s="870"/>
      <c r="L984" s="870"/>
      <c r="M984" s="870"/>
      <c r="N984" s="870"/>
      <c r="O984" s="870"/>
      <c r="P984" s="870"/>
      <c r="Q984" s="870"/>
    </row>
    <row r="985" ht="25.15" customHeight="true" x14ac:dyDescent="0.2">
      <c r="C985" s="870"/>
      <c r="D985" s="870"/>
      <c r="E985" s="870"/>
      <c r="F985" s="870"/>
      <c r="G985" s="870"/>
      <c r="H985" s="870"/>
      <c r="I985" s="870"/>
      <c r="J985" s="870"/>
      <c r="K985" s="870"/>
      <c r="L985" s="870"/>
      <c r="M985" s="870"/>
      <c r="N985" s="870"/>
      <c r="O985" s="870"/>
      <c r="P985" s="870"/>
      <c r="Q985" s="870"/>
    </row>
    <row r="986" ht="25.15" customHeight="true" x14ac:dyDescent="0.2">
      <c r="C986" s="870"/>
      <c r="D986" s="870"/>
      <c r="E986" s="870"/>
      <c r="F986" s="870"/>
      <c r="G986" s="870"/>
      <c r="H986" s="870"/>
      <c r="I986" s="870"/>
      <c r="J986" s="870"/>
      <c r="K986" s="870"/>
      <c r="L986" s="870"/>
      <c r="M986" s="870"/>
      <c r="N986" s="870"/>
      <c r="O986" s="870"/>
      <c r="P986" s="870"/>
      <c r="Q986" s="870"/>
    </row>
    <row r="987" ht="25.15" customHeight="true" x14ac:dyDescent="0.2">
      <c r="C987" s="870"/>
      <c r="D987" s="870"/>
      <c r="E987" s="870"/>
      <c r="F987" s="870"/>
      <c r="G987" s="870"/>
      <c r="H987" s="870"/>
      <c r="I987" s="870"/>
      <c r="J987" s="870"/>
      <c r="K987" s="870"/>
      <c r="L987" s="870"/>
      <c r="M987" s="870"/>
      <c r="N987" s="870"/>
      <c r="O987" s="870"/>
      <c r="P987" s="870"/>
      <c r="Q987" s="870"/>
    </row>
    <row r="988" ht="25.15" customHeight="true" x14ac:dyDescent="0.2">
      <c r="C988" s="870"/>
      <c r="D988" s="870"/>
      <c r="E988" s="870"/>
      <c r="F988" s="870"/>
      <c r="G988" s="870"/>
      <c r="H988" s="870"/>
      <c r="I988" s="870"/>
      <c r="J988" s="870"/>
      <c r="K988" s="870"/>
      <c r="L988" s="870"/>
      <c r="M988" s="870"/>
      <c r="N988" s="870"/>
      <c r="O988" s="870"/>
      <c r="P988" s="870"/>
      <c r="Q988" s="870"/>
    </row>
    <row r="989" ht="25.15" customHeight="true" x14ac:dyDescent="0.2">
      <c r="C989" s="870"/>
      <c r="D989" s="870"/>
      <c r="E989" s="870"/>
      <c r="F989" s="870"/>
      <c r="G989" s="870"/>
      <c r="H989" s="870"/>
      <c r="I989" s="870"/>
      <c r="J989" s="870"/>
      <c r="K989" s="870"/>
      <c r="L989" s="870"/>
      <c r="M989" s="870"/>
      <c r="N989" s="870"/>
      <c r="O989" s="870"/>
      <c r="P989" s="870"/>
      <c r="Q989" s="870"/>
    </row>
    <row r="990" ht="25.15" customHeight="true" x14ac:dyDescent="0.2">
      <c r="C990" s="870"/>
      <c r="D990" s="870"/>
      <c r="E990" s="870"/>
      <c r="F990" s="870"/>
      <c r="G990" s="870"/>
      <c r="H990" s="870"/>
      <c r="I990" s="870"/>
      <c r="J990" s="870"/>
      <c r="K990" s="870"/>
      <c r="L990" s="870"/>
      <c r="M990" s="870"/>
      <c r="N990" s="870"/>
      <c r="O990" s="870"/>
      <c r="P990" s="870"/>
      <c r="Q990" s="870"/>
    </row>
    <row r="991" ht="25.15" customHeight="true" x14ac:dyDescent="0.2">
      <c r="C991" s="870"/>
      <c r="D991" s="870"/>
      <c r="E991" s="870"/>
      <c r="F991" s="870"/>
      <c r="G991" s="870"/>
      <c r="H991" s="870"/>
      <c r="I991" s="870"/>
      <c r="J991" s="870"/>
      <c r="K991" s="870"/>
      <c r="L991" s="870"/>
      <c r="M991" s="870"/>
      <c r="N991" s="870"/>
      <c r="O991" s="870"/>
      <c r="P991" s="870"/>
      <c r="Q991" s="870"/>
    </row>
    <row r="992" ht="25.15" customHeight="true" x14ac:dyDescent="0.2">
      <c r="C992" s="870"/>
      <c r="D992" s="870"/>
      <c r="E992" s="870"/>
      <c r="F992" s="870"/>
      <c r="G992" s="870"/>
      <c r="H992" s="870"/>
      <c r="I992" s="870"/>
      <c r="J992" s="870"/>
      <c r="K992" s="870"/>
      <c r="L992" s="870"/>
      <c r="M992" s="870"/>
      <c r="N992" s="870"/>
      <c r="O992" s="870"/>
      <c r="P992" s="870"/>
      <c r="Q992" s="870"/>
    </row>
    <row r="993" ht="25.15" customHeight="true" x14ac:dyDescent="0.2">
      <c r="C993" s="870"/>
      <c r="D993" s="870"/>
      <c r="E993" s="870"/>
      <c r="F993" s="870"/>
      <c r="G993" s="870"/>
      <c r="H993" s="870"/>
      <c r="I993" s="870"/>
      <c r="J993" s="870"/>
      <c r="K993" s="870"/>
      <c r="L993" s="870"/>
      <c r="M993" s="870"/>
      <c r="N993" s="870"/>
      <c r="O993" s="870"/>
      <c r="P993" s="870"/>
      <c r="Q993" s="870"/>
    </row>
    <row r="994" ht="25.15" customHeight="true" x14ac:dyDescent="0.2">
      <c r="C994" s="870"/>
      <c r="D994" s="870"/>
      <c r="E994" s="870"/>
      <c r="F994" s="870"/>
      <c r="G994" s="870"/>
      <c r="H994" s="870"/>
      <c r="I994" s="870"/>
      <c r="J994" s="870"/>
      <c r="K994" s="870"/>
      <c r="L994" s="870"/>
      <c r="M994" s="870"/>
      <c r="N994" s="870"/>
      <c r="O994" s="870"/>
      <c r="P994" s="870"/>
      <c r="Q994" s="870"/>
    </row>
    <row r="995" ht="25.15" customHeight="true" x14ac:dyDescent="0.2">
      <c r="C995" s="870"/>
      <c r="D995" s="870"/>
      <c r="E995" s="870"/>
      <c r="F995" s="870"/>
      <c r="G995" s="870"/>
      <c r="H995" s="870"/>
      <c r="I995" s="870"/>
      <c r="J995" s="870"/>
      <c r="K995" s="870"/>
      <c r="L995" s="870"/>
      <c r="M995" s="870"/>
      <c r="N995" s="870"/>
      <c r="O995" s="870"/>
      <c r="P995" s="870"/>
      <c r="Q995" s="870"/>
    </row>
    <row r="996" ht="25.15" customHeight="true" x14ac:dyDescent="0.2">
      <c r="C996" s="870"/>
      <c r="D996" s="870"/>
      <c r="E996" s="870"/>
      <c r="F996" s="870"/>
      <c r="G996" s="870"/>
      <c r="H996" s="870"/>
      <c r="I996" s="870"/>
      <c r="J996" s="870"/>
      <c r="K996" s="870"/>
      <c r="L996" s="870"/>
      <c r="M996" s="870"/>
      <c r="N996" s="870"/>
      <c r="O996" s="870"/>
      <c r="P996" s="870"/>
      <c r="Q996" s="870"/>
    </row>
    <row r="997" ht="25.15" customHeight="true" x14ac:dyDescent="0.2">
      <c r="C997" s="870"/>
      <c r="D997" s="870"/>
      <c r="E997" s="870"/>
      <c r="F997" s="870"/>
      <c r="G997" s="870"/>
      <c r="H997" s="870"/>
      <c r="I997" s="870"/>
      <c r="J997" s="870"/>
      <c r="K997" s="870"/>
      <c r="L997" s="870"/>
      <c r="M997" s="870"/>
      <c r="N997" s="870"/>
      <c r="O997" s="870"/>
      <c r="P997" s="870"/>
      <c r="Q997" s="870"/>
    </row>
    <row r="998" ht="25.15" customHeight="true" x14ac:dyDescent="0.2">
      <c r="C998" s="870"/>
      <c r="D998" s="870"/>
      <c r="E998" s="870"/>
      <c r="F998" s="870"/>
      <c r="G998" s="870"/>
      <c r="H998" s="870"/>
      <c r="I998" s="870"/>
      <c r="J998" s="870"/>
      <c r="K998" s="870"/>
      <c r="L998" s="870"/>
      <c r="M998" s="870"/>
      <c r="N998" s="870"/>
      <c r="O998" s="870"/>
      <c r="P998" s="870"/>
      <c r="Q998" s="870"/>
    </row>
    <row r="999" ht="25.15" customHeight="true" x14ac:dyDescent="0.2">
      <c r="C999" s="870"/>
      <c r="D999" s="870"/>
      <c r="E999" s="870"/>
      <c r="F999" s="870"/>
      <c r="G999" s="870"/>
      <c r="H999" s="870"/>
      <c r="I999" s="870"/>
      <c r="J999" s="870"/>
      <c r="K999" s="870"/>
      <c r="L999" s="870"/>
      <c r="M999" s="870"/>
      <c r="N999" s="870"/>
      <c r="O999" s="870"/>
      <c r="P999" s="870"/>
      <c r="Q999" s="870"/>
    </row>
    <row r="1000" ht="25.15" customHeight="true" x14ac:dyDescent="0.2">
      <c r="C1000" s="870"/>
      <c r="D1000" s="870"/>
      <c r="E1000" s="870"/>
      <c r="F1000" s="870"/>
      <c r="G1000" s="870"/>
      <c r="H1000" s="870"/>
      <c r="I1000" s="870"/>
      <c r="J1000" s="870"/>
      <c r="K1000" s="870"/>
      <c r="L1000" s="870"/>
      <c r="M1000" s="870"/>
      <c r="N1000" s="870"/>
      <c r="O1000" s="870"/>
      <c r="P1000" s="870"/>
      <c r="Q1000" s="870"/>
    </row>
    <row r="1001" ht="25.15" customHeight="true" x14ac:dyDescent="0.2">
      <c r="C1001" s="870"/>
      <c r="D1001" s="870"/>
      <c r="E1001" s="870"/>
      <c r="F1001" s="870"/>
      <c r="G1001" s="870"/>
      <c r="H1001" s="870"/>
      <c r="I1001" s="870"/>
      <c r="J1001" s="870"/>
      <c r="K1001" s="870"/>
      <c r="L1001" s="870"/>
      <c r="M1001" s="870"/>
      <c r="N1001" s="870"/>
      <c r="O1001" s="870"/>
      <c r="P1001" s="870"/>
      <c r="Q1001" s="870"/>
    </row>
    <row r="1002" ht="25.15" customHeight="true" x14ac:dyDescent="0.2">
      <c r="C1002" s="870"/>
      <c r="D1002" s="870"/>
      <c r="E1002" s="870"/>
      <c r="F1002" s="870"/>
      <c r="G1002" s="870"/>
      <c r="H1002" s="870"/>
      <c r="I1002" s="870"/>
      <c r="J1002" s="870"/>
      <c r="K1002" s="870"/>
      <c r="L1002" s="870"/>
      <c r="M1002" s="870"/>
      <c r="N1002" s="870"/>
      <c r="O1002" s="870"/>
      <c r="P1002" s="870"/>
      <c r="Q1002" s="870"/>
    </row>
    <row r="1003" ht="25.15" customHeight="true" x14ac:dyDescent="0.2">
      <c r="C1003" s="870"/>
      <c r="D1003" s="870"/>
      <c r="E1003" s="870"/>
      <c r="F1003" s="870"/>
      <c r="G1003" s="870"/>
      <c r="H1003" s="870"/>
      <c r="I1003" s="870"/>
      <c r="J1003" s="870"/>
      <c r="K1003" s="870"/>
      <c r="L1003" s="870"/>
      <c r="M1003" s="870"/>
      <c r="N1003" s="870"/>
      <c r="O1003" s="870"/>
      <c r="P1003" s="870"/>
      <c r="Q1003" s="870"/>
    </row>
    <row r="1004" ht="25.15" customHeight="true" x14ac:dyDescent="0.2">
      <c r="C1004" s="870"/>
      <c r="D1004" s="870"/>
      <c r="E1004" s="870"/>
      <c r="F1004" s="870"/>
      <c r="G1004" s="870"/>
      <c r="H1004" s="870"/>
      <c r="I1004" s="870"/>
      <c r="J1004" s="870"/>
      <c r="K1004" s="870"/>
      <c r="L1004" s="870"/>
      <c r="M1004" s="870"/>
      <c r="N1004" s="870"/>
      <c r="O1004" s="870"/>
      <c r="P1004" s="870"/>
      <c r="Q1004" s="870"/>
    </row>
    <row r="1005" ht="25.15" customHeight="true" x14ac:dyDescent="0.2">
      <c r="C1005" s="870"/>
      <c r="D1005" s="870"/>
      <c r="E1005" s="870"/>
      <c r="F1005" s="870"/>
      <c r="G1005" s="870"/>
      <c r="H1005" s="870"/>
      <c r="I1005" s="870"/>
      <c r="J1005" s="870"/>
      <c r="K1005" s="870"/>
      <c r="L1005" s="870"/>
      <c r="M1005" s="870"/>
      <c r="N1005" s="870"/>
      <c r="O1005" s="870"/>
      <c r="P1005" s="870"/>
      <c r="Q1005" s="870"/>
    </row>
    <row r="1006" ht="25.15" customHeight="true" x14ac:dyDescent="0.2">
      <c r="C1006" s="870"/>
      <c r="D1006" s="870"/>
      <c r="E1006" s="870"/>
      <c r="F1006" s="870"/>
      <c r="G1006" s="870"/>
      <c r="H1006" s="870"/>
      <c r="I1006" s="870"/>
      <c r="J1006" s="870"/>
      <c r="K1006" s="870"/>
      <c r="L1006" s="870"/>
      <c r="M1006" s="870"/>
      <c r="N1006" s="870"/>
      <c r="O1006" s="870"/>
      <c r="P1006" s="870"/>
      <c r="Q1006" s="870"/>
    </row>
    <row r="1007" ht="25.15" customHeight="true" x14ac:dyDescent="0.2">
      <c r="C1007" s="870"/>
      <c r="D1007" s="870"/>
      <c r="E1007" s="870"/>
      <c r="F1007" s="870"/>
      <c r="G1007" s="870"/>
      <c r="H1007" s="870"/>
      <c r="I1007" s="870"/>
      <c r="J1007" s="870"/>
      <c r="K1007" s="870"/>
      <c r="L1007" s="870"/>
      <c r="M1007" s="870"/>
      <c r="N1007" s="870"/>
      <c r="O1007" s="870"/>
      <c r="P1007" s="870"/>
      <c r="Q1007" s="870"/>
    </row>
    <row r="1008" ht="25.15" customHeight="true" x14ac:dyDescent="0.2">
      <c r="C1008" s="870"/>
      <c r="D1008" s="870"/>
      <c r="E1008" s="870"/>
      <c r="F1008" s="870"/>
      <c r="G1008" s="870"/>
      <c r="H1008" s="870"/>
      <c r="I1008" s="870"/>
      <c r="J1008" s="870"/>
      <c r="K1008" s="870"/>
      <c r="L1008" s="870"/>
      <c r="M1008" s="870"/>
      <c r="N1008" s="870"/>
      <c r="O1008" s="870"/>
      <c r="P1008" s="870"/>
      <c r="Q1008" s="870"/>
    </row>
    <row r="1009" ht="25.15" customHeight="true" x14ac:dyDescent="0.2">
      <c r="C1009" s="870"/>
      <c r="D1009" s="870"/>
      <c r="E1009" s="870"/>
      <c r="F1009" s="870"/>
      <c r="G1009" s="870"/>
      <c r="H1009" s="870"/>
      <c r="I1009" s="870"/>
      <c r="J1009" s="870"/>
      <c r="K1009" s="870"/>
      <c r="L1009" s="870"/>
      <c r="M1009" s="870"/>
      <c r="N1009" s="870"/>
      <c r="O1009" s="870"/>
      <c r="P1009" s="870"/>
      <c r="Q1009" s="870"/>
    </row>
    <row r="1010" ht="25.15" customHeight="true" x14ac:dyDescent="0.2">
      <c r="C1010" s="870"/>
      <c r="D1010" s="870"/>
      <c r="E1010" s="870"/>
      <c r="F1010" s="870"/>
      <c r="G1010" s="870"/>
      <c r="H1010" s="870"/>
      <c r="I1010" s="870"/>
      <c r="J1010" s="870"/>
      <c r="K1010" s="870"/>
      <c r="L1010" s="870"/>
      <c r="M1010" s="870"/>
      <c r="N1010" s="870"/>
      <c r="O1010" s="870"/>
      <c r="P1010" s="870"/>
      <c r="Q1010" s="870"/>
    </row>
    <row r="1011" ht="25.15" customHeight="true" x14ac:dyDescent="0.2">
      <c r="C1011" s="870"/>
      <c r="D1011" s="870"/>
      <c r="E1011" s="870"/>
      <c r="F1011" s="870"/>
      <c r="G1011" s="870"/>
      <c r="H1011" s="870"/>
      <c r="I1011" s="870"/>
      <c r="J1011" s="870"/>
      <c r="K1011" s="870"/>
      <c r="L1011" s="870"/>
      <c r="M1011" s="870"/>
      <c r="N1011" s="870"/>
      <c r="O1011" s="870"/>
      <c r="P1011" s="870"/>
      <c r="Q1011" s="870"/>
    </row>
    <row r="1012" ht="25.15" customHeight="true" x14ac:dyDescent="0.2">
      <c r="C1012" s="870"/>
      <c r="D1012" s="870"/>
      <c r="E1012" s="870"/>
      <c r="F1012" s="870"/>
      <c r="G1012" s="870"/>
      <c r="H1012" s="870"/>
      <c r="I1012" s="870"/>
      <c r="J1012" s="870"/>
      <c r="K1012" s="870"/>
      <c r="L1012" s="870"/>
      <c r="M1012" s="870"/>
      <c r="N1012" s="870"/>
      <c r="O1012" s="870"/>
      <c r="P1012" s="870"/>
      <c r="Q1012" s="870"/>
    </row>
    <row r="1013" ht="25.15" customHeight="true" x14ac:dyDescent="0.2">
      <c r="C1013" s="870"/>
      <c r="D1013" s="870"/>
      <c r="E1013" s="870"/>
      <c r="F1013" s="870"/>
      <c r="G1013" s="870"/>
      <c r="H1013" s="870"/>
      <c r="I1013" s="870"/>
      <c r="J1013" s="870"/>
      <c r="K1013" s="870"/>
      <c r="L1013" s="870"/>
      <c r="M1013" s="870"/>
      <c r="N1013" s="870"/>
      <c r="O1013" s="870"/>
      <c r="P1013" s="870"/>
      <c r="Q1013" s="870"/>
    </row>
    <row r="1014" ht="25.15" customHeight="true" x14ac:dyDescent="0.2">
      <c r="C1014" s="870"/>
      <c r="D1014" s="870"/>
      <c r="E1014" s="870"/>
      <c r="F1014" s="870"/>
      <c r="G1014" s="870"/>
      <c r="H1014" s="870"/>
      <c r="I1014" s="870"/>
      <c r="J1014" s="870"/>
      <c r="K1014" s="870"/>
      <c r="L1014" s="870"/>
      <c r="M1014" s="870"/>
      <c r="N1014" s="870"/>
      <c r="O1014" s="870"/>
      <c r="P1014" s="870"/>
      <c r="Q1014" s="870"/>
    </row>
    <row r="1015" ht="25.15" customHeight="true" x14ac:dyDescent="0.2">
      <c r="C1015" s="870"/>
      <c r="D1015" s="870"/>
      <c r="E1015" s="870"/>
      <c r="F1015" s="870"/>
      <c r="G1015" s="870"/>
      <c r="H1015" s="870"/>
      <c r="I1015" s="870"/>
      <c r="J1015" s="870"/>
      <c r="K1015" s="870"/>
      <c r="L1015" s="870"/>
      <c r="M1015" s="870"/>
      <c r="N1015" s="870"/>
      <c r="O1015" s="870"/>
      <c r="P1015" s="870"/>
      <c r="Q1015" s="870"/>
    </row>
    <row r="1016" ht="25.15" customHeight="true" x14ac:dyDescent="0.2">
      <c r="C1016" s="870"/>
      <c r="D1016" s="870"/>
      <c r="E1016" s="870"/>
      <c r="F1016" s="870"/>
      <c r="G1016" s="870"/>
      <c r="H1016" s="870"/>
      <c r="I1016" s="870"/>
      <c r="J1016" s="870"/>
      <c r="K1016" s="870"/>
      <c r="L1016" s="870"/>
      <c r="M1016" s="870"/>
      <c r="N1016" s="870"/>
      <c r="O1016" s="870"/>
      <c r="P1016" s="870"/>
      <c r="Q1016" s="870"/>
    </row>
    <row r="1017" ht="25.15" customHeight="true" x14ac:dyDescent="0.2">
      <c r="C1017" s="870"/>
      <c r="D1017" s="870"/>
      <c r="E1017" s="870"/>
      <c r="F1017" s="870"/>
      <c r="G1017" s="870"/>
      <c r="H1017" s="870"/>
      <c r="I1017" s="870"/>
      <c r="J1017" s="870"/>
      <c r="K1017" s="870"/>
      <c r="L1017" s="870"/>
      <c r="M1017" s="870"/>
      <c r="N1017" s="870"/>
      <c r="O1017" s="870"/>
      <c r="P1017" s="870"/>
      <c r="Q1017" s="870"/>
    </row>
    <row r="1018" ht="25.15" customHeight="true" x14ac:dyDescent="0.2">
      <c r="C1018" s="870"/>
      <c r="D1018" s="870"/>
      <c r="E1018" s="870"/>
      <c r="F1018" s="870"/>
      <c r="G1018" s="870"/>
      <c r="H1018" s="870"/>
      <c r="I1018" s="870"/>
      <c r="J1018" s="870"/>
      <c r="K1018" s="870"/>
      <c r="L1018" s="870"/>
      <c r="M1018" s="870"/>
      <c r="N1018" s="870"/>
      <c r="O1018" s="870"/>
      <c r="P1018" s="870"/>
      <c r="Q1018" s="870"/>
    </row>
    <row r="1019" ht="25.15" customHeight="true" x14ac:dyDescent="0.2">
      <c r="C1019" s="870"/>
      <c r="D1019" s="870"/>
      <c r="E1019" s="870"/>
      <c r="F1019" s="870"/>
      <c r="G1019" s="870"/>
      <c r="H1019" s="870"/>
      <c r="I1019" s="870"/>
      <c r="J1019" s="870"/>
      <c r="K1019" s="870"/>
      <c r="L1019" s="870"/>
      <c r="M1019" s="870"/>
      <c r="N1019" s="870"/>
      <c r="O1019" s="870"/>
      <c r="P1019" s="870"/>
      <c r="Q1019" s="870"/>
    </row>
    <row r="1020" ht="25.15" customHeight="true" x14ac:dyDescent="0.2">
      <c r="C1020" s="870"/>
      <c r="D1020" s="870"/>
      <c r="E1020" s="870"/>
      <c r="F1020" s="870"/>
      <c r="G1020" s="870"/>
      <c r="H1020" s="870"/>
      <c r="I1020" s="870"/>
      <c r="J1020" s="870"/>
      <c r="K1020" s="870"/>
      <c r="L1020" s="870"/>
      <c r="M1020" s="870"/>
      <c r="N1020" s="870"/>
      <c r="O1020" s="870"/>
      <c r="P1020" s="870"/>
      <c r="Q1020" s="870"/>
    </row>
    <row r="1021" ht="25.15" customHeight="true" x14ac:dyDescent="0.2">
      <c r="C1021" s="870"/>
      <c r="D1021" s="870"/>
      <c r="E1021" s="870"/>
      <c r="F1021" s="870"/>
      <c r="G1021" s="870"/>
      <c r="H1021" s="870"/>
      <c r="I1021" s="870"/>
      <c r="J1021" s="870"/>
      <c r="K1021" s="870"/>
      <c r="L1021" s="870"/>
      <c r="M1021" s="870"/>
      <c r="N1021" s="870"/>
      <c r="O1021" s="870"/>
      <c r="P1021" s="870"/>
      <c r="Q1021" s="870"/>
    </row>
    <row r="1022" ht="25.15" customHeight="true" x14ac:dyDescent="0.2">
      <c r="C1022" s="870"/>
      <c r="D1022" s="870"/>
      <c r="E1022" s="870"/>
      <c r="F1022" s="870"/>
      <c r="G1022" s="870"/>
      <c r="H1022" s="870"/>
      <c r="I1022" s="870"/>
      <c r="J1022" s="870"/>
      <c r="K1022" s="870"/>
      <c r="L1022" s="870"/>
      <c r="M1022" s="870"/>
      <c r="N1022" s="870"/>
      <c r="O1022" s="870"/>
      <c r="P1022" s="870"/>
      <c r="Q1022" s="870"/>
    </row>
    <row r="1023" ht="25.15" customHeight="true" x14ac:dyDescent="0.2">
      <c r="C1023" s="870"/>
      <c r="D1023" s="870"/>
      <c r="E1023" s="870"/>
      <c r="F1023" s="870"/>
      <c r="G1023" s="870"/>
      <c r="H1023" s="870"/>
      <c r="I1023" s="870"/>
      <c r="J1023" s="870"/>
      <c r="K1023" s="870"/>
      <c r="L1023" s="870"/>
      <c r="M1023" s="870"/>
      <c r="N1023" s="870"/>
      <c r="O1023" s="870"/>
      <c r="P1023" s="870"/>
      <c r="Q1023" s="870"/>
    </row>
    <row r="1024" ht="25.15" customHeight="true" x14ac:dyDescent="0.2">
      <c r="C1024" s="870"/>
      <c r="D1024" s="870"/>
      <c r="E1024" s="870"/>
      <c r="F1024" s="870"/>
      <c r="G1024" s="870"/>
      <c r="H1024" s="870"/>
      <c r="I1024" s="870"/>
      <c r="J1024" s="870"/>
      <c r="K1024" s="870"/>
      <c r="L1024" s="870"/>
      <c r="M1024" s="870"/>
      <c r="N1024" s="870"/>
      <c r="O1024" s="870"/>
      <c r="P1024" s="870"/>
      <c r="Q1024" s="870"/>
    </row>
    <row r="1025" s="242" customFormat="true" ht="21" customHeight="true" x14ac:dyDescent="0.2">
      <c r="A1025" s="3330" t="s">
        <v>272</v>
      </c>
      <c r="B1025" s="3331"/>
      <c r="C1025" s="3332"/>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333" t="s">
        <v>203</v>
      </c>
      <c r="B1026" s="3334"/>
      <c r="C1026" s="809" t="s">
        <v>204</v>
      </c>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810" t="s">
        <v>205</v>
      </c>
      <c r="B1027" s="811" t="s">
        <v>206</v>
      </c>
      <c r="C1027" s="812">
        <v>14424</v>
      </c>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813" t="s">
        <v>207</v>
      </c>
      <c r="B1028" s="814" t="s">
        <v>206</v>
      </c>
      <c r="C1028" s="815">
        <v>14424</v>
      </c>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813" t="s">
        <v>208</v>
      </c>
      <c r="B1029" s="814" t="s">
        <v>206</v>
      </c>
      <c r="C1029" s="815">
        <v>14424</v>
      </c>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813" t="s">
        <v>210</v>
      </c>
      <c r="B1030" s="814" t="s">
        <v>206</v>
      </c>
      <c r="C1030" s="815">
        <v>14424</v>
      </c>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335" t="s">
        <v>212</v>
      </c>
      <c r="B1031" s="814" t="s">
        <v>213</v>
      </c>
      <c r="C1031" s="815">
        <v>4407</v>
      </c>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335"/>
      <c r="B1032" s="814" t="s">
        <v>214</v>
      </c>
      <c r="C1032" s="815">
        <v>10017</v>
      </c>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336"/>
      <c r="B1033" s="816" t="s">
        <v>215</v>
      </c>
      <c r="C1033" s="817">
        <v>0</v>
      </c>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785"/>
      <c r="BB1033" s="136"/>
      <c r="BC1033" s="785"/>
      <c r="BD1033" s="785"/>
      <c r="BE1033" s="785"/>
      <c r="BF1033" s="785"/>
      <c r="BG1033" s="785"/>
      <c r="BH1033" s="785"/>
      <c r="BI1033" s="785"/>
      <c r="BJ1033" s="785"/>
      <c r="BK1033" s="785"/>
      <c r="BL1033" s="785"/>
      <c r="BM1033" s="785"/>
      <c r="BN1033" s="785"/>
      <c r="BO1033" s="785"/>
      <c r="BP1033" s="785"/>
      <c r="BQ1033" s="785"/>
      <c r="BR1033" s="785"/>
      <c r="BS1033" s="785"/>
      <c r="BT1033" s="785"/>
      <c r="BU1033" s="785"/>
      <c r="BV1033" s="785"/>
      <c r="BW1033" s="785"/>
      <c r="BX1033" s="785"/>
      <c r="BY1033" s="78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337" t="s">
        <v>398</v>
      </c>
      <c r="B1034" s="3338"/>
      <c r="C1034" s="3339"/>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6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760"/>
      <c r="BB1035" s="268"/>
      <c r="BC1035" s="760"/>
      <c r="BD1035" s="760"/>
      <c r="BE1035" s="760"/>
      <c r="BF1035" s="760"/>
      <c r="BG1035" s="760"/>
      <c r="BH1035" s="760"/>
      <c r="BI1035" s="760"/>
      <c r="BJ1035" s="760"/>
      <c r="BK1035" s="760"/>
      <c r="BL1035" s="760"/>
      <c r="BM1035" s="760"/>
      <c r="BN1035" s="760"/>
      <c r="BO1035" s="760"/>
      <c r="BP1035" s="760"/>
      <c r="BQ1035" s="760"/>
      <c r="BR1035" s="760"/>
      <c r="BS1035" s="760"/>
      <c r="BT1035" s="760"/>
      <c r="BU1035" s="760"/>
      <c r="BV1035" s="760"/>
      <c r="BW1035" s="760"/>
      <c r="BX1035" s="760"/>
      <c r="BY1035" s="760"/>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122</v>
      </c>
      <c r="B1036" s="118" t="s">
        <v>123</v>
      </c>
    </row>
    <row r="1037" ht="15" customHeight="true" x14ac:dyDescent="0.2">
      <c r="A1037" s="429" t="str">
        <f>R15</f>
        <v>Boucle de Mouhoun</v>
      </c>
      <c r="B1037" s="429">
        <f>BR122+BR123</f>
        <v>9221.5636140000024</v>
      </c>
    </row>
    <row r="1038" ht="15" customHeight="true" x14ac:dyDescent="0.2">
      <c r="A1038" s="429" t="str">
        <f>S15</f>
        <v>Cascades</v>
      </c>
      <c r="B1038" s="429">
        <f>BS122+BS123</f>
        <v>3259.9722699999979</v>
      </c>
    </row>
    <row r="1039" ht="15" customHeight="true" x14ac:dyDescent="0.2">
      <c r="A1039" s="429" t="str">
        <f>T15</f>
        <v>Centre</v>
      </c>
      <c r="B1039" s="429">
        <f>BT122+BT123</f>
        <v>9894.0612380000057</v>
      </c>
    </row>
    <row r="1040" ht="15" customHeight="true" x14ac:dyDescent="0.2">
      <c r="A1040" s="429" t="str">
        <f>U15</f>
        <v>Centre-Est</v>
      </c>
      <c r="B1040" s="429">
        <f>BU122+BU123</f>
        <v>6329.1913490000006</v>
      </c>
    </row>
    <row r="1041" ht="15" customHeight="true" x14ac:dyDescent="0.2">
      <c r="A1041" s="429" t="str">
        <f>V15</f>
        <v>Centre-Nord</v>
      </c>
      <c r="B1041" s="429">
        <f>BV122+BV123</f>
        <v>6363.2493220000051</v>
      </c>
    </row>
    <row r="1042" ht="15" customHeight="true" x14ac:dyDescent="0.2">
      <c r="A1042" s="429" t="str">
        <f>W15</f>
        <v>Centre-Ouest</v>
      </c>
      <c r="B1042" s="429">
        <f>BW122+BW123</f>
        <v>6314.5785350000006</v>
      </c>
    </row>
    <row r="1043" ht="15" customHeight="true" x14ac:dyDescent="0.2">
      <c r="A1043" s="429" t="str">
        <f>X15</f>
        <v>Centre-Sud</v>
      </c>
      <c r="B1043" s="429">
        <f>BX122+XR123</f>
        <v>553.71010200000023</v>
      </c>
    </row>
    <row r="1044" ht="15" customHeight="true" x14ac:dyDescent="0.2">
      <c r="A1044" s="429" t="str">
        <f>Y15</f>
        <v>Est</v>
      </c>
      <c r="B1044" s="429">
        <f>BY122+BY123</f>
        <v>7822.2089790000036</v>
      </c>
    </row>
    <row r="1045" ht="15" customHeight="true" x14ac:dyDescent="0.2">
      <c r="A1045" s="429" t="str">
        <f>Z15</f>
        <v>Hauts Basins</v>
      </c>
      <c r="B1045" s="429">
        <f>BZ122+BZ123</f>
        <v>8976.6203470000037</v>
      </c>
    </row>
    <row r="1046" ht="15" customHeight="true" x14ac:dyDescent="0.2">
      <c r="A1046" s="268" t="str">
        <f>AA15</f>
        <v>Nord</v>
      </c>
      <c r="B1046" s="429">
        <f>CA122+CA123</f>
        <v>6122.3869879999947</v>
      </c>
    </row>
    <row r="1047" ht="15" customHeight="true" x14ac:dyDescent="0.2">
      <c r="A1047" s="268" t="str">
        <f>AB15</f>
        <v>Plateau Central</v>
      </c>
      <c r="B1047" s="429">
        <f>CB122+CB123</f>
        <v>3989.8482940000013</v>
      </c>
    </row>
    <row r="1048" ht="15" customHeight="true" x14ac:dyDescent="0.2">
      <c r="A1048" s="268" t="str">
        <f>AC15</f>
        <v>Sahel</v>
      </c>
      <c r="B1048" s="429">
        <f>CC122+CC123</f>
        <v>6528.1574000000028</v>
      </c>
    </row>
    <row r="1049" ht="15" customHeight="true" x14ac:dyDescent="0.2">
      <c r="A1049" s="268" t="str">
        <f>AD15</f>
        <v>Sud-Ouest</v>
      </c>
      <c r="B1049" s="429">
        <f>CD122+CD123</f>
        <v>3509.3049320000041</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13</v>
      </c>
      <c r="B1072" s="268" t="s">
        <v>142</v>
      </c>
    </row>
    <row r="1100" s="1061" customFormat="true" ht="17.1" customHeight="true" x14ac:dyDescent="0.2">
      <c r="A1100" s="1062"/>
      <c r="B1100" s="1057"/>
      <c r="BA1100" s="760"/>
      <c r="BB1100" s="268"/>
      <c r="BC1100" s="760"/>
      <c r="BD1100" s="760"/>
      <c r="BE1100" s="760"/>
      <c r="BF1100" s="760"/>
      <c r="BG1100" s="760"/>
      <c r="BH1100" s="760"/>
      <c r="BI1100" s="760"/>
      <c r="BJ1100" s="760"/>
      <c r="BK1100" s="760"/>
      <c r="BL1100" s="760"/>
      <c r="BM1100" s="760"/>
      <c r="BN1100" s="760"/>
      <c r="BO1100" s="760"/>
      <c r="BP1100" s="760"/>
      <c r="BQ1100" s="760"/>
      <c r="BR1100" s="760"/>
      <c r="BS1100" s="760"/>
      <c r="BT1100" s="760"/>
      <c r="BU1100" s="760"/>
      <c r="BV1100" s="760"/>
      <c r="BW1100" s="760"/>
      <c r="BX1100" s="760"/>
      <c r="BY1100" s="760"/>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1061" customFormat="true" ht="17.1" customHeight="true" x14ac:dyDescent="0.2">
      <c r="A1101" s="1063"/>
      <c r="B1101" s="1058"/>
      <c r="BA1101" s="760"/>
      <c r="BB1101" s="268"/>
      <c r="BC1101" s="760"/>
      <c r="BD1101" s="760"/>
      <c r="BE1101" s="760"/>
      <c r="BF1101" s="760"/>
      <c r="BG1101" s="760"/>
      <c r="BH1101" s="760"/>
      <c r="BI1101" s="760"/>
      <c r="BJ1101" s="760"/>
      <c r="BK1101" s="760"/>
      <c r="BL1101" s="760"/>
      <c r="BM1101" s="760"/>
      <c r="BN1101" s="760"/>
      <c r="BO1101" s="760"/>
      <c r="BP1101" s="760"/>
      <c r="BQ1101" s="760"/>
      <c r="BR1101" s="760"/>
      <c r="BS1101" s="760"/>
      <c r="BT1101" s="760"/>
      <c r="BU1101" s="760"/>
      <c r="BV1101" s="760"/>
      <c r="BW1101" s="760"/>
      <c r="BX1101" s="760"/>
      <c r="BY1101" s="760"/>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760"/>
      <c r="BB1102" s="268"/>
      <c r="BC1102" s="760"/>
      <c r="BD1102" s="760"/>
      <c r="BE1102" s="760"/>
      <c r="BF1102" s="760"/>
      <c r="BG1102" s="760"/>
      <c r="BH1102" s="760"/>
      <c r="BI1102" s="760"/>
      <c r="BJ1102" s="760"/>
      <c r="BK1102" s="760"/>
      <c r="BL1102" s="760"/>
      <c r="BM1102" s="760"/>
      <c r="BN1102" s="760"/>
      <c r="BO1102" s="760"/>
      <c r="BP1102" s="760"/>
      <c r="BQ1102" s="760"/>
      <c r="BR1102" s="760"/>
      <c r="BS1102" s="760"/>
      <c r="BT1102" s="760"/>
      <c r="BU1102" s="760"/>
      <c r="BV1102" s="760"/>
      <c r="BW1102" s="760"/>
      <c r="BX1102" s="760"/>
      <c r="BY1102" s="760"/>
    </row>
    <row r="1103" s="235" customFormat="true" ht="15" customHeight="true" x14ac:dyDescent="0.2">
      <c r="BA1103" s="760"/>
      <c r="BB1103" s="268"/>
      <c r="BC1103" s="760"/>
      <c r="BD1103" s="760"/>
      <c r="BE1103" s="760"/>
      <c r="BF1103" s="760"/>
      <c r="BG1103" s="760"/>
      <c r="BH1103" s="760"/>
      <c r="BI1103" s="760"/>
      <c r="BJ1103" s="760"/>
      <c r="BK1103" s="760"/>
      <c r="BL1103" s="760"/>
      <c r="BM1103" s="760"/>
      <c r="BN1103" s="760"/>
      <c r="BO1103" s="760"/>
      <c r="BP1103" s="760"/>
      <c r="BQ1103" s="760"/>
      <c r="BR1103" s="760"/>
      <c r="BS1103" s="760"/>
      <c r="BT1103" s="760"/>
      <c r="BU1103" s="760"/>
      <c r="BV1103" s="760"/>
      <c r="BW1103" s="760"/>
      <c r="BX1103" s="760"/>
      <c r="BY1103" s="760"/>
    </row>
    <row r="1104" s="235" customFormat="true" ht="15" customHeight="true" x14ac:dyDescent="0.2">
      <c r="BA1104" s="760"/>
      <c r="BB1104" s="268"/>
      <c r="BC1104" s="760"/>
      <c r="BD1104" s="760"/>
      <c r="BE1104" s="760"/>
      <c r="BF1104" s="760"/>
      <c r="BG1104" s="760"/>
      <c r="BH1104" s="760"/>
      <c r="BI1104" s="760"/>
      <c r="BJ1104" s="760"/>
      <c r="BK1104" s="760"/>
      <c r="BL1104" s="760"/>
      <c r="BM1104" s="760"/>
      <c r="BN1104" s="760"/>
      <c r="BO1104" s="760"/>
      <c r="BP1104" s="760"/>
      <c r="BQ1104" s="760"/>
      <c r="BR1104" s="760"/>
      <c r="BS1104" s="760"/>
      <c r="BT1104" s="760"/>
      <c r="BU1104" s="760"/>
      <c r="BV1104" s="760"/>
      <c r="BW1104" s="760"/>
      <c r="BX1104" s="760"/>
      <c r="BY1104" s="760"/>
    </row>
    <row r="1105" s="235" customFormat="true" ht="15" customHeight="true" x14ac:dyDescent="0.2">
      <c r="BA1105" s="760"/>
      <c r="BB1105" s="268"/>
      <c r="BC1105" s="760"/>
      <c r="BD1105" s="760"/>
      <c r="BE1105" s="760"/>
      <c r="BF1105" s="760"/>
      <c r="BG1105" s="760"/>
      <c r="BH1105" s="760"/>
      <c r="BI1105" s="760"/>
      <c r="BJ1105" s="760"/>
      <c r="BK1105" s="760"/>
      <c r="BL1105" s="760"/>
      <c r="BM1105" s="760"/>
      <c r="BN1105" s="760"/>
      <c r="BO1105" s="760"/>
      <c r="BP1105" s="760"/>
      <c r="BQ1105" s="760"/>
      <c r="BR1105" s="760"/>
      <c r="BS1105" s="760"/>
      <c r="BT1105" s="760"/>
      <c r="BU1105" s="760"/>
      <c r="BV1105" s="760"/>
      <c r="BW1105" s="760"/>
      <c r="BX1105" s="760"/>
      <c r="BY1105" s="760"/>
    </row>
    <row r="1106" s="235" customFormat="true" ht="15" customHeight="true" x14ac:dyDescent="0.2">
      <c r="BA1106" s="760"/>
      <c r="BB1106" s="268"/>
      <c r="BC1106" s="760"/>
      <c r="BD1106" s="760"/>
      <c r="BE1106" s="760"/>
      <c r="BF1106" s="760"/>
      <c r="BG1106" s="760"/>
      <c r="BH1106" s="760"/>
      <c r="BI1106" s="760"/>
      <c r="BJ1106" s="760"/>
      <c r="BK1106" s="760"/>
      <c r="BL1106" s="760"/>
      <c r="BM1106" s="760"/>
      <c r="BN1106" s="760"/>
      <c r="BO1106" s="760"/>
      <c r="BP1106" s="760"/>
      <c r="BQ1106" s="760"/>
      <c r="BR1106" s="760"/>
      <c r="BS1106" s="760"/>
      <c r="BT1106" s="760"/>
      <c r="BU1106" s="760"/>
      <c r="BV1106" s="760"/>
      <c r="BW1106" s="760"/>
      <c r="BX1106" s="760"/>
      <c r="BY1106" s="760"/>
    </row>
    <row r="1107" s="235" customFormat="true" ht="15" customHeight="true" x14ac:dyDescent="0.2">
      <c r="BA1107" s="760"/>
      <c r="BB1107" s="268"/>
      <c r="BC1107" s="760"/>
      <c r="BD1107" s="760"/>
      <c r="BE1107" s="760"/>
      <c r="BF1107" s="760"/>
      <c r="BG1107" s="760"/>
      <c r="BH1107" s="760"/>
      <c r="BI1107" s="760"/>
      <c r="BJ1107" s="760"/>
      <c r="BK1107" s="760"/>
      <c r="BL1107" s="760"/>
      <c r="BM1107" s="760"/>
      <c r="BN1107" s="760"/>
      <c r="BO1107" s="760"/>
      <c r="BP1107" s="760"/>
      <c r="BQ1107" s="760"/>
      <c r="BR1107" s="760"/>
      <c r="BS1107" s="760"/>
      <c r="BT1107" s="760"/>
      <c r="BU1107" s="760"/>
      <c r="BV1107" s="760"/>
      <c r="BW1107" s="760"/>
      <c r="BX1107" s="760"/>
      <c r="BY1107" s="760"/>
    </row>
    <row r="1108" s="235" customFormat="true" ht="15" customHeight="true" x14ac:dyDescent="0.2">
      <c r="BA1108" s="760"/>
      <c r="BB1108" s="268"/>
      <c r="BC1108" s="760"/>
      <c r="BD1108" s="760"/>
      <c r="BE1108" s="760"/>
      <c r="BF1108" s="760"/>
      <c r="BG1108" s="760"/>
      <c r="BH1108" s="760"/>
      <c r="BI1108" s="760"/>
      <c r="BJ1108" s="760"/>
      <c r="BK1108" s="760"/>
      <c r="BL1108" s="760"/>
      <c r="BM1108" s="760"/>
      <c r="BN1108" s="760"/>
      <c r="BO1108" s="760"/>
      <c r="BP1108" s="760"/>
      <c r="BQ1108" s="760"/>
      <c r="BR1108" s="760"/>
      <c r="BS1108" s="760"/>
      <c r="BT1108" s="760"/>
      <c r="BU1108" s="760"/>
      <c r="BV1108" s="760"/>
      <c r="BW1108" s="760"/>
      <c r="BX1108" s="760"/>
      <c r="BY1108" s="760"/>
    </row>
    <row r="1109" s="235" customFormat="true" ht="15" customHeight="true" x14ac:dyDescent="0.2">
      <c r="BA1109" s="760"/>
      <c r="BB1109" s="268"/>
      <c r="BC1109" s="760"/>
      <c r="BD1109" s="760"/>
      <c r="BE1109" s="760"/>
      <c r="BF1109" s="760"/>
      <c r="BG1109" s="760"/>
      <c r="BH1109" s="760"/>
      <c r="BI1109" s="760"/>
      <c r="BJ1109" s="760"/>
      <c r="BK1109" s="760"/>
      <c r="BL1109" s="760"/>
      <c r="BM1109" s="760"/>
      <c r="BN1109" s="760"/>
      <c r="BO1109" s="760"/>
      <c r="BP1109" s="760"/>
      <c r="BQ1109" s="760"/>
      <c r="BR1109" s="760"/>
      <c r="BS1109" s="760"/>
      <c r="BT1109" s="760"/>
      <c r="BU1109" s="760"/>
      <c r="BV1109" s="760"/>
      <c r="BW1109" s="760"/>
      <c r="BX1109" s="760"/>
      <c r="BY1109" s="760"/>
    </row>
    <row r="1110" s="235" customFormat="true" ht="15" customHeight="true" x14ac:dyDescent="0.2">
      <c r="BA1110" s="760"/>
      <c r="BB1110" s="268"/>
      <c r="BC1110" s="760"/>
      <c r="BD1110" s="760"/>
      <c r="BE1110" s="760"/>
      <c r="BF1110" s="760"/>
      <c r="BG1110" s="760"/>
      <c r="BH1110" s="760"/>
      <c r="BI1110" s="760"/>
      <c r="BJ1110" s="760"/>
      <c r="BK1110" s="760"/>
      <c r="BL1110" s="760"/>
      <c r="BM1110" s="760"/>
      <c r="BN1110" s="760"/>
      <c r="BO1110" s="760"/>
      <c r="BP1110" s="760"/>
      <c r="BQ1110" s="760"/>
      <c r="BR1110" s="760"/>
      <c r="BS1110" s="760"/>
      <c r="BT1110" s="760"/>
      <c r="BU1110" s="760"/>
      <c r="BV1110" s="760"/>
      <c r="BW1110" s="760"/>
      <c r="BX1110" s="760"/>
      <c r="BY1110" s="760"/>
    </row>
    <row r="1111" s="235" customFormat="true" ht="15" customHeight="true" x14ac:dyDescent="0.2">
      <c r="BA1111" s="760"/>
      <c r="BB1111" s="268"/>
      <c r="BC1111" s="760"/>
      <c r="BD1111" s="760"/>
      <c r="BE1111" s="760"/>
      <c r="BF1111" s="760"/>
      <c r="BG1111" s="760"/>
      <c r="BH1111" s="760"/>
      <c r="BI1111" s="760"/>
      <c r="BJ1111" s="760"/>
      <c r="BK1111" s="760"/>
      <c r="BL1111" s="760"/>
      <c r="BM1111" s="760"/>
      <c r="BN1111" s="760"/>
      <c r="BO1111" s="760"/>
      <c r="BP1111" s="760"/>
      <c r="BQ1111" s="760"/>
      <c r="BR1111" s="760"/>
      <c r="BS1111" s="760"/>
      <c r="BT1111" s="760"/>
      <c r="BU1111" s="760"/>
      <c r="BV1111" s="760"/>
      <c r="BW1111" s="760"/>
      <c r="BX1111" s="760"/>
      <c r="BY1111" s="760"/>
    </row>
    <row r="1112" s="235" customFormat="true" ht="15" customHeight="true" x14ac:dyDescent="0.2">
      <c r="BA1112" s="760"/>
      <c r="BB1112" s="268"/>
      <c r="BC1112" s="760"/>
      <c r="BD1112" s="760"/>
      <c r="BE1112" s="760"/>
      <c r="BF1112" s="760"/>
      <c r="BG1112" s="760"/>
      <c r="BH1112" s="760"/>
      <c r="BI1112" s="760"/>
      <c r="BJ1112" s="760"/>
      <c r="BK1112" s="760"/>
      <c r="BL1112" s="760"/>
      <c r="BM1112" s="760"/>
      <c r="BN1112" s="760"/>
      <c r="BO1112" s="760"/>
      <c r="BP1112" s="760"/>
      <c r="BQ1112" s="760"/>
      <c r="BR1112" s="760"/>
      <c r="BS1112" s="760"/>
      <c r="BT1112" s="760"/>
      <c r="BU1112" s="760"/>
      <c r="BV1112" s="760"/>
      <c r="BW1112" s="760"/>
      <c r="BX1112" s="760"/>
      <c r="BY1112" s="760"/>
    </row>
    <row r="1113" s="235" customFormat="true" ht="15" customHeight="true" x14ac:dyDescent="0.2">
      <c r="BA1113" s="760"/>
      <c r="BB1113" s="268"/>
      <c r="BC1113" s="760"/>
      <c r="BD1113" s="760"/>
      <c r="BE1113" s="760"/>
      <c r="BF1113" s="760"/>
      <c r="BG1113" s="760"/>
      <c r="BH1113" s="760"/>
      <c r="BI1113" s="760"/>
      <c r="BJ1113" s="760"/>
      <c r="BK1113" s="760"/>
      <c r="BL1113" s="760"/>
      <c r="BM1113" s="760"/>
      <c r="BN1113" s="760"/>
      <c r="BO1113" s="760"/>
      <c r="BP1113" s="760"/>
      <c r="BQ1113" s="760"/>
      <c r="BR1113" s="760"/>
      <c r="BS1113" s="760"/>
      <c r="BT1113" s="760"/>
      <c r="BU1113" s="760"/>
      <c r="BV1113" s="760"/>
      <c r="BW1113" s="760"/>
      <c r="BX1113" s="760"/>
      <c r="BY1113" s="760"/>
    </row>
    <row r="1114" s="235" customFormat="true" ht="17.1" customHeight="true" x14ac:dyDescent="0.2">
      <c r="A1114" s="1064"/>
      <c r="B1114" s="1059"/>
      <c r="C1114" s="1032"/>
      <c r="D1114" s="1033"/>
      <c r="E1114" s="1033"/>
      <c r="F1114" s="1033"/>
      <c r="G1114" s="1034"/>
      <c r="H1114" s="1033"/>
      <c r="I1114" s="1033"/>
      <c r="J1114" s="1033"/>
      <c r="K1114" s="1033"/>
      <c r="L1114" s="1034"/>
      <c r="M1114" s="1033"/>
      <c r="N1114" s="1033"/>
      <c r="O1114" s="1033"/>
      <c r="P1114" s="1033"/>
      <c r="Q1114" s="1034"/>
      <c r="R1114" s="1033"/>
      <c r="S1114" s="1033"/>
      <c r="T1114" s="1033"/>
      <c r="U1114" s="1033"/>
      <c r="V1114" s="1033"/>
      <c r="W1114" s="1033"/>
      <c r="X1114" s="1033"/>
      <c r="Y1114" s="1033"/>
      <c r="Z1114" s="1033"/>
      <c r="AA1114" s="1033"/>
      <c r="AB1114" s="1035"/>
      <c r="AC1114" s="1035"/>
      <c r="AD1114" s="1035"/>
      <c r="BA1114" s="760"/>
      <c r="BB1114" s="268"/>
      <c r="BC1114" s="760"/>
      <c r="BD1114" s="760"/>
      <c r="BE1114" s="760"/>
      <c r="BF1114" s="760"/>
      <c r="BG1114" s="760"/>
      <c r="BH1114" s="760"/>
      <c r="BI1114" s="760"/>
      <c r="BJ1114" s="760"/>
      <c r="BK1114" s="760"/>
      <c r="BL1114" s="760"/>
      <c r="BM1114" s="760"/>
      <c r="BN1114" s="760"/>
      <c r="BO1114" s="760"/>
      <c r="BP1114" s="760"/>
      <c r="BQ1114" s="760"/>
      <c r="BR1114" s="760"/>
      <c r="BS1114" s="760"/>
      <c r="BT1114" s="760"/>
      <c r="BU1114" s="760"/>
      <c r="BV1114" s="760"/>
      <c r="BW1114" s="760"/>
      <c r="BX1114" s="760"/>
      <c r="BY1114" s="760"/>
    </row>
    <row r="1115" s="235" customFormat="true" ht="17.1" customHeight="true" x14ac:dyDescent="0.2">
      <c r="A1115" s="1064"/>
      <c r="B1115" s="1059"/>
      <c r="C1115" s="1032"/>
      <c r="D1115" s="1033"/>
      <c r="E1115" s="1033"/>
      <c r="F1115" s="1033"/>
      <c r="G1115" s="1034"/>
      <c r="H1115" s="1033"/>
      <c r="I1115" s="1033"/>
      <c r="J1115" s="1033"/>
      <c r="K1115" s="1033"/>
      <c r="L1115" s="1034"/>
      <c r="M1115" s="1033"/>
      <c r="N1115" s="1033"/>
      <c r="O1115" s="1033"/>
      <c r="P1115" s="1033"/>
      <c r="Q1115" s="1034"/>
      <c r="R1115" s="1033"/>
      <c r="S1115" s="1033"/>
      <c r="T1115" s="1033"/>
      <c r="U1115" s="1033"/>
      <c r="V1115" s="1033"/>
      <c r="W1115" s="1033"/>
      <c r="X1115" s="1033"/>
      <c r="Y1115" s="1033"/>
      <c r="Z1115" s="1033"/>
      <c r="AA1115" s="1033"/>
      <c r="AB1115" s="1035"/>
      <c r="AC1115" s="1035"/>
      <c r="AD1115" s="1035"/>
      <c r="BA1115" s="760"/>
      <c r="BB1115" s="268"/>
      <c r="BC1115" s="760"/>
      <c r="BD1115" s="760"/>
      <c r="BE1115" s="760"/>
      <c r="BF1115" s="760"/>
      <c r="BG1115" s="760"/>
      <c r="BH1115" s="760"/>
      <c r="BI1115" s="760"/>
      <c r="BJ1115" s="760"/>
      <c r="BK1115" s="760"/>
      <c r="BL1115" s="760"/>
      <c r="BM1115" s="760"/>
      <c r="BN1115" s="760"/>
      <c r="BO1115" s="760"/>
      <c r="BP1115" s="760"/>
      <c r="BQ1115" s="760"/>
      <c r="BR1115" s="760"/>
      <c r="BS1115" s="760"/>
      <c r="BT1115" s="760"/>
      <c r="BU1115" s="760"/>
      <c r="BV1115" s="760"/>
      <c r="BW1115" s="760"/>
      <c r="BX1115" s="760"/>
      <c r="BY1115" s="760"/>
    </row>
    <row r="1116" s="235" customFormat="true" ht="17.1" customHeight="true" x14ac:dyDescent="0.2">
      <c r="A1116" s="1064"/>
      <c r="B1116" s="1059"/>
      <c r="C1116" s="1032"/>
      <c r="D1116" s="1033"/>
      <c r="E1116" s="1033"/>
      <c r="F1116" s="1033"/>
      <c r="G1116" s="1034"/>
      <c r="H1116" s="1033"/>
      <c r="I1116" s="1033"/>
      <c r="J1116" s="1033"/>
      <c r="K1116" s="1033"/>
      <c r="L1116" s="1034"/>
      <c r="M1116" s="1033"/>
      <c r="N1116" s="1033"/>
      <c r="O1116" s="1033"/>
      <c r="P1116" s="1033"/>
      <c r="Q1116" s="1034"/>
      <c r="R1116" s="1033"/>
      <c r="S1116" s="1033"/>
      <c r="T1116" s="1033"/>
      <c r="U1116" s="1033"/>
      <c r="V1116" s="1033"/>
      <c r="W1116" s="1033"/>
      <c r="X1116" s="1033"/>
      <c r="Y1116" s="1033"/>
      <c r="Z1116" s="1033"/>
      <c r="AA1116" s="1033"/>
      <c r="AB1116" s="1035"/>
      <c r="AC1116" s="1035"/>
      <c r="AD1116" s="1035"/>
      <c r="BA1116" s="760"/>
      <c r="BB1116" s="268"/>
      <c r="BC1116" s="760"/>
      <c r="BD1116" s="760"/>
      <c r="BE1116" s="760"/>
      <c r="BF1116" s="760"/>
      <c r="BG1116" s="760"/>
      <c r="BH1116" s="760"/>
      <c r="BI1116" s="760"/>
      <c r="BJ1116" s="760"/>
      <c r="BK1116" s="760"/>
      <c r="BL1116" s="760"/>
      <c r="BM1116" s="760"/>
      <c r="BN1116" s="760"/>
      <c r="BO1116" s="760"/>
      <c r="BP1116" s="760"/>
      <c r="BQ1116" s="760"/>
      <c r="BR1116" s="760"/>
      <c r="BS1116" s="760"/>
      <c r="BT1116" s="760"/>
      <c r="BU1116" s="760"/>
      <c r="BV1116" s="760"/>
      <c r="BW1116" s="760"/>
      <c r="BX1116" s="760"/>
      <c r="BY1116" s="760"/>
    </row>
    <row r="1117" s="235" customFormat="true" ht="17.1" customHeight="true" x14ac:dyDescent="0.2">
      <c r="A1117" s="1065"/>
      <c r="B1117" s="1060"/>
      <c r="C1117" s="1037"/>
      <c r="D1117" s="1038"/>
      <c r="E1117" s="1038"/>
      <c r="F1117" s="1038"/>
      <c r="G1117" s="1039"/>
      <c r="H1117" s="1038"/>
      <c r="I1117" s="1038"/>
      <c r="J1117" s="1038"/>
      <c r="K1117" s="1038"/>
      <c r="L1117" s="1039"/>
      <c r="M1117" s="1038"/>
      <c r="N1117" s="1038"/>
      <c r="O1117" s="1038"/>
      <c r="P1117" s="1038"/>
      <c r="Q1117" s="1039"/>
      <c r="R1117" s="1038"/>
      <c r="S1117" s="1038"/>
      <c r="T1117" s="1038"/>
      <c r="U1117" s="1038"/>
      <c r="V1117" s="1038"/>
      <c r="W1117" s="1038"/>
      <c r="X1117" s="1038"/>
      <c r="Y1117" s="1038"/>
      <c r="Z1117" s="1038"/>
      <c r="AA1117" s="1038"/>
      <c r="AB1117" s="1040"/>
      <c r="AC1117" s="1040"/>
      <c r="AD1117" s="1040"/>
      <c r="BA1117" s="760"/>
      <c r="BB1117" s="268"/>
      <c r="BC1117" s="760"/>
      <c r="BD1117" s="760"/>
      <c r="BE1117" s="760"/>
      <c r="BF1117" s="760"/>
      <c r="BG1117" s="760"/>
      <c r="BH1117" s="760"/>
      <c r="BI1117" s="760"/>
      <c r="BJ1117" s="760"/>
      <c r="BK1117" s="760"/>
      <c r="BL1117" s="760"/>
      <c r="BM1117" s="760"/>
      <c r="BN1117" s="760"/>
      <c r="BO1117" s="760"/>
      <c r="BP1117" s="760"/>
      <c r="BQ1117" s="760"/>
      <c r="BR1117" s="760"/>
      <c r="BS1117" s="760"/>
      <c r="BT1117" s="760"/>
      <c r="BU1117" s="760"/>
      <c r="BV1117" s="760"/>
      <c r="BW1117" s="760"/>
      <c r="BX1117" s="760"/>
      <c r="BY1117" s="760"/>
    </row>
    <row r="1118" s="235" customFormat="true" ht="15" customHeight="true" x14ac:dyDescent="0.2">
      <c r="BA1118" s="760"/>
      <c r="BB1118" s="268"/>
      <c r="BC1118" s="760"/>
      <c r="BD1118" s="760"/>
      <c r="BE1118" s="760"/>
      <c r="BF1118" s="760"/>
      <c r="BG1118" s="760"/>
      <c r="BH1118" s="760"/>
      <c r="BI1118" s="760"/>
      <c r="BJ1118" s="760"/>
      <c r="BK1118" s="760"/>
      <c r="BL1118" s="760"/>
      <c r="BM1118" s="760"/>
      <c r="BN1118" s="760"/>
      <c r="BO1118" s="760"/>
      <c r="BP1118" s="760"/>
      <c r="BQ1118" s="760"/>
      <c r="BR1118" s="760"/>
      <c r="BS1118" s="760"/>
      <c r="BT1118" s="760"/>
      <c r="BU1118" s="760"/>
      <c r="BV1118" s="760"/>
      <c r="BW1118" s="760"/>
      <c r="BX1118" s="760"/>
      <c r="BY1118" s="760"/>
    </row>
    <row r="1119" s="235" customFormat="true" ht="15" customHeight="true" x14ac:dyDescent="0.2">
      <c r="BA1119" s="760"/>
      <c r="BB1119" s="268"/>
      <c r="BC1119" s="760"/>
      <c r="BD1119" s="760"/>
      <c r="BE1119" s="760"/>
      <c r="BF1119" s="760"/>
      <c r="BG1119" s="760"/>
      <c r="BH1119" s="760"/>
      <c r="BI1119" s="760"/>
      <c r="BJ1119" s="760"/>
      <c r="BK1119" s="760"/>
      <c r="BL1119" s="760"/>
      <c r="BM1119" s="760"/>
      <c r="BN1119" s="760"/>
      <c r="BO1119" s="760"/>
      <c r="BP1119" s="760"/>
      <c r="BQ1119" s="760"/>
      <c r="BR1119" s="760"/>
      <c r="BS1119" s="760"/>
      <c r="BT1119" s="760"/>
      <c r="BU1119" s="760"/>
      <c r="BV1119" s="760"/>
      <c r="BW1119" s="760"/>
      <c r="BX1119" s="760"/>
      <c r="BY1119" s="760"/>
    </row>
    <row r="1120" s="235" customFormat="true" ht="15" customHeight="true" x14ac:dyDescent="0.2">
      <c r="BA1120" s="760"/>
      <c r="BB1120" s="268"/>
      <c r="BC1120" s="760"/>
      <c r="BD1120" s="760"/>
      <c r="BE1120" s="760"/>
      <c r="BF1120" s="760"/>
      <c r="BG1120" s="760"/>
      <c r="BH1120" s="760"/>
      <c r="BI1120" s="760"/>
      <c r="BJ1120" s="760"/>
      <c r="BK1120" s="760"/>
      <c r="BL1120" s="760"/>
      <c r="BM1120" s="760"/>
      <c r="BN1120" s="760"/>
      <c r="BO1120" s="760"/>
      <c r="BP1120" s="760"/>
      <c r="BQ1120" s="760"/>
      <c r="BR1120" s="760"/>
      <c r="BS1120" s="760"/>
      <c r="BT1120" s="760"/>
      <c r="BU1120" s="760"/>
      <c r="BV1120" s="760"/>
      <c r="BW1120" s="760"/>
      <c r="BX1120" s="760"/>
      <c r="BY1120" s="760"/>
    </row>
    <row r="1121" s="235" customFormat="true" ht="15" customHeight="true" x14ac:dyDescent="0.2">
      <c r="BA1121" s="760"/>
      <c r="BB1121" s="268"/>
      <c r="BC1121" s="760"/>
      <c r="BD1121" s="760"/>
      <c r="BE1121" s="760"/>
      <c r="BF1121" s="760"/>
      <c r="BG1121" s="760"/>
      <c r="BH1121" s="760"/>
      <c r="BI1121" s="760"/>
      <c r="BJ1121" s="760"/>
      <c r="BK1121" s="760"/>
      <c r="BL1121" s="760"/>
      <c r="BM1121" s="760"/>
      <c r="BN1121" s="760"/>
      <c r="BO1121" s="760"/>
      <c r="BP1121" s="760"/>
      <c r="BQ1121" s="760"/>
      <c r="BR1121" s="760"/>
      <c r="BS1121" s="760"/>
      <c r="BT1121" s="760"/>
      <c r="BU1121" s="760"/>
      <c r="BV1121" s="760"/>
      <c r="BW1121" s="760"/>
      <c r="BX1121" s="760"/>
      <c r="BY1121" s="760"/>
    </row>
    <row r="1122" s="235" customFormat="true" ht="15" customHeight="true" x14ac:dyDescent="0.2">
      <c r="BA1122" s="760"/>
      <c r="BB1122" s="268"/>
      <c r="BC1122" s="760"/>
      <c r="BD1122" s="760"/>
      <c r="BE1122" s="760"/>
      <c r="BF1122" s="760"/>
      <c r="BG1122" s="760"/>
      <c r="BH1122" s="760"/>
      <c r="BI1122" s="760"/>
      <c r="BJ1122" s="760"/>
      <c r="BK1122" s="760"/>
      <c r="BL1122" s="760"/>
      <c r="BM1122" s="760"/>
      <c r="BN1122" s="760"/>
      <c r="BO1122" s="760"/>
      <c r="BP1122" s="760"/>
      <c r="BQ1122" s="760"/>
      <c r="BR1122" s="760"/>
      <c r="BS1122" s="760"/>
      <c r="BT1122" s="760"/>
      <c r="BU1122" s="760"/>
      <c r="BV1122" s="760"/>
      <c r="BW1122" s="760"/>
      <c r="BX1122" s="760"/>
      <c r="BY1122" s="760"/>
    </row>
    <row r="1123" s="235" customFormat="true" ht="15" customHeight="true" x14ac:dyDescent="0.2">
      <c r="BA1123" s="760"/>
      <c r="BB1123" s="268"/>
      <c r="BC1123" s="760"/>
      <c r="BD1123" s="760"/>
      <c r="BE1123" s="760"/>
      <c r="BF1123" s="760"/>
      <c r="BG1123" s="760"/>
      <c r="BH1123" s="760"/>
      <c r="BI1123" s="760"/>
      <c r="BJ1123" s="760"/>
      <c r="BK1123" s="760"/>
      <c r="BL1123" s="760"/>
      <c r="BM1123" s="760"/>
      <c r="BN1123" s="760"/>
      <c r="BO1123" s="760"/>
      <c r="BP1123" s="760"/>
      <c r="BQ1123" s="760"/>
      <c r="BR1123" s="760"/>
      <c r="BS1123" s="760"/>
      <c r="BT1123" s="760"/>
      <c r="BU1123" s="760"/>
      <c r="BV1123" s="760"/>
      <c r="BW1123" s="760"/>
      <c r="BX1123" s="760"/>
      <c r="BY1123" s="760"/>
    </row>
    <row r="1124" s="235" customFormat="true" ht="15" customHeight="true" x14ac:dyDescent="0.2">
      <c r="BA1124" s="760"/>
      <c r="BB1124" s="268"/>
      <c r="BC1124" s="760"/>
      <c r="BD1124" s="760"/>
      <c r="BE1124" s="760"/>
      <c r="BF1124" s="760"/>
      <c r="BG1124" s="760"/>
      <c r="BH1124" s="760"/>
      <c r="BI1124" s="760"/>
      <c r="BJ1124" s="760"/>
      <c r="BK1124" s="760"/>
      <c r="BL1124" s="760"/>
      <c r="BM1124" s="760"/>
      <c r="BN1124" s="760"/>
      <c r="BO1124" s="760"/>
      <c r="BP1124" s="760"/>
      <c r="BQ1124" s="760"/>
      <c r="BR1124" s="760"/>
      <c r="BS1124" s="760"/>
      <c r="BT1124" s="760"/>
      <c r="BU1124" s="760"/>
      <c r="BV1124" s="760"/>
      <c r="BW1124" s="760"/>
      <c r="BX1124" s="760"/>
      <c r="BY1124" s="760"/>
    </row>
    <row r="1125" s="235" customFormat="true" ht="15" customHeight="true" x14ac:dyDescent="0.2">
      <c r="BA1125" s="760"/>
      <c r="BB1125" s="268"/>
      <c r="BC1125" s="760"/>
      <c r="BD1125" s="760"/>
      <c r="BE1125" s="760"/>
      <c r="BF1125" s="760"/>
      <c r="BG1125" s="760"/>
      <c r="BH1125" s="760"/>
      <c r="BI1125" s="760"/>
      <c r="BJ1125" s="760"/>
      <c r="BK1125" s="760"/>
      <c r="BL1125" s="760"/>
      <c r="BM1125" s="760"/>
      <c r="BN1125" s="760"/>
      <c r="BO1125" s="760"/>
      <c r="BP1125" s="760"/>
      <c r="BQ1125" s="760"/>
      <c r="BR1125" s="760"/>
      <c r="BS1125" s="760"/>
      <c r="BT1125" s="760"/>
      <c r="BU1125" s="760"/>
      <c r="BV1125" s="760"/>
      <c r="BW1125" s="760"/>
      <c r="BX1125" s="760"/>
      <c r="BY1125" s="760"/>
    </row>
    <row r="1126" s="235" customFormat="true" ht="15" customHeight="true" x14ac:dyDescent="0.2">
      <c r="BA1126" s="760"/>
      <c r="BB1126" s="268"/>
      <c r="BC1126" s="760"/>
      <c r="BD1126" s="760"/>
      <c r="BE1126" s="760"/>
      <c r="BF1126" s="760"/>
      <c r="BG1126" s="760"/>
      <c r="BH1126" s="760"/>
      <c r="BI1126" s="760"/>
      <c r="BJ1126" s="760"/>
      <c r="BK1126" s="760"/>
      <c r="BL1126" s="760"/>
      <c r="BM1126" s="760"/>
      <c r="BN1126" s="760"/>
      <c r="BO1126" s="760"/>
      <c r="BP1126" s="760"/>
      <c r="BQ1126" s="760"/>
      <c r="BR1126" s="760"/>
      <c r="BS1126" s="760"/>
      <c r="BT1126" s="760"/>
      <c r="BU1126" s="760"/>
      <c r="BV1126" s="760"/>
      <c r="BW1126" s="760"/>
      <c r="BX1126" s="760"/>
      <c r="BY1126" s="760"/>
    </row>
    <row r="1127" s="235" customFormat="true" ht="15" customHeight="true" x14ac:dyDescent="0.2">
      <c r="BA1127" s="760"/>
      <c r="BB1127" s="268"/>
      <c r="BC1127" s="760"/>
      <c r="BD1127" s="760"/>
      <c r="BE1127" s="760"/>
      <c r="BF1127" s="760"/>
      <c r="BG1127" s="760"/>
      <c r="BH1127" s="760"/>
      <c r="BI1127" s="760"/>
      <c r="BJ1127" s="760"/>
      <c r="BK1127" s="760"/>
      <c r="BL1127" s="760"/>
      <c r="BM1127" s="760"/>
      <c r="BN1127" s="760"/>
      <c r="BO1127" s="760"/>
      <c r="BP1127" s="760"/>
      <c r="BQ1127" s="760"/>
      <c r="BR1127" s="760"/>
      <c r="BS1127" s="760"/>
      <c r="BT1127" s="760"/>
      <c r="BU1127" s="760"/>
      <c r="BV1127" s="760"/>
      <c r="BW1127" s="760"/>
      <c r="BX1127" s="760"/>
      <c r="BY1127" s="760"/>
    </row>
    <row r="1128" s="235" customFormat="true" ht="15" customHeight="true" x14ac:dyDescent="0.2">
      <c r="BA1128" s="760"/>
      <c r="BB1128" s="268"/>
      <c r="BC1128" s="760"/>
      <c r="BD1128" s="760"/>
      <c r="BE1128" s="760"/>
      <c r="BF1128" s="760"/>
      <c r="BG1128" s="760"/>
      <c r="BH1128" s="760"/>
      <c r="BI1128" s="760"/>
      <c r="BJ1128" s="760"/>
      <c r="BK1128" s="760"/>
      <c r="BL1128" s="760"/>
      <c r="BM1128" s="760"/>
      <c r="BN1128" s="760"/>
      <c r="BO1128" s="760"/>
      <c r="BP1128" s="760"/>
      <c r="BQ1128" s="760"/>
      <c r="BR1128" s="760"/>
      <c r="BS1128" s="760"/>
      <c r="BT1128" s="760"/>
      <c r="BU1128" s="760"/>
      <c r="BV1128" s="760"/>
      <c r="BW1128" s="760"/>
      <c r="BX1128" s="760"/>
      <c r="BY1128" s="760"/>
    </row>
    <row r="1129" s="235" customFormat="true" ht="15" customHeight="true" x14ac:dyDescent="0.2">
      <c r="BA1129" s="760"/>
      <c r="BB1129" s="268"/>
      <c r="BC1129" s="760"/>
      <c r="BD1129" s="760"/>
      <c r="BE1129" s="760"/>
      <c r="BF1129" s="760"/>
      <c r="BG1129" s="760"/>
      <c r="BH1129" s="760"/>
      <c r="BI1129" s="760"/>
      <c r="BJ1129" s="760"/>
      <c r="BK1129" s="760"/>
      <c r="BL1129" s="760"/>
      <c r="BM1129" s="760"/>
      <c r="BN1129" s="760"/>
      <c r="BO1129" s="760"/>
      <c r="BP1129" s="760"/>
      <c r="BQ1129" s="760"/>
      <c r="BR1129" s="760"/>
      <c r="BS1129" s="760"/>
      <c r="BT1129" s="760"/>
      <c r="BU1129" s="760"/>
      <c r="BV1129" s="760"/>
      <c r="BW1129" s="760"/>
      <c r="BX1129" s="760"/>
      <c r="BY1129" s="760"/>
    </row>
    <row r="1130" s="235" customFormat="true" ht="15" customHeight="true" x14ac:dyDescent="0.2">
      <c r="BA1130" s="760"/>
      <c r="BB1130" s="268"/>
      <c r="BC1130" s="760"/>
      <c r="BD1130" s="760"/>
      <c r="BE1130" s="760"/>
      <c r="BF1130" s="760"/>
      <c r="BG1130" s="760"/>
      <c r="BH1130" s="760"/>
      <c r="BI1130" s="760"/>
      <c r="BJ1130" s="760"/>
      <c r="BK1130" s="760"/>
      <c r="BL1130" s="760"/>
      <c r="BM1130" s="760"/>
      <c r="BN1130" s="760"/>
      <c r="BO1130" s="760"/>
      <c r="BP1130" s="760"/>
      <c r="BQ1130" s="760"/>
      <c r="BR1130" s="760"/>
      <c r="BS1130" s="760"/>
      <c r="BT1130" s="760"/>
      <c r="BU1130" s="760"/>
      <c r="BV1130" s="760"/>
      <c r="BW1130" s="760"/>
      <c r="BX1130" s="760"/>
      <c r="BY1130" s="760"/>
    </row>
    <row r="1131" s="235" customFormat="true" ht="15" customHeight="true" x14ac:dyDescent="0.2">
      <c r="BA1131" s="760"/>
      <c r="BB1131" s="268"/>
      <c r="BC1131" s="760"/>
      <c r="BD1131" s="760"/>
      <c r="BE1131" s="760"/>
      <c r="BF1131" s="760"/>
      <c r="BG1131" s="760"/>
      <c r="BH1131" s="760"/>
      <c r="BI1131" s="760"/>
      <c r="BJ1131" s="760"/>
      <c r="BK1131" s="760"/>
      <c r="BL1131" s="760"/>
      <c r="BM1131" s="760"/>
      <c r="BN1131" s="760"/>
      <c r="BO1131" s="760"/>
      <c r="BP1131" s="760"/>
      <c r="BQ1131" s="760"/>
      <c r="BR1131" s="760"/>
      <c r="BS1131" s="760"/>
      <c r="BT1131" s="760"/>
      <c r="BU1131" s="760"/>
      <c r="BV1131" s="760"/>
      <c r="BW1131" s="760"/>
      <c r="BX1131" s="760"/>
      <c r="BY1131" s="760"/>
    </row>
    <row r="1132" s="235" customFormat="true" ht="15" customHeight="true" x14ac:dyDescent="0.2">
      <c r="BA1132" s="760"/>
      <c r="BB1132" s="268"/>
      <c r="BC1132" s="760"/>
      <c r="BD1132" s="760"/>
      <c r="BE1132" s="760"/>
      <c r="BF1132" s="760"/>
      <c r="BG1132" s="760"/>
      <c r="BH1132" s="760"/>
      <c r="BI1132" s="760"/>
      <c r="BJ1132" s="760"/>
      <c r="BK1132" s="760"/>
      <c r="BL1132" s="760"/>
      <c r="BM1132" s="760"/>
      <c r="BN1132" s="760"/>
      <c r="BO1132" s="760"/>
      <c r="BP1132" s="760"/>
      <c r="BQ1132" s="760"/>
      <c r="BR1132" s="760"/>
      <c r="BS1132" s="760"/>
      <c r="BT1132" s="760"/>
      <c r="BU1132" s="760"/>
      <c r="BV1132" s="760"/>
      <c r="BW1132" s="760"/>
      <c r="BX1132" s="760"/>
      <c r="BY1132" s="760"/>
    </row>
    <row r="1133" s="235" customFormat="true" ht="15" customHeight="true" x14ac:dyDescent="0.2">
      <c r="BA1133" s="760"/>
      <c r="BB1133" s="268"/>
      <c r="BC1133" s="760"/>
      <c r="BD1133" s="760"/>
      <c r="BE1133" s="760"/>
      <c r="BF1133" s="760"/>
      <c r="BG1133" s="760"/>
      <c r="BH1133" s="760"/>
      <c r="BI1133" s="760"/>
      <c r="BJ1133" s="760"/>
      <c r="BK1133" s="760"/>
      <c r="BL1133" s="760"/>
      <c r="BM1133" s="760"/>
      <c r="BN1133" s="760"/>
      <c r="BO1133" s="760"/>
      <c r="BP1133" s="760"/>
      <c r="BQ1133" s="760"/>
      <c r="BR1133" s="760"/>
      <c r="BS1133" s="760"/>
      <c r="BT1133" s="760"/>
      <c r="BU1133" s="760"/>
      <c r="BV1133" s="760"/>
      <c r="BW1133" s="760"/>
      <c r="BX1133" s="760"/>
      <c r="BY1133" s="760"/>
    </row>
    <row r="1134" s="235" customFormat="true" ht="15" customHeight="true" x14ac:dyDescent="0.2">
      <c r="BA1134" s="760"/>
      <c r="BB1134" s="268"/>
      <c r="BC1134" s="760"/>
      <c r="BD1134" s="760"/>
      <c r="BE1134" s="760"/>
      <c r="BF1134" s="760"/>
      <c r="BG1134" s="760"/>
      <c r="BH1134" s="760"/>
      <c r="BI1134" s="760"/>
      <c r="BJ1134" s="760"/>
      <c r="BK1134" s="760"/>
      <c r="BL1134" s="760"/>
      <c r="BM1134" s="760"/>
      <c r="BN1134" s="760"/>
      <c r="BO1134" s="760"/>
      <c r="BP1134" s="760"/>
      <c r="BQ1134" s="760"/>
      <c r="BR1134" s="760"/>
      <c r="BS1134" s="760"/>
      <c r="BT1134" s="760"/>
      <c r="BU1134" s="760"/>
      <c r="BV1134" s="760"/>
      <c r="BW1134" s="760"/>
      <c r="BX1134" s="760"/>
      <c r="BY1134" s="760"/>
    </row>
    <row r="1135" s="235" customFormat="true" ht="15" customHeight="true" x14ac:dyDescent="0.2">
      <c r="BA1135" s="760"/>
      <c r="BB1135" s="268"/>
      <c r="BC1135" s="760"/>
      <c r="BD1135" s="760"/>
      <c r="BE1135" s="760"/>
      <c r="BF1135" s="760"/>
      <c r="BG1135" s="760"/>
      <c r="BH1135" s="760"/>
      <c r="BI1135" s="760"/>
      <c r="BJ1135" s="760"/>
      <c r="BK1135" s="760"/>
      <c r="BL1135" s="760"/>
      <c r="BM1135" s="760"/>
      <c r="BN1135" s="760"/>
      <c r="BO1135" s="760"/>
      <c r="BP1135" s="760"/>
      <c r="BQ1135" s="760"/>
      <c r="BR1135" s="760"/>
      <c r="BS1135" s="760"/>
      <c r="BT1135" s="760"/>
      <c r="BU1135" s="760"/>
      <c r="BV1135" s="760"/>
      <c r="BW1135" s="760"/>
      <c r="BX1135" s="760"/>
      <c r="BY1135" s="760"/>
    </row>
    <row r="1136" s="235" customFormat="true" ht="15" customHeight="true" x14ac:dyDescent="0.2">
      <c r="BA1136" s="760"/>
      <c r="BB1136" s="268"/>
      <c r="BC1136" s="760"/>
      <c r="BD1136" s="760"/>
      <c r="BE1136" s="760"/>
      <c r="BF1136" s="760"/>
      <c r="BG1136" s="760"/>
      <c r="BH1136" s="760"/>
      <c r="BI1136" s="760"/>
      <c r="BJ1136" s="760"/>
      <c r="BK1136" s="760"/>
      <c r="BL1136" s="760"/>
      <c r="BM1136" s="760"/>
      <c r="BN1136" s="760"/>
      <c r="BO1136" s="760"/>
      <c r="BP1136" s="760"/>
      <c r="BQ1136" s="760"/>
      <c r="BR1136" s="760"/>
      <c r="BS1136" s="760"/>
      <c r="BT1136" s="760"/>
      <c r="BU1136" s="760"/>
      <c r="BV1136" s="760"/>
      <c r="BW1136" s="760"/>
      <c r="BX1136" s="760"/>
      <c r="BY1136" s="760"/>
    </row>
    <row r="1137" s="235" customFormat="true" ht="15" customHeight="true" x14ac:dyDescent="0.2">
      <c r="BA1137" s="760"/>
      <c r="BB1137" s="268"/>
      <c r="BC1137" s="760"/>
      <c r="BD1137" s="760"/>
      <c r="BE1137" s="760"/>
      <c r="BF1137" s="760"/>
      <c r="BG1137" s="760"/>
      <c r="BH1137" s="760"/>
      <c r="BI1137" s="760"/>
      <c r="BJ1137" s="760"/>
      <c r="BK1137" s="760"/>
      <c r="BL1137" s="760"/>
      <c r="BM1137" s="760"/>
      <c r="BN1137" s="760"/>
      <c r="BO1137" s="760"/>
      <c r="BP1137" s="760"/>
      <c r="BQ1137" s="760"/>
      <c r="BR1137" s="760"/>
      <c r="BS1137" s="760"/>
      <c r="BT1137" s="760"/>
      <c r="BU1137" s="760"/>
      <c r="BV1137" s="760"/>
      <c r="BW1137" s="760"/>
      <c r="BX1137" s="760"/>
      <c r="BY1137" s="760"/>
    </row>
    <row r="1138" s="235" customFormat="true" ht="15" customHeight="true" x14ac:dyDescent="0.2">
      <c r="BA1138" s="760"/>
      <c r="BB1138" s="268"/>
      <c r="BC1138" s="760"/>
      <c r="BD1138" s="760"/>
      <c r="BE1138" s="760"/>
      <c r="BF1138" s="760"/>
      <c r="BG1138" s="760"/>
      <c r="BH1138" s="760"/>
      <c r="BI1138" s="760"/>
      <c r="BJ1138" s="760"/>
      <c r="BK1138" s="760"/>
      <c r="BL1138" s="760"/>
      <c r="BM1138" s="760"/>
      <c r="BN1138" s="760"/>
      <c r="BO1138" s="760"/>
      <c r="BP1138" s="760"/>
      <c r="BQ1138" s="760"/>
      <c r="BR1138" s="760"/>
      <c r="BS1138" s="760"/>
      <c r="BT1138" s="760"/>
      <c r="BU1138" s="760"/>
      <c r="BV1138" s="760"/>
      <c r="BW1138" s="760"/>
      <c r="BX1138" s="760"/>
      <c r="BY1138" s="760"/>
    </row>
    <row r="1139" s="235" customFormat="true" ht="15" customHeight="true" x14ac:dyDescent="0.2">
      <c r="BA1139" s="760"/>
      <c r="BB1139" s="268"/>
      <c r="BC1139" s="760"/>
      <c r="BD1139" s="760"/>
      <c r="BE1139" s="760"/>
      <c r="BF1139" s="760"/>
      <c r="BG1139" s="760"/>
      <c r="BH1139" s="760"/>
      <c r="BI1139" s="760"/>
      <c r="BJ1139" s="760"/>
      <c r="BK1139" s="760"/>
      <c r="BL1139" s="760"/>
      <c r="BM1139" s="760"/>
      <c r="BN1139" s="760"/>
      <c r="BO1139" s="760"/>
      <c r="BP1139" s="760"/>
      <c r="BQ1139" s="760"/>
      <c r="BR1139" s="760"/>
      <c r="BS1139" s="760"/>
      <c r="BT1139" s="760"/>
      <c r="BU1139" s="760"/>
      <c r="BV1139" s="760"/>
      <c r="BW1139" s="760"/>
      <c r="BX1139" s="760"/>
      <c r="BY1139" s="760"/>
    </row>
    <row r="1140" s="235" customFormat="true" ht="15" customHeight="true" x14ac:dyDescent="0.2">
      <c r="BA1140" s="760"/>
      <c r="BB1140" s="268"/>
      <c r="BC1140" s="760"/>
      <c r="BD1140" s="760"/>
      <c r="BE1140" s="760"/>
      <c r="BF1140" s="760"/>
      <c r="BG1140" s="760"/>
      <c r="BH1140" s="760"/>
      <c r="BI1140" s="760"/>
      <c r="BJ1140" s="760"/>
      <c r="BK1140" s="760"/>
      <c r="BL1140" s="760"/>
      <c r="BM1140" s="760"/>
      <c r="BN1140" s="760"/>
      <c r="BO1140" s="760"/>
      <c r="BP1140" s="760"/>
      <c r="BQ1140" s="760"/>
      <c r="BR1140" s="760"/>
      <c r="BS1140" s="760"/>
      <c r="BT1140" s="760"/>
      <c r="BU1140" s="760"/>
      <c r="BV1140" s="760"/>
      <c r="BW1140" s="760"/>
      <c r="BX1140" s="760"/>
      <c r="BY1140" s="760"/>
    </row>
    <row r="1141" s="235" customFormat="true" ht="15" customHeight="true" x14ac:dyDescent="0.2">
      <c r="BA1141" s="760"/>
      <c r="BB1141" s="268"/>
      <c r="BC1141" s="760"/>
      <c r="BD1141" s="760"/>
      <c r="BE1141" s="760"/>
      <c r="BF1141" s="760"/>
      <c r="BG1141" s="760"/>
      <c r="BH1141" s="760"/>
      <c r="BI1141" s="760"/>
      <c r="BJ1141" s="760"/>
      <c r="BK1141" s="760"/>
      <c r="BL1141" s="760"/>
      <c r="BM1141" s="760"/>
      <c r="BN1141" s="760"/>
      <c r="BO1141" s="760"/>
      <c r="BP1141" s="760"/>
      <c r="BQ1141" s="760"/>
      <c r="BR1141" s="760"/>
      <c r="BS1141" s="760"/>
      <c r="BT1141" s="760"/>
      <c r="BU1141" s="760"/>
      <c r="BV1141" s="760"/>
      <c r="BW1141" s="760"/>
      <c r="BX1141" s="760"/>
      <c r="BY1141" s="760"/>
    </row>
    <row r="1142" s="235" customFormat="true" ht="15" customHeight="true" x14ac:dyDescent="0.2">
      <c r="BA1142" s="760"/>
      <c r="BB1142" s="268"/>
      <c r="BC1142" s="760"/>
      <c r="BD1142" s="760"/>
      <c r="BE1142" s="760"/>
      <c r="BF1142" s="760"/>
      <c r="BG1142" s="760"/>
      <c r="BH1142" s="760"/>
      <c r="BI1142" s="760"/>
      <c r="BJ1142" s="760"/>
      <c r="BK1142" s="760"/>
      <c r="BL1142" s="760"/>
      <c r="BM1142" s="760"/>
      <c r="BN1142" s="760"/>
      <c r="BO1142" s="760"/>
      <c r="BP1142" s="760"/>
      <c r="BQ1142" s="760"/>
      <c r="BR1142" s="760"/>
      <c r="BS1142" s="760"/>
      <c r="BT1142" s="760"/>
      <c r="BU1142" s="760"/>
      <c r="BV1142" s="760"/>
      <c r="BW1142" s="760"/>
      <c r="BX1142" s="760"/>
      <c r="BY1142" s="760"/>
    </row>
    <row r="1143" s="235" customFormat="true" ht="15" customHeight="true" x14ac:dyDescent="0.2">
      <c r="BA1143" s="760"/>
      <c r="BB1143" s="268"/>
      <c r="BC1143" s="760"/>
      <c r="BD1143" s="760"/>
      <c r="BE1143" s="760"/>
      <c r="BF1143" s="760"/>
      <c r="BG1143" s="760"/>
      <c r="BH1143" s="760"/>
      <c r="BI1143" s="760"/>
      <c r="BJ1143" s="760"/>
      <c r="BK1143" s="760"/>
      <c r="BL1143" s="760"/>
      <c r="BM1143" s="760"/>
      <c r="BN1143" s="760"/>
      <c r="BO1143" s="760"/>
      <c r="BP1143" s="760"/>
      <c r="BQ1143" s="760"/>
      <c r="BR1143" s="760"/>
      <c r="BS1143" s="760"/>
      <c r="BT1143" s="760"/>
      <c r="BU1143" s="760"/>
      <c r="BV1143" s="760"/>
      <c r="BW1143" s="760"/>
      <c r="BX1143" s="760"/>
      <c r="BY1143" s="760"/>
    </row>
    <row r="1144" s="235" customFormat="true" ht="15" customHeight="true" x14ac:dyDescent="0.2">
      <c r="BA1144" s="760"/>
      <c r="BB1144" s="268"/>
      <c r="BC1144" s="760"/>
      <c r="BD1144" s="760"/>
      <c r="BE1144" s="760"/>
      <c r="BF1144" s="760"/>
      <c r="BG1144" s="760"/>
      <c r="BH1144" s="760"/>
      <c r="BI1144" s="760"/>
      <c r="BJ1144" s="760"/>
      <c r="BK1144" s="760"/>
      <c r="BL1144" s="760"/>
      <c r="BM1144" s="760"/>
      <c r="BN1144" s="760"/>
      <c r="BO1144" s="760"/>
      <c r="BP1144" s="760"/>
      <c r="BQ1144" s="760"/>
      <c r="BR1144" s="760"/>
      <c r="BS1144" s="760"/>
      <c r="BT1144" s="760"/>
      <c r="BU1144" s="760"/>
      <c r="BV1144" s="760"/>
      <c r="BW1144" s="760"/>
      <c r="BX1144" s="760"/>
      <c r="BY1144" s="760"/>
    </row>
    <row r="1145" s="235" customFormat="true" ht="15" customHeight="true" x14ac:dyDescent="0.2">
      <c r="BA1145" s="760"/>
      <c r="BB1145" s="268"/>
      <c r="BC1145" s="760"/>
      <c r="BD1145" s="760"/>
      <c r="BE1145" s="760"/>
      <c r="BF1145" s="760"/>
      <c r="BG1145" s="760"/>
      <c r="BH1145" s="760"/>
      <c r="BI1145" s="760"/>
      <c r="BJ1145" s="760"/>
      <c r="BK1145" s="760"/>
      <c r="BL1145" s="760"/>
      <c r="BM1145" s="760"/>
      <c r="BN1145" s="760"/>
      <c r="BO1145" s="760"/>
      <c r="BP1145" s="760"/>
      <c r="BQ1145" s="760"/>
      <c r="BR1145" s="760"/>
      <c r="BS1145" s="760"/>
      <c r="BT1145" s="760"/>
      <c r="BU1145" s="760"/>
      <c r="BV1145" s="760"/>
      <c r="BW1145" s="760"/>
      <c r="BX1145" s="760"/>
      <c r="BY1145" s="760"/>
    </row>
    <row r="1146" s="235" customFormat="true" ht="15" customHeight="true" x14ac:dyDescent="0.2">
      <c r="BA1146" s="760"/>
      <c r="BB1146" s="268"/>
      <c r="BC1146" s="760"/>
      <c r="BD1146" s="760"/>
      <c r="BE1146" s="760"/>
      <c r="BF1146" s="760"/>
      <c r="BG1146" s="760"/>
      <c r="BH1146" s="760"/>
      <c r="BI1146" s="760"/>
      <c r="BJ1146" s="760"/>
      <c r="BK1146" s="760"/>
      <c r="BL1146" s="760"/>
      <c r="BM1146" s="760"/>
      <c r="BN1146" s="760"/>
      <c r="BO1146" s="760"/>
      <c r="BP1146" s="760"/>
      <c r="BQ1146" s="760"/>
      <c r="BR1146" s="760"/>
      <c r="BS1146" s="760"/>
      <c r="BT1146" s="760"/>
      <c r="BU1146" s="760"/>
      <c r="BV1146" s="760"/>
      <c r="BW1146" s="760"/>
      <c r="BX1146" s="760"/>
      <c r="BY1146" s="760"/>
    </row>
    <row r="1147" s="235" customFormat="true" ht="15" customHeight="true" x14ac:dyDescent="0.2">
      <c r="BA1147" s="760"/>
      <c r="BB1147" s="268"/>
      <c r="BC1147" s="760"/>
      <c r="BD1147" s="760"/>
      <c r="BE1147" s="760"/>
      <c r="BF1147" s="760"/>
      <c r="BG1147" s="760"/>
      <c r="BH1147" s="760"/>
      <c r="BI1147" s="760"/>
      <c r="BJ1147" s="760"/>
      <c r="BK1147" s="760"/>
      <c r="BL1147" s="760"/>
      <c r="BM1147" s="760"/>
      <c r="BN1147" s="760"/>
      <c r="BO1147" s="760"/>
      <c r="BP1147" s="760"/>
      <c r="BQ1147" s="760"/>
      <c r="BR1147" s="760"/>
      <c r="BS1147" s="760"/>
      <c r="BT1147" s="760"/>
      <c r="BU1147" s="760"/>
      <c r="BV1147" s="760"/>
      <c r="BW1147" s="760"/>
      <c r="BX1147" s="760"/>
      <c r="BY1147" s="760"/>
    </row>
    <row r="1148" s="235" customFormat="true" ht="15" customHeight="true" x14ac:dyDescent="0.2">
      <c r="BA1148" s="760"/>
      <c r="BB1148" s="268"/>
      <c r="BC1148" s="760"/>
      <c r="BD1148" s="760"/>
      <c r="BE1148" s="760"/>
      <c r="BF1148" s="760"/>
      <c r="BG1148" s="760"/>
      <c r="BH1148" s="760"/>
      <c r="BI1148" s="760"/>
      <c r="BJ1148" s="760"/>
      <c r="BK1148" s="760"/>
      <c r="BL1148" s="760"/>
      <c r="BM1148" s="760"/>
      <c r="BN1148" s="760"/>
      <c r="BO1148" s="760"/>
      <c r="BP1148" s="760"/>
      <c r="BQ1148" s="760"/>
      <c r="BR1148" s="760"/>
      <c r="BS1148" s="760"/>
      <c r="BT1148" s="760"/>
      <c r="BU1148" s="760"/>
      <c r="BV1148" s="760"/>
      <c r="BW1148" s="760"/>
      <c r="BX1148" s="760"/>
      <c r="BY1148" s="760"/>
    </row>
    <row r="1149" s="235" customFormat="true" ht="15" customHeight="true" x14ac:dyDescent="0.2">
      <c r="BA1149" s="760"/>
      <c r="BB1149" s="268"/>
      <c r="BC1149" s="760"/>
      <c r="BD1149" s="760"/>
      <c r="BE1149" s="760"/>
      <c r="BF1149" s="760"/>
      <c r="BG1149" s="760"/>
      <c r="BH1149" s="760"/>
      <c r="BI1149" s="760"/>
      <c r="BJ1149" s="760"/>
      <c r="BK1149" s="760"/>
      <c r="BL1149" s="760"/>
      <c r="BM1149" s="760"/>
      <c r="BN1149" s="760"/>
      <c r="BO1149" s="760"/>
      <c r="BP1149" s="760"/>
      <c r="BQ1149" s="760"/>
      <c r="BR1149" s="760"/>
      <c r="BS1149" s="760"/>
      <c r="BT1149" s="760"/>
      <c r="BU1149" s="760"/>
      <c r="BV1149" s="760"/>
      <c r="BW1149" s="760"/>
      <c r="BX1149" s="760"/>
      <c r="BY1149" s="760"/>
    </row>
    <row r="1150" s="235" customFormat="true" ht="15" customHeight="true" x14ac:dyDescent="0.2">
      <c r="BA1150" s="760"/>
      <c r="BB1150" s="268"/>
      <c r="BC1150" s="760"/>
      <c r="BD1150" s="760"/>
      <c r="BE1150" s="760"/>
      <c r="BF1150" s="760"/>
      <c r="BG1150" s="760"/>
      <c r="BH1150" s="760"/>
      <c r="BI1150" s="760"/>
      <c r="BJ1150" s="760"/>
      <c r="BK1150" s="760"/>
      <c r="BL1150" s="760"/>
      <c r="BM1150" s="760"/>
      <c r="BN1150" s="760"/>
      <c r="BO1150" s="760"/>
      <c r="BP1150" s="760"/>
      <c r="BQ1150" s="760"/>
      <c r="BR1150" s="760"/>
      <c r="BS1150" s="760"/>
      <c r="BT1150" s="760"/>
      <c r="BU1150" s="760"/>
      <c r="BV1150" s="760"/>
      <c r="BW1150" s="760"/>
      <c r="BX1150" s="760"/>
      <c r="BY1150" s="760"/>
    </row>
    <row r="1151" s="235" customFormat="true" ht="15" customHeight="true" x14ac:dyDescent="0.2">
      <c r="BA1151" s="760"/>
      <c r="BB1151" s="268"/>
      <c r="BC1151" s="760"/>
      <c r="BD1151" s="760"/>
      <c r="BE1151" s="760"/>
      <c r="BF1151" s="760"/>
      <c r="BG1151" s="760"/>
      <c r="BH1151" s="760"/>
      <c r="BI1151" s="760"/>
      <c r="BJ1151" s="760"/>
      <c r="BK1151" s="760"/>
      <c r="BL1151" s="760"/>
      <c r="BM1151" s="760"/>
      <c r="BN1151" s="760"/>
      <c r="BO1151" s="760"/>
      <c r="BP1151" s="760"/>
      <c r="BQ1151" s="760"/>
      <c r="BR1151" s="760"/>
      <c r="BS1151" s="760"/>
      <c r="BT1151" s="760"/>
      <c r="BU1151" s="760"/>
      <c r="BV1151" s="760"/>
      <c r="BW1151" s="760"/>
      <c r="BX1151" s="760"/>
      <c r="BY1151" s="760"/>
    </row>
    <row r="1152" s="235" customFormat="true" ht="15" customHeight="true" x14ac:dyDescent="0.2">
      <c r="BA1152" s="760"/>
      <c r="BB1152" s="268"/>
      <c r="BC1152" s="760"/>
      <c r="BD1152" s="760"/>
      <c r="BE1152" s="760"/>
      <c r="BF1152" s="760"/>
      <c r="BG1152" s="760"/>
      <c r="BH1152" s="760"/>
      <c r="BI1152" s="760"/>
      <c r="BJ1152" s="760"/>
      <c r="BK1152" s="760"/>
      <c r="BL1152" s="760"/>
      <c r="BM1152" s="760"/>
      <c r="BN1152" s="760"/>
      <c r="BO1152" s="760"/>
      <c r="BP1152" s="760"/>
      <c r="BQ1152" s="760"/>
      <c r="BR1152" s="760"/>
      <c r="BS1152" s="760"/>
      <c r="BT1152" s="760"/>
      <c r="BU1152" s="760"/>
      <c r="BV1152" s="760"/>
      <c r="BW1152" s="760"/>
      <c r="BX1152" s="760"/>
      <c r="BY1152" s="760"/>
    </row>
    <row r="1153" s="235" customFormat="true" ht="15" customHeight="true" x14ac:dyDescent="0.2">
      <c r="BA1153" s="760"/>
      <c r="BB1153" s="268"/>
      <c r="BC1153" s="760"/>
      <c r="BD1153" s="760"/>
      <c r="BE1153" s="760"/>
      <c r="BF1153" s="760"/>
      <c r="BG1153" s="760"/>
      <c r="BH1153" s="760"/>
      <c r="BI1153" s="760"/>
      <c r="BJ1153" s="760"/>
      <c r="BK1153" s="760"/>
      <c r="BL1153" s="760"/>
      <c r="BM1153" s="760"/>
      <c r="BN1153" s="760"/>
      <c r="BO1153" s="760"/>
      <c r="BP1153" s="760"/>
      <c r="BQ1153" s="760"/>
      <c r="BR1153" s="760"/>
      <c r="BS1153" s="760"/>
      <c r="BT1153" s="760"/>
      <c r="BU1153" s="760"/>
      <c r="BV1153" s="760"/>
      <c r="BW1153" s="760"/>
      <c r="BX1153" s="760"/>
      <c r="BY1153" s="760"/>
    </row>
    <row r="1154" s="235" customFormat="true" ht="15" customHeight="true" x14ac:dyDescent="0.2">
      <c r="BA1154" s="760"/>
      <c r="BB1154" s="268"/>
      <c r="BC1154" s="760"/>
      <c r="BD1154" s="760"/>
      <c r="BE1154" s="760"/>
      <c r="BF1154" s="760"/>
      <c r="BG1154" s="760"/>
      <c r="BH1154" s="760"/>
      <c r="BI1154" s="760"/>
      <c r="BJ1154" s="760"/>
      <c r="BK1154" s="760"/>
      <c r="BL1154" s="760"/>
      <c r="BM1154" s="760"/>
      <c r="BN1154" s="760"/>
      <c r="BO1154" s="760"/>
      <c r="BP1154" s="760"/>
      <c r="BQ1154" s="760"/>
      <c r="BR1154" s="760"/>
      <c r="BS1154" s="760"/>
      <c r="BT1154" s="760"/>
      <c r="BU1154" s="760"/>
      <c r="BV1154" s="760"/>
      <c r="BW1154" s="760"/>
      <c r="BX1154" s="760"/>
      <c r="BY1154" s="760"/>
    </row>
    <row r="1155" s="235" customFormat="true" ht="15" customHeight="true" x14ac:dyDescent="0.2">
      <c r="BA1155" s="760"/>
      <c r="BB1155" s="268"/>
      <c r="BC1155" s="760"/>
      <c r="BD1155" s="760"/>
      <c r="BE1155" s="760"/>
      <c r="BF1155" s="760"/>
      <c r="BG1155" s="760"/>
      <c r="BH1155" s="760"/>
      <c r="BI1155" s="760"/>
      <c r="BJ1155" s="760"/>
      <c r="BK1155" s="760"/>
      <c r="BL1155" s="760"/>
      <c r="BM1155" s="760"/>
      <c r="BN1155" s="760"/>
      <c r="BO1155" s="760"/>
      <c r="BP1155" s="760"/>
      <c r="BQ1155" s="760"/>
      <c r="BR1155" s="760"/>
      <c r="BS1155" s="760"/>
      <c r="BT1155" s="760"/>
      <c r="BU1155" s="760"/>
      <c r="BV1155" s="760"/>
      <c r="BW1155" s="760"/>
      <c r="BX1155" s="760"/>
      <c r="BY1155" s="760"/>
    </row>
    <row r="1156" s="235" customFormat="true" ht="15" customHeight="true" x14ac:dyDescent="0.2">
      <c r="BA1156" s="760"/>
      <c r="BB1156" s="268"/>
      <c r="BC1156" s="760"/>
      <c r="BD1156" s="760"/>
      <c r="BE1156" s="760"/>
      <c r="BF1156" s="760"/>
      <c r="BG1156" s="760"/>
      <c r="BH1156" s="760"/>
      <c r="BI1156" s="760"/>
      <c r="BJ1156" s="760"/>
      <c r="BK1156" s="760"/>
      <c r="BL1156" s="760"/>
      <c r="BM1156" s="760"/>
      <c r="BN1156" s="760"/>
      <c r="BO1156" s="760"/>
      <c r="BP1156" s="760"/>
      <c r="BQ1156" s="760"/>
      <c r="BR1156" s="760"/>
      <c r="BS1156" s="760"/>
      <c r="BT1156" s="760"/>
      <c r="BU1156" s="760"/>
      <c r="BV1156" s="760"/>
      <c r="BW1156" s="760"/>
      <c r="BX1156" s="760"/>
      <c r="BY1156" s="760"/>
    </row>
    <row r="1157" s="235" customFormat="true" ht="15" customHeight="true" x14ac:dyDescent="0.2">
      <c r="BA1157" s="760"/>
      <c r="BB1157" s="268"/>
      <c r="BC1157" s="760"/>
      <c r="BD1157" s="760"/>
      <c r="BE1157" s="760"/>
      <c r="BF1157" s="760"/>
      <c r="BG1157" s="760"/>
      <c r="BH1157" s="760"/>
      <c r="BI1157" s="760"/>
      <c r="BJ1157" s="760"/>
      <c r="BK1157" s="760"/>
      <c r="BL1157" s="760"/>
      <c r="BM1157" s="760"/>
      <c r="BN1157" s="760"/>
      <c r="BO1157" s="760"/>
      <c r="BP1157" s="760"/>
      <c r="BQ1157" s="760"/>
      <c r="BR1157" s="760"/>
      <c r="BS1157" s="760"/>
      <c r="BT1157" s="760"/>
      <c r="BU1157" s="760"/>
      <c r="BV1157" s="760"/>
      <c r="BW1157" s="760"/>
      <c r="BX1157" s="760"/>
      <c r="BY1157" s="760"/>
    </row>
    <row r="1158" s="235" customFormat="true" ht="15" customHeight="true" x14ac:dyDescent="0.2">
      <c r="BA1158" s="760"/>
      <c r="BB1158" s="268"/>
      <c r="BC1158" s="760"/>
      <c r="BD1158" s="760"/>
      <c r="BE1158" s="760"/>
      <c r="BF1158" s="760"/>
      <c r="BG1158" s="760"/>
      <c r="BH1158" s="760"/>
      <c r="BI1158" s="760"/>
      <c r="BJ1158" s="760"/>
      <c r="BK1158" s="760"/>
      <c r="BL1158" s="760"/>
      <c r="BM1158" s="760"/>
      <c r="BN1158" s="760"/>
      <c r="BO1158" s="760"/>
      <c r="BP1158" s="760"/>
      <c r="BQ1158" s="760"/>
      <c r="BR1158" s="760"/>
      <c r="BS1158" s="760"/>
      <c r="BT1158" s="760"/>
      <c r="BU1158" s="760"/>
      <c r="BV1158" s="760"/>
      <c r="BW1158" s="760"/>
      <c r="BX1158" s="760"/>
      <c r="BY1158" s="760"/>
    </row>
    <row r="1159" s="235" customFormat="true" ht="15" customHeight="true" x14ac:dyDescent="0.2">
      <c r="BA1159" s="760"/>
      <c r="BB1159" s="268"/>
      <c r="BC1159" s="760"/>
      <c r="BD1159" s="760"/>
      <c r="BE1159" s="760"/>
      <c r="BF1159" s="760"/>
      <c r="BG1159" s="760"/>
      <c r="BH1159" s="760"/>
      <c r="BI1159" s="760"/>
      <c r="BJ1159" s="760"/>
      <c r="BK1159" s="760"/>
      <c r="BL1159" s="760"/>
      <c r="BM1159" s="760"/>
      <c r="BN1159" s="760"/>
      <c r="BO1159" s="760"/>
      <c r="BP1159" s="760"/>
      <c r="BQ1159" s="760"/>
      <c r="BR1159" s="760"/>
      <c r="BS1159" s="760"/>
      <c r="BT1159" s="760"/>
      <c r="BU1159" s="760"/>
      <c r="BV1159" s="760"/>
      <c r="BW1159" s="760"/>
      <c r="BX1159" s="760"/>
      <c r="BY1159" s="760"/>
    </row>
    <row r="1160" s="235" customFormat="true" ht="15" customHeight="true" x14ac:dyDescent="0.2">
      <c r="BA1160" s="760"/>
      <c r="BB1160" s="268"/>
      <c r="BC1160" s="760"/>
      <c r="BD1160" s="760"/>
      <c r="BE1160" s="760"/>
      <c r="BF1160" s="760"/>
      <c r="BG1160" s="760"/>
      <c r="BH1160" s="760"/>
      <c r="BI1160" s="760"/>
      <c r="BJ1160" s="760"/>
      <c r="BK1160" s="760"/>
      <c r="BL1160" s="760"/>
      <c r="BM1160" s="760"/>
      <c r="BN1160" s="760"/>
      <c r="BO1160" s="760"/>
      <c r="BP1160" s="760"/>
      <c r="BQ1160" s="760"/>
      <c r="BR1160" s="760"/>
      <c r="BS1160" s="760"/>
      <c r="BT1160" s="760"/>
      <c r="BU1160" s="760"/>
      <c r="BV1160" s="760"/>
      <c r="BW1160" s="760"/>
      <c r="BX1160" s="760"/>
      <c r="BY1160" s="760"/>
    </row>
    <row r="1161" s="235" customFormat="true" ht="15" customHeight="true" x14ac:dyDescent="0.2">
      <c r="BA1161" s="760"/>
      <c r="BB1161" s="268"/>
      <c r="BC1161" s="760"/>
      <c r="BD1161" s="760"/>
      <c r="BE1161" s="760"/>
      <c r="BF1161" s="760"/>
      <c r="BG1161" s="760"/>
      <c r="BH1161" s="760"/>
      <c r="BI1161" s="760"/>
      <c r="BJ1161" s="760"/>
      <c r="BK1161" s="760"/>
      <c r="BL1161" s="760"/>
      <c r="BM1161" s="760"/>
      <c r="BN1161" s="760"/>
      <c r="BO1161" s="760"/>
      <c r="BP1161" s="760"/>
      <c r="BQ1161" s="760"/>
      <c r="BR1161" s="760"/>
      <c r="BS1161" s="760"/>
      <c r="BT1161" s="760"/>
      <c r="BU1161" s="760"/>
      <c r="BV1161" s="760"/>
      <c r="BW1161" s="760"/>
      <c r="BX1161" s="760"/>
      <c r="BY1161" s="760"/>
    </row>
    <row r="1162" s="235" customFormat="true" ht="15" customHeight="true" x14ac:dyDescent="0.2">
      <c r="BA1162" s="760"/>
      <c r="BB1162" s="268"/>
      <c r="BC1162" s="760"/>
      <c r="BD1162" s="760"/>
      <c r="BE1162" s="760"/>
      <c r="BF1162" s="760"/>
      <c r="BG1162" s="760"/>
      <c r="BH1162" s="760"/>
      <c r="BI1162" s="760"/>
      <c r="BJ1162" s="760"/>
      <c r="BK1162" s="760"/>
      <c r="BL1162" s="760"/>
      <c r="BM1162" s="760"/>
      <c r="BN1162" s="760"/>
      <c r="BO1162" s="760"/>
      <c r="BP1162" s="760"/>
      <c r="BQ1162" s="760"/>
      <c r="BR1162" s="760"/>
      <c r="BS1162" s="760"/>
      <c r="BT1162" s="760"/>
      <c r="BU1162" s="760"/>
      <c r="BV1162" s="760"/>
      <c r="BW1162" s="760"/>
      <c r="BX1162" s="760"/>
      <c r="BY1162" s="760"/>
    </row>
    <row r="1163" s="235" customFormat="true" ht="15" customHeight="true" x14ac:dyDescent="0.2">
      <c r="BA1163" s="760"/>
      <c r="BB1163" s="268"/>
      <c r="BC1163" s="760"/>
      <c r="BD1163" s="760"/>
      <c r="BE1163" s="760"/>
      <c r="BF1163" s="760"/>
      <c r="BG1163" s="760"/>
      <c r="BH1163" s="760"/>
      <c r="BI1163" s="760"/>
      <c r="BJ1163" s="760"/>
      <c r="BK1163" s="760"/>
      <c r="BL1163" s="760"/>
      <c r="BM1163" s="760"/>
      <c r="BN1163" s="760"/>
      <c r="BO1163" s="760"/>
      <c r="BP1163" s="760"/>
      <c r="BQ1163" s="760"/>
      <c r="BR1163" s="760"/>
      <c r="BS1163" s="760"/>
      <c r="BT1163" s="760"/>
      <c r="BU1163" s="760"/>
      <c r="BV1163" s="760"/>
      <c r="BW1163" s="760"/>
      <c r="BX1163" s="760"/>
      <c r="BY1163" s="760"/>
    </row>
    <row r="1164" s="235" customFormat="true" ht="15" customHeight="true" x14ac:dyDescent="0.2">
      <c r="BA1164" s="760"/>
      <c r="BB1164" s="268"/>
      <c r="BC1164" s="760"/>
      <c r="BD1164" s="760"/>
      <c r="BE1164" s="760"/>
      <c r="BF1164" s="760"/>
      <c r="BG1164" s="760"/>
      <c r="BH1164" s="760"/>
      <c r="BI1164" s="760"/>
      <c r="BJ1164" s="760"/>
      <c r="BK1164" s="760"/>
      <c r="BL1164" s="760"/>
      <c r="BM1164" s="760"/>
      <c r="BN1164" s="760"/>
      <c r="BO1164" s="760"/>
      <c r="BP1164" s="760"/>
      <c r="BQ1164" s="760"/>
      <c r="BR1164" s="760"/>
      <c r="BS1164" s="760"/>
      <c r="BT1164" s="760"/>
      <c r="BU1164" s="760"/>
      <c r="BV1164" s="760"/>
      <c r="BW1164" s="760"/>
      <c r="BX1164" s="760"/>
      <c r="BY1164" s="760"/>
    </row>
    <row r="1165" s="235" customFormat="true" ht="15" customHeight="true" x14ac:dyDescent="0.2">
      <c r="BA1165" s="760"/>
      <c r="BB1165" s="268"/>
      <c r="BC1165" s="760"/>
      <c r="BD1165" s="760"/>
      <c r="BE1165" s="760"/>
      <c r="BF1165" s="760"/>
      <c r="BG1165" s="760"/>
      <c r="BH1165" s="760"/>
      <c r="BI1165" s="760"/>
      <c r="BJ1165" s="760"/>
      <c r="BK1165" s="760"/>
      <c r="BL1165" s="760"/>
      <c r="BM1165" s="760"/>
      <c r="BN1165" s="760"/>
      <c r="BO1165" s="760"/>
      <c r="BP1165" s="760"/>
      <c r="BQ1165" s="760"/>
      <c r="BR1165" s="760"/>
      <c r="BS1165" s="760"/>
      <c r="BT1165" s="760"/>
      <c r="BU1165" s="760"/>
      <c r="BV1165" s="760"/>
      <c r="BW1165" s="760"/>
      <c r="BX1165" s="760"/>
      <c r="BY1165" s="760"/>
    </row>
    <row r="1166" s="235" customFormat="true" ht="15" customHeight="true" x14ac:dyDescent="0.2">
      <c r="BA1166" s="760"/>
      <c r="BB1166" s="268"/>
      <c r="BC1166" s="760"/>
      <c r="BD1166" s="760"/>
      <c r="BE1166" s="760"/>
      <c r="BF1166" s="760"/>
      <c r="BG1166" s="760"/>
      <c r="BH1166" s="760"/>
      <c r="BI1166" s="760"/>
      <c r="BJ1166" s="760"/>
      <c r="BK1166" s="760"/>
      <c r="BL1166" s="760"/>
      <c r="BM1166" s="760"/>
      <c r="BN1166" s="760"/>
      <c r="BO1166" s="760"/>
      <c r="BP1166" s="760"/>
      <c r="BQ1166" s="760"/>
      <c r="BR1166" s="760"/>
      <c r="BS1166" s="760"/>
      <c r="BT1166" s="760"/>
      <c r="BU1166" s="760"/>
      <c r="BV1166" s="760"/>
      <c r="BW1166" s="760"/>
      <c r="BX1166" s="760"/>
      <c r="BY1166" s="760"/>
    </row>
    <row r="1167" s="235" customFormat="true" ht="15" customHeight="true" x14ac:dyDescent="0.2">
      <c r="BA1167" s="760"/>
      <c r="BB1167" s="268"/>
      <c r="BC1167" s="760"/>
      <c r="BD1167" s="760"/>
      <c r="BE1167" s="760"/>
      <c r="BF1167" s="760"/>
      <c r="BG1167" s="760"/>
      <c r="BH1167" s="760"/>
      <c r="BI1167" s="760"/>
      <c r="BJ1167" s="760"/>
      <c r="BK1167" s="760"/>
      <c r="BL1167" s="760"/>
      <c r="BM1167" s="760"/>
      <c r="BN1167" s="760"/>
      <c r="BO1167" s="760"/>
      <c r="BP1167" s="760"/>
      <c r="BQ1167" s="760"/>
      <c r="BR1167" s="760"/>
      <c r="BS1167" s="760"/>
      <c r="BT1167" s="760"/>
      <c r="BU1167" s="760"/>
      <c r="BV1167" s="760"/>
      <c r="BW1167" s="760"/>
      <c r="BX1167" s="760"/>
      <c r="BY1167" s="760"/>
    </row>
    <row r="1168" s="235" customFormat="true" ht="15" customHeight="true" x14ac:dyDescent="0.2">
      <c r="BA1168" s="760"/>
      <c r="BB1168" s="268"/>
      <c r="BC1168" s="760"/>
      <c r="BD1168" s="760"/>
      <c r="BE1168" s="760"/>
      <c r="BF1168" s="760"/>
      <c r="BG1168" s="760"/>
      <c r="BH1168" s="760"/>
      <c r="BI1168" s="760"/>
      <c r="BJ1168" s="760"/>
      <c r="BK1168" s="760"/>
      <c r="BL1168" s="760"/>
      <c r="BM1168" s="760"/>
      <c r="BN1168" s="760"/>
      <c r="BO1168" s="760"/>
      <c r="BP1168" s="760"/>
      <c r="BQ1168" s="760"/>
      <c r="BR1168" s="760"/>
      <c r="BS1168" s="760"/>
      <c r="BT1168" s="760"/>
      <c r="BU1168" s="760"/>
      <c r="BV1168" s="760"/>
      <c r="BW1168" s="760"/>
      <c r="BX1168" s="760"/>
      <c r="BY1168" s="760"/>
    </row>
    <row r="1169" s="235" customFormat="true" ht="15" customHeight="true" x14ac:dyDescent="0.2">
      <c r="BA1169" s="760"/>
      <c r="BB1169" s="268"/>
      <c r="BC1169" s="760"/>
      <c r="BD1169" s="760"/>
      <c r="BE1169" s="760"/>
      <c r="BF1169" s="760"/>
      <c r="BG1169" s="760"/>
      <c r="BH1169" s="760"/>
      <c r="BI1169" s="760"/>
      <c r="BJ1169" s="760"/>
      <c r="BK1169" s="760"/>
      <c r="BL1169" s="760"/>
      <c r="BM1169" s="760"/>
      <c r="BN1169" s="760"/>
      <c r="BO1169" s="760"/>
      <c r="BP1169" s="760"/>
      <c r="BQ1169" s="760"/>
      <c r="BR1169" s="760"/>
      <c r="BS1169" s="760"/>
      <c r="BT1169" s="760"/>
      <c r="BU1169" s="760"/>
      <c r="BV1169" s="760"/>
      <c r="BW1169" s="760"/>
      <c r="BX1169" s="760"/>
      <c r="BY1169" s="760"/>
    </row>
    <row r="1170" s="235" customFormat="true" ht="15" customHeight="true" x14ac:dyDescent="0.2">
      <c r="A1170" s="450"/>
      <c r="B1170" s="1041"/>
      <c r="C1170" s="1042"/>
      <c r="D1170" s="1042"/>
      <c r="E1170" s="1042"/>
      <c r="F1170" s="1042"/>
      <c r="G1170" s="1042"/>
      <c r="H1170" s="1042"/>
      <c r="I1170" s="1042"/>
      <c r="J1170" s="1042"/>
      <c r="K1170" s="1042"/>
      <c r="L1170" s="1042"/>
      <c r="M1170" s="1042"/>
      <c r="N1170" s="1042"/>
      <c r="O1170" s="1042"/>
      <c r="P1170" s="1042"/>
      <c r="Q1170" s="1042"/>
      <c r="R1170" s="1042"/>
      <c r="S1170" s="1042"/>
      <c r="T1170" s="1042"/>
      <c r="U1170" s="1042"/>
      <c r="V1170" s="1042"/>
      <c r="W1170" s="1042"/>
      <c r="X1170" s="1042"/>
      <c r="Y1170" s="1042"/>
      <c r="Z1170" s="1042"/>
      <c r="AA1170" s="1042"/>
      <c r="AB1170" s="1042"/>
      <c r="BA1170" s="760"/>
      <c r="BB1170" s="268"/>
      <c r="BC1170" s="760"/>
      <c r="BD1170" s="760"/>
      <c r="BE1170" s="760"/>
      <c r="BF1170" s="760"/>
      <c r="BG1170" s="760"/>
      <c r="BH1170" s="760"/>
      <c r="BI1170" s="760"/>
      <c r="BJ1170" s="760"/>
      <c r="BK1170" s="760"/>
      <c r="BL1170" s="760"/>
      <c r="BM1170" s="760"/>
      <c r="BN1170" s="760"/>
      <c r="BO1170" s="760"/>
      <c r="BP1170" s="760"/>
      <c r="BQ1170" s="760"/>
      <c r="BR1170" s="760"/>
      <c r="BS1170" s="760"/>
      <c r="BT1170" s="760"/>
      <c r="BU1170" s="760"/>
      <c r="BV1170" s="760"/>
      <c r="BW1170" s="760"/>
      <c r="BX1170" s="760"/>
      <c r="BY1170" s="760"/>
    </row>
    <row r="1171" s="235" customFormat="true" ht="15" customHeight="true" x14ac:dyDescent="0.2">
      <c r="A1171" s="450"/>
      <c r="B1171" s="1041"/>
      <c r="C1171" s="1042"/>
      <c r="D1171" s="1042"/>
      <c r="E1171" s="1042"/>
      <c r="F1171" s="1042"/>
      <c r="G1171" s="1042"/>
      <c r="H1171" s="1042"/>
      <c r="I1171" s="1042"/>
      <c r="J1171" s="1042"/>
      <c r="K1171" s="1042"/>
      <c r="L1171" s="1042"/>
      <c r="M1171" s="1042"/>
      <c r="N1171" s="1042"/>
      <c r="O1171" s="1042"/>
      <c r="P1171" s="1042"/>
      <c r="Q1171" s="1042"/>
      <c r="R1171" s="1042"/>
      <c r="S1171" s="1042"/>
      <c r="T1171" s="1042"/>
      <c r="U1171" s="1042"/>
      <c r="V1171" s="1042"/>
      <c r="W1171" s="1042"/>
      <c r="X1171" s="1042"/>
      <c r="Y1171" s="1042"/>
      <c r="Z1171" s="1042"/>
      <c r="AA1171" s="1042"/>
      <c r="AB1171" s="1042"/>
      <c r="BA1171" s="760"/>
      <c r="BB1171" s="268"/>
      <c r="BC1171" s="760"/>
      <c r="BD1171" s="760"/>
      <c r="BE1171" s="760"/>
      <c r="BF1171" s="760"/>
      <c r="BG1171" s="760"/>
      <c r="BH1171" s="760"/>
      <c r="BI1171" s="760"/>
      <c r="BJ1171" s="760"/>
      <c r="BK1171" s="760"/>
      <c r="BL1171" s="760"/>
      <c r="BM1171" s="760"/>
      <c r="BN1171" s="760"/>
      <c r="BO1171" s="760"/>
      <c r="BP1171" s="760"/>
      <c r="BQ1171" s="760"/>
      <c r="BR1171" s="760"/>
      <c r="BS1171" s="760"/>
      <c r="BT1171" s="760"/>
      <c r="BU1171" s="760"/>
      <c r="BV1171" s="760"/>
      <c r="BW1171" s="760"/>
      <c r="BX1171" s="760"/>
      <c r="BY1171" s="760"/>
    </row>
    <row r="1172" s="235" customFormat="true" ht="15" customHeight="true" x14ac:dyDescent="0.2">
      <c r="A1172" s="450"/>
      <c r="B1172" s="1041"/>
      <c r="C1172" s="1042"/>
      <c r="D1172" s="1042"/>
      <c r="E1172" s="1042"/>
      <c r="F1172" s="1042"/>
      <c r="G1172" s="1042"/>
      <c r="H1172" s="1042"/>
      <c r="I1172" s="1042"/>
      <c r="J1172" s="1042"/>
      <c r="K1172" s="1042"/>
      <c r="L1172" s="1042"/>
      <c r="M1172" s="1042"/>
      <c r="N1172" s="1042"/>
      <c r="O1172" s="1042"/>
      <c r="P1172" s="1042"/>
      <c r="Q1172" s="1042"/>
      <c r="R1172" s="1042"/>
      <c r="S1172" s="1042"/>
      <c r="T1172" s="1042"/>
      <c r="U1172" s="1042"/>
      <c r="V1172" s="1042"/>
      <c r="W1172" s="1042"/>
      <c r="X1172" s="1042"/>
      <c r="Y1172" s="1042"/>
      <c r="Z1172" s="1042"/>
      <c r="AA1172" s="1042"/>
      <c r="AB1172" s="1042"/>
      <c r="BA1172" s="760"/>
      <c r="BB1172" s="268"/>
      <c r="BC1172" s="760"/>
      <c r="BD1172" s="760"/>
      <c r="BE1172" s="760"/>
      <c r="BF1172" s="760"/>
      <c r="BG1172" s="760"/>
      <c r="BH1172" s="760"/>
      <c r="BI1172" s="760"/>
      <c r="BJ1172" s="760"/>
      <c r="BK1172" s="760"/>
      <c r="BL1172" s="760"/>
      <c r="BM1172" s="760"/>
      <c r="BN1172" s="760"/>
      <c r="BO1172" s="760"/>
      <c r="BP1172" s="760"/>
      <c r="BQ1172" s="760"/>
      <c r="BR1172" s="760"/>
      <c r="BS1172" s="760"/>
      <c r="BT1172" s="760"/>
      <c r="BU1172" s="760"/>
      <c r="BV1172" s="760"/>
      <c r="BW1172" s="760"/>
      <c r="BX1172" s="760"/>
      <c r="BY1172" s="760"/>
    </row>
    <row r="1173" s="235" customFormat="true" ht="15" customHeight="true" x14ac:dyDescent="0.2">
      <c r="A1173" s="450"/>
      <c r="B1173" s="1041"/>
      <c r="C1173" s="1042"/>
      <c r="D1173" s="1042"/>
      <c r="E1173" s="1042"/>
      <c r="F1173" s="1042"/>
      <c r="G1173" s="1042"/>
      <c r="H1173" s="1042"/>
      <c r="I1173" s="1042"/>
      <c r="J1173" s="1042"/>
      <c r="K1173" s="1042"/>
      <c r="L1173" s="1042"/>
      <c r="M1173" s="1042"/>
      <c r="N1173" s="1042"/>
      <c r="O1173" s="1042"/>
      <c r="P1173" s="1042"/>
      <c r="Q1173" s="1042"/>
      <c r="R1173" s="1042"/>
      <c r="S1173" s="1042"/>
      <c r="T1173" s="1042"/>
      <c r="U1173" s="1042"/>
      <c r="V1173" s="1042"/>
      <c r="W1173" s="1042"/>
      <c r="X1173" s="1042"/>
      <c r="Y1173" s="1042"/>
      <c r="Z1173" s="1042"/>
      <c r="AA1173" s="1042"/>
      <c r="AB1173" s="1042"/>
      <c r="BA1173" s="760"/>
      <c r="BB1173" s="268"/>
      <c r="BC1173" s="760"/>
      <c r="BD1173" s="760"/>
      <c r="BE1173" s="760"/>
      <c r="BF1173" s="760"/>
      <c r="BG1173" s="760"/>
      <c r="BH1173" s="760"/>
      <c r="BI1173" s="760"/>
      <c r="BJ1173" s="760"/>
      <c r="BK1173" s="760"/>
      <c r="BL1173" s="760"/>
      <c r="BM1173" s="760"/>
      <c r="BN1173" s="760"/>
      <c r="BO1173" s="760"/>
      <c r="BP1173" s="760"/>
      <c r="BQ1173" s="760"/>
      <c r="BR1173" s="760"/>
      <c r="BS1173" s="760"/>
      <c r="BT1173" s="760"/>
      <c r="BU1173" s="760"/>
      <c r="BV1173" s="760"/>
      <c r="BW1173" s="760"/>
      <c r="BX1173" s="760"/>
      <c r="BY1173" s="760"/>
    </row>
    <row r="1174" s="235" customFormat="true" ht="15" customHeight="true" x14ac:dyDescent="0.2">
      <c r="A1174" s="450"/>
      <c r="B1174" s="1041"/>
      <c r="C1174" s="1042"/>
      <c r="D1174" s="1042"/>
      <c r="E1174" s="1042"/>
      <c r="F1174" s="1042"/>
      <c r="G1174" s="1042"/>
      <c r="H1174" s="1042"/>
      <c r="I1174" s="1042"/>
      <c r="J1174" s="1042"/>
      <c r="K1174" s="1042"/>
      <c r="L1174" s="1042"/>
      <c r="M1174" s="1042"/>
      <c r="N1174" s="1042"/>
      <c r="O1174" s="1042"/>
      <c r="P1174" s="1042"/>
      <c r="Q1174" s="1042"/>
      <c r="R1174" s="1042"/>
      <c r="S1174" s="1042"/>
      <c r="T1174" s="1042"/>
      <c r="U1174" s="1042"/>
      <c r="V1174" s="1042"/>
      <c r="W1174" s="1042"/>
      <c r="X1174" s="1042"/>
      <c r="Y1174" s="1042"/>
      <c r="Z1174" s="1042"/>
      <c r="AA1174" s="1042"/>
      <c r="AB1174" s="1042"/>
      <c r="BA1174" s="760"/>
      <c r="BB1174" s="268"/>
      <c r="BC1174" s="760"/>
      <c r="BD1174" s="760"/>
      <c r="BE1174" s="760"/>
      <c r="BF1174" s="760"/>
      <c r="BG1174" s="760"/>
      <c r="BH1174" s="760"/>
      <c r="BI1174" s="760"/>
      <c r="BJ1174" s="760"/>
      <c r="BK1174" s="760"/>
      <c r="BL1174" s="760"/>
      <c r="BM1174" s="760"/>
      <c r="BN1174" s="760"/>
      <c r="BO1174" s="760"/>
      <c r="BP1174" s="760"/>
      <c r="BQ1174" s="760"/>
      <c r="BR1174" s="760"/>
      <c r="BS1174" s="760"/>
      <c r="BT1174" s="760"/>
      <c r="BU1174" s="760"/>
      <c r="BV1174" s="760"/>
      <c r="BW1174" s="760"/>
      <c r="BX1174" s="760"/>
      <c r="BY1174" s="760"/>
    </row>
    <row r="1175" s="235" customFormat="true" ht="15" customHeight="true" x14ac:dyDescent="0.2">
      <c r="A1175" s="450"/>
      <c r="B1175" s="1041"/>
      <c r="C1175" s="1042"/>
      <c r="D1175" s="1042"/>
      <c r="E1175" s="1042"/>
      <c r="F1175" s="1042"/>
      <c r="G1175" s="1042"/>
      <c r="H1175" s="1042"/>
      <c r="I1175" s="1042"/>
      <c r="J1175" s="1042"/>
      <c r="K1175" s="1042"/>
      <c r="L1175" s="1042"/>
      <c r="M1175" s="1042"/>
      <c r="N1175" s="1042"/>
      <c r="O1175" s="1042"/>
      <c r="P1175" s="1042"/>
      <c r="Q1175" s="1042"/>
      <c r="R1175" s="1042"/>
      <c r="S1175" s="1042"/>
      <c r="T1175" s="1042"/>
      <c r="U1175" s="1042"/>
      <c r="V1175" s="1042"/>
      <c r="W1175" s="1042"/>
      <c r="X1175" s="1042"/>
      <c r="Y1175" s="1042"/>
      <c r="Z1175" s="1042"/>
      <c r="AA1175" s="1042"/>
      <c r="AB1175" s="1042"/>
      <c r="BA1175" s="760"/>
      <c r="BB1175" s="268"/>
      <c r="BC1175" s="760"/>
      <c r="BD1175" s="760"/>
      <c r="BE1175" s="760"/>
      <c r="BF1175" s="760"/>
      <c r="BG1175" s="760"/>
      <c r="BH1175" s="760"/>
      <c r="BI1175" s="760"/>
      <c r="BJ1175" s="760"/>
      <c r="BK1175" s="760"/>
      <c r="BL1175" s="760"/>
      <c r="BM1175" s="760"/>
      <c r="BN1175" s="760"/>
      <c r="BO1175" s="760"/>
      <c r="BP1175" s="760"/>
      <c r="BQ1175" s="760"/>
      <c r="BR1175" s="760"/>
      <c r="BS1175" s="760"/>
      <c r="BT1175" s="760"/>
      <c r="BU1175" s="760"/>
      <c r="BV1175" s="760"/>
      <c r="BW1175" s="760"/>
      <c r="BX1175" s="760"/>
      <c r="BY1175" s="760"/>
    </row>
    <row r="1176" s="235" customFormat="true" ht="15" customHeight="true" x14ac:dyDescent="0.2">
      <c r="A1176" s="1043"/>
      <c r="B1176" s="450"/>
      <c r="C1176" s="1044"/>
      <c r="D1176" s="1045"/>
      <c r="E1176" s="1045"/>
      <c r="F1176" s="1045"/>
      <c r="G1176" s="1045"/>
      <c r="H1176" s="1044"/>
      <c r="I1176" s="1045"/>
      <c r="J1176" s="1045"/>
      <c r="K1176" s="1045"/>
      <c r="L1176" s="1045"/>
      <c r="M1176" s="1044"/>
      <c r="N1176" s="1045"/>
      <c r="O1176" s="1045"/>
      <c r="P1176" s="1045"/>
      <c r="Q1176" s="1045"/>
      <c r="R1176" s="1044"/>
      <c r="S1176" s="1045"/>
      <c r="T1176" s="1045"/>
      <c r="U1176" s="1045"/>
      <c r="BA1176" s="760"/>
      <c r="BB1176" s="268"/>
      <c r="BC1176" s="760"/>
      <c r="BD1176" s="760"/>
      <c r="BE1176" s="760"/>
      <c r="BF1176" s="760"/>
      <c r="BG1176" s="760"/>
      <c r="BH1176" s="760"/>
      <c r="BI1176" s="760"/>
      <c r="BJ1176" s="760"/>
      <c r="BK1176" s="760"/>
      <c r="BL1176" s="760"/>
      <c r="BM1176" s="760"/>
      <c r="BN1176" s="760"/>
      <c r="BO1176" s="760"/>
      <c r="BP1176" s="760"/>
      <c r="BQ1176" s="760"/>
      <c r="BR1176" s="760"/>
      <c r="BS1176" s="760"/>
      <c r="BT1176" s="760"/>
      <c r="BU1176" s="760"/>
      <c r="BV1176" s="760"/>
      <c r="BW1176" s="760"/>
      <c r="BX1176" s="760"/>
      <c r="BY1176" s="760"/>
    </row>
    <row r="1177" s="235" customFormat="true" ht="15" customHeight="true" x14ac:dyDescent="0.2">
      <c r="A1177" s="1045"/>
      <c r="B1177" s="1045"/>
      <c r="C1177" s="1044"/>
      <c r="D1177" s="1044"/>
      <c r="E1177" s="1044"/>
      <c r="F1177" s="1044"/>
      <c r="G1177" s="1044"/>
      <c r="H1177" s="1044"/>
      <c r="I1177" s="1044"/>
      <c r="J1177" s="1044"/>
      <c r="K1177" s="1044"/>
      <c r="L1177" s="1044"/>
      <c r="M1177" s="1044"/>
      <c r="N1177" s="1044"/>
      <c r="O1177" s="1044"/>
      <c r="P1177" s="1044"/>
      <c r="Q1177" s="1044"/>
      <c r="R1177" s="1044"/>
      <c r="S1177" s="1044"/>
      <c r="T1177" s="1044"/>
      <c r="U1177" s="1044"/>
      <c r="BA1177" s="760"/>
      <c r="BB1177" s="268"/>
      <c r="BC1177" s="760"/>
      <c r="BD1177" s="760"/>
      <c r="BE1177" s="760"/>
      <c r="BF1177" s="760"/>
      <c r="BG1177" s="760"/>
      <c r="BH1177" s="760"/>
      <c r="BI1177" s="760"/>
      <c r="BJ1177" s="760"/>
      <c r="BK1177" s="760"/>
      <c r="BL1177" s="760"/>
      <c r="BM1177" s="760"/>
      <c r="BN1177" s="760"/>
      <c r="BO1177" s="760"/>
      <c r="BP1177" s="760"/>
      <c r="BQ1177" s="760"/>
      <c r="BR1177" s="760"/>
      <c r="BS1177" s="760"/>
      <c r="BT1177" s="760"/>
      <c r="BU1177" s="760"/>
      <c r="BV1177" s="760"/>
      <c r="BW1177" s="760"/>
      <c r="BX1177" s="760"/>
      <c r="BY1177" s="760"/>
    </row>
    <row r="1178" s="235" customFormat="true" ht="15" customHeight="true" x14ac:dyDescent="0.2">
      <c r="BA1178" s="760"/>
      <c r="BB1178" s="268"/>
      <c r="BC1178" s="760"/>
      <c r="BD1178" s="760"/>
      <c r="BE1178" s="760"/>
      <c r="BF1178" s="760"/>
      <c r="BG1178" s="760"/>
      <c r="BH1178" s="760"/>
      <c r="BI1178" s="760"/>
      <c r="BJ1178" s="760"/>
      <c r="BK1178" s="760"/>
      <c r="BL1178" s="760"/>
      <c r="BM1178" s="760"/>
      <c r="BN1178" s="760"/>
      <c r="BO1178" s="760"/>
      <c r="BP1178" s="760"/>
      <c r="BQ1178" s="760"/>
      <c r="BR1178" s="760"/>
      <c r="BS1178" s="760"/>
      <c r="BT1178" s="760"/>
      <c r="BU1178" s="760"/>
      <c r="BV1178" s="760"/>
      <c r="BW1178" s="760"/>
      <c r="BX1178" s="760"/>
      <c r="BY1178" s="760"/>
    </row>
    <row r="1179" s="235" customFormat="true" ht="15" customHeight="true" x14ac:dyDescent="0.2">
      <c r="BA1179" s="760"/>
      <c r="BB1179" s="268"/>
      <c r="BC1179" s="760"/>
      <c r="BD1179" s="760"/>
      <c r="BE1179" s="760"/>
      <c r="BF1179" s="760"/>
      <c r="BG1179" s="760"/>
      <c r="BH1179" s="760"/>
      <c r="BI1179" s="760"/>
      <c r="BJ1179" s="760"/>
      <c r="BK1179" s="760"/>
      <c r="BL1179" s="760"/>
      <c r="BM1179" s="760"/>
      <c r="BN1179" s="760"/>
      <c r="BO1179" s="760"/>
      <c r="BP1179" s="760"/>
      <c r="BQ1179" s="760"/>
      <c r="BR1179" s="760"/>
      <c r="BS1179" s="760"/>
      <c r="BT1179" s="760"/>
      <c r="BU1179" s="760"/>
      <c r="BV1179" s="760"/>
      <c r="BW1179" s="760"/>
      <c r="BX1179" s="760"/>
      <c r="BY1179" s="760"/>
    </row>
    <row r="1180" s="235" customFormat="true" ht="15" customHeight="true" x14ac:dyDescent="0.2">
      <c r="BA1180" s="760"/>
      <c r="BB1180" s="268"/>
      <c r="BC1180" s="760"/>
      <c r="BD1180" s="760"/>
      <c r="BE1180" s="760"/>
      <c r="BF1180" s="760"/>
      <c r="BG1180" s="760"/>
      <c r="BH1180" s="760"/>
      <c r="BI1180" s="760"/>
      <c r="BJ1180" s="760"/>
      <c r="BK1180" s="760"/>
      <c r="BL1180" s="760"/>
      <c r="BM1180" s="760"/>
      <c r="BN1180" s="760"/>
      <c r="BO1180" s="760"/>
      <c r="BP1180" s="760"/>
      <c r="BQ1180" s="760"/>
      <c r="BR1180" s="760"/>
      <c r="BS1180" s="760"/>
      <c r="BT1180" s="760"/>
      <c r="BU1180" s="760"/>
      <c r="BV1180" s="760"/>
      <c r="BW1180" s="760"/>
      <c r="BX1180" s="760"/>
      <c r="BY1180" s="760"/>
    </row>
    <row r="1181" s="235" customFormat="true" ht="15" customHeight="true" x14ac:dyDescent="0.2">
      <c r="BA1181" s="760"/>
      <c r="BB1181" s="268"/>
      <c r="BC1181" s="760"/>
      <c r="BD1181" s="760"/>
      <c r="BE1181" s="760"/>
      <c r="BF1181" s="760"/>
      <c r="BG1181" s="760"/>
      <c r="BH1181" s="760"/>
      <c r="BI1181" s="760"/>
      <c r="BJ1181" s="760"/>
      <c r="BK1181" s="760"/>
      <c r="BL1181" s="760"/>
      <c r="BM1181" s="760"/>
      <c r="BN1181" s="760"/>
      <c r="BO1181" s="760"/>
      <c r="BP1181" s="760"/>
      <c r="BQ1181" s="760"/>
      <c r="BR1181" s="760"/>
      <c r="BS1181" s="760"/>
      <c r="BT1181" s="760"/>
      <c r="BU1181" s="760"/>
      <c r="BV1181" s="760"/>
      <c r="BW1181" s="760"/>
      <c r="BX1181" s="760"/>
      <c r="BY1181" s="760"/>
    </row>
    <row r="1182" s="235" customFormat="true" ht="15" customHeight="true" x14ac:dyDescent="0.2">
      <c r="BA1182" s="760"/>
      <c r="BB1182" s="268"/>
      <c r="BC1182" s="760"/>
      <c r="BD1182" s="760"/>
      <c r="BE1182" s="760"/>
      <c r="BF1182" s="760"/>
      <c r="BG1182" s="760"/>
      <c r="BH1182" s="760"/>
      <c r="BI1182" s="760"/>
      <c r="BJ1182" s="760"/>
      <c r="BK1182" s="760"/>
      <c r="BL1182" s="760"/>
      <c r="BM1182" s="760"/>
      <c r="BN1182" s="760"/>
      <c r="BO1182" s="760"/>
      <c r="BP1182" s="760"/>
      <c r="BQ1182" s="760"/>
      <c r="BR1182" s="760"/>
      <c r="BS1182" s="760"/>
      <c r="BT1182" s="760"/>
      <c r="BU1182" s="760"/>
      <c r="BV1182" s="760"/>
      <c r="BW1182" s="760"/>
      <c r="BX1182" s="760"/>
      <c r="BY1182" s="760"/>
    </row>
    <row r="1183" s="235" customFormat="true" ht="15" customHeight="true" x14ac:dyDescent="0.2">
      <c r="BA1183" s="760"/>
      <c r="BB1183" s="268"/>
      <c r="BC1183" s="760"/>
      <c r="BD1183" s="760"/>
      <c r="BE1183" s="760"/>
      <c r="BF1183" s="760"/>
      <c r="BG1183" s="760"/>
      <c r="BH1183" s="760"/>
      <c r="BI1183" s="760"/>
      <c r="BJ1183" s="760"/>
      <c r="BK1183" s="760"/>
      <c r="BL1183" s="760"/>
      <c r="BM1183" s="760"/>
      <c r="BN1183" s="760"/>
      <c r="BO1183" s="760"/>
      <c r="BP1183" s="760"/>
      <c r="BQ1183" s="760"/>
      <c r="BR1183" s="760"/>
      <c r="BS1183" s="760"/>
      <c r="BT1183" s="760"/>
      <c r="BU1183" s="760"/>
      <c r="BV1183" s="760"/>
      <c r="BW1183" s="760"/>
      <c r="BX1183" s="760"/>
      <c r="BY1183" s="760"/>
    </row>
    <row r="1184" s="235" customFormat="true" ht="15" customHeight="true" x14ac:dyDescent="0.2">
      <c r="BA1184" s="760"/>
      <c r="BB1184" s="268"/>
      <c r="BC1184" s="760"/>
      <c r="BD1184" s="760"/>
      <c r="BE1184" s="760"/>
      <c r="BF1184" s="760"/>
      <c r="BG1184" s="760"/>
      <c r="BH1184" s="760"/>
      <c r="BI1184" s="760"/>
      <c r="BJ1184" s="760"/>
      <c r="BK1184" s="760"/>
      <c r="BL1184" s="760"/>
      <c r="BM1184" s="760"/>
      <c r="BN1184" s="760"/>
      <c r="BO1184" s="760"/>
      <c r="BP1184" s="760"/>
      <c r="BQ1184" s="760"/>
      <c r="BR1184" s="760"/>
      <c r="BS1184" s="760"/>
      <c r="BT1184" s="760"/>
      <c r="BU1184" s="760"/>
      <c r="BV1184" s="760"/>
      <c r="BW1184" s="760"/>
      <c r="BX1184" s="760"/>
      <c r="BY1184" s="760"/>
    </row>
    <row r="1185" s="235" customFormat="true" ht="15" customHeight="true" x14ac:dyDescent="0.2">
      <c r="BA1185" s="760"/>
      <c r="BB1185" s="268"/>
      <c r="BC1185" s="760"/>
      <c r="BD1185" s="760"/>
      <c r="BE1185" s="760"/>
      <c r="BF1185" s="760"/>
      <c r="BG1185" s="760"/>
      <c r="BH1185" s="760"/>
      <c r="BI1185" s="760"/>
      <c r="BJ1185" s="760"/>
      <c r="BK1185" s="760"/>
      <c r="BL1185" s="760"/>
      <c r="BM1185" s="760"/>
      <c r="BN1185" s="760"/>
      <c r="BO1185" s="760"/>
      <c r="BP1185" s="760"/>
      <c r="BQ1185" s="760"/>
      <c r="BR1185" s="760"/>
      <c r="BS1185" s="760"/>
      <c r="BT1185" s="760"/>
      <c r="BU1185" s="760"/>
      <c r="BV1185" s="760"/>
      <c r="BW1185" s="760"/>
      <c r="BX1185" s="760"/>
      <c r="BY1185" s="760"/>
    </row>
    <row r="1186" s="235" customFormat="true" ht="15" customHeight="true" x14ac:dyDescent="0.2">
      <c r="BA1186" s="760"/>
      <c r="BB1186" s="268"/>
      <c r="BC1186" s="760"/>
      <c r="BD1186" s="760"/>
      <c r="BE1186" s="760"/>
      <c r="BF1186" s="760"/>
      <c r="BG1186" s="760"/>
      <c r="BH1186" s="760"/>
      <c r="BI1186" s="760"/>
      <c r="BJ1186" s="760"/>
      <c r="BK1186" s="760"/>
      <c r="BL1186" s="760"/>
      <c r="BM1186" s="760"/>
      <c r="BN1186" s="760"/>
      <c r="BO1186" s="760"/>
      <c r="BP1186" s="760"/>
      <c r="BQ1186" s="760"/>
      <c r="BR1186" s="760"/>
      <c r="BS1186" s="760"/>
      <c r="BT1186" s="760"/>
      <c r="BU1186" s="760"/>
      <c r="BV1186" s="760"/>
      <c r="BW1186" s="760"/>
      <c r="BX1186" s="760"/>
      <c r="BY1186" s="760"/>
    </row>
    <row r="1187" s="235" customFormat="true" ht="15" customHeight="true" x14ac:dyDescent="0.2">
      <c r="BA1187" s="760"/>
      <c r="BB1187" s="268"/>
      <c r="BC1187" s="760"/>
      <c r="BD1187" s="760"/>
      <c r="BE1187" s="760"/>
      <c r="BF1187" s="760"/>
      <c r="BG1187" s="760"/>
      <c r="BH1187" s="760"/>
      <c r="BI1187" s="760"/>
      <c r="BJ1187" s="760"/>
      <c r="BK1187" s="760"/>
      <c r="BL1187" s="760"/>
      <c r="BM1187" s="760"/>
      <c r="BN1187" s="760"/>
      <c r="BO1187" s="760"/>
      <c r="BP1187" s="760"/>
      <c r="BQ1187" s="760"/>
      <c r="BR1187" s="760"/>
      <c r="BS1187" s="760"/>
      <c r="BT1187" s="760"/>
      <c r="BU1187" s="760"/>
      <c r="BV1187" s="760"/>
      <c r="BW1187" s="760"/>
      <c r="BX1187" s="760"/>
      <c r="BY1187" s="760"/>
    </row>
    <row r="1188" s="235" customFormat="true" ht="15" customHeight="true" x14ac:dyDescent="0.2">
      <c r="BA1188" s="760"/>
      <c r="BB1188" s="268"/>
      <c r="BC1188" s="760"/>
      <c r="BD1188" s="760"/>
      <c r="BE1188" s="760"/>
      <c r="BF1188" s="760"/>
      <c r="BG1188" s="760"/>
      <c r="BH1188" s="760"/>
      <c r="BI1188" s="760"/>
      <c r="BJ1188" s="760"/>
      <c r="BK1188" s="760"/>
      <c r="BL1188" s="760"/>
      <c r="BM1188" s="760"/>
      <c r="BN1188" s="760"/>
      <c r="BO1188" s="760"/>
      <c r="BP1188" s="760"/>
      <c r="BQ1188" s="760"/>
      <c r="BR1188" s="760"/>
      <c r="BS1188" s="760"/>
      <c r="BT1188" s="760"/>
      <c r="BU1188" s="760"/>
      <c r="BV1188" s="760"/>
      <c r="BW1188" s="760"/>
      <c r="BX1188" s="760"/>
      <c r="BY1188" s="760"/>
    </row>
    <row r="1189" s="235" customFormat="true" ht="15" customHeight="true" x14ac:dyDescent="0.2">
      <c r="BA1189" s="760"/>
      <c r="BB1189" s="268"/>
      <c r="BC1189" s="760"/>
      <c r="BD1189" s="760"/>
      <c r="BE1189" s="760"/>
      <c r="BF1189" s="760"/>
      <c r="BG1189" s="760"/>
      <c r="BH1189" s="760"/>
      <c r="BI1189" s="760"/>
      <c r="BJ1189" s="760"/>
      <c r="BK1189" s="760"/>
      <c r="BL1189" s="760"/>
      <c r="BM1189" s="760"/>
      <c r="BN1189" s="760"/>
      <c r="BO1189" s="760"/>
      <c r="BP1189" s="760"/>
      <c r="BQ1189" s="760"/>
      <c r="BR1189" s="760"/>
      <c r="BS1189" s="760"/>
      <c r="BT1189" s="760"/>
      <c r="BU1189" s="760"/>
      <c r="BV1189" s="760"/>
      <c r="BW1189" s="760"/>
      <c r="BX1189" s="760"/>
      <c r="BY1189" s="760"/>
    </row>
    <row r="1190" s="235" customFormat="true" ht="15" customHeight="true" x14ac:dyDescent="0.2">
      <c r="BA1190" s="760"/>
      <c r="BB1190" s="268"/>
      <c r="BC1190" s="760"/>
      <c r="BD1190" s="760"/>
      <c r="BE1190" s="760"/>
      <c r="BF1190" s="760"/>
      <c r="BG1190" s="760"/>
      <c r="BH1190" s="760"/>
      <c r="BI1190" s="760"/>
      <c r="BJ1190" s="760"/>
      <c r="BK1190" s="760"/>
      <c r="BL1190" s="760"/>
      <c r="BM1190" s="760"/>
      <c r="BN1190" s="760"/>
      <c r="BO1190" s="760"/>
      <c r="BP1190" s="760"/>
      <c r="BQ1190" s="760"/>
      <c r="BR1190" s="760"/>
      <c r="BS1190" s="760"/>
      <c r="BT1190" s="760"/>
      <c r="BU1190" s="760"/>
      <c r="BV1190" s="760"/>
      <c r="BW1190" s="760"/>
      <c r="BX1190" s="760"/>
      <c r="BY1190" s="760"/>
    </row>
    <row r="1191" s="235" customFormat="true" ht="15" customHeight="true" x14ac:dyDescent="0.2">
      <c r="BA1191" s="760"/>
      <c r="BB1191" s="268"/>
      <c r="BC1191" s="760"/>
      <c r="BD1191" s="760"/>
      <c r="BE1191" s="760"/>
      <c r="BF1191" s="760"/>
      <c r="BG1191" s="760"/>
      <c r="BH1191" s="760"/>
      <c r="BI1191" s="760"/>
      <c r="BJ1191" s="760"/>
      <c r="BK1191" s="760"/>
      <c r="BL1191" s="760"/>
      <c r="BM1191" s="760"/>
      <c r="BN1191" s="760"/>
      <c r="BO1191" s="760"/>
      <c r="BP1191" s="760"/>
      <c r="BQ1191" s="760"/>
      <c r="BR1191" s="760"/>
      <c r="BS1191" s="760"/>
      <c r="BT1191" s="760"/>
      <c r="BU1191" s="760"/>
      <c r="BV1191" s="760"/>
      <c r="BW1191" s="760"/>
      <c r="BX1191" s="760"/>
      <c r="BY1191" s="760"/>
    </row>
    <row r="1192" s="235" customFormat="true" ht="15" customHeight="true" x14ac:dyDescent="0.2">
      <c r="BA1192" s="760"/>
      <c r="BB1192" s="268"/>
      <c r="BC1192" s="760"/>
      <c r="BD1192" s="760"/>
      <c r="BE1192" s="760"/>
      <c r="BF1192" s="760"/>
      <c r="BG1192" s="760"/>
      <c r="BH1192" s="760"/>
      <c r="BI1192" s="760"/>
      <c r="BJ1192" s="760"/>
      <c r="BK1192" s="760"/>
      <c r="BL1192" s="760"/>
      <c r="BM1192" s="760"/>
      <c r="BN1192" s="760"/>
      <c r="BO1192" s="760"/>
      <c r="BP1192" s="760"/>
      <c r="BQ1192" s="760"/>
      <c r="BR1192" s="760"/>
      <c r="BS1192" s="760"/>
      <c r="BT1192" s="760"/>
      <c r="BU1192" s="760"/>
      <c r="BV1192" s="760"/>
      <c r="BW1192" s="760"/>
      <c r="BX1192" s="760"/>
      <c r="BY1192" s="760"/>
    </row>
    <row r="1193" s="235" customFormat="true" ht="15" customHeight="true" x14ac:dyDescent="0.2">
      <c r="BA1193" s="760"/>
      <c r="BB1193" s="268"/>
      <c r="BC1193" s="760"/>
      <c r="BD1193" s="760"/>
      <c r="BE1193" s="760"/>
      <c r="BF1193" s="760"/>
      <c r="BG1193" s="760"/>
      <c r="BH1193" s="760"/>
      <c r="BI1193" s="760"/>
      <c r="BJ1193" s="760"/>
      <c r="BK1193" s="760"/>
      <c r="BL1193" s="760"/>
      <c r="BM1193" s="760"/>
      <c r="BN1193" s="760"/>
      <c r="BO1193" s="760"/>
      <c r="BP1193" s="760"/>
      <c r="BQ1193" s="760"/>
      <c r="BR1193" s="760"/>
      <c r="BS1193" s="760"/>
      <c r="BT1193" s="760"/>
      <c r="BU1193" s="760"/>
      <c r="BV1193" s="760"/>
      <c r="BW1193" s="760"/>
      <c r="BX1193" s="760"/>
      <c r="BY1193" s="760"/>
    </row>
    <row r="1194" s="235" customFormat="true" ht="15" customHeight="true" x14ac:dyDescent="0.2">
      <c r="BA1194" s="760"/>
      <c r="BB1194" s="268"/>
      <c r="BC1194" s="760"/>
      <c r="BD1194" s="760"/>
      <c r="BE1194" s="760"/>
      <c r="BF1194" s="760"/>
      <c r="BG1194" s="760"/>
      <c r="BH1194" s="760"/>
      <c r="BI1194" s="760"/>
      <c r="BJ1194" s="760"/>
      <c r="BK1194" s="760"/>
      <c r="BL1194" s="760"/>
      <c r="BM1194" s="760"/>
      <c r="BN1194" s="760"/>
      <c r="BO1194" s="760"/>
      <c r="BP1194" s="760"/>
      <c r="BQ1194" s="760"/>
      <c r="BR1194" s="760"/>
      <c r="BS1194" s="760"/>
      <c r="BT1194" s="760"/>
      <c r="BU1194" s="760"/>
      <c r="BV1194" s="760"/>
      <c r="BW1194" s="760"/>
      <c r="BX1194" s="760"/>
      <c r="BY1194" s="760"/>
    </row>
    <row r="1195" s="235" customFormat="true" ht="15" customHeight="true" x14ac:dyDescent="0.2">
      <c r="BA1195" s="760"/>
      <c r="BB1195" s="268"/>
      <c r="BC1195" s="760"/>
      <c r="BD1195" s="760"/>
      <c r="BE1195" s="760"/>
      <c r="BF1195" s="760"/>
      <c r="BG1195" s="760"/>
      <c r="BH1195" s="760"/>
      <c r="BI1195" s="760"/>
      <c r="BJ1195" s="760"/>
      <c r="BK1195" s="760"/>
      <c r="BL1195" s="760"/>
      <c r="BM1195" s="760"/>
      <c r="BN1195" s="760"/>
      <c r="BO1195" s="760"/>
      <c r="BP1195" s="760"/>
      <c r="BQ1195" s="760"/>
      <c r="BR1195" s="760"/>
      <c r="BS1195" s="760"/>
      <c r="BT1195" s="760"/>
      <c r="BU1195" s="760"/>
      <c r="BV1195" s="760"/>
      <c r="BW1195" s="760"/>
      <c r="BX1195" s="760"/>
      <c r="BY1195" s="760"/>
    </row>
    <row r="1196" s="235" customFormat="true" ht="15" customHeight="true" x14ac:dyDescent="0.2">
      <c r="BA1196" s="760"/>
      <c r="BB1196" s="268"/>
      <c r="BC1196" s="760"/>
      <c r="BD1196" s="760"/>
      <c r="BE1196" s="760"/>
      <c r="BF1196" s="760"/>
      <c r="BG1196" s="760"/>
      <c r="BH1196" s="760"/>
      <c r="BI1196" s="760"/>
      <c r="BJ1196" s="760"/>
      <c r="BK1196" s="760"/>
      <c r="BL1196" s="760"/>
      <c r="BM1196" s="760"/>
      <c r="BN1196" s="760"/>
      <c r="BO1196" s="760"/>
      <c r="BP1196" s="760"/>
      <c r="BQ1196" s="760"/>
      <c r="BR1196" s="760"/>
      <c r="BS1196" s="760"/>
      <c r="BT1196" s="760"/>
      <c r="BU1196" s="760"/>
      <c r="BV1196" s="760"/>
      <c r="BW1196" s="760"/>
      <c r="BX1196" s="760"/>
      <c r="BY1196" s="760"/>
    </row>
    <row r="1197" s="235" customFormat="true" ht="15" customHeight="true" x14ac:dyDescent="0.2">
      <c r="BA1197" s="760"/>
      <c r="BB1197" s="268"/>
      <c r="BC1197" s="760"/>
      <c r="BD1197" s="760"/>
      <c r="BE1197" s="760"/>
      <c r="BF1197" s="760"/>
      <c r="BG1197" s="760"/>
      <c r="BH1197" s="760"/>
      <c r="BI1197" s="760"/>
      <c r="BJ1197" s="760"/>
      <c r="BK1197" s="760"/>
      <c r="BL1197" s="760"/>
      <c r="BM1197" s="760"/>
      <c r="BN1197" s="760"/>
      <c r="BO1197" s="760"/>
      <c r="BP1197" s="760"/>
      <c r="BQ1197" s="760"/>
      <c r="BR1197" s="760"/>
      <c r="BS1197" s="760"/>
      <c r="BT1197" s="760"/>
      <c r="BU1197" s="760"/>
      <c r="BV1197" s="760"/>
      <c r="BW1197" s="760"/>
      <c r="BX1197" s="760"/>
      <c r="BY1197" s="760"/>
    </row>
    <row r="1198" s="235" customFormat="true" ht="15" customHeight="true" x14ac:dyDescent="0.2">
      <c r="BA1198" s="760"/>
      <c r="BB1198" s="268"/>
      <c r="BC1198" s="760"/>
      <c r="BD1198" s="760"/>
      <c r="BE1198" s="760"/>
      <c r="BF1198" s="760"/>
      <c r="BG1198" s="760"/>
      <c r="BH1198" s="760"/>
      <c r="BI1198" s="760"/>
      <c r="BJ1198" s="760"/>
      <c r="BK1198" s="760"/>
      <c r="BL1198" s="760"/>
      <c r="BM1198" s="760"/>
      <c r="BN1198" s="760"/>
      <c r="BO1198" s="760"/>
      <c r="BP1198" s="760"/>
      <c r="BQ1198" s="760"/>
      <c r="BR1198" s="760"/>
      <c r="BS1198" s="760"/>
      <c r="BT1198" s="760"/>
      <c r="BU1198" s="760"/>
      <c r="BV1198" s="760"/>
      <c r="BW1198" s="760"/>
      <c r="BX1198" s="760"/>
      <c r="BY1198" s="760"/>
    </row>
    <row r="1199" s="235" customFormat="true" ht="15" customHeight="true" x14ac:dyDescent="0.2">
      <c r="BA1199" s="760"/>
      <c r="BB1199" s="268"/>
      <c r="BC1199" s="760"/>
      <c r="BD1199" s="760"/>
      <c r="BE1199" s="760"/>
      <c r="BF1199" s="760"/>
      <c r="BG1199" s="760"/>
      <c r="BH1199" s="760"/>
      <c r="BI1199" s="760"/>
      <c r="BJ1199" s="760"/>
      <c r="BK1199" s="760"/>
      <c r="BL1199" s="760"/>
      <c r="BM1199" s="760"/>
      <c r="BN1199" s="760"/>
      <c r="BO1199" s="760"/>
      <c r="BP1199" s="760"/>
      <c r="BQ1199" s="760"/>
      <c r="BR1199" s="760"/>
      <c r="BS1199" s="760"/>
      <c r="BT1199" s="760"/>
      <c r="BU1199" s="760"/>
      <c r="BV1199" s="760"/>
      <c r="BW1199" s="760"/>
      <c r="BX1199" s="760"/>
      <c r="BY1199" s="760"/>
    </row>
    <row r="1200" s="235" customFormat="true" ht="15" customHeight="true" x14ac:dyDescent="0.2">
      <c r="BA1200" s="760"/>
      <c r="BB1200" s="268"/>
      <c r="BC1200" s="760"/>
      <c r="BD1200" s="760"/>
      <c r="BE1200" s="760"/>
      <c r="BF1200" s="760"/>
      <c r="BG1200" s="760"/>
      <c r="BH1200" s="760"/>
      <c r="BI1200" s="760"/>
      <c r="BJ1200" s="760"/>
      <c r="BK1200" s="760"/>
      <c r="BL1200" s="760"/>
      <c r="BM1200" s="760"/>
      <c r="BN1200" s="760"/>
      <c r="BO1200" s="760"/>
      <c r="BP1200" s="760"/>
      <c r="BQ1200" s="760"/>
      <c r="BR1200" s="760"/>
      <c r="BS1200" s="760"/>
      <c r="BT1200" s="760"/>
      <c r="BU1200" s="760"/>
      <c r="BV1200" s="760"/>
      <c r="BW1200" s="760"/>
      <c r="BX1200" s="760"/>
      <c r="BY1200" s="760"/>
    </row>
  </sheetData>
  <mergeCells count="100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2:D692"/>
    <mergeCell ref="H692:I692"/>
    <mergeCell ref="M692:N692"/>
    <mergeCell ref="C693:D693"/>
    <mergeCell ref="H693:I693"/>
    <mergeCell ref="M693:N693"/>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42:D642"/>
    <mergeCell ref="H642:I642"/>
    <mergeCell ref="M642:N642"/>
    <mergeCell ref="C643:D643"/>
    <mergeCell ref="H643:I643"/>
    <mergeCell ref="M643:N643"/>
    <mergeCell ref="C640:E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26:D626"/>
    <mergeCell ref="H626:I626"/>
    <mergeCell ref="M626:N626"/>
    <mergeCell ref="C627:D627"/>
    <mergeCell ref="H627:I627"/>
    <mergeCell ref="M627:N627"/>
    <mergeCell ref="C624:D624"/>
    <mergeCell ref="H624:I624"/>
    <mergeCell ref="M624:N624"/>
    <mergeCell ref="C625:D625"/>
    <mergeCell ref="H625:J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O622"/>
    <mergeCell ref="C623:D623"/>
    <mergeCell ref="H623:I623"/>
    <mergeCell ref="M623:N623"/>
    <mergeCell ref="C620:D620"/>
    <mergeCell ref="H620:I620"/>
    <mergeCell ref="M620:N620"/>
    <mergeCell ref="C621:D621"/>
    <mergeCell ref="H621:I621"/>
    <mergeCell ref="M621:N62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61:D561"/>
    <mergeCell ref="H561:I561"/>
    <mergeCell ref="M561:N561"/>
    <mergeCell ref="C562:E562"/>
    <mergeCell ref="H562:I562"/>
    <mergeCell ref="M562:N562"/>
    <mergeCell ref="C559:D559"/>
    <mergeCell ref="H559:I559"/>
    <mergeCell ref="M559:N559"/>
    <mergeCell ref="C560:D560"/>
    <mergeCell ref="H560:I560"/>
    <mergeCell ref="M560:N560"/>
    <mergeCell ref="C566:D566"/>
    <mergeCell ref="H566:I566"/>
    <mergeCell ref="M566:N566"/>
    <mergeCell ref="C567:D567"/>
    <mergeCell ref="H567:I567"/>
    <mergeCell ref="M567:N567"/>
    <mergeCell ref="C563:D564"/>
    <mergeCell ref="H563:I563"/>
    <mergeCell ref="M563:N563"/>
    <mergeCell ref="H564:I564"/>
    <mergeCell ref="M564:N564"/>
    <mergeCell ref="C565:D565"/>
    <mergeCell ref="H565:I565"/>
    <mergeCell ref="M565:N565"/>
    <mergeCell ref="C553:D553"/>
    <mergeCell ref="H553:I554"/>
    <mergeCell ref="M553:N553"/>
    <mergeCell ref="C554:D554"/>
    <mergeCell ref="M554:N554"/>
    <mergeCell ref="C557:D558"/>
    <mergeCell ref="E557:G557"/>
    <mergeCell ref="H557:I557"/>
    <mergeCell ref="M557:N557"/>
    <mergeCell ref="H558:I558"/>
    <mergeCell ref="M558:N558"/>
    <mergeCell ref="C555:D555"/>
    <mergeCell ref="H555:I555"/>
    <mergeCell ref="M555:N555"/>
    <mergeCell ref="C556:G556"/>
    <mergeCell ref="H556:I556"/>
    <mergeCell ref="M556:N556"/>
    <mergeCell ref="C549:D549"/>
    <mergeCell ref="H549:I549"/>
    <mergeCell ref="M549:N549"/>
    <mergeCell ref="C550:D550"/>
    <mergeCell ref="H550:I550"/>
    <mergeCell ref="M550:O550"/>
    <mergeCell ref="C547:D547"/>
    <mergeCell ref="H547:I548"/>
    <mergeCell ref="J547:L547"/>
    <mergeCell ref="M547:N547"/>
    <mergeCell ref="C548:D548"/>
    <mergeCell ref="M548:N548"/>
    <mergeCell ref="C551:D551"/>
    <mergeCell ref="H551:I551"/>
    <mergeCell ref="M551:N552"/>
    <mergeCell ref="C552:D552"/>
    <mergeCell ref="H552:J55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6"/>
    <mergeCell ref="O545:Q545"/>
    <mergeCell ref="C546:D546"/>
    <mergeCell ref="H546:L546"/>
    <mergeCell ref="C543:D543"/>
    <mergeCell ref="H543:I543"/>
    <mergeCell ref="M543:N543"/>
    <mergeCell ref="C544:D544"/>
    <mergeCell ref="H544:I544"/>
    <mergeCell ref="M544:Q54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E479"/>
    <mergeCell ref="H479:I479"/>
    <mergeCell ref="M479:N479"/>
    <mergeCell ref="C480:D480"/>
    <mergeCell ref="H480:I480"/>
    <mergeCell ref="M480:N48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O473"/>
    <mergeCell ref="C474:D474"/>
    <mergeCell ref="H474:J474"/>
    <mergeCell ref="M474:N474"/>
    <mergeCell ref="C471:D471"/>
    <mergeCell ref="H471:I471"/>
    <mergeCell ref="M471:N471"/>
    <mergeCell ref="C472:D472"/>
    <mergeCell ref="H472:I472"/>
    <mergeCell ref="M472:N47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A153:A164"/>
    <mergeCell ref="C133:G133"/>
    <mergeCell ref="H133:L133"/>
    <mergeCell ref="C220:G220"/>
    <mergeCell ref="H220:L220"/>
    <mergeCell ref="M220:Q220"/>
    <mergeCell ref="A208:B208"/>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M133:Q133"/>
    <mergeCell ref="A135:A139"/>
    <mergeCell ref="M120:Q120"/>
    <mergeCell ref="A122:A123"/>
    <mergeCell ref="A124:A127"/>
    <mergeCell ref="A128:A129"/>
    <mergeCell ref="A130:A132"/>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347:BA348"/>
    <mergeCell ref="BA349:BA350"/>
    <mergeCell ref="BA351:BA352"/>
    <mergeCell ref="BA353:BA354"/>
    <mergeCell ref="BA153:BA165"/>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152400</xdr:rowOff>
                  </from>
                  <to>
                    <xdr:col>1</xdr:col>
                    <xdr:colOff>1704975</xdr:colOff>
                    <xdr:row>400</xdr:row>
                    <xdr:rowOff>38100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AB11D-2B2E-470E-B18F-B552A00986FD}">
  <sheetPr codeName="Feuil9"/>
  <dimension ref="A1:CZ1200"/>
  <sheetViews>
    <sheetView showGridLines="false" workbookViewId="0"/>
  </sheetViews>
  <sheetFormatPr defaultColWidth="11" defaultRowHeight="15" customHeight="true" x14ac:dyDescent="0.2"/>
  <cols>
    <col min="1" max="1" width="31.5703125" style="759" customWidth="true"/>
    <col min="2" max="2" width="41.5703125" style="759" customWidth="true"/>
    <col min="3" max="17" width="10.7109375" style="759" customWidth="true"/>
    <col min="18" max="30" width="12.5703125" style="759" customWidth="true"/>
    <col min="31" max="52" width="12.5703125" style="235" customWidth="true"/>
    <col min="53" max="53" width="31.5703125" style="760" customWidth="true"/>
    <col min="54" max="54" width="41.5703125" style="268" customWidth="true"/>
    <col min="55" max="69" width="9.140625" style="760" customWidth="true"/>
    <col min="70" max="77" width="12.5703125" style="760" customWidth="true"/>
    <col min="78" max="104" width="12.5703125" style="235" customWidth="true"/>
    <col min="105" max="16384" width="11" style="759"/>
  </cols>
  <sheetData>
    <row r="1" s="111" customFormat="true" ht="18" customHeight="true" x14ac:dyDescent="0.2">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Burkina Faso</v>
      </c>
      <c r="B2" s="256"/>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2014</v>
      </c>
      <c r="B3" s="258"/>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97</v>
      </c>
      <c r="B4" s="258"/>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98</v>
      </c>
      <c r="B5" s="258"/>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99</v>
      </c>
      <c r="B6" s="260"/>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137</v>
      </c>
      <c r="B9" s="263" t="str">
        <f>A1025</f>
        <v>MIS14</v>
      </c>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81" t="str">
        <f>B1028</f>
        <v/>
      </c>
      <c r="B10" s="1082"/>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81" t="str">
        <f>B1027</f>
        <v/>
      </c>
      <c r="B11" s="1086"/>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83"/>
      <c r="B12" s="1082"/>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84"/>
      <c r="B13" s="108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766" customFormat="true" ht="15" customHeight="true" x14ac:dyDescent="0.2">
      <c r="A14" s="115" t="s">
        <v>97</v>
      </c>
      <c r="B14" s="232"/>
      <c r="C14" s="3064" t="s">
        <v>116</v>
      </c>
      <c r="D14" s="3065"/>
      <c r="E14" s="3065"/>
      <c r="F14" s="3065"/>
      <c r="G14" s="3066"/>
      <c r="H14" s="3368" t="s">
        <v>39</v>
      </c>
      <c r="I14" s="3369"/>
      <c r="J14" s="3369"/>
      <c r="K14" s="3369"/>
      <c r="L14" s="3370"/>
      <c r="M14" s="3362" t="s">
        <v>38</v>
      </c>
      <c r="N14" s="3363"/>
      <c r="O14" s="3363"/>
      <c r="P14" s="3363"/>
      <c r="Q14" s="3364"/>
      <c r="R14" s="2698" t="s">
        <v>143</v>
      </c>
      <c r="S14" s="2704"/>
      <c r="T14" s="2704"/>
      <c r="U14" s="2704"/>
      <c r="V14" s="2704"/>
      <c r="W14" s="2704"/>
      <c r="X14" s="2704"/>
      <c r="Y14" s="2704"/>
      <c r="Z14" s="2704"/>
      <c r="AA14" s="2704"/>
      <c r="AB14" s="2704"/>
      <c r="AC14" s="2704"/>
      <c r="AD14" s="2705"/>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77"/>
      <c r="BA14" s="241" t="s">
        <v>132</v>
      </c>
      <c r="BB14" s="115" t="s">
        <v>97</v>
      </c>
      <c r="BC14" s="3057" t="s">
        <v>116</v>
      </c>
      <c r="BD14" s="3038"/>
      <c r="BE14" s="3038"/>
      <c r="BF14" s="3038"/>
      <c r="BG14" s="3058"/>
      <c r="BH14" s="3037" t="s">
        <v>39</v>
      </c>
      <c r="BI14" s="3038"/>
      <c r="BJ14" s="3038"/>
      <c r="BK14" s="3038"/>
      <c r="BL14" s="3058"/>
      <c r="BM14" s="3037" t="s">
        <v>38</v>
      </c>
      <c r="BN14" s="3038"/>
      <c r="BO14" s="3038"/>
      <c r="BP14" s="3038"/>
      <c r="BQ14" s="3039"/>
      <c r="BR14" s="2512" t="s">
        <v>143</v>
      </c>
      <c r="BS14" s="2513"/>
      <c r="BT14" s="2513"/>
      <c r="BU14" s="2513"/>
      <c r="BV14" s="2513"/>
      <c r="BW14" s="2513"/>
      <c r="BX14" s="2513"/>
      <c r="BY14" s="2514"/>
      <c r="BZ14" s="461"/>
      <c r="CA14" s="461"/>
      <c r="CB14" s="461"/>
      <c r="CC14" s="461"/>
      <c r="CD14" s="461"/>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766" customFormat="true" ht="24" x14ac:dyDescent="0.2">
      <c r="A15" s="201" t="s">
        <v>88</v>
      </c>
      <c r="B15" s="276"/>
      <c r="C15" s="401" t="s">
        <v>0</v>
      </c>
      <c r="D15" s="402" t="s">
        <v>1</v>
      </c>
      <c r="E15" s="402" t="s">
        <v>2</v>
      </c>
      <c r="F15" s="402" t="s">
        <v>3</v>
      </c>
      <c r="G15" s="403" t="s">
        <v>4</v>
      </c>
      <c r="H15" s="2286" t="s">
        <v>0</v>
      </c>
      <c r="I15" s="2246" t="s">
        <v>1</v>
      </c>
      <c r="J15" s="2246" t="s">
        <v>2</v>
      </c>
      <c r="K15" s="2246" t="s">
        <v>3</v>
      </c>
      <c r="L15" s="2247" t="s">
        <v>4</v>
      </c>
      <c r="M15" s="2276" t="s">
        <v>0</v>
      </c>
      <c r="N15" s="2246" t="s">
        <v>1</v>
      </c>
      <c r="O15" s="2246" t="s">
        <v>2</v>
      </c>
      <c r="P15" s="2246" t="s">
        <v>3</v>
      </c>
      <c r="Q15" s="2296" t="s">
        <v>4</v>
      </c>
      <c r="R15" s="2286" t="s">
        <v>364</v>
      </c>
      <c r="S15" s="2246" t="s">
        <v>365</v>
      </c>
      <c r="T15" s="2246" t="s">
        <v>247</v>
      </c>
      <c r="U15" s="2246" t="s">
        <v>248</v>
      </c>
      <c r="V15" s="2246" t="s">
        <v>249</v>
      </c>
      <c r="W15" s="2246" t="s">
        <v>250</v>
      </c>
      <c r="X15" s="2246" t="s">
        <v>251</v>
      </c>
      <c r="Y15" s="2246" t="s">
        <v>252</v>
      </c>
      <c r="Z15" s="2246" t="s">
        <v>366</v>
      </c>
      <c r="AA15" s="2246" t="s">
        <v>254</v>
      </c>
      <c r="AB15" s="2246" t="s">
        <v>367</v>
      </c>
      <c r="AC15" s="2246" t="s">
        <v>256</v>
      </c>
      <c r="AD15" s="2248" t="s">
        <v>257</v>
      </c>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77"/>
      <c r="BA15" s="214" t="s">
        <v>121</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364</v>
      </c>
      <c r="BS15" s="180" t="s">
        <v>365</v>
      </c>
      <c r="BT15" s="180" t="s">
        <v>247</v>
      </c>
      <c r="BU15" s="180" t="s">
        <v>248</v>
      </c>
      <c r="BV15" s="180" t="s">
        <v>249</v>
      </c>
      <c r="BW15" s="180" t="s">
        <v>250</v>
      </c>
      <c r="BX15" s="180" t="s">
        <v>251</v>
      </c>
      <c r="BY15" s="181" t="s">
        <v>252</v>
      </c>
      <c r="BZ15" s="181" t="s">
        <v>366</v>
      </c>
      <c r="CA15" s="181" t="s">
        <v>254</v>
      </c>
      <c r="CB15" s="181" t="s">
        <v>367</v>
      </c>
      <c r="CC15" s="181" t="s">
        <v>256</v>
      </c>
      <c r="CD15" s="181" t="s">
        <v>257</v>
      </c>
      <c r="CE15" s="2577"/>
      <c r="CF15" s="2577"/>
      <c r="CG15" s="2577"/>
      <c r="CH15" s="2577"/>
      <c r="CI15" s="2577"/>
      <c r="CJ15" s="2577"/>
      <c r="CK15" s="2577"/>
      <c r="CL15" s="2577"/>
      <c r="CM15" s="2577"/>
      <c r="CN15" s="2577"/>
      <c r="CO15" s="2577"/>
      <c r="CP15" s="2577"/>
      <c r="CQ15" s="2577"/>
      <c r="CR15" s="2577"/>
      <c r="CS15" s="2577"/>
      <c r="CT15" s="2577"/>
      <c r="CU15" s="2577"/>
      <c r="CV15" s="2577"/>
      <c r="CW15" s="2577"/>
      <c r="CX15" s="2577"/>
      <c r="CY15" s="2577"/>
      <c r="CZ15" s="2577"/>
    </row>
    <row r="16" s="766" customFormat="true" ht="15" customHeight="true" x14ac:dyDescent="0.2">
      <c r="A16" s="3365" t="s">
        <v>13</v>
      </c>
      <c r="B16" s="2449" t="s">
        <v>14</v>
      </c>
      <c r="C16" s="2319">
        <v>70.042021465922119</v>
      </c>
      <c r="D16" s="2320">
        <v>71.096014592520461</v>
      </c>
      <c r="E16" s="2320">
        <v>70.967350488046691</v>
      </c>
      <c r="F16" s="2320">
        <v>74.444838173936773</v>
      </c>
      <c r="G16" s="2321">
        <v>98.186637959541144</v>
      </c>
      <c r="H16" s="2322">
        <v>80.495311248255746</v>
      </c>
      <c r="I16" s="2320">
        <v>92.229523955141602</v>
      </c>
      <c r="J16" s="2320">
        <v>97.963797948434646</v>
      </c>
      <c r="K16" s="2320">
        <v>99.274510929546395</v>
      </c>
      <c r="L16" s="2323">
        <v>100</v>
      </c>
      <c r="M16" s="2324">
        <v>68.745822254101327</v>
      </c>
      <c r="N16" s="2320">
        <v>71.892557239321036</v>
      </c>
      <c r="O16" s="2320">
        <v>71.661620250473362</v>
      </c>
      <c r="P16" s="2320">
        <v>70.513770801782655</v>
      </c>
      <c r="Q16" s="2321">
        <v>71.494592040888037</v>
      </c>
      <c r="R16" s="2322">
        <v>33.976464620527551</v>
      </c>
      <c r="S16" s="2320">
        <v>88.388329193835546</v>
      </c>
      <c r="T16" s="2320">
        <v>99.21797007219682</v>
      </c>
      <c r="U16" s="2320">
        <v>89.841577232184349</v>
      </c>
      <c r="V16" s="2320">
        <v>85.760797187046506</v>
      </c>
      <c r="W16" s="2320">
        <v>88.186951886269185</v>
      </c>
      <c r="X16" s="2320">
        <v>89.911029297487246</v>
      </c>
      <c r="Y16" s="2320">
        <v>76.717448054658107</v>
      </c>
      <c r="Z16" s="2320">
        <v>66.491454315604102</v>
      </c>
      <c r="AA16" s="2320">
        <v>59.80153385685287</v>
      </c>
      <c r="AB16" s="2320">
        <v>88.913659765002805</v>
      </c>
      <c r="AC16" s="2320">
        <v>76.722977485335662</v>
      </c>
      <c r="AD16" s="2716">
        <v>76.053284016400298</v>
      </c>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77"/>
      <c r="BA16" s="3040" t="s">
        <v>13</v>
      </c>
      <c r="BB16" s="161" t="s">
        <v>14</v>
      </c>
      <c r="BC16" s="1588" t="s">
        <v>36</v>
      </c>
      <c r="BD16" s="1607" t="s">
        <v>36</v>
      </c>
      <c r="BE16" s="1607" t="s">
        <v>36</v>
      </c>
      <c r="BF16" s="1607" t="s">
        <v>36</v>
      </c>
      <c r="BG16" s="1627" t="s">
        <v>36</v>
      </c>
      <c r="BH16" s="1647" t="s">
        <v>36</v>
      </c>
      <c r="BI16" s="1607" t="s">
        <v>36</v>
      </c>
      <c r="BJ16" s="1607" t="s">
        <v>36</v>
      </c>
      <c r="BK16" s="1607" t="s">
        <v>36</v>
      </c>
      <c r="BL16" s="1627" t="s">
        <v>36</v>
      </c>
      <c r="BM16" s="1647" t="s">
        <v>36</v>
      </c>
      <c r="BN16" s="1607" t="s">
        <v>36</v>
      </c>
      <c r="BO16" s="1607" t="s">
        <v>36</v>
      </c>
      <c r="BP16" s="1607" t="s">
        <v>36</v>
      </c>
      <c r="BQ16" s="1627" t="s">
        <v>36</v>
      </c>
      <c r="BR16" s="1647" t="s">
        <v>36</v>
      </c>
      <c r="BS16" s="1607" t="s">
        <v>36</v>
      </c>
      <c r="BT16" s="1607" t="s">
        <v>36</v>
      </c>
      <c r="BU16" s="1607" t="s">
        <v>36</v>
      </c>
      <c r="BV16" s="1607" t="s">
        <v>36</v>
      </c>
      <c r="BW16" s="1607" t="s">
        <v>36</v>
      </c>
      <c r="BX16" s="1607" t="s">
        <v>36</v>
      </c>
      <c r="BY16" s="1666" t="s">
        <v>36</v>
      </c>
      <c r="BZ16" s="1666" t="s">
        <v>36</v>
      </c>
      <c r="CA16" s="1666" t="s">
        <v>36</v>
      </c>
      <c r="CB16" s="1666" t="s">
        <v>36</v>
      </c>
      <c r="CC16" s="1666" t="s">
        <v>36</v>
      </c>
      <c r="CD16" s="1666" t="s">
        <v>36</v>
      </c>
      <c r="CE16" s="2578"/>
      <c r="CF16" s="2578"/>
      <c r="CG16" s="2578"/>
      <c r="CH16" s="2578"/>
      <c r="CI16" s="2578"/>
      <c r="CJ16" s="2578"/>
      <c r="CK16" s="2578"/>
      <c r="CL16" s="2578"/>
      <c r="CM16" s="2578"/>
      <c r="CN16" s="2578"/>
      <c r="CO16" s="2578"/>
      <c r="CP16" s="2578"/>
      <c r="CQ16" s="2578"/>
      <c r="CR16" s="2578"/>
      <c r="CS16" s="2578"/>
      <c r="CT16" s="2578"/>
      <c r="CU16" s="2578"/>
      <c r="CV16" s="2578"/>
      <c r="CW16" s="2578"/>
      <c r="CX16" s="2578"/>
      <c r="CY16" s="2578"/>
      <c r="CZ16" s="2578"/>
    </row>
    <row r="17" s="766" customFormat="true" ht="15" customHeight="true" x14ac:dyDescent="0.2">
      <c r="A17" s="3366"/>
      <c r="B17" s="2450" t="s">
        <v>52</v>
      </c>
      <c r="C17" s="2325">
        <v>29.957978534077828</v>
      </c>
      <c r="D17" s="2326">
        <v>28.90398540747946</v>
      </c>
      <c r="E17" s="2326">
        <v>29.032649511953206</v>
      </c>
      <c r="F17" s="2326">
        <v>25.555161826063262</v>
      </c>
      <c r="G17" s="2327">
        <v>1.8133620404588446</v>
      </c>
      <c r="H17" s="2328">
        <v>19.504688751744329</v>
      </c>
      <c r="I17" s="2326">
        <v>7.7704760448584054</v>
      </c>
      <c r="J17" s="2326">
        <v>2.0362020515653603</v>
      </c>
      <c r="K17" s="2326">
        <v>0.72548907045361199</v>
      </c>
      <c r="L17" s="2329">
        <v>0</v>
      </c>
      <c r="M17" s="2330">
        <v>31.254177745898925</v>
      </c>
      <c r="N17" s="2326">
        <v>28.107442760678751</v>
      </c>
      <c r="O17" s="2326">
        <v>28.338379749526567</v>
      </c>
      <c r="P17" s="2326">
        <v>29.486229198217423</v>
      </c>
      <c r="Q17" s="2327">
        <v>28.505407959111906</v>
      </c>
      <c r="R17" s="2328">
        <v>66.023535379472349</v>
      </c>
      <c r="S17" s="2326">
        <v>11.611670806164462</v>
      </c>
      <c r="T17" s="2326">
        <v>0.78202992780317637</v>
      </c>
      <c r="U17" s="2326">
        <v>10.158422767815653</v>
      </c>
      <c r="V17" s="2326">
        <v>14.239202812953486</v>
      </c>
      <c r="W17" s="2326">
        <v>11.813048113730749</v>
      </c>
      <c r="X17" s="2326">
        <v>10.08897070251277</v>
      </c>
      <c r="Y17" s="2326">
        <v>23.282551945341975</v>
      </c>
      <c r="Z17" s="2326">
        <v>33.508545684396026</v>
      </c>
      <c r="AA17" s="2326">
        <v>40.198466143147044</v>
      </c>
      <c r="AB17" s="2326">
        <v>11.086340234997168</v>
      </c>
      <c r="AC17" s="2326">
        <v>23.277022514664313</v>
      </c>
      <c r="AD17" s="2717">
        <v>23.946715983599546</v>
      </c>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77"/>
      <c r="BA17" s="3041"/>
      <c r="BB17" s="162" t="s">
        <v>52</v>
      </c>
      <c r="BC17" s="1589" t="s">
        <v>36</v>
      </c>
      <c r="BD17" s="1608" t="s">
        <v>36</v>
      </c>
      <c r="BE17" s="1608" t="s">
        <v>36</v>
      </c>
      <c r="BF17" s="1608" t="s">
        <v>36</v>
      </c>
      <c r="BG17" s="1628" t="s">
        <v>36</v>
      </c>
      <c r="BH17" s="1648" t="s">
        <v>36</v>
      </c>
      <c r="BI17" s="1608" t="s">
        <v>36</v>
      </c>
      <c r="BJ17" s="1608" t="s">
        <v>36</v>
      </c>
      <c r="BK17" s="1608" t="s">
        <v>36</v>
      </c>
      <c r="BL17" s="1628" t="s">
        <v>36</v>
      </c>
      <c r="BM17" s="1648" t="s">
        <v>36</v>
      </c>
      <c r="BN17" s="1608" t="s">
        <v>36</v>
      </c>
      <c r="BO17" s="1608" t="s">
        <v>36</v>
      </c>
      <c r="BP17" s="1608" t="s">
        <v>36</v>
      </c>
      <c r="BQ17" s="1628" t="s">
        <v>36</v>
      </c>
      <c r="BR17" s="1648" t="s">
        <v>36</v>
      </c>
      <c r="BS17" s="1608" t="s">
        <v>36</v>
      </c>
      <c r="BT17" s="1608" t="s">
        <v>36</v>
      </c>
      <c r="BU17" s="1608" t="s">
        <v>36</v>
      </c>
      <c r="BV17" s="1608" t="s">
        <v>36</v>
      </c>
      <c r="BW17" s="1608" t="s">
        <v>36</v>
      </c>
      <c r="BX17" s="1608" t="s">
        <v>36</v>
      </c>
      <c r="BY17" s="1667" t="s">
        <v>36</v>
      </c>
      <c r="BZ17" s="1667" t="s">
        <v>36</v>
      </c>
      <c r="CA17" s="1667" t="s">
        <v>36</v>
      </c>
      <c r="CB17" s="1667" t="s">
        <v>36</v>
      </c>
      <c r="CC17" s="1667" t="s">
        <v>36</v>
      </c>
      <c r="CD17" s="1667" t="s">
        <v>36</v>
      </c>
      <c r="CE17" s="2579"/>
      <c r="CF17" s="2579"/>
      <c r="CG17" s="2579"/>
      <c r="CH17" s="2579"/>
      <c r="CI17" s="2579"/>
      <c r="CJ17" s="2579"/>
      <c r="CK17" s="2579"/>
      <c r="CL17" s="2579"/>
      <c r="CM17" s="2579"/>
      <c r="CN17" s="2579"/>
      <c r="CO17" s="2579"/>
      <c r="CP17" s="2579"/>
      <c r="CQ17" s="2579"/>
      <c r="CR17" s="2579"/>
      <c r="CS17" s="2579"/>
      <c r="CT17" s="2579"/>
      <c r="CU17" s="2579"/>
      <c r="CV17" s="2579"/>
      <c r="CW17" s="2579"/>
      <c r="CX17" s="2579"/>
      <c r="CY17" s="2579"/>
      <c r="CZ17" s="2579"/>
    </row>
    <row r="18" s="766" customFormat="true" ht="15" customHeight="true" x14ac:dyDescent="0.2">
      <c r="A18" s="3366" t="s">
        <v>61</v>
      </c>
      <c r="B18" s="2450" t="s">
        <v>15</v>
      </c>
      <c r="C18" s="1798">
        <f>C16*C23/100</f>
        <v>47.835818164840184</v>
      </c>
      <c r="D18" s="1799">
        <f>D16*D23/100</f>
        <v>48.609235952061596</v>
      </c>
      <c r="E18" s="1799">
        <f t="shared" ref="E18:AD18" si="0">E16*E23/100</f>
        <v>47.897744816563581</v>
      </c>
      <c r="F18" s="1799">
        <f t="shared" si="0"/>
        <v>53.186450925707483</v>
      </c>
      <c r="G18" s="1800">
        <f t="shared" si="0"/>
        <v>91.412083835370638</v>
      </c>
      <c r="H18" s="1801">
        <f t="shared" si="0"/>
        <v>59.433095843348035</v>
      </c>
      <c r="I18" s="1799">
        <f t="shared" si="0"/>
        <v>81.574468746084236</v>
      </c>
      <c r="J18" s="1799">
        <f t="shared" si="0"/>
        <v>86.068050811658537</v>
      </c>
      <c r="K18" s="1799">
        <f t="shared" si="0"/>
        <v>94.423250287804009</v>
      </c>
      <c r="L18" s="1802">
        <f t="shared" si="0"/>
        <v>99.001349096051143</v>
      </c>
      <c r="M18" s="1798">
        <f t="shared" si="0"/>
        <v>45.981870939266116</v>
      </c>
      <c r="N18" s="1799">
        <f t="shared" si="0"/>
        <v>50.993199171752643</v>
      </c>
      <c r="O18" s="1799">
        <f t="shared" si="0"/>
        <v>48.023723150777776</v>
      </c>
      <c r="P18" s="1799">
        <f t="shared" si="0"/>
        <v>47.515047902346026</v>
      </c>
      <c r="Q18" s="1800">
        <f t="shared" si="0"/>
        <v>49.439823012677152</v>
      </c>
      <c r="R18" s="1801">
        <f t="shared" si="0"/>
        <v>27.131592766944436</v>
      </c>
      <c r="S18" s="1799">
        <f t="shared" si="0"/>
        <v>74.115240767636806</v>
      </c>
      <c r="T18" s="1799">
        <f t="shared" si="0"/>
        <v>91.135668789961315</v>
      </c>
      <c r="U18" s="1799">
        <f t="shared" si="0"/>
        <v>55.189834524570664</v>
      </c>
      <c r="V18" s="1799">
        <f t="shared" si="0"/>
        <v>63.57241024138186</v>
      </c>
      <c r="W18" s="1799">
        <f t="shared" si="0"/>
        <v>64.326489995650078</v>
      </c>
      <c r="X18" s="1799">
        <f t="shared" si="0"/>
        <v>68.280537150093053</v>
      </c>
      <c r="Y18" s="1799">
        <f t="shared" si="0"/>
        <v>34.518346086594704</v>
      </c>
      <c r="Z18" s="1799">
        <f t="shared" si="0"/>
        <v>62.997665126990839</v>
      </c>
      <c r="AA18" s="1799">
        <f t="shared" si="0"/>
        <v>44.219931071165966</v>
      </c>
      <c r="AB18" s="1799">
        <f t="shared" si="0"/>
        <v>44.608989603471471</v>
      </c>
      <c r="AC18" s="1799">
        <f t="shared" si="0"/>
        <v>51.336478827675755</v>
      </c>
      <c r="AD18" s="1802">
        <f t="shared" si="0"/>
        <v>66.684655726778473</v>
      </c>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77"/>
      <c r="BA18" s="3041" t="s">
        <v>61</v>
      </c>
      <c r="BB18" s="162" t="s">
        <v>15</v>
      </c>
      <c r="BC18" s="1589" t="s">
        <v>36</v>
      </c>
      <c r="BD18" s="1608" t="s">
        <v>36</v>
      </c>
      <c r="BE18" s="1608" t="s">
        <v>36</v>
      </c>
      <c r="BF18" s="1608" t="s">
        <v>36</v>
      </c>
      <c r="BG18" s="1628" t="s">
        <v>36</v>
      </c>
      <c r="BH18" s="1648" t="s">
        <v>36</v>
      </c>
      <c r="BI18" s="1608" t="s">
        <v>36</v>
      </c>
      <c r="BJ18" s="1608" t="s">
        <v>36</v>
      </c>
      <c r="BK18" s="1608" t="s">
        <v>36</v>
      </c>
      <c r="BL18" s="1628" t="s">
        <v>36</v>
      </c>
      <c r="BM18" s="1648" t="s">
        <v>36</v>
      </c>
      <c r="BN18" s="1608" t="s">
        <v>36</v>
      </c>
      <c r="BO18" s="1608" t="s">
        <v>36</v>
      </c>
      <c r="BP18" s="1608" t="s">
        <v>36</v>
      </c>
      <c r="BQ18" s="1628" t="s">
        <v>36</v>
      </c>
      <c r="BR18" s="1648" t="s">
        <v>36</v>
      </c>
      <c r="BS18" s="1608" t="s">
        <v>36</v>
      </c>
      <c r="BT18" s="1608" t="s">
        <v>36</v>
      </c>
      <c r="BU18" s="1608" t="s">
        <v>36</v>
      </c>
      <c r="BV18" s="1608" t="s">
        <v>36</v>
      </c>
      <c r="BW18" s="1608" t="s">
        <v>36</v>
      </c>
      <c r="BX18" s="1608" t="s">
        <v>36</v>
      </c>
      <c r="BY18" s="1667" t="s">
        <v>36</v>
      </c>
      <c r="BZ18" s="1667" t="s">
        <v>36</v>
      </c>
      <c r="CA18" s="1667" t="s">
        <v>36</v>
      </c>
      <c r="CB18" s="1667" t="s">
        <v>36</v>
      </c>
      <c r="CC18" s="1667" t="s">
        <v>36</v>
      </c>
      <c r="CD18" s="1667" t="s">
        <v>36</v>
      </c>
      <c r="CE18" s="2579"/>
      <c r="CF18" s="2579"/>
      <c r="CG18" s="2579"/>
      <c r="CH18" s="2579"/>
      <c r="CI18" s="2579"/>
      <c r="CJ18" s="2579"/>
      <c r="CK18" s="2579"/>
      <c r="CL18" s="2579"/>
      <c r="CM18" s="2579"/>
      <c r="CN18" s="2579"/>
      <c r="CO18" s="2579"/>
      <c r="CP18" s="2579"/>
      <c r="CQ18" s="2579"/>
      <c r="CR18" s="2579"/>
      <c r="CS18" s="2579"/>
      <c r="CT18" s="2579"/>
      <c r="CU18" s="2579"/>
      <c r="CV18" s="2579"/>
      <c r="CW18" s="2579"/>
      <c r="CX18" s="2579"/>
      <c r="CY18" s="2579"/>
      <c r="CZ18" s="2579"/>
    </row>
    <row r="19" s="766" customFormat="true" ht="15" customHeight="true" x14ac:dyDescent="0.2">
      <c r="A19" s="3366"/>
      <c r="B19" s="2450" t="s">
        <v>16</v>
      </c>
      <c r="C19" s="1798">
        <f>C16*C22/100</f>
        <v>22.206203301081956</v>
      </c>
      <c r="D19" s="1799">
        <f>D16*D22/100</f>
        <v>22.486778640458734</v>
      </c>
      <c r="E19" s="1799">
        <f t="shared" ref="E19:AD19" si="1">E16*E22/100</f>
        <v>23.069605671483096</v>
      </c>
      <c r="F19" s="1799">
        <f t="shared" si="1"/>
        <v>21.258387248229234</v>
      </c>
      <c r="G19" s="1800">
        <f t="shared" si="1"/>
        <v>6.7745541241705727</v>
      </c>
      <c r="H19" s="1801">
        <f t="shared" si="1"/>
        <v>21.062215404907668</v>
      </c>
      <c r="I19" s="1799">
        <f t="shared" si="1"/>
        <v>10.655055209057368</v>
      </c>
      <c r="J19" s="1799">
        <f t="shared" si="1"/>
        <v>11.895747136776141</v>
      </c>
      <c r="K19" s="1799">
        <f t="shared" si="1"/>
        <v>4.8512606417423649</v>
      </c>
      <c r="L19" s="1802">
        <f t="shared" si="1"/>
        <v>0.99865090394885314</v>
      </c>
      <c r="M19" s="1798">
        <f t="shared" si="1"/>
        <v>22.7639513148352</v>
      </c>
      <c r="N19" s="1799">
        <f t="shared" si="1"/>
        <v>20.8993580675684</v>
      </c>
      <c r="O19" s="1799">
        <f t="shared" si="1"/>
        <v>23.637897099695575</v>
      </c>
      <c r="P19" s="1799">
        <f t="shared" si="1"/>
        <v>22.998722899436654</v>
      </c>
      <c r="Q19" s="1800">
        <f t="shared" si="1"/>
        <v>22.054769028210917</v>
      </c>
      <c r="R19" s="1801">
        <f t="shared" si="1"/>
        <v>6.8448718535831183</v>
      </c>
      <c r="S19" s="1799">
        <f t="shared" si="1"/>
        <v>14.273088426198681</v>
      </c>
      <c r="T19" s="1799">
        <f t="shared" si="1"/>
        <v>8.0823012822355924</v>
      </c>
      <c r="U19" s="1799">
        <f t="shared" si="1"/>
        <v>34.651742707613586</v>
      </c>
      <c r="V19" s="1799">
        <f t="shared" si="1"/>
        <v>22.188386945664579</v>
      </c>
      <c r="W19" s="1799">
        <f t="shared" si="1"/>
        <v>23.860461890619064</v>
      </c>
      <c r="X19" s="1799">
        <f t="shared" si="1"/>
        <v>21.630492147394172</v>
      </c>
      <c r="Y19" s="1799">
        <f t="shared" si="1"/>
        <v>42.199101968063459</v>
      </c>
      <c r="Z19" s="1799">
        <f t="shared" si="1"/>
        <v>3.4937891886132335</v>
      </c>
      <c r="AA19" s="1799">
        <f t="shared" si="1"/>
        <v>15.581602785686883</v>
      </c>
      <c r="AB19" s="1799">
        <f t="shared" si="1"/>
        <v>44.304670161531313</v>
      </c>
      <c r="AC19" s="1799">
        <f t="shared" si="1"/>
        <v>25.386498657659953</v>
      </c>
      <c r="AD19" s="1802">
        <f t="shared" si="1"/>
        <v>9.3686282896219168</v>
      </c>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77"/>
      <c r="BA19" s="3041"/>
      <c r="BB19" s="162" t="s">
        <v>16</v>
      </c>
      <c r="BC19" s="1589" t="s">
        <v>36</v>
      </c>
      <c r="BD19" s="1608" t="s">
        <v>36</v>
      </c>
      <c r="BE19" s="1608" t="s">
        <v>36</v>
      </c>
      <c r="BF19" s="1608" t="s">
        <v>36</v>
      </c>
      <c r="BG19" s="1628" t="s">
        <v>36</v>
      </c>
      <c r="BH19" s="1648" t="s">
        <v>36</v>
      </c>
      <c r="BI19" s="1608" t="s">
        <v>36</v>
      </c>
      <c r="BJ19" s="1608" t="s">
        <v>36</v>
      </c>
      <c r="BK19" s="1608" t="s">
        <v>36</v>
      </c>
      <c r="BL19" s="1628" t="s">
        <v>36</v>
      </c>
      <c r="BM19" s="1648" t="s">
        <v>36</v>
      </c>
      <c r="BN19" s="1608" t="s">
        <v>36</v>
      </c>
      <c r="BO19" s="1608" t="s">
        <v>36</v>
      </c>
      <c r="BP19" s="1608" t="s">
        <v>36</v>
      </c>
      <c r="BQ19" s="1628" t="s">
        <v>36</v>
      </c>
      <c r="BR19" s="1648" t="s">
        <v>36</v>
      </c>
      <c r="BS19" s="1608" t="s">
        <v>36</v>
      </c>
      <c r="BT19" s="1608" t="s">
        <v>36</v>
      </c>
      <c r="BU19" s="1608" t="s">
        <v>36</v>
      </c>
      <c r="BV19" s="1608" t="s">
        <v>36</v>
      </c>
      <c r="BW19" s="1608" t="s">
        <v>36</v>
      </c>
      <c r="BX19" s="1608" t="s">
        <v>36</v>
      </c>
      <c r="BY19" s="1667" t="s">
        <v>36</v>
      </c>
      <c r="BZ19" s="1667" t="s">
        <v>36</v>
      </c>
      <c r="CA19" s="1667" t="s">
        <v>36</v>
      </c>
      <c r="CB19" s="1667" t="s">
        <v>36</v>
      </c>
      <c r="CC19" s="1667" t="s">
        <v>36</v>
      </c>
      <c r="CD19" s="1667" t="s">
        <v>36</v>
      </c>
      <c r="CE19" s="2579"/>
      <c r="CF19" s="2579"/>
      <c r="CG19" s="2579"/>
      <c r="CH19" s="2579"/>
      <c r="CI19" s="2579"/>
      <c r="CJ19" s="2579"/>
      <c r="CK19" s="2579"/>
      <c r="CL19" s="2579"/>
      <c r="CM19" s="2579"/>
      <c r="CN19" s="2579"/>
      <c r="CO19" s="2579"/>
      <c r="CP19" s="2579"/>
      <c r="CQ19" s="2579"/>
      <c r="CR19" s="2579"/>
      <c r="CS19" s="2579"/>
      <c r="CT19" s="2579"/>
      <c r="CU19" s="2579"/>
      <c r="CV19" s="2579"/>
      <c r="CW19" s="2579"/>
      <c r="CX19" s="2579"/>
      <c r="CY19" s="2579"/>
      <c r="CZ19" s="2579"/>
    </row>
    <row r="20" s="766" customFormat="true" ht="15" customHeight="true" x14ac:dyDescent="0.2">
      <c r="A20" s="3366"/>
      <c r="B20" s="2450" t="s">
        <v>22</v>
      </c>
      <c r="C20" s="1798">
        <f>100-C18-C19-C21</f>
        <v>25.253570089247944</v>
      </c>
      <c r="D20" s="1799">
        <f>100-D18-D19-D21</f>
        <v>24.330556244572989</v>
      </c>
      <c r="E20" s="1799">
        <f t="shared" ref="E20:AD20" si="2">100-E18-E19-E21</f>
        <v>26.248956910034828</v>
      </c>
      <c r="F20" s="1799">
        <f t="shared" si="2"/>
        <v>24.255608383352378</v>
      </c>
      <c r="G20" s="1800">
        <f t="shared" si="2"/>
        <v>1.8133620404587898</v>
      </c>
      <c r="H20" s="1801">
        <f t="shared" si="2"/>
        <v>19.504688751744297</v>
      </c>
      <c r="I20" s="1799">
        <f t="shared" si="2"/>
        <v>7.7704760448583965</v>
      </c>
      <c r="J20" s="1799">
        <f t="shared" si="2"/>
        <v>2.0362020515653221</v>
      </c>
      <c r="K20" s="1799">
        <f t="shared" si="2"/>
        <v>0.72548907045362565</v>
      </c>
      <c r="L20" s="1802">
        <f t="shared" si="2"/>
        <v>3.5527136788005009E-15</v>
      </c>
      <c r="M20" s="1798">
        <f t="shared" si="2"/>
        <v>25.599330491325169</v>
      </c>
      <c r="N20" s="1799">
        <f t="shared" si="2"/>
        <v>23.294047462018519</v>
      </c>
      <c r="O20" s="1799">
        <f t="shared" si="2"/>
        <v>24.875513201044338</v>
      </c>
      <c r="P20" s="1799">
        <f t="shared" si="2"/>
        <v>27.050497889625767</v>
      </c>
      <c r="Q20" s="1800">
        <f t="shared" si="2"/>
        <v>26.751592430478738</v>
      </c>
      <c r="R20" s="1801">
        <f t="shared" si="2"/>
        <v>66.023535379472449</v>
      </c>
      <c r="S20" s="1799">
        <f t="shared" si="2"/>
        <v>9.7017733742197958</v>
      </c>
      <c r="T20" s="1799">
        <f t="shared" si="2"/>
        <v>0.78202992780309266</v>
      </c>
      <c r="U20" s="1799">
        <f t="shared" si="2"/>
        <v>10.15842276781575</v>
      </c>
      <c r="V20" s="1799">
        <f t="shared" si="2"/>
        <v>8.4855438844509052</v>
      </c>
      <c r="W20" s="1799">
        <f t="shared" si="2"/>
        <v>11.813048113730858</v>
      </c>
      <c r="X20" s="1799">
        <f t="shared" si="2"/>
        <v>10.088970702512775</v>
      </c>
      <c r="Y20" s="1799">
        <f t="shared" si="2"/>
        <v>23.282551945341837</v>
      </c>
      <c r="Z20" s="1799">
        <f t="shared" si="2"/>
        <v>31.120555309253952</v>
      </c>
      <c r="AA20" s="1799">
        <f t="shared" si="2"/>
        <v>39.134142842853691</v>
      </c>
      <c r="AB20" s="1799">
        <f t="shared" si="2"/>
        <v>10.608442630857141</v>
      </c>
      <c r="AC20" s="1799">
        <f t="shared" si="2"/>
        <v>8.0073943962366396</v>
      </c>
      <c r="AD20" s="1802">
        <f t="shared" si="2"/>
        <v>17.154771610080793</v>
      </c>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77"/>
      <c r="BA20" s="3041"/>
      <c r="BB20" s="162" t="s">
        <v>22</v>
      </c>
      <c r="BC20" s="1589" t="s">
        <v>36</v>
      </c>
      <c r="BD20" s="1608" t="s">
        <v>36</v>
      </c>
      <c r="BE20" s="1608" t="s">
        <v>36</v>
      </c>
      <c r="BF20" s="1608" t="s">
        <v>36</v>
      </c>
      <c r="BG20" s="1628" t="s">
        <v>36</v>
      </c>
      <c r="BH20" s="1648" t="s">
        <v>36</v>
      </c>
      <c r="BI20" s="1608" t="s">
        <v>36</v>
      </c>
      <c r="BJ20" s="1608" t="s">
        <v>36</v>
      </c>
      <c r="BK20" s="1608" t="s">
        <v>36</v>
      </c>
      <c r="BL20" s="1628" t="s">
        <v>36</v>
      </c>
      <c r="BM20" s="1648" t="s">
        <v>36</v>
      </c>
      <c r="BN20" s="1608" t="s">
        <v>36</v>
      </c>
      <c r="BO20" s="1608" t="s">
        <v>36</v>
      </c>
      <c r="BP20" s="1608" t="s">
        <v>36</v>
      </c>
      <c r="BQ20" s="1628" t="s">
        <v>36</v>
      </c>
      <c r="BR20" s="1648" t="s">
        <v>36</v>
      </c>
      <c r="BS20" s="1608" t="s">
        <v>36</v>
      </c>
      <c r="BT20" s="1608" t="s">
        <v>36</v>
      </c>
      <c r="BU20" s="1608" t="s">
        <v>36</v>
      </c>
      <c r="BV20" s="1608" t="s">
        <v>36</v>
      </c>
      <c r="BW20" s="1608" t="s">
        <v>36</v>
      </c>
      <c r="BX20" s="1608" t="s">
        <v>36</v>
      </c>
      <c r="BY20" s="1667" t="s">
        <v>36</v>
      </c>
      <c r="BZ20" s="1667" t="s">
        <v>36</v>
      </c>
      <c r="CA20" s="1667" t="s">
        <v>36</v>
      </c>
      <c r="CB20" s="1667" t="s">
        <v>36</v>
      </c>
      <c r="CC20" s="1667" t="s">
        <v>36</v>
      </c>
      <c r="CD20" s="1667" t="s">
        <v>36</v>
      </c>
      <c r="CE20" s="2579"/>
      <c r="CF20" s="2579"/>
      <c r="CG20" s="2579"/>
      <c r="CH20" s="2579"/>
      <c r="CI20" s="2579"/>
      <c r="CJ20" s="2579"/>
      <c r="CK20" s="2579"/>
      <c r="CL20" s="2579"/>
      <c r="CM20" s="2579"/>
      <c r="CN20" s="2579"/>
      <c r="CO20" s="2579"/>
      <c r="CP20" s="2579"/>
      <c r="CQ20" s="2579"/>
      <c r="CR20" s="2579"/>
      <c r="CS20" s="2579"/>
      <c r="CT20" s="2579"/>
      <c r="CU20" s="2579"/>
      <c r="CV20" s="2579"/>
      <c r="CW20" s="2579"/>
      <c r="CX20" s="2579"/>
      <c r="CY20" s="2579"/>
      <c r="CZ20" s="2579"/>
    </row>
    <row r="21" s="766" customFormat="true" ht="15" customHeight="true" x14ac:dyDescent="0.2">
      <c r="A21" s="3366"/>
      <c r="B21" s="2450" t="s">
        <v>17</v>
      </c>
      <c r="C21" s="2325">
        <v>4.7044084448299142</v>
      </c>
      <c r="D21" s="2326">
        <v>4.5734291629066828</v>
      </c>
      <c r="E21" s="2326">
        <v>2.7836926019184958</v>
      </c>
      <c r="F21" s="2326">
        <v>1.2995534427109057</v>
      </c>
      <c r="G21" s="2327">
        <v>0</v>
      </c>
      <c r="H21" s="2328">
        <v>0</v>
      </c>
      <c r="I21" s="2326">
        <v>0</v>
      </c>
      <c r="J21" s="2326">
        <v>0</v>
      </c>
      <c r="K21" s="2326">
        <v>0</v>
      </c>
      <c r="L21" s="2329">
        <v>0</v>
      </c>
      <c r="M21" s="2330">
        <v>5.6548472545735136</v>
      </c>
      <c r="N21" s="2326">
        <v>4.8133952986604385</v>
      </c>
      <c r="O21" s="2326">
        <v>3.4628665484823107</v>
      </c>
      <c r="P21" s="2326">
        <v>2.435731308591552</v>
      </c>
      <c r="Q21" s="2327">
        <v>1.7538155286331953</v>
      </c>
      <c r="R21" s="2328">
        <v>0</v>
      </c>
      <c r="S21" s="2326">
        <v>1.9098974319447177</v>
      </c>
      <c r="T21" s="2326">
        <v>0</v>
      </c>
      <c r="U21" s="2326">
        <v>0</v>
      </c>
      <c r="V21" s="2326">
        <v>5.7536589285026549</v>
      </c>
      <c r="W21" s="2326">
        <v>0</v>
      </c>
      <c r="X21" s="2326">
        <v>0</v>
      </c>
      <c r="Y21" s="2326">
        <v>0</v>
      </c>
      <c r="Z21" s="2326">
        <v>2.3879903751419747</v>
      </c>
      <c r="AA21" s="2326">
        <v>1.0643233002934576</v>
      </c>
      <c r="AB21" s="2326">
        <v>0.47789760414007498</v>
      </c>
      <c r="AC21" s="2326">
        <v>15.269628118427653</v>
      </c>
      <c r="AD21" s="2717">
        <v>6.7919443735188159</v>
      </c>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77"/>
      <c r="BA21" s="3041"/>
      <c r="BB21" s="162" t="s">
        <v>17</v>
      </c>
      <c r="BC21" s="1589" t="s">
        <v>36</v>
      </c>
      <c r="BD21" s="1608" t="s">
        <v>36</v>
      </c>
      <c r="BE21" s="1608" t="s">
        <v>36</v>
      </c>
      <c r="BF21" s="1608" t="s">
        <v>36</v>
      </c>
      <c r="BG21" s="1628" t="s">
        <v>36</v>
      </c>
      <c r="BH21" s="1648" t="s">
        <v>36</v>
      </c>
      <c r="BI21" s="1608" t="s">
        <v>36</v>
      </c>
      <c r="BJ21" s="1608" t="s">
        <v>36</v>
      </c>
      <c r="BK21" s="1608" t="s">
        <v>36</v>
      </c>
      <c r="BL21" s="1628" t="s">
        <v>36</v>
      </c>
      <c r="BM21" s="1648" t="s">
        <v>36</v>
      </c>
      <c r="BN21" s="1608" t="s">
        <v>36</v>
      </c>
      <c r="BO21" s="1608" t="s">
        <v>36</v>
      </c>
      <c r="BP21" s="1608" t="s">
        <v>36</v>
      </c>
      <c r="BQ21" s="1628" t="s">
        <v>36</v>
      </c>
      <c r="BR21" s="1648" t="s">
        <v>36</v>
      </c>
      <c r="BS21" s="1608" t="s">
        <v>36</v>
      </c>
      <c r="BT21" s="1608" t="s">
        <v>36</v>
      </c>
      <c r="BU21" s="1608" t="s">
        <v>36</v>
      </c>
      <c r="BV21" s="1608" t="s">
        <v>36</v>
      </c>
      <c r="BW21" s="1608" t="s">
        <v>36</v>
      </c>
      <c r="BX21" s="1608" t="s">
        <v>36</v>
      </c>
      <c r="BY21" s="1667" t="s">
        <v>36</v>
      </c>
      <c r="BZ21" s="1667" t="s">
        <v>36</v>
      </c>
      <c r="CA21" s="1667" t="s">
        <v>36</v>
      </c>
      <c r="CB21" s="1667" t="s">
        <v>36</v>
      </c>
      <c r="CC21" s="1667" t="s">
        <v>36</v>
      </c>
      <c r="CD21" s="1667" t="s">
        <v>36</v>
      </c>
      <c r="CE21" s="2579"/>
      <c r="CF21" s="2579"/>
      <c r="CG21" s="2579"/>
      <c r="CH21" s="2579"/>
      <c r="CI21" s="2579"/>
      <c r="CJ21" s="2579"/>
      <c r="CK21" s="2579"/>
      <c r="CL21" s="2579"/>
      <c r="CM21" s="2579"/>
      <c r="CN21" s="2579"/>
      <c r="CO21" s="2579"/>
      <c r="CP21" s="2579"/>
      <c r="CQ21" s="2579"/>
      <c r="CR21" s="2579"/>
      <c r="CS21" s="2579"/>
      <c r="CT21" s="2579"/>
      <c r="CU21" s="2579"/>
      <c r="CV21" s="2579"/>
      <c r="CW21" s="2579"/>
      <c r="CX21" s="2579"/>
      <c r="CY21" s="2579"/>
      <c r="CZ21" s="2579"/>
    </row>
    <row r="22" s="766" customFormat="true" ht="15" customHeight="true" x14ac:dyDescent="0.2">
      <c r="A22" s="3366" t="s">
        <v>55</v>
      </c>
      <c r="B22" s="2450" t="s">
        <v>50</v>
      </c>
      <c r="C22" s="2325">
        <v>31.704115381487163</v>
      </c>
      <c r="D22" s="2326">
        <v>31.628747081449511</v>
      </c>
      <c r="E22" s="2326">
        <v>32.507350933678723</v>
      </c>
      <c r="F22" s="2326">
        <v>28.555891542889832</v>
      </c>
      <c r="G22" s="2327">
        <v>6.8996701230997441</v>
      </c>
      <c r="H22" s="2328">
        <v>26.165766773607036</v>
      </c>
      <c r="I22" s="2326">
        <v>11.552759628510877</v>
      </c>
      <c r="J22" s="2326">
        <v>12.143003217410703</v>
      </c>
      <c r="K22" s="2326">
        <v>4.8867132119998358</v>
      </c>
      <c r="L22" s="2329">
        <v>0.99865090394885314</v>
      </c>
      <c r="M22" s="2330">
        <v>33.113214110224881</v>
      </c>
      <c r="N22" s="2326">
        <v>29.07026661744294</v>
      </c>
      <c r="O22" s="2326">
        <v>32.985434905149852</v>
      </c>
      <c r="P22" s="2326">
        <v>32.615931098178095</v>
      </c>
      <c r="Q22" s="2327">
        <v>30.848164033998138</v>
      </c>
      <c r="R22" s="2328">
        <v>20.145921390089701</v>
      </c>
      <c r="S22" s="2326">
        <v>16.148159554976775</v>
      </c>
      <c r="T22" s="2326">
        <v>8.1460054830334023</v>
      </c>
      <c r="U22" s="2326">
        <v>38.569828998060089</v>
      </c>
      <c r="V22" s="2326">
        <v>25.872412190002308</v>
      </c>
      <c r="W22" s="2326">
        <v>27.056680586251407</v>
      </c>
      <c r="X22" s="2326">
        <v>24.057662687661701</v>
      </c>
      <c r="Y22" s="2326">
        <v>55.005872898689603</v>
      </c>
      <c r="Z22" s="2326">
        <v>5.2544935654886364</v>
      </c>
      <c r="AA22" s="2326">
        <v>26.055523630856385</v>
      </c>
      <c r="AB22" s="2326">
        <v>49.828868003665299</v>
      </c>
      <c r="AC22" s="2326">
        <v>33.088521183255914</v>
      </c>
      <c r="AD22" s="2717">
        <v>12.31850591435558</v>
      </c>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77"/>
      <c r="BA22" s="3041" t="s">
        <v>55</v>
      </c>
      <c r="BB22" s="162" t="s">
        <v>50</v>
      </c>
      <c r="BC22" s="1589" t="s">
        <v>36</v>
      </c>
      <c r="BD22" s="1608" t="s">
        <v>36</v>
      </c>
      <c r="BE22" s="1608" t="s">
        <v>36</v>
      </c>
      <c r="BF22" s="1608" t="s">
        <v>36</v>
      </c>
      <c r="BG22" s="1628" t="s">
        <v>36</v>
      </c>
      <c r="BH22" s="1648" t="s">
        <v>36</v>
      </c>
      <c r="BI22" s="1608" t="s">
        <v>36</v>
      </c>
      <c r="BJ22" s="1608" t="s">
        <v>36</v>
      </c>
      <c r="BK22" s="1608" t="s">
        <v>36</v>
      </c>
      <c r="BL22" s="1628" t="s">
        <v>36</v>
      </c>
      <c r="BM22" s="1648" t="s">
        <v>36</v>
      </c>
      <c r="BN22" s="1608" t="s">
        <v>36</v>
      </c>
      <c r="BO22" s="1608" t="s">
        <v>36</v>
      </c>
      <c r="BP22" s="1608" t="s">
        <v>36</v>
      </c>
      <c r="BQ22" s="1628" t="s">
        <v>36</v>
      </c>
      <c r="BR22" s="1648" t="s">
        <v>36</v>
      </c>
      <c r="BS22" s="1608" t="s">
        <v>36</v>
      </c>
      <c r="BT22" s="1608" t="s">
        <v>36</v>
      </c>
      <c r="BU22" s="1608" t="s">
        <v>36</v>
      </c>
      <c r="BV22" s="1608" t="s">
        <v>36</v>
      </c>
      <c r="BW22" s="1608" t="s">
        <v>36</v>
      </c>
      <c r="BX22" s="1608" t="s">
        <v>36</v>
      </c>
      <c r="BY22" s="1667" t="s">
        <v>36</v>
      </c>
      <c r="BZ22" s="1667" t="s">
        <v>36</v>
      </c>
      <c r="CA22" s="1667" t="s">
        <v>36</v>
      </c>
      <c r="CB22" s="1667" t="s">
        <v>36</v>
      </c>
      <c r="CC22" s="1667" t="s">
        <v>36</v>
      </c>
      <c r="CD22" s="1667" t="s">
        <v>36</v>
      </c>
      <c r="CE22" s="2579"/>
      <c r="CF22" s="2579"/>
      <c r="CG22" s="2579"/>
      <c r="CH22" s="2579"/>
      <c r="CI22" s="2579"/>
      <c r="CJ22" s="2579"/>
      <c r="CK22" s="2579"/>
      <c r="CL22" s="2579"/>
      <c r="CM22" s="2579"/>
      <c r="CN22" s="2579"/>
      <c r="CO22" s="2579"/>
      <c r="CP22" s="2579"/>
      <c r="CQ22" s="2579"/>
      <c r="CR22" s="2579"/>
      <c r="CS22" s="2579"/>
      <c r="CT22" s="2579"/>
      <c r="CU22" s="2579"/>
      <c r="CV22" s="2579"/>
      <c r="CW22" s="2579"/>
      <c r="CX22" s="2579"/>
      <c r="CY22" s="2579"/>
      <c r="CZ22" s="2579"/>
    </row>
    <row r="23" s="766" customFormat="true" ht="15" customHeight="true" x14ac:dyDescent="0.2">
      <c r="A23" s="3367"/>
      <c r="B23" s="2451" t="s">
        <v>49</v>
      </c>
      <c r="C23" s="2331">
        <v>68.295884618512872</v>
      </c>
      <c r="D23" s="2332">
        <v>68.371252918550312</v>
      </c>
      <c r="E23" s="2332">
        <v>67.492649066321263</v>
      </c>
      <c r="F23" s="2332">
        <v>71.44410845711009</v>
      </c>
      <c r="G23" s="2333">
        <v>93.100329876900318</v>
      </c>
      <c r="H23" s="2334">
        <v>73.834233226392911</v>
      </c>
      <c r="I23" s="2332">
        <v>88.447240371489116</v>
      </c>
      <c r="J23" s="2332">
        <v>87.856996782589334</v>
      </c>
      <c r="K23" s="2332">
        <v>95.113286788000138</v>
      </c>
      <c r="L23" s="2335">
        <v>99.001349096051143</v>
      </c>
      <c r="M23" s="2336">
        <v>66.886785889775098</v>
      </c>
      <c r="N23" s="2332">
        <v>70.92973338255706</v>
      </c>
      <c r="O23" s="2332">
        <v>67.014565094850141</v>
      </c>
      <c r="P23" s="2332">
        <v>67.384068901821934</v>
      </c>
      <c r="Q23" s="2333">
        <v>69.151835966001912</v>
      </c>
      <c r="R23" s="2334">
        <v>79.854078609910317</v>
      </c>
      <c r="S23" s="2332">
        <v>83.851840445023157</v>
      </c>
      <c r="T23" s="2332">
        <v>91.853994516966679</v>
      </c>
      <c r="U23" s="2332">
        <v>61.430171001939804</v>
      </c>
      <c r="V23" s="2332">
        <v>74.127587809997607</v>
      </c>
      <c r="W23" s="2332">
        <v>72.94331941374854</v>
      </c>
      <c r="X23" s="2332">
        <v>75.942337312338282</v>
      </c>
      <c r="Y23" s="2332">
        <v>44.994127101310468</v>
      </c>
      <c r="Z23" s="2332">
        <v>94.745506434511327</v>
      </c>
      <c r="AA23" s="2332">
        <v>73.944476369143572</v>
      </c>
      <c r="AB23" s="2332">
        <v>50.171131996334672</v>
      </c>
      <c r="AC23" s="2332">
        <v>66.91147881674415</v>
      </c>
      <c r="AD23" s="2718">
        <v>87.681494085644545</v>
      </c>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77"/>
      <c r="BA23" s="3042"/>
      <c r="BB23" s="163" t="s">
        <v>49</v>
      </c>
      <c r="BC23" s="1590" t="s">
        <v>36</v>
      </c>
      <c r="BD23" s="1609" t="s">
        <v>36</v>
      </c>
      <c r="BE23" s="1609" t="s">
        <v>36</v>
      </c>
      <c r="BF23" s="1609" t="s">
        <v>36</v>
      </c>
      <c r="BG23" s="1629" t="s">
        <v>36</v>
      </c>
      <c r="BH23" s="1649" t="s">
        <v>36</v>
      </c>
      <c r="BI23" s="1609" t="s">
        <v>36</v>
      </c>
      <c r="BJ23" s="1609" t="s">
        <v>36</v>
      </c>
      <c r="BK23" s="1609" t="s">
        <v>36</v>
      </c>
      <c r="BL23" s="1629" t="s">
        <v>36</v>
      </c>
      <c r="BM23" s="1649" t="s">
        <v>36</v>
      </c>
      <c r="BN23" s="1609" t="s">
        <v>36</v>
      </c>
      <c r="BO23" s="1609" t="s">
        <v>36</v>
      </c>
      <c r="BP23" s="1609" t="s">
        <v>36</v>
      </c>
      <c r="BQ23" s="1629" t="s">
        <v>36</v>
      </c>
      <c r="BR23" s="1649" t="s">
        <v>36</v>
      </c>
      <c r="BS23" s="1609" t="s">
        <v>36</v>
      </c>
      <c r="BT23" s="1609" t="s">
        <v>36</v>
      </c>
      <c r="BU23" s="1609" t="s">
        <v>36</v>
      </c>
      <c r="BV23" s="1609" t="s">
        <v>36</v>
      </c>
      <c r="BW23" s="1609" t="s">
        <v>36</v>
      </c>
      <c r="BX23" s="1609" t="s">
        <v>36</v>
      </c>
      <c r="BY23" s="1668" t="s">
        <v>36</v>
      </c>
      <c r="BZ23" s="1668" t="s">
        <v>36</v>
      </c>
      <c r="CA23" s="1668" t="s">
        <v>36</v>
      </c>
      <c r="CB23" s="1668" t="s">
        <v>36</v>
      </c>
      <c r="CC23" s="1668" t="s">
        <v>36</v>
      </c>
      <c r="CD23" s="1668" t="s">
        <v>36</v>
      </c>
      <c r="CE23" s="2580"/>
      <c r="CF23" s="2580"/>
      <c r="CG23" s="2580"/>
      <c r="CH23" s="2580"/>
      <c r="CI23" s="2580"/>
      <c r="CJ23" s="2580"/>
      <c r="CK23" s="2580"/>
      <c r="CL23" s="2580"/>
      <c r="CM23" s="2580"/>
      <c r="CN23" s="2580"/>
      <c r="CO23" s="2580"/>
      <c r="CP23" s="2580"/>
      <c r="CQ23" s="2580"/>
      <c r="CR23" s="2580"/>
      <c r="CS23" s="2580"/>
      <c r="CT23" s="2580"/>
      <c r="CU23" s="2580"/>
      <c r="CV23" s="2580"/>
      <c r="CW23" s="2580"/>
      <c r="CX23" s="2580"/>
      <c r="CY23" s="2580"/>
      <c r="CZ23" s="2580"/>
    </row>
    <row r="24" s="131" customFormat="true" ht="15" hidden="true" customHeight="true" x14ac:dyDescent="0.2">
      <c r="A24" s="3084"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9"/>
      <c r="AC24" s="339"/>
      <c r="AD24" s="339"/>
      <c r="AE24" s="1045"/>
      <c r="AF24" s="1045"/>
      <c r="AG24" s="1045"/>
      <c r="AH24" s="1045"/>
      <c r="AI24" s="1045"/>
      <c r="AJ24" s="1045"/>
      <c r="AK24" s="1045"/>
      <c r="AL24" s="1045"/>
      <c r="AM24" s="1045"/>
      <c r="AN24" s="1045"/>
      <c r="AO24" s="1045"/>
      <c r="AP24" s="1045"/>
      <c r="AQ24" s="1045"/>
      <c r="AR24" s="1045"/>
      <c r="AS24" s="1045"/>
      <c r="AT24" s="1045"/>
      <c r="AU24" s="1045"/>
      <c r="AV24" s="1045"/>
      <c r="AW24" s="1045"/>
      <c r="AX24" s="1045"/>
      <c r="AY24" s="1045"/>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85"/>
      <c r="B25" s="273" t="s">
        <v>59</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4"/>
      <c r="AC25" s="344"/>
      <c r="AD25" s="344"/>
      <c r="AE25" s="1045"/>
      <c r="AF25" s="1045"/>
      <c r="AG25" s="1045"/>
      <c r="AH25" s="1045"/>
      <c r="AI25" s="1045"/>
      <c r="AJ25" s="1045"/>
      <c r="AK25" s="1045"/>
      <c r="AL25" s="1045"/>
      <c r="AM25" s="1045"/>
      <c r="AN25" s="1045"/>
      <c r="AO25" s="1045"/>
      <c r="AP25" s="1045"/>
      <c r="AQ25" s="1045"/>
      <c r="AR25" s="1045"/>
      <c r="AS25" s="1045"/>
      <c r="AT25" s="1045"/>
      <c r="AU25" s="1045"/>
      <c r="AV25" s="1045"/>
      <c r="AW25" s="1045"/>
      <c r="AX25" s="1045"/>
      <c r="AY25" s="1045"/>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86"/>
      <c r="B26" s="274" t="s">
        <v>47</v>
      </c>
      <c r="C26" s="345"/>
      <c r="D26" s="346"/>
      <c r="E26" s="346"/>
      <c r="F26" s="346"/>
      <c r="G26" s="347"/>
      <c r="H26" s="348"/>
      <c r="I26" s="346"/>
      <c r="J26" s="346"/>
      <c r="K26" s="346"/>
      <c r="L26" s="349"/>
      <c r="M26" s="345"/>
      <c r="N26" s="346"/>
      <c r="O26" s="346"/>
      <c r="P26" s="346"/>
      <c r="Q26" s="347"/>
      <c r="R26" s="2505"/>
      <c r="S26" s="2506"/>
      <c r="T26" s="2506"/>
      <c r="U26" s="2506"/>
      <c r="V26" s="2506"/>
      <c r="W26" s="2506"/>
      <c r="X26" s="2506"/>
      <c r="Y26" s="2506"/>
      <c r="Z26" s="2506"/>
      <c r="AA26" s="2506"/>
      <c r="AB26" s="2507"/>
      <c r="AC26" s="2507"/>
      <c r="AD26" s="2507"/>
      <c r="AE26" s="1045"/>
      <c r="AF26" s="1045"/>
      <c r="AG26" s="1045"/>
      <c r="AH26" s="1045"/>
      <c r="AI26" s="1045"/>
      <c r="AJ26" s="1045"/>
      <c r="AK26" s="1045"/>
      <c r="AL26" s="1045"/>
      <c r="AM26" s="1045"/>
      <c r="AN26" s="1045"/>
      <c r="AO26" s="1045"/>
      <c r="AP26" s="1045"/>
      <c r="AQ26" s="1045"/>
      <c r="AR26" s="1045"/>
      <c r="AS26" s="1045"/>
      <c r="AT26" s="1045"/>
      <c r="AU26" s="1045"/>
      <c r="AV26" s="1045"/>
      <c r="AW26" s="1045"/>
      <c r="AX26" s="1045"/>
      <c r="AY26" s="1045"/>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767" customFormat="true" ht="15" customHeight="true" x14ac:dyDescent="0.2">
      <c r="A27" s="130"/>
      <c r="B27" s="202"/>
      <c r="C27" s="3071" t="s">
        <v>116</v>
      </c>
      <c r="D27" s="3072"/>
      <c r="E27" s="3072"/>
      <c r="F27" s="3072"/>
      <c r="G27" s="3073"/>
      <c r="H27" s="3358" t="s">
        <v>39</v>
      </c>
      <c r="I27" s="3359"/>
      <c r="J27" s="3359"/>
      <c r="K27" s="3359"/>
      <c r="L27" s="3360"/>
      <c r="M27" s="3361" t="s">
        <v>38</v>
      </c>
      <c r="N27" s="3359"/>
      <c r="O27" s="3359"/>
      <c r="P27" s="3359"/>
      <c r="Q27" s="3360"/>
      <c r="R27" s="2699" t="s">
        <v>143</v>
      </c>
      <c r="S27" s="2706"/>
      <c r="T27" s="2706"/>
      <c r="U27" s="2706"/>
      <c r="V27" s="2706"/>
      <c r="W27" s="2706"/>
      <c r="X27" s="2706"/>
      <c r="Y27" s="2706"/>
      <c r="Z27" s="2706"/>
      <c r="AA27" s="2706"/>
      <c r="AB27" s="2706"/>
      <c r="AC27" s="2706"/>
      <c r="AD27" s="2707"/>
      <c r="AE27" s="1045"/>
      <c r="AF27" s="1045"/>
      <c r="AG27" s="1045"/>
      <c r="AH27" s="1045"/>
      <c r="AI27" s="1045"/>
      <c r="AJ27" s="1045"/>
      <c r="AK27" s="1045"/>
      <c r="AL27" s="1045"/>
      <c r="AM27" s="1045"/>
      <c r="AN27" s="1045"/>
      <c r="AO27" s="1045"/>
      <c r="AP27" s="1045"/>
      <c r="AQ27" s="1045"/>
      <c r="AR27" s="1045"/>
      <c r="AS27" s="1045"/>
      <c r="AT27" s="1045"/>
      <c r="AU27" s="1045"/>
      <c r="AV27" s="1045"/>
      <c r="AW27" s="1045"/>
      <c r="AX27" s="1045"/>
      <c r="AY27" s="1045"/>
      <c r="AZ27" s="240"/>
      <c r="BA27" s="241" t="s">
        <v>132</v>
      </c>
      <c r="BB27" s="115" t="s">
        <v>97</v>
      </c>
      <c r="BC27" s="3043" t="s">
        <v>116</v>
      </c>
      <c r="BD27" s="3044"/>
      <c r="BE27" s="3044"/>
      <c r="BF27" s="3044"/>
      <c r="BG27" s="3045"/>
      <c r="BH27" s="3046" t="s">
        <v>39</v>
      </c>
      <c r="BI27" s="3044"/>
      <c r="BJ27" s="3044"/>
      <c r="BK27" s="3044"/>
      <c r="BL27" s="3045"/>
      <c r="BM27" s="3046" t="s">
        <v>38</v>
      </c>
      <c r="BN27" s="3044"/>
      <c r="BO27" s="3044"/>
      <c r="BP27" s="3044"/>
      <c r="BQ27" s="3047"/>
      <c r="BR27" s="2515" t="s">
        <v>143</v>
      </c>
      <c r="BS27" s="2516"/>
      <c r="BT27" s="2516"/>
      <c r="BU27" s="2516"/>
      <c r="BV27" s="2516"/>
      <c r="BW27" s="2516"/>
      <c r="BX27" s="2516"/>
      <c r="BY27" s="2517"/>
      <c r="BZ27" s="461"/>
      <c r="CA27" s="461"/>
      <c r="CB27" s="461"/>
      <c r="CC27" s="461"/>
      <c r="CD27" s="461"/>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767" customFormat="true" ht="24" x14ac:dyDescent="0.2">
      <c r="A28" s="203" t="s">
        <v>70</v>
      </c>
      <c r="B28" s="277"/>
      <c r="C28" s="404" t="s">
        <v>0</v>
      </c>
      <c r="D28" s="405" t="s">
        <v>1</v>
      </c>
      <c r="E28" s="405" t="s">
        <v>2</v>
      </c>
      <c r="F28" s="405" t="s">
        <v>3</v>
      </c>
      <c r="G28" s="406" t="s">
        <v>4</v>
      </c>
      <c r="H28" s="2287" t="s">
        <v>0</v>
      </c>
      <c r="I28" s="2249" t="s">
        <v>1</v>
      </c>
      <c r="J28" s="2249" t="s">
        <v>2</v>
      </c>
      <c r="K28" s="2249" t="s">
        <v>3</v>
      </c>
      <c r="L28" s="2250" t="s">
        <v>4</v>
      </c>
      <c r="M28" s="2277" t="s">
        <v>0</v>
      </c>
      <c r="N28" s="2249" t="s">
        <v>1</v>
      </c>
      <c r="O28" s="2249" t="s">
        <v>2</v>
      </c>
      <c r="P28" s="2249" t="s">
        <v>3</v>
      </c>
      <c r="Q28" s="2297" t="s">
        <v>4</v>
      </c>
      <c r="R28" s="2287" t="s">
        <v>364</v>
      </c>
      <c r="S28" s="2249" t="s">
        <v>365</v>
      </c>
      <c r="T28" s="2249" t="s">
        <v>247</v>
      </c>
      <c r="U28" s="2249" t="s">
        <v>248</v>
      </c>
      <c r="V28" s="2249" t="s">
        <v>249</v>
      </c>
      <c r="W28" s="2249" t="s">
        <v>250</v>
      </c>
      <c r="X28" s="2249" t="s">
        <v>251</v>
      </c>
      <c r="Y28" s="2249" t="s">
        <v>252</v>
      </c>
      <c r="Z28" s="2249" t="s">
        <v>366</v>
      </c>
      <c r="AA28" s="2249" t="s">
        <v>254</v>
      </c>
      <c r="AB28" s="2249" t="s">
        <v>367</v>
      </c>
      <c r="AC28" s="2249" t="s">
        <v>256</v>
      </c>
      <c r="AD28" s="2251" t="s">
        <v>257</v>
      </c>
      <c r="AE28" s="1045"/>
      <c r="AF28" s="1045"/>
      <c r="AG28" s="1045"/>
      <c r="AH28" s="1045"/>
      <c r="AI28" s="1045"/>
      <c r="AJ28" s="1045"/>
      <c r="AK28" s="1045"/>
      <c r="AL28" s="1045"/>
      <c r="AM28" s="1045"/>
      <c r="AN28" s="1045"/>
      <c r="AO28" s="1045"/>
      <c r="AP28" s="1045"/>
      <c r="AQ28" s="1045"/>
      <c r="AR28" s="1045"/>
      <c r="AS28" s="1045"/>
      <c r="AT28" s="1045"/>
      <c r="AU28" s="1045"/>
      <c r="AV28" s="1045"/>
      <c r="AW28" s="1045"/>
      <c r="AX28" s="1045"/>
      <c r="AY28" s="1045"/>
      <c r="AZ28" s="240"/>
      <c r="BA28" s="216" t="s">
        <v>121</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364</v>
      </c>
      <c r="BS28" s="182" t="s">
        <v>365</v>
      </c>
      <c r="BT28" s="182" t="s">
        <v>247</v>
      </c>
      <c r="BU28" s="182" t="s">
        <v>248</v>
      </c>
      <c r="BV28" s="182" t="s">
        <v>249</v>
      </c>
      <c r="BW28" s="182" t="s">
        <v>250</v>
      </c>
      <c r="BX28" s="182" t="s">
        <v>251</v>
      </c>
      <c r="BY28" s="183" t="s">
        <v>252</v>
      </c>
      <c r="BZ28" s="183" t="s">
        <v>366</v>
      </c>
      <c r="CA28" s="183" t="s">
        <v>254</v>
      </c>
      <c r="CB28" s="183" t="s">
        <v>367</v>
      </c>
      <c r="CC28" s="183" t="s">
        <v>256</v>
      </c>
      <c r="CD28" s="183" t="s">
        <v>257</v>
      </c>
      <c r="CE28" s="2581"/>
      <c r="CF28" s="2581"/>
      <c r="CG28" s="2581"/>
      <c r="CH28" s="2581"/>
      <c r="CI28" s="2581"/>
      <c r="CJ28" s="2581"/>
      <c r="CK28" s="2581"/>
      <c r="CL28" s="2581"/>
      <c r="CM28" s="2581"/>
      <c r="CN28" s="2581"/>
      <c r="CO28" s="2581"/>
      <c r="CP28" s="2581"/>
      <c r="CQ28" s="2581"/>
      <c r="CR28" s="2581"/>
      <c r="CS28" s="2581"/>
      <c r="CT28" s="2581"/>
      <c r="CU28" s="2581"/>
      <c r="CV28" s="2581"/>
      <c r="CW28" s="2581"/>
      <c r="CX28" s="2581"/>
      <c r="CY28" s="2581"/>
      <c r="CZ28" s="2581"/>
    </row>
    <row r="29" s="767" customFormat="true" ht="15" customHeight="true" x14ac:dyDescent="0.2">
      <c r="A29" s="3377" t="s">
        <v>58</v>
      </c>
      <c r="B29" s="2452" t="s">
        <v>50</v>
      </c>
      <c r="C29" s="2337">
        <v>9.2125802838143933</v>
      </c>
      <c r="D29" s="2338">
        <v>8.6079103658720939</v>
      </c>
      <c r="E29" s="2338">
        <v>6.5704958368381927</v>
      </c>
      <c r="F29" s="2338">
        <v>17.130764347436823</v>
      </c>
      <c r="G29" s="2339">
        <v>89.313705797159997</v>
      </c>
      <c r="H29" s="2340">
        <v>43.360023172990751</v>
      </c>
      <c r="I29" s="2338">
        <v>79.546883194350755</v>
      </c>
      <c r="J29" s="2338">
        <v>88.546086079422139</v>
      </c>
      <c r="K29" s="2338">
        <v>91.88177818819382</v>
      </c>
      <c r="L29" s="2341">
        <v>92.917046281755574</v>
      </c>
      <c r="M29" s="2342">
        <v>7.9499971941576666</v>
      </c>
      <c r="N29" s="2338">
        <v>9.0159627944278817</v>
      </c>
      <c r="O29" s="2338">
        <v>8.8622597402209742</v>
      </c>
      <c r="P29" s="2338">
        <v>4.024337569390819</v>
      </c>
      <c r="Q29" s="2339">
        <v>6.2311063015746102</v>
      </c>
      <c r="R29" s="2340">
        <v>8.1229591472191007</v>
      </c>
      <c r="S29" s="2338">
        <v>19.861867632445733</v>
      </c>
      <c r="T29" s="2338">
        <v>89.886932142136757</v>
      </c>
      <c r="U29" s="2338">
        <v>11.297024449738432</v>
      </c>
      <c r="V29" s="2338">
        <v>7.5784586304438006</v>
      </c>
      <c r="W29" s="2338">
        <v>22.467427070251698</v>
      </c>
      <c r="X29" s="2338">
        <v>13.217542677127881</v>
      </c>
      <c r="Y29" s="2338">
        <v>2.3652433683749581</v>
      </c>
      <c r="Z29" s="2338">
        <v>39.662100206983865</v>
      </c>
      <c r="AA29" s="2338">
        <v>18.856494548526346</v>
      </c>
      <c r="AB29" s="2338">
        <v>9.447253856690434</v>
      </c>
      <c r="AC29" s="2338">
        <v>14.899195222368601</v>
      </c>
      <c r="AD29" s="2719">
        <v>20.278568726686792</v>
      </c>
      <c r="AE29" s="1045"/>
      <c r="AF29" s="1045"/>
      <c r="AG29" s="1045"/>
      <c r="AH29" s="1045"/>
      <c r="AI29" s="1045"/>
      <c r="AJ29" s="1045"/>
      <c r="AK29" s="1045"/>
      <c r="AL29" s="1045"/>
      <c r="AM29" s="1045"/>
      <c r="AN29" s="1045"/>
      <c r="AO29" s="1045"/>
      <c r="AP29" s="1045"/>
      <c r="AQ29" s="1045"/>
      <c r="AR29" s="1045"/>
      <c r="AS29" s="1045"/>
      <c r="AT29" s="1045"/>
      <c r="AU29" s="1045"/>
      <c r="AV29" s="1045"/>
      <c r="AW29" s="1045"/>
      <c r="AX29" s="1045"/>
      <c r="AY29" s="1045"/>
      <c r="AZ29" s="240"/>
      <c r="BA29" s="3070" t="s">
        <v>58</v>
      </c>
      <c r="BB29" s="164" t="s">
        <v>50</v>
      </c>
      <c r="BC29" s="1591" t="s">
        <v>36</v>
      </c>
      <c r="BD29" s="1610" t="s">
        <v>36</v>
      </c>
      <c r="BE29" s="1610" t="s">
        <v>36</v>
      </c>
      <c r="BF29" s="1610" t="s">
        <v>36</v>
      </c>
      <c r="BG29" s="1630" t="s">
        <v>36</v>
      </c>
      <c r="BH29" s="1650" t="s">
        <v>36</v>
      </c>
      <c r="BI29" s="1610" t="s">
        <v>36</v>
      </c>
      <c r="BJ29" s="1610" t="s">
        <v>36</v>
      </c>
      <c r="BK29" s="1610" t="s">
        <v>36</v>
      </c>
      <c r="BL29" s="1630" t="s">
        <v>36</v>
      </c>
      <c r="BM29" s="1650" t="s">
        <v>36</v>
      </c>
      <c r="BN29" s="1610" t="s">
        <v>36</v>
      </c>
      <c r="BO29" s="1610" t="s">
        <v>36</v>
      </c>
      <c r="BP29" s="1610" t="s">
        <v>36</v>
      </c>
      <c r="BQ29" s="1630" t="s">
        <v>36</v>
      </c>
      <c r="BR29" s="1650" t="s">
        <v>36</v>
      </c>
      <c r="BS29" s="1610" t="s">
        <v>36</v>
      </c>
      <c r="BT29" s="1610" t="s">
        <v>36</v>
      </c>
      <c r="BU29" s="1610" t="s">
        <v>36</v>
      </c>
      <c r="BV29" s="1610" t="s">
        <v>36</v>
      </c>
      <c r="BW29" s="1610" t="s">
        <v>36</v>
      </c>
      <c r="BX29" s="1610" t="s">
        <v>36</v>
      </c>
      <c r="BY29" s="1669" t="s">
        <v>36</v>
      </c>
      <c r="BZ29" s="1669" t="s">
        <v>36</v>
      </c>
      <c r="CA29" s="1669" t="s">
        <v>36</v>
      </c>
      <c r="CB29" s="1669" t="s">
        <v>36</v>
      </c>
      <c r="CC29" s="1669" t="s">
        <v>36</v>
      </c>
      <c r="CD29" s="1669" t="s">
        <v>36</v>
      </c>
      <c r="CE29" s="2582"/>
      <c r="CF29" s="2582"/>
      <c r="CG29" s="2582"/>
      <c r="CH29" s="2582"/>
      <c r="CI29" s="2582"/>
      <c r="CJ29" s="2582"/>
      <c r="CK29" s="2582"/>
      <c r="CL29" s="2582"/>
      <c r="CM29" s="2582"/>
      <c r="CN29" s="2582"/>
      <c r="CO29" s="2582"/>
      <c r="CP29" s="2582"/>
      <c r="CQ29" s="2582"/>
      <c r="CR29" s="2582"/>
      <c r="CS29" s="2582"/>
      <c r="CT29" s="2582"/>
      <c r="CU29" s="2582"/>
      <c r="CV29" s="2582"/>
      <c r="CW29" s="2582"/>
      <c r="CX29" s="2582"/>
      <c r="CY29" s="2582"/>
      <c r="CZ29" s="2582"/>
    </row>
    <row r="30" s="767" customFormat="true" ht="15" customHeight="true" x14ac:dyDescent="0.2">
      <c r="A30" s="3378"/>
      <c r="B30" s="2453" t="s">
        <v>49</v>
      </c>
      <c r="C30" s="2343">
        <v>90.787419716185596</v>
      </c>
      <c r="D30" s="2344">
        <v>91.392089634127927</v>
      </c>
      <c r="E30" s="2344">
        <v>93.429504163161752</v>
      </c>
      <c r="F30" s="2344">
        <v>82.869235652563148</v>
      </c>
      <c r="G30" s="2345">
        <v>10.686294202840054</v>
      </c>
      <c r="H30" s="2346">
        <v>56.639976827009285</v>
      </c>
      <c r="I30" s="2344">
        <v>20.45311680564927</v>
      </c>
      <c r="J30" s="2344">
        <v>11.453913920577854</v>
      </c>
      <c r="K30" s="2344">
        <v>8.1182218118061673</v>
      </c>
      <c r="L30" s="2347">
        <v>7.082953718244406</v>
      </c>
      <c r="M30" s="2348">
        <v>92.050002805842482</v>
      </c>
      <c r="N30" s="2344">
        <v>90.984037205572022</v>
      </c>
      <c r="O30" s="2344">
        <v>91.137740259779036</v>
      </c>
      <c r="P30" s="2344">
        <v>95.975662430609177</v>
      </c>
      <c r="Q30" s="2345">
        <v>93.768893698425416</v>
      </c>
      <c r="R30" s="2346">
        <v>91.87704085278088</v>
      </c>
      <c r="S30" s="2344">
        <v>80.138132367554121</v>
      </c>
      <c r="T30" s="2344">
        <v>10.113067857863363</v>
      </c>
      <c r="U30" s="2344">
        <v>88.702975550261655</v>
      </c>
      <c r="V30" s="2344">
        <v>92.421541369556223</v>
      </c>
      <c r="W30" s="2344">
        <v>77.532572929748184</v>
      </c>
      <c r="X30" s="2344">
        <v>86.782457322872133</v>
      </c>
      <c r="Y30" s="2344">
        <v>97.634756631625066</v>
      </c>
      <c r="Z30" s="2344">
        <v>60.33789979301627</v>
      </c>
      <c r="AA30" s="2344">
        <v>81.143505451473501</v>
      </c>
      <c r="AB30" s="2344">
        <v>90.552746143309562</v>
      </c>
      <c r="AC30" s="2344">
        <v>85.100804777631396</v>
      </c>
      <c r="AD30" s="2720">
        <v>79.721431273313044</v>
      </c>
      <c r="AE30" s="1045"/>
      <c r="AF30" s="1045"/>
      <c r="AG30" s="1045"/>
      <c r="AH30" s="1045"/>
      <c r="AI30" s="1045"/>
      <c r="AJ30" s="1045"/>
      <c r="AK30" s="1045"/>
      <c r="AL30" s="1045"/>
      <c r="AM30" s="1045"/>
      <c r="AN30" s="1045"/>
      <c r="AO30" s="1045"/>
      <c r="AP30" s="1045"/>
      <c r="AQ30" s="1045"/>
      <c r="AR30" s="1045"/>
      <c r="AS30" s="1045"/>
      <c r="AT30" s="1045"/>
      <c r="AU30" s="1045"/>
      <c r="AV30" s="1045"/>
      <c r="AW30" s="1045"/>
      <c r="AX30" s="1045"/>
      <c r="AY30" s="1045"/>
      <c r="AZ30" s="240"/>
      <c r="BA30" s="3048"/>
      <c r="BB30" s="165" t="s">
        <v>49</v>
      </c>
      <c r="BC30" s="1592" t="s">
        <v>36</v>
      </c>
      <c r="BD30" s="1611" t="s">
        <v>36</v>
      </c>
      <c r="BE30" s="1611" t="s">
        <v>36</v>
      </c>
      <c r="BF30" s="1611" t="s">
        <v>36</v>
      </c>
      <c r="BG30" s="1631" t="s">
        <v>36</v>
      </c>
      <c r="BH30" s="1651" t="s">
        <v>36</v>
      </c>
      <c r="BI30" s="1611" t="s">
        <v>36</v>
      </c>
      <c r="BJ30" s="1611" t="s">
        <v>36</v>
      </c>
      <c r="BK30" s="1611" t="s">
        <v>36</v>
      </c>
      <c r="BL30" s="1631" t="s">
        <v>36</v>
      </c>
      <c r="BM30" s="1651" t="s">
        <v>36</v>
      </c>
      <c r="BN30" s="1611" t="s">
        <v>36</v>
      </c>
      <c r="BO30" s="1611" t="s">
        <v>36</v>
      </c>
      <c r="BP30" s="1611" t="s">
        <v>36</v>
      </c>
      <c r="BQ30" s="1631" t="s">
        <v>36</v>
      </c>
      <c r="BR30" s="1651" t="s">
        <v>36</v>
      </c>
      <c r="BS30" s="1611" t="s">
        <v>36</v>
      </c>
      <c r="BT30" s="1611" t="s">
        <v>36</v>
      </c>
      <c r="BU30" s="1611" t="s">
        <v>36</v>
      </c>
      <c r="BV30" s="1611" t="s">
        <v>36</v>
      </c>
      <c r="BW30" s="1611" t="s">
        <v>36</v>
      </c>
      <c r="BX30" s="1611" t="s">
        <v>36</v>
      </c>
      <c r="BY30" s="1670" t="s">
        <v>36</v>
      </c>
      <c r="BZ30" s="1670" t="s">
        <v>36</v>
      </c>
      <c r="CA30" s="1670" t="s">
        <v>36</v>
      </c>
      <c r="CB30" s="1670" t="s">
        <v>36</v>
      </c>
      <c r="CC30" s="1670" t="s">
        <v>36</v>
      </c>
      <c r="CD30" s="1670" t="s">
        <v>36</v>
      </c>
      <c r="CE30" s="2583"/>
      <c r="CF30" s="2583"/>
      <c r="CG30" s="2583"/>
      <c r="CH30" s="2583"/>
      <c r="CI30" s="2583"/>
      <c r="CJ30" s="2583"/>
      <c r="CK30" s="2583"/>
      <c r="CL30" s="2583"/>
      <c r="CM30" s="2583"/>
      <c r="CN30" s="2583"/>
      <c r="CO30" s="2583"/>
      <c r="CP30" s="2583"/>
      <c r="CQ30" s="2583"/>
      <c r="CR30" s="2583"/>
      <c r="CS30" s="2583"/>
      <c r="CT30" s="2583"/>
      <c r="CU30" s="2583"/>
      <c r="CV30" s="2583"/>
      <c r="CW30" s="2583"/>
      <c r="CX30" s="2583"/>
      <c r="CY30" s="2583"/>
      <c r="CZ30" s="2583"/>
    </row>
    <row r="31" s="130" customFormat="true" ht="15" customHeight="true" x14ac:dyDescent="0.2">
      <c r="A31" s="3061" t="s">
        <v>105</v>
      </c>
      <c r="B31" s="290" t="s">
        <v>50</v>
      </c>
      <c r="C31" s="2349">
        <v>0.60292412905198722</v>
      </c>
      <c r="D31" s="2350">
        <v>0.71004792830270447</v>
      </c>
      <c r="E31" s="2350">
        <v>0.51770760508230207</v>
      </c>
      <c r="F31" s="2350">
        <v>4.2108848800222569</v>
      </c>
      <c r="G31" s="2351">
        <v>54.978207764784194</v>
      </c>
      <c r="H31" s="2352">
        <v>12.747090801609239</v>
      </c>
      <c r="I31" s="2350">
        <v>27.005728643033517</v>
      </c>
      <c r="J31" s="2350">
        <v>47.54107856148714</v>
      </c>
      <c r="K31" s="2350">
        <v>60.384763133891482</v>
      </c>
      <c r="L31" s="2353">
        <v>76.884535149508622</v>
      </c>
      <c r="M31" s="2354">
        <v>0.36229719466766491</v>
      </c>
      <c r="N31" s="2350">
        <v>0.60931793684014524</v>
      </c>
      <c r="O31" s="2350">
        <v>0.89989222809049174</v>
      </c>
      <c r="P31" s="2350">
        <v>0.50116245617205779</v>
      </c>
      <c r="Q31" s="2351">
        <v>0.2472612791158191</v>
      </c>
      <c r="R31" s="2352">
        <v>0.57321097281869204</v>
      </c>
      <c r="S31" s="2350">
        <v>7.3736729735016855</v>
      </c>
      <c r="T31" s="2350">
        <v>58.324237967355849</v>
      </c>
      <c r="U31" s="2350">
        <v>2.5967137510520497</v>
      </c>
      <c r="V31" s="2350">
        <v>0</v>
      </c>
      <c r="W31" s="2350">
        <v>5.5042199647292751</v>
      </c>
      <c r="X31" s="2350">
        <v>1.1818563241548961</v>
      </c>
      <c r="Y31" s="2350">
        <v>4.7553169198233741E-2</v>
      </c>
      <c r="Z31" s="2350">
        <v>22.569053700237088</v>
      </c>
      <c r="AA31" s="2350">
        <v>4.899434602623093</v>
      </c>
      <c r="AB31" s="2350">
        <v>2.1755437060077343</v>
      </c>
      <c r="AC31" s="2350">
        <v>2.869720462118285</v>
      </c>
      <c r="AD31" s="2721">
        <v>3.4436196623344566</v>
      </c>
      <c r="AE31" s="1045"/>
      <c r="AF31" s="1045"/>
      <c r="AG31" s="1045"/>
      <c r="AH31" s="1045"/>
      <c r="AI31" s="1045"/>
      <c r="AJ31" s="1045"/>
      <c r="AK31" s="1045"/>
      <c r="AL31" s="1045"/>
      <c r="AM31" s="1045"/>
      <c r="AN31" s="1045"/>
      <c r="AO31" s="1045"/>
      <c r="AP31" s="1045"/>
      <c r="AQ31" s="1045"/>
      <c r="AR31" s="1045"/>
      <c r="AS31" s="1045"/>
      <c r="AT31" s="1045"/>
      <c r="AU31" s="1045"/>
      <c r="AV31" s="1045"/>
      <c r="AW31" s="1045"/>
      <c r="AX31" s="1045"/>
      <c r="AY31" s="1045"/>
      <c r="AZ31" s="240"/>
      <c r="BA31" s="3048" t="s">
        <v>105</v>
      </c>
      <c r="BB31" s="165" t="s">
        <v>50</v>
      </c>
      <c r="BC31" s="1592" t="s">
        <v>36</v>
      </c>
      <c r="BD31" s="1611" t="s">
        <v>36</v>
      </c>
      <c r="BE31" s="1611" t="s">
        <v>36</v>
      </c>
      <c r="BF31" s="1611" t="s">
        <v>36</v>
      </c>
      <c r="BG31" s="1631" t="s">
        <v>36</v>
      </c>
      <c r="BH31" s="1651" t="s">
        <v>36</v>
      </c>
      <c r="BI31" s="1611" t="s">
        <v>36</v>
      </c>
      <c r="BJ31" s="1611" t="s">
        <v>36</v>
      </c>
      <c r="BK31" s="1611" t="s">
        <v>36</v>
      </c>
      <c r="BL31" s="1631" t="s">
        <v>36</v>
      </c>
      <c r="BM31" s="1651" t="s">
        <v>36</v>
      </c>
      <c r="BN31" s="1611" t="s">
        <v>36</v>
      </c>
      <c r="BO31" s="1611" t="s">
        <v>36</v>
      </c>
      <c r="BP31" s="1611" t="s">
        <v>36</v>
      </c>
      <c r="BQ31" s="1631" t="s">
        <v>36</v>
      </c>
      <c r="BR31" s="1651" t="s">
        <v>36</v>
      </c>
      <c r="BS31" s="1611" t="s">
        <v>36</v>
      </c>
      <c r="BT31" s="1611" t="s">
        <v>36</v>
      </c>
      <c r="BU31" s="1611" t="s">
        <v>36</v>
      </c>
      <c r="BV31" s="1611" t="s">
        <v>36</v>
      </c>
      <c r="BW31" s="1611" t="s">
        <v>36</v>
      </c>
      <c r="BX31" s="1611" t="s">
        <v>36</v>
      </c>
      <c r="BY31" s="1670" t="s">
        <v>36</v>
      </c>
      <c r="BZ31" s="1670" t="s">
        <v>36</v>
      </c>
      <c r="CA31" s="1670" t="s">
        <v>36</v>
      </c>
      <c r="CB31" s="1670" t="s">
        <v>36</v>
      </c>
      <c r="CC31" s="1670" t="s">
        <v>36</v>
      </c>
      <c r="CD31" s="1670" t="s">
        <v>36</v>
      </c>
      <c r="CE31" s="2583"/>
      <c r="CF31" s="2583"/>
      <c r="CG31" s="2583"/>
      <c r="CH31" s="2583"/>
      <c r="CI31" s="2583"/>
      <c r="CJ31" s="2583"/>
      <c r="CK31" s="2583"/>
      <c r="CL31" s="2583"/>
      <c r="CM31" s="2583"/>
      <c r="CN31" s="2583"/>
      <c r="CO31" s="2583"/>
      <c r="CP31" s="2583"/>
      <c r="CQ31" s="2583"/>
      <c r="CR31" s="2583"/>
      <c r="CS31" s="2583"/>
      <c r="CT31" s="2583"/>
      <c r="CU31" s="2583"/>
      <c r="CV31" s="2583"/>
      <c r="CW31" s="2583"/>
      <c r="CX31" s="2583"/>
      <c r="CY31" s="2583"/>
      <c r="CZ31" s="2583"/>
    </row>
    <row r="32" s="130" customFormat="true" ht="15" customHeight="true" x14ac:dyDescent="0.2">
      <c r="A32" s="3061"/>
      <c r="B32" s="290" t="s">
        <v>49</v>
      </c>
      <c r="C32" s="2343">
        <v>99.397075870947987</v>
      </c>
      <c r="D32" s="2344">
        <v>99.289952071697314</v>
      </c>
      <c r="E32" s="2344">
        <v>99.482292394917721</v>
      </c>
      <c r="F32" s="2344">
        <v>95.78911511997768</v>
      </c>
      <c r="G32" s="2345">
        <v>45.021792235215983</v>
      </c>
      <c r="H32" s="2346">
        <v>87.25290919839081</v>
      </c>
      <c r="I32" s="2344">
        <v>72.994271356966479</v>
      </c>
      <c r="J32" s="2344">
        <v>52.458921438512782</v>
      </c>
      <c r="K32" s="2344">
        <v>39.615236866108475</v>
      </c>
      <c r="L32" s="2347">
        <v>23.115464850491328</v>
      </c>
      <c r="M32" s="2348">
        <v>99.637702805332353</v>
      </c>
      <c r="N32" s="2344">
        <v>99.390682063159815</v>
      </c>
      <c r="O32" s="2344">
        <v>99.100107771909506</v>
      </c>
      <c r="P32" s="2344">
        <v>99.498837543827946</v>
      </c>
      <c r="Q32" s="2345">
        <v>99.752738720884196</v>
      </c>
      <c r="R32" s="2346">
        <v>99.4267890271813</v>
      </c>
      <c r="S32" s="2344">
        <v>92.626327026498288</v>
      </c>
      <c r="T32" s="2344">
        <v>41.6757620326444</v>
      </c>
      <c r="U32" s="2344">
        <v>97.40328624894795</v>
      </c>
      <c r="V32" s="2344">
        <v>100</v>
      </c>
      <c r="W32" s="2344">
        <v>94.495780035270684</v>
      </c>
      <c r="X32" s="2344">
        <v>98.818143675845121</v>
      </c>
      <c r="Y32" s="2344">
        <v>99.952446830801776</v>
      </c>
      <c r="Z32" s="2344">
        <v>77.430946299763008</v>
      </c>
      <c r="AA32" s="2344">
        <v>95.100565397376826</v>
      </c>
      <c r="AB32" s="2344">
        <v>97.824456293992256</v>
      </c>
      <c r="AC32" s="2344">
        <v>97.130279537881719</v>
      </c>
      <c r="AD32" s="2720">
        <v>96.556380337665558</v>
      </c>
      <c r="AE32" s="1045"/>
      <c r="AF32" s="1045"/>
      <c r="AG32" s="1045"/>
      <c r="AH32" s="1045"/>
      <c r="AI32" s="1045"/>
      <c r="AJ32" s="1045"/>
      <c r="AK32" s="1045"/>
      <c r="AL32" s="1045"/>
      <c r="AM32" s="1045"/>
      <c r="AN32" s="1045"/>
      <c r="AO32" s="1045"/>
      <c r="AP32" s="1045"/>
      <c r="AQ32" s="1045"/>
      <c r="AR32" s="1045"/>
      <c r="AS32" s="1045"/>
      <c r="AT32" s="1045"/>
      <c r="AU32" s="1045"/>
      <c r="AV32" s="1045"/>
      <c r="AW32" s="1045"/>
      <c r="AX32" s="1045"/>
      <c r="AY32" s="1045"/>
      <c r="AZ32" s="240"/>
      <c r="BA32" s="3048"/>
      <c r="BB32" s="165" t="s">
        <v>49</v>
      </c>
      <c r="BC32" s="1592" t="s">
        <v>36</v>
      </c>
      <c r="BD32" s="1611" t="s">
        <v>36</v>
      </c>
      <c r="BE32" s="1611" t="s">
        <v>36</v>
      </c>
      <c r="BF32" s="1611" t="s">
        <v>36</v>
      </c>
      <c r="BG32" s="1631" t="s">
        <v>36</v>
      </c>
      <c r="BH32" s="1651" t="s">
        <v>36</v>
      </c>
      <c r="BI32" s="1611" t="s">
        <v>36</v>
      </c>
      <c r="BJ32" s="1611" t="s">
        <v>36</v>
      </c>
      <c r="BK32" s="1611" t="s">
        <v>36</v>
      </c>
      <c r="BL32" s="1631" t="s">
        <v>36</v>
      </c>
      <c r="BM32" s="1651" t="s">
        <v>36</v>
      </c>
      <c r="BN32" s="1611" t="s">
        <v>36</v>
      </c>
      <c r="BO32" s="1611" t="s">
        <v>36</v>
      </c>
      <c r="BP32" s="1611" t="s">
        <v>36</v>
      </c>
      <c r="BQ32" s="1631" t="s">
        <v>36</v>
      </c>
      <c r="BR32" s="1651" t="s">
        <v>36</v>
      </c>
      <c r="BS32" s="1611" t="s">
        <v>36</v>
      </c>
      <c r="BT32" s="1611" t="s">
        <v>36</v>
      </c>
      <c r="BU32" s="1611" t="s">
        <v>36</v>
      </c>
      <c r="BV32" s="1611" t="s">
        <v>36</v>
      </c>
      <c r="BW32" s="1611" t="s">
        <v>36</v>
      </c>
      <c r="BX32" s="1611" t="s">
        <v>36</v>
      </c>
      <c r="BY32" s="1670" t="s">
        <v>36</v>
      </c>
      <c r="BZ32" s="1670" t="s">
        <v>36</v>
      </c>
      <c r="CA32" s="1670" t="s">
        <v>36</v>
      </c>
      <c r="CB32" s="1670" t="s">
        <v>36</v>
      </c>
      <c r="CC32" s="1670" t="s">
        <v>36</v>
      </c>
      <c r="CD32" s="1670" t="s">
        <v>36</v>
      </c>
      <c r="CE32" s="2583"/>
      <c r="CF32" s="2583"/>
      <c r="CG32" s="2583"/>
      <c r="CH32" s="2583"/>
      <c r="CI32" s="2583"/>
      <c r="CJ32" s="2583"/>
      <c r="CK32" s="2583"/>
      <c r="CL32" s="2583"/>
      <c r="CM32" s="2583"/>
      <c r="CN32" s="2583"/>
      <c r="CO32" s="2583"/>
      <c r="CP32" s="2583"/>
      <c r="CQ32" s="2583"/>
      <c r="CR32" s="2583"/>
      <c r="CS32" s="2583"/>
      <c r="CT32" s="2583"/>
      <c r="CU32" s="2583"/>
      <c r="CV32" s="2583"/>
      <c r="CW32" s="2583"/>
      <c r="CX32" s="2583"/>
      <c r="CY32" s="2583"/>
      <c r="CZ32" s="2583"/>
    </row>
    <row r="33" s="130" customFormat="true" ht="15" customHeight="true" x14ac:dyDescent="0.2">
      <c r="A33" s="3061" t="s">
        <v>106</v>
      </c>
      <c r="B33" s="290" t="s">
        <v>50</v>
      </c>
      <c r="C33" s="1526" t="s">
        <v>36</v>
      </c>
      <c r="D33" s="1537" t="s">
        <v>36</v>
      </c>
      <c r="E33" s="1537" t="s">
        <v>36</v>
      </c>
      <c r="F33" s="1537" t="s">
        <v>36</v>
      </c>
      <c r="G33" s="1548" t="s">
        <v>36</v>
      </c>
      <c r="H33" s="1559" t="s">
        <v>36</v>
      </c>
      <c r="I33" s="1537" t="s">
        <v>36</v>
      </c>
      <c r="J33" s="1537" t="s">
        <v>36</v>
      </c>
      <c r="K33" s="1537" t="s">
        <v>36</v>
      </c>
      <c r="L33" s="1570" t="s">
        <v>36</v>
      </c>
      <c r="M33" s="1579" t="s">
        <v>36</v>
      </c>
      <c r="N33" s="1537" t="s">
        <v>36</v>
      </c>
      <c r="O33" s="1537" t="s">
        <v>36</v>
      </c>
      <c r="P33" s="1537" t="s">
        <v>36</v>
      </c>
      <c r="Q33" s="1548" t="s">
        <v>36</v>
      </c>
      <c r="R33" s="1559" t="s">
        <v>36</v>
      </c>
      <c r="S33" s="1537" t="s">
        <v>36</v>
      </c>
      <c r="T33" s="1537" t="s">
        <v>36</v>
      </c>
      <c r="U33" s="1537" t="s">
        <v>36</v>
      </c>
      <c r="V33" s="1537" t="s">
        <v>36</v>
      </c>
      <c r="W33" s="1537" t="s">
        <v>36</v>
      </c>
      <c r="X33" s="1537" t="s">
        <v>36</v>
      </c>
      <c r="Y33" s="1585" t="s">
        <v>36</v>
      </c>
      <c r="Z33" s="1585" t="s">
        <v>36</v>
      </c>
      <c r="AA33" s="1585" t="s">
        <v>36</v>
      </c>
      <c r="AB33" s="1585" t="s">
        <v>36</v>
      </c>
      <c r="AC33" s="1585" t="s">
        <v>36</v>
      </c>
      <c r="AD33" s="2548" t="s">
        <v>36</v>
      </c>
      <c r="AE33" s="2572"/>
      <c r="AF33" s="2572"/>
      <c r="AG33" s="2572"/>
      <c r="AH33" s="2572"/>
      <c r="AI33" s="2572"/>
      <c r="AJ33" s="2572"/>
      <c r="AK33" s="2572"/>
      <c r="AL33" s="2572"/>
      <c r="AM33" s="2572"/>
      <c r="AN33" s="2572"/>
      <c r="AO33" s="2572"/>
      <c r="AP33" s="2572"/>
      <c r="AQ33" s="2572"/>
      <c r="AR33" s="2572"/>
      <c r="AS33" s="2572"/>
      <c r="AT33" s="2572"/>
      <c r="AU33" s="2572"/>
      <c r="AV33" s="2572"/>
      <c r="AW33" s="2572"/>
      <c r="AX33" s="2572"/>
      <c r="AY33" s="2572"/>
      <c r="AZ33" s="239"/>
      <c r="BA33" s="3048" t="s">
        <v>106</v>
      </c>
      <c r="BB33" s="165" t="s">
        <v>50</v>
      </c>
      <c r="BC33" s="1592" t="s">
        <v>36</v>
      </c>
      <c r="BD33" s="1611" t="s">
        <v>36</v>
      </c>
      <c r="BE33" s="1611" t="s">
        <v>36</v>
      </c>
      <c r="BF33" s="1611" t="s">
        <v>36</v>
      </c>
      <c r="BG33" s="1631" t="s">
        <v>36</v>
      </c>
      <c r="BH33" s="1651" t="s">
        <v>36</v>
      </c>
      <c r="BI33" s="1611" t="s">
        <v>36</v>
      </c>
      <c r="BJ33" s="1611" t="s">
        <v>36</v>
      </c>
      <c r="BK33" s="1611" t="s">
        <v>36</v>
      </c>
      <c r="BL33" s="1631" t="s">
        <v>36</v>
      </c>
      <c r="BM33" s="1651" t="s">
        <v>36</v>
      </c>
      <c r="BN33" s="1611" t="s">
        <v>36</v>
      </c>
      <c r="BO33" s="1611" t="s">
        <v>36</v>
      </c>
      <c r="BP33" s="1611" t="s">
        <v>36</v>
      </c>
      <c r="BQ33" s="1631" t="s">
        <v>36</v>
      </c>
      <c r="BR33" s="1651" t="s">
        <v>36</v>
      </c>
      <c r="BS33" s="1611" t="s">
        <v>36</v>
      </c>
      <c r="BT33" s="1611" t="s">
        <v>36</v>
      </c>
      <c r="BU33" s="1611" t="s">
        <v>36</v>
      </c>
      <c r="BV33" s="1611" t="s">
        <v>36</v>
      </c>
      <c r="BW33" s="1611" t="s">
        <v>36</v>
      </c>
      <c r="BX33" s="1611" t="s">
        <v>36</v>
      </c>
      <c r="BY33" s="1670" t="s">
        <v>36</v>
      </c>
      <c r="BZ33" s="1670" t="s">
        <v>36</v>
      </c>
      <c r="CA33" s="1670" t="s">
        <v>36</v>
      </c>
      <c r="CB33" s="1670" t="s">
        <v>36</v>
      </c>
      <c r="CC33" s="1670" t="s">
        <v>36</v>
      </c>
      <c r="CD33" s="1670" t="s">
        <v>36</v>
      </c>
      <c r="CE33" s="2583"/>
      <c r="CF33" s="2583"/>
      <c r="CG33" s="2583"/>
      <c r="CH33" s="2583"/>
      <c r="CI33" s="2583"/>
      <c r="CJ33" s="2583"/>
      <c r="CK33" s="2583"/>
      <c r="CL33" s="2583"/>
      <c r="CM33" s="2583"/>
      <c r="CN33" s="2583"/>
      <c r="CO33" s="2583"/>
      <c r="CP33" s="2583"/>
      <c r="CQ33" s="2583"/>
      <c r="CR33" s="2583"/>
      <c r="CS33" s="2583"/>
      <c r="CT33" s="2583"/>
      <c r="CU33" s="2583"/>
      <c r="CV33" s="2583"/>
      <c r="CW33" s="2583"/>
      <c r="CX33" s="2583"/>
      <c r="CY33" s="2583"/>
      <c r="CZ33" s="2583"/>
    </row>
    <row r="34" s="130" customFormat="true" ht="15" customHeight="true" x14ac:dyDescent="0.2">
      <c r="A34" s="3061"/>
      <c r="B34" s="290" t="s">
        <v>49</v>
      </c>
      <c r="C34" s="1526" t="s">
        <v>36</v>
      </c>
      <c r="D34" s="1537" t="s">
        <v>36</v>
      </c>
      <c r="E34" s="1537" t="s">
        <v>36</v>
      </c>
      <c r="F34" s="1537" t="s">
        <v>36</v>
      </c>
      <c r="G34" s="1548" t="s">
        <v>36</v>
      </c>
      <c r="H34" s="1559" t="s">
        <v>36</v>
      </c>
      <c r="I34" s="1537" t="s">
        <v>36</v>
      </c>
      <c r="J34" s="1537" t="s">
        <v>36</v>
      </c>
      <c r="K34" s="1537" t="s">
        <v>36</v>
      </c>
      <c r="L34" s="1570" t="s">
        <v>36</v>
      </c>
      <c r="M34" s="1579" t="s">
        <v>36</v>
      </c>
      <c r="N34" s="1537" t="s">
        <v>36</v>
      </c>
      <c r="O34" s="1537" t="s">
        <v>36</v>
      </c>
      <c r="P34" s="1537" t="s">
        <v>36</v>
      </c>
      <c r="Q34" s="1548" t="s">
        <v>36</v>
      </c>
      <c r="R34" s="1559" t="s">
        <v>36</v>
      </c>
      <c r="S34" s="1537" t="s">
        <v>36</v>
      </c>
      <c r="T34" s="1537" t="s">
        <v>36</v>
      </c>
      <c r="U34" s="1537" t="s">
        <v>36</v>
      </c>
      <c r="V34" s="1537" t="s">
        <v>36</v>
      </c>
      <c r="W34" s="1537" t="s">
        <v>36</v>
      </c>
      <c r="X34" s="1537" t="s">
        <v>36</v>
      </c>
      <c r="Y34" s="1585" t="s">
        <v>36</v>
      </c>
      <c r="Z34" s="1585" t="s">
        <v>36</v>
      </c>
      <c r="AA34" s="1585" t="s">
        <v>36</v>
      </c>
      <c r="AB34" s="1585" t="s">
        <v>36</v>
      </c>
      <c r="AC34" s="1585" t="s">
        <v>36</v>
      </c>
      <c r="AD34" s="2548" t="s">
        <v>36</v>
      </c>
      <c r="AE34" s="2572"/>
      <c r="AF34" s="2572"/>
      <c r="AG34" s="2572"/>
      <c r="AH34" s="2572"/>
      <c r="AI34" s="2572"/>
      <c r="AJ34" s="2572"/>
      <c r="AK34" s="2572"/>
      <c r="AL34" s="2572"/>
      <c r="AM34" s="2572"/>
      <c r="AN34" s="2572"/>
      <c r="AO34" s="2572"/>
      <c r="AP34" s="2572"/>
      <c r="AQ34" s="2572"/>
      <c r="AR34" s="2572"/>
      <c r="AS34" s="2572"/>
      <c r="AT34" s="2572"/>
      <c r="AU34" s="2572"/>
      <c r="AV34" s="2572"/>
      <c r="AW34" s="2572"/>
      <c r="AX34" s="2572"/>
      <c r="AY34" s="2572"/>
      <c r="AZ34" s="239"/>
      <c r="BA34" s="3048"/>
      <c r="BB34" s="165" t="s">
        <v>49</v>
      </c>
      <c r="BC34" s="1592" t="s">
        <v>36</v>
      </c>
      <c r="BD34" s="1611" t="s">
        <v>36</v>
      </c>
      <c r="BE34" s="1611" t="s">
        <v>36</v>
      </c>
      <c r="BF34" s="1611" t="s">
        <v>36</v>
      </c>
      <c r="BG34" s="1631" t="s">
        <v>36</v>
      </c>
      <c r="BH34" s="1651" t="s">
        <v>36</v>
      </c>
      <c r="BI34" s="1611" t="s">
        <v>36</v>
      </c>
      <c r="BJ34" s="1611" t="s">
        <v>36</v>
      </c>
      <c r="BK34" s="1611" t="s">
        <v>36</v>
      </c>
      <c r="BL34" s="1631" t="s">
        <v>36</v>
      </c>
      <c r="BM34" s="1651" t="s">
        <v>36</v>
      </c>
      <c r="BN34" s="1611" t="s">
        <v>36</v>
      </c>
      <c r="BO34" s="1611" t="s">
        <v>36</v>
      </c>
      <c r="BP34" s="1611" t="s">
        <v>36</v>
      </c>
      <c r="BQ34" s="1631" t="s">
        <v>36</v>
      </c>
      <c r="BR34" s="1651" t="s">
        <v>36</v>
      </c>
      <c r="BS34" s="1611" t="s">
        <v>36</v>
      </c>
      <c r="BT34" s="1611" t="s">
        <v>36</v>
      </c>
      <c r="BU34" s="1611" t="s">
        <v>36</v>
      </c>
      <c r="BV34" s="1611" t="s">
        <v>36</v>
      </c>
      <c r="BW34" s="1611" t="s">
        <v>36</v>
      </c>
      <c r="BX34" s="1611" t="s">
        <v>36</v>
      </c>
      <c r="BY34" s="1670" t="s">
        <v>36</v>
      </c>
      <c r="BZ34" s="1670" t="s">
        <v>36</v>
      </c>
      <c r="CA34" s="1670" t="s">
        <v>36</v>
      </c>
      <c r="CB34" s="1670" t="s">
        <v>36</v>
      </c>
      <c r="CC34" s="1670" t="s">
        <v>36</v>
      </c>
      <c r="CD34" s="1670" t="s">
        <v>36</v>
      </c>
      <c r="CE34" s="2583"/>
      <c r="CF34" s="2583"/>
      <c r="CG34" s="2583"/>
      <c r="CH34" s="2583"/>
      <c r="CI34" s="2583"/>
      <c r="CJ34" s="2583"/>
      <c r="CK34" s="2583"/>
      <c r="CL34" s="2583"/>
      <c r="CM34" s="2583"/>
      <c r="CN34" s="2583"/>
      <c r="CO34" s="2583"/>
      <c r="CP34" s="2583"/>
      <c r="CQ34" s="2583"/>
      <c r="CR34" s="2583"/>
      <c r="CS34" s="2583"/>
      <c r="CT34" s="2583"/>
      <c r="CU34" s="2583"/>
      <c r="CV34" s="2583"/>
      <c r="CW34" s="2583"/>
      <c r="CX34" s="2583"/>
      <c r="CY34" s="2583"/>
      <c r="CZ34" s="2583"/>
    </row>
    <row r="35" s="767" customFormat="true" ht="15" customHeight="true" x14ac:dyDescent="0.2">
      <c r="A35" s="3378" t="s">
        <v>56</v>
      </c>
      <c r="B35" s="2453" t="s">
        <v>50</v>
      </c>
      <c r="C35" s="2343">
        <v>3.8758930922450503</v>
      </c>
      <c r="D35" s="2344">
        <v>3.6546332610646686</v>
      </c>
      <c r="E35" s="2344">
        <v>6.3256614169445582</v>
      </c>
      <c r="F35" s="2344">
        <v>11.115211424876648</v>
      </c>
      <c r="G35" s="2345">
        <v>55.663550357529836</v>
      </c>
      <c r="H35" s="2346">
        <v>21.143608938105487</v>
      </c>
      <c r="I35" s="2344">
        <v>30.705459965794745</v>
      </c>
      <c r="J35" s="2344">
        <v>48.324316009435321</v>
      </c>
      <c r="K35" s="2344">
        <v>60.6626847641095</v>
      </c>
      <c r="L35" s="2347">
        <v>76.884535149508622</v>
      </c>
      <c r="M35" s="2348">
        <v>3.7763239566663205</v>
      </c>
      <c r="N35" s="2344">
        <v>3.068848916326361</v>
      </c>
      <c r="O35" s="2344">
        <v>4.3686305719329503</v>
      </c>
      <c r="P35" s="2344">
        <v>5.7806797763773048</v>
      </c>
      <c r="Q35" s="2345">
        <v>7.5536310050213622</v>
      </c>
      <c r="R35" s="2346">
        <v>21.045637229919485</v>
      </c>
      <c r="S35" s="2344">
        <v>18.445301004949112</v>
      </c>
      <c r="T35" s="2344">
        <v>58.366934636395484</v>
      </c>
      <c r="U35" s="2344">
        <v>3.6346130102836596</v>
      </c>
      <c r="V35" s="2344">
        <v>1.513994631796391</v>
      </c>
      <c r="W35" s="2344">
        <v>5.9199697195127028</v>
      </c>
      <c r="X35" s="2344">
        <v>1.5413414669062626</v>
      </c>
      <c r="Y35" s="2344">
        <v>0.686006240429203</v>
      </c>
      <c r="Z35" s="2344">
        <v>29.264122518729412</v>
      </c>
      <c r="AA35" s="2344">
        <v>5.3360204947593886</v>
      </c>
      <c r="AB35" s="2344">
        <v>4.6851271177543765</v>
      </c>
      <c r="AC35" s="2344">
        <v>3.7120941096636479</v>
      </c>
      <c r="AD35" s="2720">
        <v>8.7420620274256269</v>
      </c>
      <c r="AE35" s="1045"/>
      <c r="AF35" s="1045"/>
      <c r="AG35" s="1045"/>
      <c r="AH35" s="1045"/>
      <c r="AI35" s="1045"/>
      <c r="AJ35" s="1045"/>
      <c r="AK35" s="1045"/>
      <c r="AL35" s="1045"/>
      <c r="AM35" s="1045"/>
      <c r="AN35" s="1045"/>
      <c r="AO35" s="1045"/>
      <c r="AP35" s="1045"/>
      <c r="AQ35" s="1045"/>
      <c r="AR35" s="1045"/>
      <c r="AS35" s="1045"/>
      <c r="AT35" s="1045"/>
      <c r="AU35" s="1045"/>
      <c r="AV35" s="1045"/>
      <c r="AW35" s="1045"/>
      <c r="AX35" s="1045"/>
      <c r="AY35" s="1045"/>
      <c r="AZ35" s="240"/>
      <c r="BA35" s="3048" t="s">
        <v>56</v>
      </c>
      <c r="BB35" s="165" t="s">
        <v>50</v>
      </c>
      <c r="BC35" s="1592" t="s">
        <v>36</v>
      </c>
      <c r="BD35" s="1611" t="s">
        <v>36</v>
      </c>
      <c r="BE35" s="1611" t="s">
        <v>36</v>
      </c>
      <c r="BF35" s="1611" t="s">
        <v>36</v>
      </c>
      <c r="BG35" s="1631" t="s">
        <v>36</v>
      </c>
      <c r="BH35" s="1651" t="s">
        <v>36</v>
      </c>
      <c r="BI35" s="1611" t="s">
        <v>36</v>
      </c>
      <c r="BJ35" s="1611" t="s">
        <v>36</v>
      </c>
      <c r="BK35" s="1611" t="s">
        <v>36</v>
      </c>
      <c r="BL35" s="1631" t="s">
        <v>36</v>
      </c>
      <c r="BM35" s="1651" t="s">
        <v>36</v>
      </c>
      <c r="BN35" s="1611" t="s">
        <v>36</v>
      </c>
      <c r="BO35" s="1611" t="s">
        <v>36</v>
      </c>
      <c r="BP35" s="1611" t="s">
        <v>36</v>
      </c>
      <c r="BQ35" s="1631" t="s">
        <v>36</v>
      </c>
      <c r="BR35" s="1651" t="s">
        <v>36</v>
      </c>
      <c r="BS35" s="1611" t="s">
        <v>36</v>
      </c>
      <c r="BT35" s="1611" t="s">
        <v>36</v>
      </c>
      <c r="BU35" s="1611" t="s">
        <v>36</v>
      </c>
      <c r="BV35" s="1611" t="s">
        <v>36</v>
      </c>
      <c r="BW35" s="1611" t="s">
        <v>36</v>
      </c>
      <c r="BX35" s="1611" t="s">
        <v>36</v>
      </c>
      <c r="BY35" s="1670" t="s">
        <v>36</v>
      </c>
      <c r="BZ35" s="1670" t="s">
        <v>36</v>
      </c>
      <c r="CA35" s="1670" t="s">
        <v>36</v>
      </c>
      <c r="CB35" s="1670" t="s">
        <v>36</v>
      </c>
      <c r="CC35" s="1670" t="s">
        <v>36</v>
      </c>
      <c r="CD35" s="1670" t="s">
        <v>36</v>
      </c>
      <c r="CE35" s="2583"/>
      <c r="CF35" s="2583"/>
      <c r="CG35" s="2583"/>
      <c r="CH35" s="2583"/>
      <c r="CI35" s="2583"/>
      <c r="CJ35" s="2583"/>
      <c r="CK35" s="2583"/>
      <c r="CL35" s="2583"/>
      <c r="CM35" s="2583"/>
      <c r="CN35" s="2583"/>
      <c r="CO35" s="2583"/>
      <c r="CP35" s="2583"/>
      <c r="CQ35" s="2583"/>
      <c r="CR35" s="2583"/>
      <c r="CS35" s="2583"/>
      <c r="CT35" s="2583"/>
      <c r="CU35" s="2583"/>
      <c r="CV35" s="2583"/>
      <c r="CW35" s="2583"/>
      <c r="CX35" s="2583"/>
      <c r="CY35" s="2583"/>
      <c r="CZ35" s="2583"/>
    </row>
    <row r="36" s="767" customFormat="true" ht="15" customHeight="true" x14ac:dyDescent="0.2">
      <c r="A36" s="3378"/>
      <c r="B36" s="2453" t="s">
        <v>49</v>
      </c>
      <c r="C36" s="2343">
        <v>96.124106907754907</v>
      </c>
      <c r="D36" s="2344">
        <v>96.345366738935326</v>
      </c>
      <c r="E36" s="2344">
        <v>93.674338583055388</v>
      </c>
      <c r="F36" s="2344">
        <v>88.884788575123324</v>
      </c>
      <c r="G36" s="2345">
        <v>44.336449642470313</v>
      </c>
      <c r="H36" s="2346">
        <v>78.856391061894541</v>
      </c>
      <c r="I36" s="2344">
        <v>69.294540034205198</v>
      </c>
      <c r="J36" s="2344">
        <v>51.6756839905646</v>
      </c>
      <c r="K36" s="2344">
        <v>39.337315235890465</v>
      </c>
      <c r="L36" s="2347">
        <v>23.115464850491328</v>
      </c>
      <c r="M36" s="2348">
        <v>96.223676043333768</v>
      </c>
      <c r="N36" s="2344">
        <v>96.931151083673555</v>
      </c>
      <c r="O36" s="2344">
        <v>95.631369428067032</v>
      </c>
      <c r="P36" s="2344">
        <v>94.219320223622688</v>
      </c>
      <c r="Q36" s="2345">
        <v>92.446368994978613</v>
      </c>
      <c r="R36" s="2346">
        <v>78.954362770080422</v>
      </c>
      <c r="S36" s="2344">
        <v>81.554698995050799</v>
      </c>
      <c r="T36" s="2344">
        <v>41.633065363604764</v>
      </c>
      <c r="U36" s="2344">
        <v>96.365386989716356</v>
      </c>
      <c r="V36" s="2344">
        <v>98.486005368203593</v>
      </c>
      <c r="W36" s="2344">
        <v>94.08003028048725</v>
      </c>
      <c r="X36" s="2344">
        <v>98.458658533093768</v>
      </c>
      <c r="Y36" s="2344">
        <v>99.313993759570806</v>
      </c>
      <c r="Z36" s="2344">
        <v>70.735877481270705</v>
      </c>
      <c r="AA36" s="2344">
        <v>94.663979505240519</v>
      </c>
      <c r="AB36" s="2344">
        <v>95.314872882245609</v>
      </c>
      <c r="AC36" s="2344">
        <v>96.287905890336347</v>
      </c>
      <c r="AD36" s="2720">
        <v>91.257937972574283</v>
      </c>
      <c r="AE36" s="1045"/>
      <c r="AF36" s="1045"/>
      <c r="AG36" s="1045"/>
      <c r="AH36" s="1045"/>
      <c r="AI36" s="1045"/>
      <c r="AJ36" s="1045"/>
      <c r="AK36" s="1045"/>
      <c r="AL36" s="1045"/>
      <c r="AM36" s="1045"/>
      <c r="AN36" s="1045"/>
      <c r="AO36" s="1045"/>
      <c r="AP36" s="1045"/>
      <c r="AQ36" s="1045"/>
      <c r="AR36" s="1045"/>
      <c r="AS36" s="1045"/>
      <c r="AT36" s="1045"/>
      <c r="AU36" s="1045"/>
      <c r="AV36" s="1045"/>
      <c r="AW36" s="1045"/>
      <c r="AX36" s="1045"/>
      <c r="AY36" s="1045"/>
      <c r="AZ36" s="240"/>
      <c r="BA36" s="3048"/>
      <c r="BB36" s="165" t="s">
        <v>49</v>
      </c>
      <c r="BC36" s="1592" t="s">
        <v>36</v>
      </c>
      <c r="BD36" s="1611" t="s">
        <v>36</v>
      </c>
      <c r="BE36" s="1611" t="s">
        <v>36</v>
      </c>
      <c r="BF36" s="1611" t="s">
        <v>36</v>
      </c>
      <c r="BG36" s="1631" t="s">
        <v>36</v>
      </c>
      <c r="BH36" s="1651" t="s">
        <v>36</v>
      </c>
      <c r="BI36" s="1611" t="s">
        <v>36</v>
      </c>
      <c r="BJ36" s="1611" t="s">
        <v>36</v>
      </c>
      <c r="BK36" s="1611" t="s">
        <v>36</v>
      </c>
      <c r="BL36" s="1631" t="s">
        <v>36</v>
      </c>
      <c r="BM36" s="1651" t="s">
        <v>36</v>
      </c>
      <c r="BN36" s="1611" t="s">
        <v>36</v>
      </c>
      <c r="BO36" s="1611" t="s">
        <v>36</v>
      </c>
      <c r="BP36" s="1611" t="s">
        <v>36</v>
      </c>
      <c r="BQ36" s="1631" t="s">
        <v>36</v>
      </c>
      <c r="BR36" s="1651" t="s">
        <v>36</v>
      </c>
      <c r="BS36" s="1611" t="s">
        <v>36</v>
      </c>
      <c r="BT36" s="1611" t="s">
        <v>36</v>
      </c>
      <c r="BU36" s="1611" t="s">
        <v>36</v>
      </c>
      <c r="BV36" s="1611" t="s">
        <v>36</v>
      </c>
      <c r="BW36" s="1611" t="s">
        <v>36</v>
      </c>
      <c r="BX36" s="1611" t="s">
        <v>36</v>
      </c>
      <c r="BY36" s="1670" t="s">
        <v>36</v>
      </c>
      <c r="BZ36" s="1670" t="s">
        <v>36</v>
      </c>
      <c r="CA36" s="1670" t="s">
        <v>36</v>
      </c>
      <c r="CB36" s="1670" t="s">
        <v>36</v>
      </c>
      <c r="CC36" s="1670" t="s">
        <v>36</v>
      </c>
      <c r="CD36" s="1670" t="s">
        <v>36</v>
      </c>
      <c r="CE36" s="2583"/>
      <c r="CF36" s="2583"/>
      <c r="CG36" s="2583"/>
      <c r="CH36" s="2583"/>
      <c r="CI36" s="2583"/>
      <c r="CJ36" s="2583"/>
      <c r="CK36" s="2583"/>
      <c r="CL36" s="2583"/>
      <c r="CM36" s="2583"/>
      <c r="CN36" s="2583"/>
      <c r="CO36" s="2583"/>
      <c r="CP36" s="2583"/>
      <c r="CQ36" s="2583"/>
      <c r="CR36" s="2583"/>
      <c r="CS36" s="2583"/>
      <c r="CT36" s="2583"/>
      <c r="CU36" s="2583"/>
      <c r="CV36" s="2583"/>
      <c r="CW36" s="2583"/>
      <c r="CX36" s="2583"/>
      <c r="CY36" s="2583"/>
      <c r="CZ36" s="2583"/>
    </row>
    <row r="37" s="767" customFormat="true" ht="15" customHeight="true" x14ac:dyDescent="0.2">
      <c r="A37" s="3378" t="s">
        <v>173</v>
      </c>
      <c r="B37" s="2453" t="s">
        <v>50</v>
      </c>
      <c r="C37" s="2343">
        <v>2.4120050923671257</v>
      </c>
      <c r="D37" s="2344">
        <v>1.9270957190562727</v>
      </c>
      <c r="E37" s="2344">
        <v>3.3058776503255207</v>
      </c>
      <c r="F37" s="2344">
        <v>7.3863854246711274</v>
      </c>
      <c r="G37" s="2345">
        <v>56.03093705790041</v>
      </c>
      <c r="H37" s="2346">
        <v>18.750475200509612</v>
      </c>
      <c r="I37" s="2344">
        <v>29.431992388872818</v>
      </c>
      <c r="J37" s="2344">
        <v>48.529231774488174</v>
      </c>
      <c r="K37" s="2344">
        <v>60.82604947482001</v>
      </c>
      <c r="L37" s="2347">
        <v>76.884535149508622</v>
      </c>
      <c r="M37" s="2348">
        <v>1.9177708614996383</v>
      </c>
      <c r="N37" s="2344">
        <v>2.0256321902049601</v>
      </c>
      <c r="O37" s="2344">
        <v>2.178240579877524</v>
      </c>
      <c r="P37" s="2344">
        <v>3.405411365354976</v>
      </c>
      <c r="Q37" s="2345">
        <v>2.3059221279488673</v>
      </c>
      <c r="R37" s="2346">
        <v>7.0153591362426093</v>
      </c>
      <c r="S37" s="2344">
        <v>16.995392723405349</v>
      </c>
      <c r="T37" s="2344">
        <v>58.826979219514655</v>
      </c>
      <c r="U37" s="2344">
        <v>3.2590775252865947</v>
      </c>
      <c r="V37" s="2344">
        <v>0.65210753183181325</v>
      </c>
      <c r="W37" s="2344">
        <v>6.2415355639322065</v>
      </c>
      <c r="X37" s="2344">
        <v>1.5499389234105405</v>
      </c>
      <c r="Y37" s="2344">
        <v>0.89419846178987983</v>
      </c>
      <c r="Z37" s="2344">
        <v>36.347007963666286</v>
      </c>
      <c r="AA37" s="2344">
        <v>8.1928243084046741</v>
      </c>
      <c r="AB37" s="2344">
        <v>4.2903221489716259</v>
      </c>
      <c r="AC37" s="2344">
        <v>3.9224014147566164</v>
      </c>
      <c r="AD37" s="2720">
        <v>8.5843279914956874</v>
      </c>
      <c r="AE37" s="1045"/>
      <c r="AF37" s="1045"/>
      <c r="AG37" s="1045"/>
      <c r="AH37" s="1045"/>
      <c r="AI37" s="1045"/>
      <c r="AJ37" s="1045"/>
      <c r="AK37" s="1045"/>
      <c r="AL37" s="1045"/>
      <c r="AM37" s="1045"/>
      <c r="AN37" s="1045"/>
      <c r="AO37" s="1045"/>
      <c r="AP37" s="1045"/>
      <c r="AQ37" s="1045"/>
      <c r="AR37" s="1045"/>
      <c r="AS37" s="1045"/>
      <c r="AT37" s="1045"/>
      <c r="AU37" s="1045"/>
      <c r="AV37" s="1045"/>
      <c r="AW37" s="1045"/>
      <c r="AX37" s="1045"/>
      <c r="AY37" s="1045"/>
      <c r="AZ37" s="240"/>
      <c r="BA37" s="3048" t="s">
        <v>127</v>
      </c>
      <c r="BB37" s="165" t="s">
        <v>50</v>
      </c>
      <c r="BC37" s="1592" t="s">
        <v>36</v>
      </c>
      <c r="BD37" s="1611" t="s">
        <v>36</v>
      </c>
      <c r="BE37" s="1611" t="s">
        <v>36</v>
      </c>
      <c r="BF37" s="1611" t="s">
        <v>36</v>
      </c>
      <c r="BG37" s="1631" t="s">
        <v>36</v>
      </c>
      <c r="BH37" s="1651" t="s">
        <v>36</v>
      </c>
      <c r="BI37" s="1611" t="s">
        <v>36</v>
      </c>
      <c r="BJ37" s="1611" t="s">
        <v>36</v>
      </c>
      <c r="BK37" s="1611" t="s">
        <v>36</v>
      </c>
      <c r="BL37" s="1631" t="s">
        <v>36</v>
      </c>
      <c r="BM37" s="1651" t="s">
        <v>36</v>
      </c>
      <c r="BN37" s="1611" t="s">
        <v>36</v>
      </c>
      <c r="BO37" s="1611" t="s">
        <v>36</v>
      </c>
      <c r="BP37" s="1611" t="s">
        <v>36</v>
      </c>
      <c r="BQ37" s="1631" t="s">
        <v>36</v>
      </c>
      <c r="BR37" s="1651" t="s">
        <v>36</v>
      </c>
      <c r="BS37" s="1611" t="s">
        <v>36</v>
      </c>
      <c r="BT37" s="1611" t="s">
        <v>36</v>
      </c>
      <c r="BU37" s="1611" t="s">
        <v>36</v>
      </c>
      <c r="BV37" s="1611" t="s">
        <v>36</v>
      </c>
      <c r="BW37" s="1611" t="s">
        <v>36</v>
      </c>
      <c r="BX37" s="1611" t="s">
        <v>36</v>
      </c>
      <c r="BY37" s="1670" t="s">
        <v>36</v>
      </c>
      <c r="BZ37" s="1670" t="s">
        <v>36</v>
      </c>
      <c r="CA37" s="1670" t="s">
        <v>36</v>
      </c>
      <c r="CB37" s="1670" t="s">
        <v>36</v>
      </c>
      <c r="CC37" s="1670" t="s">
        <v>36</v>
      </c>
      <c r="CD37" s="1670" t="s">
        <v>36</v>
      </c>
      <c r="CE37" s="2583"/>
      <c r="CF37" s="2583"/>
      <c r="CG37" s="2583"/>
      <c r="CH37" s="2583"/>
      <c r="CI37" s="2583"/>
      <c r="CJ37" s="2583"/>
      <c r="CK37" s="2583"/>
      <c r="CL37" s="2583"/>
      <c r="CM37" s="2583"/>
      <c r="CN37" s="2583"/>
      <c r="CO37" s="2583"/>
      <c r="CP37" s="2583"/>
      <c r="CQ37" s="2583"/>
      <c r="CR37" s="2583"/>
      <c r="CS37" s="2583"/>
      <c r="CT37" s="2583"/>
      <c r="CU37" s="2583"/>
      <c r="CV37" s="2583"/>
      <c r="CW37" s="2583"/>
      <c r="CX37" s="2583"/>
      <c r="CY37" s="2583"/>
      <c r="CZ37" s="2583"/>
    </row>
    <row r="38" s="767" customFormat="true" ht="15" customHeight="true" x14ac:dyDescent="0.2">
      <c r="A38" s="3378"/>
      <c r="B38" s="2453" t="s">
        <v>49</v>
      </c>
      <c r="C38" s="2343">
        <v>97.587994907632932</v>
      </c>
      <c r="D38" s="2344">
        <v>98.072904280943689</v>
      </c>
      <c r="E38" s="2344">
        <v>96.694122349674487</v>
      </c>
      <c r="F38" s="2344">
        <v>92.613614575328782</v>
      </c>
      <c r="G38" s="2345">
        <v>43.969062942099775</v>
      </c>
      <c r="H38" s="2346">
        <v>81.249524799490359</v>
      </c>
      <c r="I38" s="2344">
        <v>70.568007611127115</v>
      </c>
      <c r="J38" s="2344">
        <v>51.47076822551174</v>
      </c>
      <c r="K38" s="2344">
        <v>39.173950525179954</v>
      </c>
      <c r="L38" s="2347">
        <v>23.115464850491328</v>
      </c>
      <c r="M38" s="2348">
        <v>98.082229138500352</v>
      </c>
      <c r="N38" s="2344">
        <v>97.974367809795041</v>
      </c>
      <c r="O38" s="2344">
        <v>97.821759420122518</v>
      </c>
      <c r="P38" s="2344">
        <v>96.594588634644978</v>
      </c>
      <c r="Q38" s="2345">
        <v>97.694077872051167</v>
      </c>
      <c r="R38" s="2346">
        <v>92.984640863757434</v>
      </c>
      <c r="S38" s="2344">
        <v>83.004607276594527</v>
      </c>
      <c r="T38" s="2344">
        <v>41.173020780485601</v>
      </c>
      <c r="U38" s="2344">
        <v>96.7409224747134</v>
      </c>
      <c r="V38" s="2344">
        <v>99.347892468168183</v>
      </c>
      <c r="W38" s="2344">
        <v>93.75846443606774</v>
      </c>
      <c r="X38" s="2344">
        <v>98.450061076589478</v>
      </c>
      <c r="Y38" s="2344">
        <v>99.10580153821013</v>
      </c>
      <c r="Z38" s="2344">
        <v>63.652992036333757</v>
      </c>
      <c r="AA38" s="2344">
        <v>91.80717569159529</v>
      </c>
      <c r="AB38" s="2344">
        <v>95.709677851028346</v>
      </c>
      <c r="AC38" s="2344">
        <v>96.077598585243337</v>
      </c>
      <c r="AD38" s="2720">
        <v>91.415672008504387</v>
      </c>
      <c r="AE38" s="1045"/>
      <c r="AF38" s="1045"/>
      <c r="AG38" s="1045"/>
      <c r="AH38" s="1045"/>
      <c r="AI38" s="1045"/>
      <c r="AJ38" s="1045"/>
      <c r="AK38" s="1045"/>
      <c r="AL38" s="1045"/>
      <c r="AM38" s="1045"/>
      <c r="AN38" s="1045"/>
      <c r="AO38" s="1045"/>
      <c r="AP38" s="1045"/>
      <c r="AQ38" s="1045"/>
      <c r="AR38" s="1045"/>
      <c r="AS38" s="1045"/>
      <c r="AT38" s="1045"/>
      <c r="AU38" s="1045"/>
      <c r="AV38" s="1045"/>
      <c r="AW38" s="1045"/>
      <c r="AX38" s="1045"/>
      <c r="AY38" s="1045"/>
      <c r="AZ38" s="240"/>
      <c r="BA38" s="3048"/>
      <c r="BB38" s="165" t="s">
        <v>49</v>
      </c>
      <c r="BC38" s="1592" t="s">
        <v>36</v>
      </c>
      <c r="BD38" s="1611" t="s">
        <v>36</v>
      </c>
      <c r="BE38" s="1611" t="s">
        <v>36</v>
      </c>
      <c r="BF38" s="1611" t="s">
        <v>36</v>
      </c>
      <c r="BG38" s="1631" t="s">
        <v>36</v>
      </c>
      <c r="BH38" s="1651" t="s">
        <v>36</v>
      </c>
      <c r="BI38" s="1611" t="s">
        <v>36</v>
      </c>
      <c r="BJ38" s="1611" t="s">
        <v>36</v>
      </c>
      <c r="BK38" s="1611" t="s">
        <v>36</v>
      </c>
      <c r="BL38" s="1631" t="s">
        <v>36</v>
      </c>
      <c r="BM38" s="1651" t="s">
        <v>36</v>
      </c>
      <c r="BN38" s="1611" t="s">
        <v>36</v>
      </c>
      <c r="BO38" s="1611" t="s">
        <v>36</v>
      </c>
      <c r="BP38" s="1611" t="s">
        <v>36</v>
      </c>
      <c r="BQ38" s="1631" t="s">
        <v>36</v>
      </c>
      <c r="BR38" s="1651" t="s">
        <v>36</v>
      </c>
      <c r="BS38" s="1611" t="s">
        <v>36</v>
      </c>
      <c r="BT38" s="1611" t="s">
        <v>36</v>
      </c>
      <c r="BU38" s="1611" t="s">
        <v>36</v>
      </c>
      <c r="BV38" s="1611" t="s">
        <v>36</v>
      </c>
      <c r="BW38" s="1611" t="s">
        <v>36</v>
      </c>
      <c r="BX38" s="1611" t="s">
        <v>36</v>
      </c>
      <c r="BY38" s="1670" t="s">
        <v>36</v>
      </c>
      <c r="BZ38" s="1670" t="s">
        <v>36</v>
      </c>
      <c r="CA38" s="1670" t="s">
        <v>36</v>
      </c>
      <c r="CB38" s="1670" t="s">
        <v>36</v>
      </c>
      <c r="CC38" s="1670" t="s">
        <v>36</v>
      </c>
      <c r="CD38" s="1670" t="s">
        <v>36</v>
      </c>
      <c r="CE38" s="2583"/>
      <c r="CF38" s="2583"/>
      <c r="CG38" s="2583"/>
      <c r="CH38" s="2583"/>
      <c r="CI38" s="2583"/>
      <c r="CJ38" s="2583"/>
      <c r="CK38" s="2583"/>
      <c r="CL38" s="2583"/>
      <c r="CM38" s="2583"/>
      <c r="CN38" s="2583"/>
      <c r="CO38" s="2583"/>
      <c r="CP38" s="2583"/>
      <c r="CQ38" s="2583"/>
      <c r="CR38" s="2583"/>
      <c r="CS38" s="2583"/>
      <c r="CT38" s="2583"/>
      <c r="CU38" s="2583"/>
      <c r="CV38" s="2583"/>
      <c r="CW38" s="2583"/>
      <c r="CX38" s="2583"/>
      <c r="CY38" s="2583"/>
      <c r="CZ38" s="2583"/>
    </row>
    <row r="39" s="130" customFormat="true" ht="15" customHeight="true" x14ac:dyDescent="0.2">
      <c r="A39" s="3061" t="s">
        <v>124</v>
      </c>
      <c r="B39" s="290" t="s">
        <v>50</v>
      </c>
      <c r="C39" s="1526" t="s">
        <v>36</v>
      </c>
      <c r="D39" s="1537" t="s">
        <v>36</v>
      </c>
      <c r="E39" s="1537" t="s">
        <v>36</v>
      </c>
      <c r="F39" s="1537" t="s">
        <v>36</v>
      </c>
      <c r="G39" s="1548" t="s">
        <v>36</v>
      </c>
      <c r="H39" s="1559" t="s">
        <v>36</v>
      </c>
      <c r="I39" s="1537" t="s">
        <v>36</v>
      </c>
      <c r="J39" s="1537" t="s">
        <v>36</v>
      </c>
      <c r="K39" s="1537" t="s">
        <v>36</v>
      </c>
      <c r="L39" s="1570" t="s">
        <v>36</v>
      </c>
      <c r="M39" s="1579" t="s">
        <v>36</v>
      </c>
      <c r="N39" s="1537" t="s">
        <v>36</v>
      </c>
      <c r="O39" s="1537" t="s">
        <v>36</v>
      </c>
      <c r="P39" s="1537" t="s">
        <v>36</v>
      </c>
      <c r="Q39" s="1548" t="s">
        <v>36</v>
      </c>
      <c r="R39" s="1559" t="s">
        <v>36</v>
      </c>
      <c r="S39" s="1537" t="s">
        <v>36</v>
      </c>
      <c r="T39" s="1537" t="s">
        <v>36</v>
      </c>
      <c r="U39" s="1537" t="s">
        <v>36</v>
      </c>
      <c r="V39" s="1537" t="s">
        <v>36</v>
      </c>
      <c r="W39" s="1537" t="s">
        <v>36</v>
      </c>
      <c r="X39" s="1537" t="s">
        <v>36</v>
      </c>
      <c r="Y39" s="1585" t="s">
        <v>36</v>
      </c>
      <c r="Z39" s="1585" t="s">
        <v>36</v>
      </c>
      <c r="AA39" s="1585" t="s">
        <v>36</v>
      </c>
      <c r="AB39" s="1585" t="s">
        <v>36</v>
      </c>
      <c r="AC39" s="1585" t="s">
        <v>36</v>
      </c>
      <c r="AD39" s="2548" t="s">
        <v>36</v>
      </c>
      <c r="AE39" s="2572"/>
      <c r="AF39" s="2572"/>
      <c r="AG39" s="2572"/>
      <c r="AH39" s="2572"/>
      <c r="AI39" s="2572"/>
      <c r="AJ39" s="2572"/>
      <c r="AK39" s="2572"/>
      <c r="AL39" s="2572"/>
      <c r="AM39" s="2572"/>
      <c r="AN39" s="2572"/>
      <c r="AO39" s="2572"/>
      <c r="AP39" s="2572"/>
      <c r="AQ39" s="2572"/>
      <c r="AR39" s="2572"/>
      <c r="AS39" s="2572"/>
      <c r="AT39" s="2572"/>
      <c r="AU39" s="2572"/>
      <c r="AV39" s="2572"/>
      <c r="AW39" s="2572"/>
      <c r="AX39" s="2572"/>
      <c r="AY39" s="2572"/>
      <c r="AZ39" s="239"/>
      <c r="BA39" s="3048" t="s">
        <v>124</v>
      </c>
      <c r="BB39" s="165" t="s">
        <v>50</v>
      </c>
      <c r="BC39" s="1592" t="s">
        <v>36</v>
      </c>
      <c r="BD39" s="1611" t="s">
        <v>36</v>
      </c>
      <c r="BE39" s="1611" t="s">
        <v>36</v>
      </c>
      <c r="BF39" s="1611" t="s">
        <v>36</v>
      </c>
      <c r="BG39" s="1631" t="s">
        <v>36</v>
      </c>
      <c r="BH39" s="1651" t="s">
        <v>36</v>
      </c>
      <c r="BI39" s="1611" t="s">
        <v>36</v>
      </c>
      <c r="BJ39" s="1611" t="s">
        <v>36</v>
      </c>
      <c r="BK39" s="1611" t="s">
        <v>36</v>
      </c>
      <c r="BL39" s="1631" t="s">
        <v>36</v>
      </c>
      <c r="BM39" s="1651" t="s">
        <v>36</v>
      </c>
      <c r="BN39" s="1611" t="s">
        <v>36</v>
      </c>
      <c r="BO39" s="1611" t="s">
        <v>36</v>
      </c>
      <c r="BP39" s="1611" t="s">
        <v>36</v>
      </c>
      <c r="BQ39" s="1631" t="s">
        <v>36</v>
      </c>
      <c r="BR39" s="1651" t="s">
        <v>36</v>
      </c>
      <c r="BS39" s="1611" t="s">
        <v>36</v>
      </c>
      <c r="BT39" s="1611" t="s">
        <v>36</v>
      </c>
      <c r="BU39" s="1611" t="s">
        <v>36</v>
      </c>
      <c r="BV39" s="1611" t="s">
        <v>36</v>
      </c>
      <c r="BW39" s="1611" t="s">
        <v>36</v>
      </c>
      <c r="BX39" s="1611" t="s">
        <v>36</v>
      </c>
      <c r="BY39" s="1670" t="s">
        <v>36</v>
      </c>
      <c r="BZ39" s="1670" t="s">
        <v>36</v>
      </c>
      <c r="CA39" s="1670" t="s">
        <v>36</v>
      </c>
      <c r="CB39" s="1670" t="s">
        <v>36</v>
      </c>
      <c r="CC39" s="1670" t="s">
        <v>36</v>
      </c>
      <c r="CD39" s="1670" t="s">
        <v>36</v>
      </c>
      <c r="CE39" s="2583"/>
      <c r="CF39" s="2583"/>
      <c r="CG39" s="2583"/>
      <c r="CH39" s="2583"/>
      <c r="CI39" s="2583"/>
      <c r="CJ39" s="2583"/>
      <c r="CK39" s="2583"/>
      <c r="CL39" s="2583"/>
      <c r="CM39" s="2583"/>
      <c r="CN39" s="2583"/>
      <c r="CO39" s="2583"/>
      <c r="CP39" s="2583"/>
      <c r="CQ39" s="2583"/>
      <c r="CR39" s="2583"/>
      <c r="CS39" s="2583"/>
      <c r="CT39" s="2583"/>
      <c r="CU39" s="2583"/>
      <c r="CV39" s="2583"/>
      <c r="CW39" s="2583"/>
      <c r="CX39" s="2583"/>
      <c r="CY39" s="2583"/>
      <c r="CZ39" s="2583"/>
    </row>
    <row r="40" s="130" customFormat="true" ht="15" customHeight="true" x14ac:dyDescent="0.2">
      <c r="A40" s="3061"/>
      <c r="B40" s="290" t="s">
        <v>49</v>
      </c>
      <c r="C40" s="1526" t="s">
        <v>36</v>
      </c>
      <c r="D40" s="1537" t="s">
        <v>36</v>
      </c>
      <c r="E40" s="1537" t="s">
        <v>36</v>
      </c>
      <c r="F40" s="1537" t="s">
        <v>36</v>
      </c>
      <c r="G40" s="1548" t="s">
        <v>36</v>
      </c>
      <c r="H40" s="1559" t="s">
        <v>36</v>
      </c>
      <c r="I40" s="1537" t="s">
        <v>36</v>
      </c>
      <c r="J40" s="1537" t="s">
        <v>36</v>
      </c>
      <c r="K40" s="1537" t="s">
        <v>36</v>
      </c>
      <c r="L40" s="1570" t="s">
        <v>36</v>
      </c>
      <c r="M40" s="1579" t="s">
        <v>36</v>
      </c>
      <c r="N40" s="1537" t="s">
        <v>36</v>
      </c>
      <c r="O40" s="1537" t="s">
        <v>36</v>
      </c>
      <c r="P40" s="1537" t="s">
        <v>36</v>
      </c>
      <c r="Q40" s="1548" t="s">
        <v>36</v>
      </c>
      <c r="R40" s="1559" t="s">
        <v>36</v>
      </c>
      <c r="S40" s="1537" t="s">
        <v>36</v>
      </c>
      <c r="T40" s="1537" t="s">
        <v>36</v>
      </c>
      <c r="U40" s="1537" t="s">
        <v>36</v>
      </c>
      <c r="V40" s="1537" t="s">
        <v>36</v>
      </c>
      <c r="W40" s="1537" t="s">
        <v>36</v>
      </c>
      <c r="X40" s="1537" t="s">
        <v>36</v>
      </c>
      <c r="Y40" s="1585" t="s">
        <v>36</v>
      </c>
      <c r="Z40" s="1585" t="s">
        <v>36</v>
      </c>
      <c r="AA40" s="1585" t="s">
        <v>36</v>
      </c>
      <c r="AB40" s="1585" t="s">
        <v>36</v>
      </c>
      <c r="AC40" s="1585" t="s">
        <v>36</v>
      </c>
      <c r="AD40" s="2548" t="s">
        <v>36</v>
      </c>
      <c r="AE40" s="2572"/>
      <c r="AF40" s="2572"/>
      <c r="AG40" s="2572"/>
      <c r="AH40" s="2572"/>
      <c r="AI40" s="2572"/>
      <c r="AJ40" s="2572"/>
      <c r="AK40" s="2572"/>
      <c r="AL40" s="2572"/>
      <c r="AM40" s="2572"/>
      <c r="AN40" s="2572"/>
      <c r="AO40" s="2572"/>
      <c r="AP40" s="2572"/>
      <c r="AQ40" s="2572"/>
      <c r="AR40" s="2572"/>
      <c r="AS40" s="2572"/>
      <c r="AT40" s="2572"/>
      <c r="AU40" s="2572"/>
      <c r="AV40" s="2572"/>
      <c r="AW40" s="2572"/>
      <c r="AX40" s="2572"/>
      <c r="AY40" s="2572"/>
      <c r="AZ40" s="239"/>
      <c r="BA40" s="3048"/>
      <c r="BB40" s="165" t="s">
        <v>49</v>
      </c>
      <c r="BC40" s="1592" t="s">
        <v>36</v>
      </c>
      <c r="BD40" s="1611" t="s">
        <v>36</v>
      </c>
      <c r="BE40" s="1611" t="s">
        <v>36</v>
      </c>
      <c r="BF40" s="1611" t="s">
        <v>36</v>
      </c>
      <c r="BG40" s="1631" t="s">
        <v>36</v>
      </c>
      <c r="BH40" s="1651" t="s">
        <v>36</v>
      </c>
      <c r="BI40" s="1611" t="s">
        <v>36</v>
      </c>
      <c r="BJ40" s="1611" t="s">
        <v>36</v>
      </c>
      <c r="BK40" s="1611" t="s">
        <v>36</v>
      </c>
      <c r="BL40" s="1631" t="s">
        <v>36</v>
      </c>
      <c r="BM40" s="1651" t="s">
        <v>36</v>
      </c>
      <c r="BN40" s="1611" t="s">
        <v>36</v>
      </c>
      <c r="BO40" s="1611" t="s">
        <v>36</v>
      </c>
      <c r="BP40" s="1611" t="s">
        <v>36</v>
      </c>
      <c r="BQ40" s="1631" t="s">
        <v>36</v>
      </c>
      <c r="BR40" s="1651" t="s">
        <v>36</v>
      </c>
      <c r="BS40" s="1611" t="s">
        <v>36</v>
      </c>
      <c r="BT40" s="1611" t="s">
        <v>36</v>
      </c>
      <c r="BU40" s="1611" t="s">
        <v>36</v>
      </c>
      <c r="BV40" s="1611" t="s">
        <v>36</v>
      </c>
      <c r="BW40" s="1611" t="s">
        <v>36</v>
      </c>
      <c r="BX40" s="1611" t="s">
        <v>36</v>
      </c>
      <c r="BY40" s="1670" t="s">
        <v>36</v>
      </c>
      <c r="BZ40" s="1670" t="s">
        <v>36</v>
      </c>
      <c r="CA40" s="1670" t="s">
        <v>36</v>
      </c>
      <c r="CB40" s="1670" t="s">
        <v>36</v>
      </c>
      <c r="CC40" s="1670" t="s">
        <v>36</v>
      </c>
      <c r="CD40" s="1670" t="s">
        <v>36</v>
      </c>
      <c r="CE40" s="2583"/>
      <c r="CF40" s="2583"/>
      <c r="CG40" s="2583"/>
      <c r="CH40" s="2583"/>
      <c r="CI40" s="2583"/>
      <c r="CJ40" s="2583"/>
      <c r="CK40" s="2583"/>
      <c r="CL40" s="2583"/>
      <c r="CM40" s="2583"/>
      <c r="CN40" s="2583"/>
      <c r="CO40" s="2583"/>
      <c r="CP40" s="2583"/>
      <c r="CQ40" s="2583"/>
      <c r="CR40" s="2583"/>
      <c r="CS40" s="2583"/>
      <c r="CT40" s="2583"/>
      <c r="CU40" s="2583"/>
      <c r="CV40" s="2583"/>
      <c r="CW40" s="2583"/>
      <c r="CX40" s="2583"/>
      <c r="CY40" s="2583"/>
      <c r="CZ40" s="2583"/>
    </row>
    <row r="41" s="767" customFormat="true" ht="15" customHeight="true" x14ac:dyDescent="0.2">
      <c r="A41" s="3378" t="s">
        <v>57</v>
      </c>
      <c r="B41" s="2453" t="s">
        <v>50</v>
      </c>
      <c r="C41" s="2343">
        <v>30.341799077845156</v>
      </c>
      <c r="D41" s="2344">
        <v>28.20254176973161</v>
      </c>
      <c r="E41" s="2344">
        <v>28.502594629190352</v>
      </c>
      <c r="F41" s="2344">
        <v>25.273102995863557</v>
      </c>
      <c r="G41" s="2345">
        <v>6.9129531007277496</v>
      </c>
      <c r="H41" s="2346">
        <v>23.680660128079165</v>
      </c>
      <c r="I41" s="2344">
        <v>11.170244099002506</v>
      </c>
      <c r="J41" s="2344">
        <v>11.877925644132823</v>
      </c>
      <c r="K41" s="2344">
        <v>4.8495888027512555</v>
      </c>
      <c r="L41" s="2347">
        <v>0.99865090394885314</v>
      </c>
      <c r="M41" s="2348">
        <v>31.505461861554995</v>
      </c>
      <c r="N41" s="2344">
        <v>26.291521617933682</v>
      </c>
      <c r="O41" s="2344">
        <v>30.393506949543543</v>
      </c>
      <c r="P41" s="2344">
        <v>28.194669637211199</v>
      </c>
      <c r="Q41" s="2345">
        <v>26.667016305405046</v>
      </c>
      <c r="R41" s="2346">
        <v>13.103849544757592</v>
      </c>
      <c r="S41" s="2344">
        <v>15.226155881365781</v>
      </c>
      <c r="T41" s="2344">
        <v>8.1424561875756005</v>
      </c>
      <c r="U41" s="2344">
        <v>38.351236350435165</v>
      </c>
      <c r="V41" s="2344">
        <v>26.87353880885443</v>
      </c>
      <c r="W41" s="2344">
        <v>27.360526507931006</v>
      </c>
      <c r="X41" s="2344">
        <v>22.899149490468137</v>
      </c>
      <c r="Y41" s="2344">
        <v>56.720979120672496</v>
      </c>
      <c r="Z41" s="2344">
        <v>5.7978106165774044</v>
      </c>
      <c r="AA41" s="2344">
        <v>24.71409096118855</v>
      </c>
      <c r="AB41" s="2344">
        <v>48.266178565943868</v>
      </c>
      <c r="AC41" s="2344">
        <v>32.822701414562587</v>
      </c>
      <c r="AD41" s="2720">
        <v>11.148127040605122</v>
      </c>
      <c r="AE41" s="1045"/>
      <c r="AF41" s="1045"/>
      <c r="AG41" s="1045"/>
      <c r="AH41" s="1045"/>
      <c r="AI41" s="1045"/>
      <c r="AJ41" s="1045"/>
      <c r="AK41" s="1045"/>
      <c r="AL41" s="1045"/>
      <c r="AM41" s="1045"/>
      <c r="AN41" s="1045"/>
      <c r="AO41" s="1045"/>
      <c r="AP41" s="1045"/>
      <c r="AQ41" s="1045"/>
      <c r="AR41" s="1045"/>
      <c r="AS41" s="1045"/>
      <c r="AT41" s="1045"/>
      <c r="AU41" s="1045"/>
      <c r="AV41" s="1045"/>
      <c r="AW41" s="1045"/>
      <c r="AX41" s="1045"/>
      <c r="AY41" s="1045"/>
      <c r="AZ41" s="240"/>
      <c r="BA41" s="3048" t="s">
        <v>57</v>
      </c>
      <c r="BB41" s="165" t="s">
        <v>50</v>
      </c>
      <c r="BC41" s="1592" t="s">
        <v>36</v>
      </c>
      <c r="BD41" s="1611" t="s">
        <v>36</v>
      </c>
      <c r="BE41" s="1611" t="s">
        <v>36</v>
      </c>
      <c r="BF41" s="1611" t="s">
        <v>36</v>
      </c>
      <c r="BG41" s="1631" t="s">
        <v>36</v>
      </c>
      <c r="BH41" s="1651" t="s">
        <v>36</v>
      </c>
      <c r="BI41" s="1611" t="s">
        <v>36</v>
      </c>
      <c r="BJ41" s="1611" t="s">
        <v>36</v>
      </c>
      <c r="BK41" s="1611" t="s">
        <v>36</v>
      </c>
      <c r="BL41" s="1631" t="s">
        <v>36</v>
      </c>
      <c r="BM41" s="1651" t="s">
        <v>36</v>
      </c>
      <c r="BN41" s="1611" t="s">
        <v>36</v>
      </c>
      <c r="BO41" s="1611" t="s">
        <v>36</v>
      </c>
      <c r="BP41" s="1611" t="s">
        <v>36</v>
      </c>
      <c r="BQ41" s="1631" t="s">
        <v>36</v>
      </c>
      <c r="BR41" s="1651" t="s">
        <v>36</v>
      </c>
      <c r="BS41" s="1611" t="s">
        <v>36</v>
      </c>
      <c r="BT41" s="1611" t="s">
        <v>36</v>
      </c>
      <c r="BU41" s="1611" t="s">
        <v>36</v>
      </c>
      <c r="BV41" s="1611" t="s">
        <v>36</v>
      </c>
      <c r="BW41" s="1611" t="s">
        <v>36</v>
      </c>
      <c r="BX41" s="1611" t="s">
        <v>36</v>
      </c>
      <c r="BY41" s="1670" t="s">
        <v>36</v>
      </c>
      <c r="BZ41" s="1670" t="s">
        <v>36</v>
      </c>
      <c r="CA41" s="1670" t="s">
        <v>36</v>
      </c>
      <c r="CB41" s="1670" t="s">
        <v>36</v>
      </c>
      <c r="CC41" s="1670" t="s">
        <v>36</v>
      </c>
      <c r="CD41" s="1670" t="s">
        <v>36</v>
      </c>
      <c r="CE41" s="2583"/>
      <c r="CF41" s="2583"/>
      <c r="CG41" s="2583"/>
      <c r="CH41" s="2583"/>
      <c r="CI41" s="2583"/>
      <c r="CJ41" s="2583"/>
      <c r="CK41" s="2583"/>
      <c r="CL41" s="2583"/>
      <c r="CM41" s="2583"/>
      <c r="CN41" s="2583"/>
      <c r="CO41" s="2583"/>
      <c r="CP41" s="2583"/>
      <c r="CQ41" s="2583"/>
      <c r="CR41" s="2583"/>
      <c r="CS41" s="2583"/>
      <c r="CT41" s="2583"/>
      <c r="CU41" s="2583"/>
      <c r="CV41" s="2583"/>
      <c r="CW41" s="2583"/>
      <c r="CX41" s="2583"/>
      <c r="CY41" s="2583"/>
      <c r="CZ41" s="2583"/>
    </row>
    <row r="42" s="767" customFormat="true" ht="15" customHeight="true" x14ac:dyDescent="0.2">
      <c r="A42" s="3378"/>
      <c r="B42" s="2453" t="s">
        <v>49</v>
      </c>
      <c r="C42" s="2343">
        <v>69.658200922154862</v>
      </c>
      <c r="D42" s="2344">
        <v>71.797458230268347</v>
      </c>
      <c r="E42" s="2344">
        <v>71.497405370809503</v>
      </c>
      <c r="F42" s="2344">
        <v>74.726897004136433</v>
      </c>
      <c r="G42" s="2345">
        <v>93.087046899272295</v>
      </c>
      <c r="H42" s="2346">
        <v>76.319339871920874</v>
      </c>
      <c r="I42" s="2344">
        <v>88.829755900997469</v>
      </c>
      <c r="J42" s="2344">
        <v>88.122074355867213</v>
      </c>
      <c r="K42" s="2344">
        <v>95.150411197248715</v>
      </c>
      <c r="L42" s="2347">
        <v>99.001349096051143</v>
      </c>
      <c r="M42" s="2348">
        <v>68.494538138445265</v>
      </c>
      <c r="N42" s="2344">
        <v>73.708478382066161</v>
      </c>
      <c r="O42" s="2344">
        <v>69.606493050456393</v>
      </c>
      <c r="P42" s="2344">
        <v>71.805330362788794</v>
      </c>
      <c r="Q42" s="2345">
        <v>73.332983694594915</v>
      </c>
      <c r="R42" s="2346">
        <v>86.896150455242307</v>
      </c>
      <c r="S42" s="2344">
        <v>84.773844118634187</v>
      </c>
      <c r="T42" s="2344">
        <v>91.857543812424481</v>
      </c>
      <c r="U42" s="2344">
        <v>61.648763649564756</v>
      </c>
      <c r="V42" s="2344">
        <v>73.126461191145481</v>
      </c>
      <c r="W42" s="2344">
        <v>72.639473492068944</v>
      </c>
      <c r="X42" s="2344">
        <v>77.100850509531853</v>
      </c>
      <c r="Y42" s="2344">
        <v>43.279020879327625</v>
      </c>
      <c r="Z42" s="2344">
        <v>94.202189383422635</v>
      </c>
      <c r="AA42" s="2344">
        <v>75.285909038811312</v>
      </c>
      <c r="AB42" s="2344">
        <v>51.733821434056082</v>
      </c>
      <c r="AC42" s="2344">
        <v>67.177298585437384</v>
      </c>
      <c r="AD42" s="2720">
        <v>88.851872959394768</v>
      </c>
      <c r="AE42" s="1045"/>
      <c r="AF42" s="1045"/>
      <c r="AG42" s="1045"/>
      <c r="AH42" s="1045"/>
      <c r="AI42" s="1045"/>
      <c r="AJ42" s="1045"/>
      <c r="AK42" s="1045"/>
      <c r="AL42" s="1045"/>
      <c r="AM42" s="1045"/>
      <c r="AN42" s="1045"/>
      <c r="AO42" s="1045"/>
      <c r="AP42" s="1045"/>
      <c r="AQ42" s="1045"/>
      <c r="AR42" s="1045"/>
      <c r="AS42" s="1045"/>
      <c r="AT42" s="1045"/>
      <c r="AU42" s="1045"/>
      <c r="AV42" s="1045"/>
      <c r="AW42" s="1045"/>
      <c r="AX42" s="1045"/>
      <c r="AY42" s="1045"/>
      <c r="AZ42" s="240"/>
      <c r="BA42" s="3048"/>
      <c r="BB42" s="165" t="s">
        <v>49</v>
      </c>
      <c r="BC42" s="1592" t="s">
        <v>36</v>
      </c>
      <c r="BD42" s="1611" t="s">
        <v>36</v>
      </c>
      <c r="BE42" s="1611" t="s">
        <v>36</v>
      </c>
      <c r="BF42" s="1611" t="s">
        <v>36</v>
      </c>
      <c r="BG42" s="1631" t="s">
        <v>36</v>
      </c>
      <c r="BH42" s="1651" t="s">
        <v>36</v>
      </c>
      <c r="BI42" s="1611" t="s">
        <v>36</v>
      </c>
      <c r="BJ42" s="1611" t="s">
        <v>36</v>
      </c>
      <c r="BK42" s="1611" t="s">
        <v>36</v>
      </c>
      <c r="BL42" s="1631" t="s">
        <v>36</v>
      </c>
      <c r="BM42" s="1651" t="s">
        <v>36</v>
      </c>
      <c r="BN42" s="1611" t="s">
        <v>36</v>
      </c>
      <c r="BO42" s="1611" t="s">
        <v>36</v>
      </c>
      <c r="BP42" s="1611" t="s">
        <v>36</v>
      </c>
      <c r="BQ42" s="1631" t="s">
        <v>36</v>
      </c>
      <c r="BR42" s="1651" t="s">
        <v>36</v>
      </c>
      <c r="BS42" s="1611" t="s">
        <v>36</v>
      </c>
      <c r="BT42" s="1611" t="s">
        <v>36</v>
      </c>
      <c r="BU42" s="1611" t="s">
        <v>36</v>
      </c>
      <c r="BV42" s="1611" t="s">
        <v>36</v>
      </c>
      <c r="BW42" s="1611" t="s">
        <v>36</v>
      </c>
      <c r="BX42" s="1611" t="s">
        <v>36</v>
      </c>
      <c r="BY42" s="1670" t="s">
        <v>36</v>
      </c>
      <c r="BZ42" s="1670" t="s">
        <v>36</v>
      </c>
      <c r="CA42" s="1670" t="s">
        <v>36</v>
      </c>
      <c r="CB42" s="1670" t="s">
        <v>36</v>
      </c>
      <c r="CC42" s="1670" t="s">
        <v>36</v>
      </c>
      <c r="CD42" s="1670" t="s">
        <v>36</v>
      </c>
      <c r="CE42" s="2583"/>
      <c r="CF42" s="2583"/>
      <c r="CG42" s="2583"/>
      <c r="CH42" s="2583"/>
      <c r="CI42" s="2583"/>
      <c r="CJ42" s="2583"/>
      <c r="CK42" s="2583"/>
      <c r="CL42" s="2583"/>
      <c r="CM42" s="2583"/>
      <c r="CN42" s="2583"/>
      <c r="CO42" s="2583"/>
      <c r="CP42" s="2583"/>
      <c r="CQ42" s="2583"/>
      <c r="CR42" s="2583"/>
      <c r="CS42" s="2583"/>
      <c r="CT42" s="2583"/>
      <c r="CU42" s="2583"/>
      <c r="CV42" s="2583"/>
      <c r="CW42" s="2583"/>
      <c r="CX42" s="2583"/>
      <c r="CY42" s="2583"/>
      <c r="CZ42" s="2583"/>
    </row>
    <row r="43" s="767" customFormat="true" ht="15" customHeight="true" x14ac:dyDescent="0.2">
      <c r="A43" s="3378" t="s">
        <v>54</v>
      </c>
      <c r="B43" s="2453" t="s">
        <v>50</v>
      </c>
      <c r="C43" s="2478" t="s">
        <v>36</v>
      </c>
      <c r="D43" s="2482" t="s">
        <v>36</v>
      </c>
      <c r="E43" s="2482" t="s">
        <v>36</v>
      </c>
      <c r="F43" s="2482" t="s">
        <v>36</v>
      </c>
      <c r="G43" s="2486" t="s">
        <v>36</v>
      </c>
      <c r="H43" s="2490" t="s">
        <v>36</v>
      </c>
      <c r="I43" s="2482" t="s">
        <v>36</v>
      </c>
      <c r="J43" s="2482" t="s">
        <v>36</v>
      </c>
      <c r="K43" s="2482" t="s">
        <v>36</v>
      </c>
      <c r="L43" s="2494" t="s">
        <v>36</v>
      </c>
      <c r="M43" s="2478" t="s">
        <v>36</v>
      </c>
      <c r="N43" s="2482" t="s">
        <v>36</v>
      </c>
      <c r="O43" s="2482" t="s">
        <v>36</v>
      </c>
      <c r="P43" s="2482" t="s">
        <v>36</v>
      </c>
      <c r="Q43" s="2486" t="s">
        <v>36</v>
      </c>
      <c r="R43" s="2490" t="s">
        <v>36</v>
      </c>
      <c r="S43" s="2482" t="s">
        <v>36</v>
      </c>
      <c r="T43" s="2482" t="s">
        <v>36</v>
      </c>
      <c r="U43" s="2482" t="s">
        <v>36</v>
      </c>
      <c r="V43" s="2482" t="s">
        <v>36</v>
      </c>
      <c r="W43" s="2482" t="s">
        <v>36</v>
      </c>
      <c r="X43" s="2482" t="s">
        <v>36</v>
      </c>
      <c r="Y43" s="2482" t="s">
        <v>36</v>
      </c>
      <c r="Z43" s="2482" t="s">
        <v>36</v>
      </c>
      <c r="AA43" s="2482" t="s">
        <v>36</v>
      </c>
      <c r="AB43" s="2482" t="s">
        <v>36</v>
      </c>
      <c r="AC43" s="2482" t="s">
        <v>36</v>
      </c>
      <c r="AD43" s="2494" t="s">
        <v>36</v>
      </c>
      <c r="AE43" s="1045"/>
      <c r="AF43" s="1045"/>
      <c r="AG43" s="1045"/>
      <c r="AH43" s="1045"/>
      <c r="AI43" s="1045"/>
      <c r="AJ43" s="1045"/>
      <c r="AK43" s="1045"/>
      <c r="AL43" s="1045"/>
      <c r="AM43" s="1045"/>
      <c r="AN43" s="1045"/>
      <c r="AO43" s="1045"/>
      <c r="AP43" s="1045"/>
      <c r="AQ43" s="1045"/>
      <c r="AR43" s="1045"/>
      <c r="AS43" s="1045"/>
      <c r="AT43" s="1045"/>
      <c r="AU43" s="1045"/>
      <c r="AV43" s="1045"/>
      <c r="AW43" s="1045"/>
      <c r="AX43" s="1045"/>
      <c r="AY43" s="1045"/>
      <c r="AZ43" s="240"/>
      <c r="BA43" s="3048" t="s">
        <v>54</v>
      </c>
      <c r="BB43" s="165" t="s">
        <v>50</v>
      </c>
      <c r="BC43" s="1592" t="s">
        <v>36</v>
      </c>
      <c r="BD43" s="1611" t="s">
        <v>36</v>
      </c>
      <c r="BE43" s="1611" t="s">
        <v>36</v>
      </c>
      <c r="BF43" s="1611" t="s">
        <v>36</v>
      </c>
      <c r="BG43" s="1631" t="s">
        <v>36</v>
      </c>
      <c r="BH43" s="1651" t="s">
        <v>36</v>
      </c>
      <c r="BI43" s="1611" t="s">
        <v>36</v>
      </c>
      <c r="BJ43" s="1611" t="s">
        <v>36</v>
      </c>
      <c r="BK43" s="1611" t="s">
        <v>36</v>
      </c>
      <c r="BL43" s="1631" t="s">
        <v>36</v>
      </c>
      <c r="BM43" s="1651" t="s">
        <v>36</v>
      </c>
      <c r="BN43" s="1611" t="s">
        <v>36</v>
      </c>
      <c r="BO43" s="1611" t="s">
        <v>36</v>
      </c>
      <c r="BP43" s="1611" t="s">
        <v>36</v>
      </c>
      <c r="BQ43" s="1631" t="s">
        <v>36</v>
      </c>
      <c r="BR43" s="1651" t="s">
        <v>36</v>
      </c>
      <c r="BS43" s="1611" t="s">
        <v>36</v>
      </c>
      <c r="BT43" s="1611" t="s">
        <v>36</v>
      </c>
      <c r="BU43" s="1611" t="s">
        <v>36</v>
      </c>
      <c r="BV43" s="1611" t="s">
        <v>36</v>
      </c>
      <c r="BW43" s="1611" t="s">
        <v>36</v>
      </c>
      <c r="BX43" s="1611" t="s">
        <v>36</v>
      </c>
      <c r="BY43" s="1670" t="s">
        <v>36</v>
      </c>
      <c r="BZ43" s="1670" t="s">
        <v>36</v>
      </c>
      <c r="CA43" s="1670" t="s">
        <v>36</v>
      </c>
      <c r="CB43" s="1670" t="s">
        <v>36</v>
      </c>
      <c r="CC43" s="1670" t="s">
        <v>36</v>
      </c>
      <c r="CD43" s="1670" t="s">
        <v>36</v>
      </c>
      <c r="CE43" s="2583"/>
      <c r="CF43" s="2583"/>
      <c r="CG43" s="2583"/>
      <c r="CH43" s="2583"/>
      <c r="CI43" s="2583"/>
      <c r="CJ43" s="2583"/>
      <c r="CK43" s="2583"/>
      <c r="CL43" s="2583"/>
      <c r="CM43" s="2583"/>
      <c r="CN43" s="2583"/>
      <c r="CO43" s="2583"/>
      <c r="CP43" s="2583"/>
      <c r="CQ43" s="2583"/>
      <c r="CR43" s="2583"/>
      <c r="CS43" s="2583"/>
      <c r="CT43" s="2583"/>
      <c r="CU43" s="2583"/>
      <c r="CV43" s="2583"/>
      <c r="CW43" s="2583"/>
      <c r="CX43" s="2583"/>
      <c r="CY43" s="2583"/>
      <c r="CZ43" s="2583"/>
    </row>
    <row r="44" s="767" customFormat="true" ht="15" customHeight="true" x14ac:dyDescent="0.2">
      <c r="A44" s="3378"/>
      <c r="B44" s="2453" t="s">
        <v>49</v>
      </c>
      <c r="C44" s="2478" t="s">
        <v>36</v>
      </c>
      <c r="D44" s="2482" t="s">
        <v>36</v>
      </c>
      <c r="E44" s="2482" t="s">
        <v>36</v>
      </c>
      <c r="F44" s="2482" t="s">
        <v>36</v>
      </c>
      <c r="G44" s="2486" t="s">
        <v>36</v>
      </c>
      <c r="H44" s="2490" t="s">
        <v>36</v>
      </c>
      <c r="I44" s="2482" t="s">
        <v>36</v>
      </c>
      <c r="J44" s="2482" t="s">
        <v>36</v>
      </c>
      <c r="K44" s="2482" t="s">
        <v>36</v>
      </c>
      <c r="L44" s="2494" t="s">
        <v>36</v>
      </c>
      <c r="M44" s="2478" t="s">
        <v>36</v>
      </c>
      <c r="N44" s="2482" t="s">
        <v>36</v>
      </c>
      <c r="O44" s="2482" t="s">
        <v>36</v>
      </c>
      <c r="P44" s="2482" t="s">
        <v>36</v>
      </c>
      <c r="Q44" s="2486" t="s">
        <v>36</v>
      </c>
      <c r="R44" s="2490" t="s">
        <v>36</v>
      </c>
      <c r="S44" s="2482" t="s">
        <v>36</v>
      </c>
      <c r="T44" s="2482" t="s">
        <v>36</v>
      </c>
      <c r="U44" s="2482" t="s">
        <v>36</v>
      </c>
      <c r="V44" s="2482" t="s">
        <v>36</v>
      </c>
      <c r="W44" s="2482" t="s">
        <v>36</v>
      </c>
      <c r="X44" s="2482" t="s">
        <v>36</v>
      </c>
      <c r="Y44" s="2482" t="s">
        <v>36</v>
      </c>
      <c r="Z44" s="2482" t="s">
        <v>36</v>
      </c>
      <c r="AA44" s="2482" t="s">
        <v>36</v>
      </c>
      <c r="AB44" s="2482" t="s">
        <v>36</v>
      </c>
      <c r="AC44" s="2482" t="s">
        <v>36</v>
      </c>
      <c r="AD44" s="2494" t="s">
        <v>36</v>
      </c>
      <c r="AE44" s="1045"/>
      <c r="AF44" s="1045"/>
      <c r="AG44" s="1045"/>
      <c r="AH44" s="1045"/>
      <c r="AI44" s="1045"/>
      <c r="AJ44" s="1045"/>
      <c r="AK44" s="1045"/>
      <c r="AL44" s="1045"/>
      <c r="AM44" s="1045"/>
      <c r="AN44" s="1045"/>
      <c r="AO44" s="1045"/>
      <c r="AP44" s="1045"/>
      <c r="AQ44" s="1045"/>
      <c r="AR44" s="1045"/>
      <c r="AS44" s="1045"/>
      <c r="AT44" s="1045"/>
      <c r="AU44" s="1045"/>
      <c r="AV44" s="1045"/>
      <c r="AW44" s="1045"/>
      <c r="AX44" s="1045"/>
      <c r="AY44" s="1045"/>
      <c r="AZ44" s="240"/>
      <c r="BA44" s="3048"/>
      <c r="BB44" s="165" t="s">
        <v>49</v>
      </c>
      <c r="BC44" s="1592" t="s">
        <v>36</v>
      </c>
      <c r="BD44" s="1611" t="s">
        <v>36</v>
      </c>
      <c r="BE44" s="1611" t="s">
        <v>36</v>
      </c>
      <c r="BF44" s="1611" t="s">
        <v>36</v>
      </c>
      <c r="BG44" s="1631" t="s">
        <v>36</v>
      </c>
      <c r="BH44" s="1651" t="s">
        <v>36</v>
      </c>
      <c r="BI44" s="1611" t="s">
        <v>36</v>
      </c>
      <c r="BJ44" s="1611" t="s">
        <v>36</v>
      </c>
      <c r="BK44" s="1611" t="s">
        <v>36</v>
      </c>
      <c r="BL44" s="1631" t="s">
        <v>36</v>
      </c>
      <c r="BM44" s="1651" t="s">
        <v>36</v>
      </c>
      <c r="BN44" s="1611" t="s">
        <v>36</v>
      </c>
      <c r="BO44" s="1611" t="s">
        <v>36</v>
      </c>
      <c r="BP44" s="1611" t="s">
        <v>36</v>
      </c>
      <c r="BQ44" s="1631" t="s">
        <v>36</v>
      </c>
      <c r="BR44" s="1651" t="s">
        <v>36</v>
      </c>
      <c r="BS44" s="1611" t="s">
        <v>36</v>
      </c>
      <c r="BT44" s="1611" t="s">
        <v>36</v>
      </c>
      <c r="BU44" s="1611" t="s">
        <v>36</v>
      </c>
      <c r="BV44" s="1611" t="s">
        <v>36</v>
      </c>
      <c r="BW44" s="1611" t="s">
        <v>36</v>
      </c>
      <c r="BX44" s="1611" t="s">
        <v>36</v>
      </c>
      <c r="BY44" s="1670" t="s">
        <v>36</v>
      </c>
      <c r="BZ44" s="1670" t="s">
        <v>36</v>
      </c>
      <c r="CA44" s="1670" t="s">
        <v>36</v>
      </c>
      <c r="CB44" s="1670" t="s">
        <v>36</v>
      </c>
      <c r="CC44" s="1670" t="s">
        <v>36</v>
      </c>
      <c r="CD44" s="1670" t="s">
        <v>36</v>
      </c>
      <c r="CE44" s="2583"/>
      <c r="CF44" s="2583"/>
      <c r="CG44" s="2583"/>
      <c r="CH44" s="2583"/>
      <c r="CI44" s="2583"/>
      <c r="CJ44" s="2583"/>
      <c r="CK44" s="2583"/>
      <c r="CL44" s="2583"/>
      <c r="CM44" s="2583"/>
      <c r="CN44" s="2583"/>
      <c r="CO44" s="2583"/>
      <c r="CP44" s="2583"/>
      <c r="CQ44" s="2583"/>
      <c r="CR44" s="2583"/>
      <c r="CS44" s="2583"/>
      <c r="CT44" s="2583"/>
      <c r="CU44" s="2583"/>
      <c r="CV44" s="2583"/>
      <c r="CW44" s="2583"/>
      <c r="CX44" s="2583"/>
      <c r="CY44" s="2583"/>
      <c r="CZ44" s="2583"/>
    </row>
    <row r="45" s="767" customFormat="true" ht="15" customHeight="true" x14ac:dyDescent="0.2">
      <c r="A45" s="3378" t="s">
        <v>53</v>
      </c>
      <c r="B45" s="2453" t="s">
        <v>50</v>
      </c>
      <c r="C45" s="2478" t="s">
        <v>36</v>
      </c>
      <c r="D45" s="2482" t="s">
        <v>36</v>
      </c>
      <c r="E45" s="2482" t="s">
        <v>36</v>
      </c>
      <c r="F45" s="2482" t="s">
        <v>36</v>
      </c>
      <c r="G45" s="2486" t="s">
        <v>36</v>
      </c>
      <c r="H45" s="2490" t="s">
        <v>36</v>
      </c>
      <c r="I45" s="2482" t="s">
        <v>36</v>
      </c>
      <c r="J45" s="2482" t="s">
        <v>36</v>
      </c>
      <c r="K45" s="2482" t="s">
        <v>36</v>
      </c>
      <c r="L45" s="2494" t="s">
        <v>36</v>
      </c>
      <c r="M45" s="2478" t="s">
        <v>36</v>
      </c>
      <c r="N45" s="2482" t="s">
        <v>36</v>
      </c>
      <c r="O45" s="2482" t="s">
        <v>36</v>
      </c>
      <c r="P45" s="2482" t="s">
        <v>36</v>
      </c>
      <c r="Q45" s="2486" t="s">
        <v>36</v>
      </c>
      <c r="R45" s="2490" t="s">
        <v>36</v>
      </c>
      <c r="S45" s="2482" t="s">
        <v>36</v>
      </c>
      <c r="T45" s="2482" t="s">
        <v>36</v>
      </c>
      <c r="U45" s="2482" t="s">
        <v>36</v>
      </c>
      <c r="V45" s="2482" t="s">
        <v>36</v>
      </c>
      <c r="W45" s="2482" t="s">
        <v>36</v>
      </c>
      <c r="X45" s="2482" t="s">
        <v>36</v>
      </c>
      <c r="Y45" s="2482" t="s">
        <v>36</v>
      </c>
      <c r="Z45" s="2482" t="s">
        <v>36</v>
      </c>
      <c r="AA45" s="2482" t="s">
        <v>36</v>
      </c>
      <c r="AB45" s="2482" t="s">
        <v>36</v>
      </c>
      <c r="AC45" s="2482" t="s">
        <v>36</v>
      </c>
      <c r="AD45" s="2494" t="s">
        <v>36</v>
      </c>
      <c r="AE45" s="1045"/>
      <c r="AF45" s="1045"/>
      <c r="AG45" s="1045"/>
      <c r="AH45" s="1045"/>
      <c r="AI45" s="1045"/>
      <c r="AJ45" s="1045"/>
      <c r="AK45" s="1045"/>
      <c r="AL45" s="1045"/>
      <c r="AM45" s="1045"/>
      <c r="AN45" s="1045"/>
      <c r="AO45" s="1045"/>
      <c r="AP45" s="1045"/>
      <c r="AQ45" s="1045"/>
      <c r="AR45" s="1045"/>
      <c r="AS45" s="1045"/>
      <c r="AT45" s="1045"/>
      <c r="AU45" s="1045"/>
      <c r="AV45" s="1045"/>
      <c r="AW45" s="1045"/>
      <c r="AX45" s="1045"/>
      <c r="AY45" s="1045"/>
      <c r="AZ45" s="240"/>
      <c r="BA45" s="3048" t="s">
        <v>53</v>
      </c>
      <c r="BB45" s="165" t="s">
        <v>50</v>
      </c>
      <c r="BC45" s="1592" t="s">
        <v>36</v>
      </c>
      <c r="BD45" s="1611" t="s">
        <v>36</v>
      </c>
      <c r="BE45" s="1611" t="s">
        <v>36</v>
      </c>
      <c r="BF45" s="1611" t="s">
        <v>36</v>
      </c>
      <c r="BG45" s="1631" t="s">
        <v>36</v>
      </c>
      <c r="BH45" s="1651" t="s">
        <v>36</v>
      </c>
      <c r="BI45" s="1611" t="s">
        <v>36</v>
      </c>
      <c r="BJ45" s="1611" t="s">
        <v>36</v>
      </c>
      <c r="BK45" s="1611" t="s">
        <v>36</v>
      </c>
      <c r="BL45" s="1631" t="s">
        <v>36</v>
      </c>
      <c r="BM45" s="1651" t="s">
        <v>36</v>
      </c>
      <c r="BN45" s="1611" t="s">
        <v>36</v>
      </c>
      <c r="BO45" s="1611" t="s">
        <v>36</v>
      </c>
      <c r="BP45" s="1611" t="s">
        <v>36</v>
      </c>
      <c r="BQ45" s="1631" t="s">
        <v>36</v>
      </c>
      <c r="BR45" s="1651" t="s">
        <v>36</v>
      </c>
      <c r="BS45" s="1611" t="s">
        <v>36</v>
      </c>
      <c r="BT45" s="1611" t="s">
        <v>36</v>
      </c>
      <c r="BU45" s="1611" t="s">
        <v>36</v>
      </c>
      <c r="BV45" s="1611" t="s">
        <v>36</v>
      </c>
      <c r="BW45" s="1611" t="s">
        <v>36</v>
      </c>
      <c r="BX45" s="1611" t="s">
        <v>36</v>
      </c>
      <c r="BY45" s="1670" t="s">
        <v>36</v>
      </c>
      <c r="BZ45" s="1670" t="s">
        <v>36</v>
      </c>
      <c r="CA45" s="1670" t="s">
        <v>36</v>
      </c>
      <c r="CB45" s="1670" t="s">
        <v>36</v>
      </c>
      <c r="CC45" s="1670" t="s">
        <v>36</v>
      </c>
      <c r="CD45" s="1670" t="s">
        <v>36</v>
      </c>
      <c r="CE45" s="2583"/>
      <c r="CF45" s="2583"/>
      <c r="CG45" s="2583"/>
      <c r="CH45" s="2583"/>
      <c r="CI45" s="2583"/>
      <c r="CJ45" s="2583"/>
      <c r="CK45" s="2583"/>
      <c r="CL45" s="2583"/>
      <c r="CM45" s="2583"/>
      <c r="CN45" s="2583"/>
      <c r="CO45" s="2583"/>
      <c r="CP45" s="2583"/>
      <c r="CQ45" s="2583"/>
      <c r="CR45" s="2583"/>
      <c r="CS45" s="2583"/>
      <c r="CT45" s="2583"/>
      <c r="CU45" s="2583"/>
      <c r="CV45" s="2583"/>
      <c r="CW45" s="2583"/>
      <c r="CX45" s="2583"/>
      <c r="CY45" s="2583"/>
      <c r="CZ45" s="2583"/>
    </row>
    <row r="46" s="767" customFormat="true" ht="15" customHeight="true" x14ac:dyDescent="0.2">
      <c r="A46" s="3378"/>
      <c r="B46" s="2453" t="s">
        <v>49</v>
      </c>
      <c r="C46" s="2478" t="s">
        <v>36</v>
      </c>
      <c r="D46" s="2482" t="s">
        <v>36</v>
      </c>
      <c r="E46" s="2482" t="s">
        <v>36</v>
      </c>
      <c r="F46" s="2482" t="s">
        <v>36</v>
      </c>
      <c r="G46" s="2486" t="s">
        <v>36</v>
      </c>
      <c r="H46" s="2490" t="s">
        <v>36</v>
      </c>
      <c r="I46" s="2482" t="s">
        <v>36</v>
      </c>
      <c r="J46" s="2482" t="s">
        <v>36</v>
      </c>
      <c r="K46" s="2482" t="s">
        <v>36</v>
      </c>
      <c r="L46" s="2494" t="s">
        <v>36</v>
      </c>
      <c r="M46" s="2478" t="s">
        <v>36</v>
      </c>
      <c r="N46" s="2482" t="s">
        <v>36</v>
      </c>
      <c r="O46" s="2482" t="s">
        <v>36</v>
      </c>
      <c r="P46" s="2482" t="s">
        <v>36</v>
      </c>
      <c r="Q46" s="2486" t="s">
        <v>36</v>
      </c>
      <c r="R46" s="2490" t="s">
        <v>36</v>
      </c>
      <c r="S46" s="2482" t="s">
        <v>36</v>
      </c>
      <c r="T46" s="2482" t="s">
        <v>36</v>
      </c>
      <c r="U46" s="2482" t="s">
        <v>36</v>
      </c>
      <c r="V46" s="2482" t="s">
        <v>36</v>
      </c>
      <c r="W46" s="2482" t="s">
        <v>36</v>
      </c>
      <c r="X46" s="2482" t="s">
        <v>36</v>
      </c>
      <c r="Y46" s="2482" t="s">
        <v>36</v>
      </c>
      <c r="Z46" s="2482" t="s">
        <v>36</v>
      </c>
      <c r="AA46" s="2482" t="s">
        <v>36</v>
      </c>
      <c r="AB46" s="2482" t="s">
        <v>36</v>
      </c>
      <c r="AC46" s="2482" t="s">
        <v>36</v>
      </c>
      <c r="AD46" s="2494" t="s">
        <v>36</v>
      </c>
      <c r="AE46" s="1045"/>
      <c r="AF46" s="1045"/>
      <c r="AG46" s="1045"/>
      <c r="AH46" s="1045"/>
      <c r="AI46" s="1045"/>
      <c r="AJ46" s="1045"/>
      <c r="AK46" s="1045"/>
      <c r="AL46" s="1045"/>
      <c r="AM46" s="1045"/>
      <c r="AN46" s="1045"/>
      <c r="AO46" s="1045"/>
      <c r="AP46" s="1045"/>
      <c r="AQ46" s="1045"/>
      <c r="AR46" s="1045"/>
      <c r="AS46" s="1045"/>
      <c r="AT46" s="1045"/>
      <c r="AU46" s="1045"/>
      <c r="AV46" s="1045"/>
      <c r="AW46" s="1045"/>
      <c r="AX46" s="1045"/>
      <c r="AY46" s="1045"/>
      <c r="AZ46" s="240"/>
      <c r="BA46" s="3048"/>
      <c r="BB46" s="165" t="s">
        <v>49</v>
      </c>
      <c r="BC46" s="1592" t="s">
        <v>36</v>
      </c>
      <c r="BD46" s="1611" t="s">
        <v>36</v>
      </c>
      <c r="BE46" s="1611" t="s">
        <v>36</v>
      </c>
      <c r="BF46" s="1611" t="s">
        <v>36</v>
      </c>
      <c r="BG46" s="1631" t="s">
        <v>36</v>
      </c>
      <c r="BH46" s="1651" t="s">
        <v>36</v>
      </c>
      <c r="BI46" s="1611" t="s">
        <v>36</v>
      </c>
      <c r="BJ46" s="1611" t="s">
        <v>36</v>
      </c>
      <c r="BK46" s="1611" t="s">
        <v>36</v>
      </c>
      <c r="BL46" s="1631" t="s">
        <v>36</v>
      </c>
      <c r="BM46" s="1651" t="s">
        <v>36</v>
      </c>
      <c r="BN46" s="1611" t="s">
        <v>36</v>
      </c>
      <c r="BO46" s="1611" t="s">
        <v>36</v>
      </c>
      <c r="BP46" s="1611" t="s">
        <v>36</v>
      </c>
      <c r="BQ46" s="1631" t="s">
        <v>36</v>
      </c>
      <c r="BR46" s="1651" t="s">
        <v>36</v>
      </c>
      <c r="BS46" s="1611" t="s">
        <v>36</v>
      </c>
      <c r="BT46" s="1611" t="s">
        <v>36</v>
      </c>
      <c r="BU46" s="1611" t="s">
        <v>36</v>
      </c>
      <c r="BV46" s="1611" t="s">
        <v>36</v>
      </c>
      <c r="BW46" s="1611" t="s">
        <v>36</v>
      </c>
      <c r="BX46" s="1611" t="s">
        <v>36</v>
      </c>
      <c r="BY46" s="1670" t="s">
        <v>36</v>
      </c>
      <c r="BZ46" s="1670" t="s">
        <v>36</v>
      </c>
      <c r="CA46" s="1670" t="s">
        <v>36</v>
      </c>
      <c r="CB46" s="1670" t="s">
        <v>36</v>
      </c>
      <c r="CC46" s="1670" t="s">
        <v>36</v>
      </c>
      <c r="CD46" s="1670" t="s">
        <v>36</v>
      </c>
      <c r="CE46" s="2583"/>
      <c r="CF46" s="2583"/>
      <c r="CG46" s="2583"/>
      <c r="CH46" s="2583"/>
      <c r="CI46" s="2583"/>
      <c r="CJ46" s="2583"/>
      <c r="CK46" s="2583"/>
      <c r="CL46" s="2583"/>
      <c r="CM46" s="2583"/>
      <c r="CN46" s="2583"/>
      <c r="CO46" s="2583"/>
      <c r="CP46" s="2583"/>
      <c r="CQ46" s="2583"/>
      <c r="CR46" s="2583"/>
      <c r="CS46" s="2583"/>
      <c r="CT46" s="2583"/>
      <c r="CU46" s="2583"/>
      <c r="CV46" s="2583"/>
      <c r="CW46" s="2583"/>
      <c r="CX46" s="2583"/>
      <c r="CY46" s="2583"/>
      <c r="CZ46" s="2583"/>
    </row>
    <row r="47" s="130" customFormat="true" ht="15" customHeight="true" x14ac:dyDescent="0.2">
      <c r="A47" s="3061" t="s">
        <v>103</v>
      </c>
      <c r="B47" s="291" t="s">
        <v>102</v>
      </c>
      <c r="C47" s="1526" t="s">
        <v>36</v>
      </c>
      <c r="D47" s="1537" t="s">
        <v>36</v>
      </c>
      <c r="E47" s="1537" t="s">
        <v>36</v>
      </c>
      <c r="F47" s="1537" t="s">
        <v>36</v>
      </c>
      <c r="G47" s="1548" t="s">
        <v>36</v>
      </c>
      <c r="H47" s="1559" t="s">
        <v>36</v>
      </c>
      <c r="I47" s="1537" t="s">
        <v>36</v>
      </c>
      <c r="J47" s="1537" t="s">
        <v>36</v>
      </c>
      <c r="K47" s="1537" t="s">
        <v>36</v>
      </c>
      <c r="L47" s="1570" t="s">
        <v>36</v>
      </c>
      <c r="M47" s="1579" t="s">
        <v>36</v>
      </c>
      <c r="N47" s="1537" t="s">
        <v>36</v>
      </c>
      <c r="O47" s="1537" t="s">
        <v>36</v>
      </c>
      <c r="P47" s="1537" t="s">
        <v>36</v>
      </c>
      <c r="Q47" s="1548" t="s">
        <v>36</v>
      </c>
      <c r="R47" s="1559" t="s">
        <v>36</v>
      </c>
      <c r="S47" s="1537" t="s">
        <v>36</v>
      </c>
      <c r="T47" s="1537" t="s">
        <v>36</v>
      </c>
      <c r="U47" s="1537" t="s">
        <v>36</v>
      </c>
      <c r="V47" s="1537" t="s">
        <v>36</v>
      </c>
      <c r="W47" s="1537" t="s">
        <v>36</v>
      </c>
      <c r="X47" s="1537" t="s">
        <v>36</v>
      </c>
      <c r="Y47" s="1585" t="s">
        <v>36</v>
      </c>
      <c r="Z47" s="1585" t="s">
        <v>36</v>
      </c>
      <c r="AA47" s="1585" t="s">
        <v>36</v>
      </c>
      <c r="AB47" s="1585" t="s">
        <v>36</v>
      </c>
      <c r="AC47" s="1585" t="s">
        <v>36</v>
      </c>
      <c r="AD47" s="2548" t="s">
        <v>36</v>
      </c>
      <c r="AE47" s="2572"/>
      <c r="AF47" s="2572"/>
      <c r="AG47" s="2572"/>
      <c r="AH47" s="2572"/>
      <c r="AI47" s="2572"/>
      <c r="AJ47" s="2572"/>
      <c r="AK47" s="2572"/>
      <c r="AL47" s="2572"/>
      <c r="AM47" s="2572"/>
      <c r="AN47" s="2572"/>
      <c r="AO47" s="2572"/>
      <c r="AP47" s="2572"/>
      <c r="AQ47" s="2572"/>
      <c r="AR47" s="2572"/>
      <c r="AS47" s="2572"/>
      <c r="AT47" s="2572"/>
      <c r="AU47" s="2572"/>
      <c r="AV47" s="2572"/>
      <c r="AW47" s="2572"/>
      <c r="AX47" s="2572"/>
      <c r="AY47" s="2572"/>
      <c r="AZ47" s="239"/>
      <c r="BA47" s="3048" t="s">
        <v>103</v>
      </c>
      <c r="BB47" s="165" t="s">
        <v>102</v>
      </c>
      <c r="BC47" s="1592" t="s">
        <v>36</v>
      </c>
      <c r="BD47" s="1611" t="s">
        <v>36</v>
      </c>
      <c r="BE47" s="1611" t="s">
        <v>36</v>
      </c>
      <c r="BF47" s="1611" t="s">
        <v>36</v>
      </c>
      <c r="BG47" s="1631" t="s">
        <v>36</v>
      </c>
      <c r="BH47" s="1651" t="s">
        <v>36</v>
      </c>
      <c r="BI47" s="1611" t="s">
        <v>36</v>
      </c>
      <c r="BJ47" s="1611" t="s">
        <v>36</v>
      </c>
      <c r="BK47" s="1611" t="s">
        <v>36</v>
      </c>
      <c r="BL47" s="1631" t="s">
        <v>36</v>
      </c>
      <c r="BM47" s="1651" t="s">
        <v>36</v>
      </c>
      <c r="BN47" s="1611" t="s">
        <v>36</v>
      </c>
      <c r="BO47" s="1611" t="s">
        <v>36</v>
      </c>
      <c r="BP47" s="1611" t="s">
        <v>36</v>
      </c>
      <c r="BQ47" s="1631" t="s">
        <v>36</v>
      </c>
      <c r="BR47" s="1651" t="s">
        <v>36</v>
      </c>
      <c r="BS47" s="1611" t="s">
        <v>36</v>
      </c>
      <c r="BT47" s="1611" t="s">
        <v>36</v>
      </c>
      <c r="BU47" s="1611" t="s">
        <v>36</v>
      </c>
      <c r="BV47" s="1611" t="s">
        <v>36</v>
      </c>
      <c r="BW47" s="1611" t="s">
        <v>36</v>
      </c>
      <c r="BX47" s="1611" t="s">
        <v>36</v>
      </c>
      <c r="BY47" s="1670" t="s">
        <v>36</v>
      </c>
      <c r="BZ47" s="1670" t="s">
        <v>36</v>
      </c>
      <c r="CA47" s="1670" t="s">
        <v>36</v>
      </c>
      <c r="CB47" s="1670" t="s">
        <v>36</v>
      </c>
      <c r="CC47" s="1670" t="s">
        <v>36</v>
      </c>
      <c r="CD47" s="1670" t="s">
        <v>36</v>
      </c>
      <c r="CE47" s="2583"/>
      <c r="CF47" s="2583"/>
      <c r="CG47" s="2583"/>
      <c r="CH47" s="2583"/>
      <c r="CI47" s="2583"/>
      <c r="CJ47" s="2583"/>
      <c r="CK47" s="2583"/>
      <c r="CL47" s="2583"/>
      <c r="CM47" s="2583"/>
      <c r="CN47" s="2583"/>
      <c r="CO47" s="2583"/>
      <c r="CP47" s="2583"/>
      <c r="CQ47" s="2583"/>
      <c r="CR47" s="2583"/>
      <c r="CS47" s="2583"/>
      <c r="CT47" s="2583"/>
      <c r="CU47" s="2583"/>
      <c r="CV47" s="2583"/>
      <c r="CW47" s="2583"/>
      <c r="CX47" s="2583"/>
      <c r="CY47" s="2583"/>
      <c r="CZ47" s="2583"/>
    </row>
    <row r="48" s="130" customFormat="true" ht="15" customHeight="true" x14ac:dyDescent="0.2">
      <c r="A48" s="3061"/>
      <c r="B48" s="291" t="s">
        <v>101</v>
      </c>
      <c r="C48" s="1526" t="s">
        <v>36</v>
      </c>
      <c r="D48" s="1537" t="s">
        <v>36</v>
      </c>
      <c r="E48" s="1537" t="s">
        <v>36</v>
      </c>
      <c r="F48" s="1537" t="s">
        <v>36</v>
      </c>
      <c r="G48" s="1548" t="s">
        <v>36</v>
      </c>
      <c r="H48" s="1559" t="s">
        <v>36</v>
      </c>
      <c r="I48" s="1537" t="s">
        <v>36</v>
      </c>
      <c r="J48" s="1537" t="s">
        <v>36</v>
      </c>
      <c r="K48" s="1537" t="s">
        <v>36</v>
      </c>
      <c r="L48" s="1570" t="s">
        <v>36</v>
      </c>
      <c r="M48" s="1579" t="s">
        <v>36</v>
      </c>
      <c r="N48" s="1537" t="s">
        <v>36</v>
      </c>
      <c r="O48" s="1537" t="s">
        <v>36</v>
      </c>
      <c r="P48" s="1537" t="s">
        <v>36</v>
      </c>
      <c r="Q48" s="1548" t="s">
        <v>36</v>
      </c>
      <c r="R48" s="1559" t="s">
        <v>36</v>
      </c>
      <c r="S48" s="1537" t="s">
        <v>36</v>
      </c>
      <c r="T48" s="1537" t="s">
        <v>36</v>
      </c>
      <c r="U48" s="1537" t="s">
        <v>36</v>
      </c>
      <c r="V48" s="1537" t="s">
        <v>36</v>
      </c>
      <c r="W48" s="1537" t="s">
        <v>36</v>
      </c>
      <c r="X48" s="1537" t="s">
        <v>36</v>
      </c>
      <c r="Y48" s="1585" t="s">
        <v>36</v>
      </c>
      <c r="Z48" s="1585" t="s">
        <v>36</v>
      </c>
      <c r="AA48" s="1585" t="s">
        <v>36</v>
      </c>
      <c r="AB48" s="1585" t="s">
        <v>36</v>
      </c>
      <c r="AC48" s="1585" t="s">
        <v>36</v>
      </c>
      <c r="AD48" s="2548" t="s">
        <v>36</v>
      </c>
      <c r="AE48" s="2572"/>
      <c r="AF48" s="2572"/>
      <c r="AG48" s="2572"/>
      <c r="AH48" s="2572"/>
      <c r="AI48" s="2572"/>
      <c r="AJ48" s="2572"/>
      <c r="AK48" s="2572"/>
      <c r="AL48" s="2572"/>
      <c r="AM48" s="2572"/>
      <c r="AN48" s="2572"/>
      <c r="AO48" s="2572"/>
      <c r="AP48" s="2572"/>
      <c r="AQ48" s="2572"/>
      <c r="AR48" s="2572"/>
      <c r="AS48" s="2572"/>
      <c r="AT48" s="2572"/>
      <c r="AU48" s="2572"/>
      <c r="AV48" s="2572"/>
      <c r="AW48" s="2572"/>
      <c r="AX48" s="2572"/>
      <c r="AY48" s="2572"/>
      <c r="AZ48" s="239"/>
      <c r="BA48" s="3048"/>
      <c r="BB48" s="165" t="s">
        <v>101</v>
      </c>
      <c r="BC48" s="1592" t="s">
        <v>36</v>
      </c>
      <c r="BD48" s="1611" t="s">
        <v>36</v>
      </c>
      <c r="BE48" s="1611" t="s">
        <v>36</v>
      </c>
      <c r="BF48" s="1611" t="s">
        <v>36</v>
      </c>
      <c r="BG48" s="1631" t="s">
        <v>36</v>
      </c>
      <c r="BH48" s="1651" t="s">
        <v>36</v>
      </c>
      <c r="BI48" s="1611" t="s">
        <v>36</v>
      </c>
      <c r="BJ48" s="1611" t="s">
        <v>36</v>
      </c>
      <c r="BK48" s="1611" t="s">
        <v>36</v>
      </c>
      <c r="BL48" s="1631" t="s">
        <v>36</v>
      </c>
      <c r="BM48" s="1651" t="s">
        <v>36</v>
      </c>
      <c r="BN48" s="1611" t="s">
        <v>36</v>
      </c>
      <c r="BO48" s="1611" t="s">
        <v>36</v>
      </c>
      <c r="BP48" s="1611" t="s">
        <v>36</v>
      </c>
      <c r="BQ48" s="1631" t="s">
        <v>36</v>
      </c>
      <c r="BR48" s="1651" t="s">
        <v>36</v>
      </c>
      <c r="BS48" s="1611" t="s">
        <v>36</v>
      </c>
      <c r="BT48" s="1611" t="s">
        <v>36</v>
      </c>
      <c r="BU48" s="1611" t="s">
        <v>36</v>
      </c>
      <c r="BV48" s="1611" t="s">
        <v>36</v>
      </c>
      <c r="BW48" s="1611" t="s">
        <v>36</v>
      </c>
      <c r="BX48" s="1611" t="s">
        <v>36</v>
      </c>
      <c r="BY48" s="1670" t="s">
        <v>36</v>
      </c>
      <c r="BZ48" s="1670" t="s">
        <v>36</v>
      </c>
      <c r="CA48" s="1670" t="s">
        <v>36</v>
      </c>
      <c r="CB48" s="1670" t="s">
        <v>36</v>
      </c>
      <c r="CC48" s="1670" t="s">
        <v>36</v>
      </c>
      <c r="CD48" s="1670" t="s">
        <v>36</v>
      </c>
      <c r="CE48" s="2583"/>
      <c r="CF48" s="2583"/>
      <c r="CG48" s="2583"/>
      <c r="CH48" s="2583"/>
      <c r="CI48" s="2583"/>
      <c r="CJ48" s="2583"/>
      <c r="CK48" s="2583"/>
      <c r="CL48" s="2583"/>
      <c r="CM48" s="2583"/>
      <c r="CN48" s="2583"/>
      <c r="CO48" s="2583"/>
      <c r="CP48" s="2583"/>
      <c r="CQ48" s="2583"/>
      <c r="CR48" s="2583"/>
      <c r="CS48" s="2583"/>
      <c r="CT48" s="2583"/>
      <c r="CU48" s="2583"/>
      <c r="CV48" s="2583"/>
      <c r="CW48" s="2583"/>
      <c r="CX48" s="2583"/>
      <c r="CY48" s="2583"/>
      <c r="CZ48" s="2583"/>
    </row>
    <row r="49" s="130" customFormat="true" ht="15" customHeight="true" x14ac:dyDescent="0.2">
      <c r="A49" s="3061"/>
      <c r="B49" s="291" t="s">
        <v>69</v>
      </c>
      <c r="C49" s="1526" t="s">
        <v>36</v>
      </c>
      <c r="D49" s="1537" t="s">
        <v>36</v>
      </c>
      <c r="E49" s="1537" t="s">
        <v>36</v>
      </c>
      <c r="F49" s="1537" t="s">
        <v>36</v>
      </c>
      <c r="G49" s="1548" t="s">
        <v>36</v>
      </c>
      <c r="H49" s="1559" t="s">
        <v>36</v>
      </c>
      <c r="I49" s="1537" t="s">
        <v>36</v>
      </c>
      <c r="J49" s="1537" t="s">
        <v>36</v>
      </c>
      <c r="K49" s="1537" t="s">
        <v>36</v>
      </c>
      <c r="L49" s="1570" t="s">
        <v>36</v>
      </c>
      <c r="M49" s="1579" t="s">
        <v>36</v>
      </c>
      <c r="N49" s="1537" t="s">
        <v>36</v>
      </c>
      <c r="O49" s="1537" t="s">
        <v>36</v>
      </c>
      <c r="P49" s="1537" t="s">
        <v>36</v>
      </c>
      <c r="Q49" s="1548" t="s">
        <v>36</v>
      </c>
      <c r="R49" s="1559" t="s">
        <v>36</v>
      </c>
      <c r="S49" s="1537" t="s">
        <v>36</v>
      </c>
      <c r="T49" s="1537" t="s">
        <v>36</v>
      </c>
      <c r="U49" s="1537" t="s">
        <v>36</v>
      </c>
      <c r="V49" s="1537" t="s">
        <v>36</v>
      </c>
      <c r="W49" s="1537" t="s">
        <v>36</v>
      </c>
      <c r="X49" s="1537" t="s">
        <v>36</v>
      </c>
      <c r="Y49" s="1585" t="s">
        <v>36</v>
      </c>
      <c r="Z49" s="1585" t="s">
        <v>36</v>
      </c>
      <c r="AA49" s="1585" t="s">
        <v>36</v>
      </c>
      <c r="AB49" s="1585" t="s">
        <v>36</v>
      </c>
      <c r="AC49" s="1585" t="s">
        <v>36</v>
      </c>
      <c r="AD49" s="2548" t="s">
        <v>36</v>
      </c>
      <c r="AE49" s="2572"/>
      <c r="AF49" s="2572"/>
      <c r="AG49" s="2572"/>
      <c r="AH49" s="2572"/>
      <c r="AI49" s="2572"/>
      <c r="AJ49" s="2572"/>
      <c r="AK49" s="2572"/>
      <c r="AL49" s="2572"/>
      <c r="AM49" s="2572"/>
      <c r="AN49" s="2572"/>
      <c r="AO49" s="2572"/>
      <c r="AP49" s="2572"/>
      <c r="AQ49" s="2572"/>
      <c r="AR49" s="2572"/>
      <c r="AS49" s="2572"/>
      <c r="AT49" s="2572"/>
      <c r="AU49" s="2572"/>
      <c r="AV49" s="2572"/>
      <c r="AW49" s="2572"/>
      <c r="AX49" s="2572"/>
      <c r="AY49" s="2572"/>
      <c r="AZ49" s="239"/>
      <c r="BA49" s="3048"/>
      <c r="BB49" s="165" t="s">
        <v>69</v>
      </c>
      <c r="BC49" s="1592" t="s">
        <v>36</v>
      </c>
      <c r="BD49" s="1611" t="s">
        <v>36</v>
      </c>
      <c r="BE49" s="1611" t="s">
        <v>36</v>
      </c>
      <c r="BF49" s="1611" t="s">
        <v>36</v>
      </c>
      <c r="BG49" s="1631" t="s">
        <v>36</v>
      </c>
      <c r="BH49" s="1651" t="s">
        <v>36</v>
      </c>
      <c r="BI49" s="1611" t="s">
        <v>36</v>
      </c>
      <c r="BJ49" s="1611" t="s">
        <v>36</v>
      </c>
      <c r="BK49" s="1611" t="s">
        <v>36</v>
      </c>
      <c r="BL49" s="1631" t="s">
        <v>36</v>
      </c>
      <c r="BM49" s="1651" t="s">
        <v>36</v>
      </c>
      <c r="BN49" s="1611" t="s">
        <v>36</v>
      </c>
      <c r="BO49" s="1611" t="s">
        <v>36</v>
      </c>
      <c r="BP49" s="1611" t="s">
        <v>36</v>
      </c>
      <c r="BQ49" s="1631" t="s">
        <v>36</v>
      </c>
      <c r="BR49" s="1651" t="s">
        <v>36</v>
      </c>
      <c r="BS49" s="1611" t="s">
        <v>36</v>
      </c>
      <c r="BT49" s="1611" t="s">
        <v>36</v>
      </c>
      <c r="BU49" s="1611" t="s">
        <v>36</v>
      </c>
      <c r="BV49" s="1611" t="s">
        <v>36</v>
      </c>
      <c r="BW49" s="1611" t="s">
        <v>36</v>
      </c>
      <c r="BX49" s="1611" t="s">
        <v>36</v>
      </c>
      <c r="BY49" s="1670" t="s">
        <v>36</v>
      </c>
      <c r="BZ49" s="1670" t="s">
        <v>36</v>
      </c>
      <c r="CA49" s="1670" t="s">
        <v>36</v>
      </c>
      <c r="CB49" s="1670" t="s">
        <v>36</v>
      </c>
      <c r="CC49" s="1670" t="s">
        <v>36</v>
      </c>
      <c r="CD49" s="1670" t="s">
        <v>36</v>
      </c>
      <c r="CE49" s="2583"/>
      <c r="CF49" s="2583"/>
      <c r="CG49" s="2583"/>
      <c r="CH49" s="2583"/>
      <c r="CI49" s="2583"/>
      <c r="CJ49" s="2583"/>
      <c r="CK49" s="2583"/>
      <c r="CL49" s="2583"/>
      <c r="CM49" s="2583"/>
      <c r="CN49" s="2583"/>
      <c r="CO49" s="2583"/>
      <c r="CP49" s="2583"/>
      <c r="CQ49" s="2583"/>
      <c r="CR49" s="2583"/>
      <c r="CS49" s="2583"/>
      <c r="CT49" s="2583"/>
      <c r="CU49" s="2583"/>
      <c r="CV49" s="2583"/>
      <c r="CW49" s="2583"/>
      <c r="CX49" s="2583"/>
      <c r="CY49" s="2583"/>
      <c r="CZ49" s="2583"/>
    </row>
    <row r="50" s="130" customFormat="true" ht="15" customHeight="true" x14ac:dyDescent="0.2">
      <c r="A50" s="3061" t="s">
        <v>104</v>
      </c>
      <c r="B50" s="291" t="s">
        <v>102</v>
      </c>
      <c r="C50" s="1526" t="s">
        <v>36</v>
      </c>
      <c r="D50" s="1537" t="s">
        <v>36</v>
      </c>
      <c r="E50" s="1537" t="s">
        <v>36</v>
      </c>
      <c r="F50" s="1537" t="s">
        <v>36</v>
      </c>
      <c r="G50" s="1548" t="s">
        <v>36</v>
      </c>
      <c r="H50" s="1559" t="s">
        <v>36</v>
      </c>
      <c r="I50" s="1537" t="s">
        <v>36</v>
      </c>
      <c r="J50" s="1537" t="s">
        <v>36</v>
      </c>
      <c r="K50" s="1537" t="s">
        <v>36</v>
      </c>
      <c r="L50" s="1570" t="s">
        <v>36</v>
      </c>
      <c r="M50" s="1579" t="s">
        <v>36</v>
      </c>
      <c r="N50" s="1537" t="s">
        <v>36</v>
      </c>
      <c r="O50" s="1537" t="s">
        <v>36</v>
      </c>
      <c r="P50" s="1537" t="s">
        <v>36</v>
      </c>
      <c r="Q50" s="1548" t="s">
        <v>36</v>
      </c>
      <c r="R50" s="1559" t="s">
        <v>36</v>
      </c>
      <c r="S50" s="1537" t="s">
        <v>36</v>
      </c>
      <c r="T50" s="1537" t="s">
        <v>36</v>
      </c>
      <c r="U50" s="1537" t="s">
        <v>36</v>
      </c>
      <c r="V50" s="1537" t="s">
        <v>36</v>
      </c>
      <c r="W50" s="1537" t="s">
        <v>36</v>
      </c>
      <c r="X50" s="1537" t="s">
        <v>36</v>
      </c>
      <c r="Y50" s="1585" t="s">
        <v>36</v>
      </c>
      <c r="Z50" s="1585" t="s">
        <v>36</v>
      </c>
      <c r="AA50" s="1585" t="s">
        <v>36</v>
      </c>
      <c r="AB50" s="1585" t="s">
        <v>36</v>
      </c>
      <c r="AC50" s="1585" t="s">
        <v>36</v>
      </c>
      <c r="AD50" s="2548" t="s">
        <v>36</v>
      </c>
      <c r="AE50" s="2572"/>
      <c r="AF50" s="2572"/>
      <c r="AG50" s="2572"/>
      <c r="AH50" s="2572"/>
      <c r="AI50" s="2572"/>
      <c r="AJ50" s="2572"/>
      <c r="AK50" s="2572"/>
      <c r="AL50" s="2572"/>
      <c r="AM50" s="2572"/>
      <c r="AN50" s="2572"/>
      <c r="AO50" s="2572"/>
      <c r="AP50" s="2572"/>
      <c r="AQ50" s="2572"/>
      <c r="AR50" s="2572"/>
      <c r="AS50" s="2572"/>
      <c r="AT50" s="2572"/>
      <c r="AU50" s="2572"/>
      <c r="AV50" s="2572"/>
      <c r="AW50" s="2572"/>
      <c r="AX50" s="2572"/>
      <c r="AY50" s="2572"/>
      <c r="AZ50" s="239"/>
      <c r="BA50" s="3048" t="s">
        <v>104</v>
      </c>
      <c r="BB50" s="165" t="s">
        <v>102</v>
      </c>
      <c r="BC50" s="1592" t="s">
        <v>36</v>
      </c>
      <c r="BD50" s="1611" t="s">
        <v>36</v>
      </c>
      <c r="BE50" s="1611" t="s">
        <v>36</v>
      </c>
      <c r="BF50" s="1611" t="s">
        <v>36</v>
      </c>
      <c r="BG50" s="1631" t="s">
        <v>36</v>
      </c>
      <c r="BH50" s="1651" t="s">
        <v>36</v>
      </c>
      <c r="BI50" s="1611" t="s">
        <v>36</v>
      </c>
      <c r="BJ50" s="1611" t="s">
        <v>36</v>
      </c>
      <c r="BK50" s="1611" t="s">
        <v>36</v>
      </c>
      <c r="BL50" s="1631" t="s">
        <v>36</v>
      </c>
      <c r="BM50" s="1651" t="s">
        <v>36</v>
      </c>
      <c r="BN50" s="1611" t="s">
        <v>36</v>
      </c>
      <c r="BO50" s="1611" t="s">
        <v>36</v>
      </c>
      <c r="BP50" s="1611" t="s">
        <v>36</v>
      </c>
      <c r="BQ50" s="1631" t="s">
        <v>36</v>
      </c>
      <c r="BR50" s="1651" t="s">
        <v>36</v>
      </c>
      <c r="BS50" s="1611" t="s">
        <v>36</v>
      </c>
      <c r="BT50" s="1611" t="s">
        <v>36</v>
      </c>
      <c r="BU50" s="1611" t="s">
        <v>36</v>
      </c>
      <c r="BV50" s="1611" t="s">
        <v>36</v>
      </c>
      <c r="BW50" s="1611" t="s">
        <v>36</v>
      </c>
      <c r="BX50" s="1611" t="s">
        <v>36</v>
      </c>
      <c r="BY50" s="1670" t="s">
        <v>36</v>
      </c>
      <c r="BZ50" s="1670" t="s">
        <v>36</v>
      </c>
      <c r="CA50" s="1670" t="s">
        <v>36</v>
      </c>
      <c r="CB50" s="1670" t="s">
        <v>36</v>
      </c>
      <c r="CC50" s="1670" t="s">
        <v>36</v>
      </c>
      <c r="CD50" s="1670" t="s">
        <v>36</v>
      </c>
      <c r="CE50" s="2583"/>
      <c r="CF50" s="2583"/>
      <c r="CG50" s="2583"/>
      <c r="CH50" s="2583"/>
      <c r="CI50" s="2583"/>
      <c r="CJ50" s="2583"/>
      <c r="CK50" s="2583"/>
      <c r="CL50" s="2583"/>
      <c r="CM50" s="2583"/>
      <c r="CN50" s="2583"/>
      <c r="CO50" s="2583"/>
      <c r="CP50" s="2583"/>
      <c r="CQ50" s="2583"/>
      <c r="CR50" s="2583"/>
      <c r="CS50" s="2583"/>
      <c r="CT50" s="2583"/>
      <c r="CU50" s="2583"/>
      <c r="CV50" s="2583"/>
      <c r="CW50" s="2583"/>
      <c r="CX50" s="2583"/>
      <c r="CY50" s="2583"/>
      <c r="CZ50" s="2583"/>
    </row>
    <row r="51" s="130" customFormat="true" ht="15" customHeight="true" x14ac:dyDescent="0.2">
      <c r="A51" s="3061"/>
      <c r="B51" s="291" t="s">
        <v>101</v>
      </c>
      <c r="C51" s="1526" t="s">
        <v>36</v>
      </c>
      <c r="D51" s="1537" t="s">
        <v>36</v>
      </c>
      <c r="E51" s="1537" t="s">
        <v>36</v>
      </c>
      <c r="F51" s="1537" t="s">
        <v>36</v>
      </c>
      <c r="G51" s="1548" t="s">
        <v>36</v>
      </c>
      <c r="H51" s="1559" t="s">
        <v>36</v>
      </c>
      <c r="I51" s="1537" t="s">
        <v>36</v>
      </c>
      <c r="J51" s="1537" t="s">
        <v>36</v>
      </c>
      <c r="K51" s="1537" t="s">
        <v>36</v>
      </c>
      <c r="L51" s="1570" t="s">
        <v>36</v>
      </c>
      <c r="M51" s="1579" t="s">
        <v>36</v>
      </c>
      <c r="N51" s="1537" t="s">
        <v>36</v>
      </c>
      <c r="O51" s="1537" t="s">
        <v>36</v>
      </c>
      <c r="P51" s="1537" t="s">
        <v>36</v>
      </c>
      <c r="Q51" s="1548" t="s">
        <v>36</v>
      </c>
      <c r="R51" s="1559" t="s">
        <v>36</v>
      </c>
      <c r="S51" s="1537" t="s">
        <v>36</v>
      </c>
      <c r="T51" s="1537" t="s">
        <v>36</v>
      </c>
      <c r="U51" s="1537" t="s">
        <v>36</v>
      </c>
      <c r="V51" s="1537" t="s">
        <v>36</v>
      </c>
      <c r="W51" s="1537" t="s">
        <v>36</v>
      </c>
      <c r="X51" s="1537" t="s">
        <v>36</v>
      </c>
      <c r="Y51" s="1585" t="s">
        <v>36</v>
      </c>
      <c r="Z51" s="1585" t="s">
        <v>36</v>
      </c>
      <c r="AA51" s="1585" t="s">
        <v>36</v>
      </c>
      <c r="AB51" s="1585" t="s">
        <v>36</v>
      </c>
      <c r="AC51" s="1585" t="s">
        <v>36</v>
      </c>
      <c r="AD51" s="2548" t="s">
        <v>36</v>
      </c>
      <c r="AE51" s="2572"/>
      <c r="AF51" s="2572"/>
      <c r="AG51" s="2572"/>
      <c r="AH51" s="2572"/>
      <c r="AI51" s="2572"/>
      <c r="AJ51" s="2572"/>
      <c r="AK51" s="2572"/>
      <c r="AL51" s="2572"/>
      <c r="AM51" s="2572"/>
      <c r="AN51" s="2572"/>
      <c r="AO51" s="2572"/>
      <c r="AP51" s="2572"/>
      <c r="AQ51" s="2572"/>
      <c r="AR51" s="2572"/>
      <c r="AS51" s="2572"/>
      <c r="AT51" s="2572"/>
      <c r="AU51" s="2572"/>
      <c r="AV51" s="2572"/>
      <c r="AW51" s="2572"/>
      <c r="AX51" s="2572"/>
      <c r="AY51" s="2572"/>
      <c r="AZ51" s="239"/>
      <c r="BA51" s="3048"/>
      <c r="BB51" s="165" t="s">
        <v>101</v>
      </c>
      <c r="BC51" s="1592" t="s">
        <v>36</v>
      </c>
      <c r="BD51" s="1611" t="s">
        <v>36</v>
      </c>
      <c r="BE51" s="1611" t="s">
        <v>36</v>
      </c>
      <c r="BF51" s="1611" t="s">
        <v>36</v>
      </c>
      <c r="BG51" s="1631" t="s">
        <v>36</v>
      </c>
      <c r="BH51" s="1651" t="s">
        <v>36</v>
      </c>
      <c r="BI51" s="1611" t="s">
        <v>36</v>
      </c>
      <c r="BJ51" s="1611" t="s">
        <v>36</v>
      </c>
      <c r="BK51" s="1611" t="s">
        <v>36</v>
      </c>
      <c r="BL51" s="1631" t="s">
        <v>36</v>
      </c>
      <c r="BM51" s="1651" t="s">
        <v>36</v>
      </c>
      <c r="BN51" s="1611" t="s">
        <v>36</v>
      </c>
      <c r="BO51" s="1611" t="s">
        <v>36</v>
      </c>
      <c r="BP51" s="1611" t="s">
        <v>36</v>
      </c>
      <c r="BQ51" s="1631" t="s">
        <v>36</v>
      </c>
      <c r="BR51" s="1651" t="s">
        <v>36</v>
      </c>
      <c r="BS51" s="1611" t="s">
        <v>36</v>
      </c>
      <c r="BT51" s="1611" t="s">
        <v>36</v>
      </c>
      <c r="BU51" s="1611" t="s">
        <v>36</v>
      </c>
      <c r="BV51" s="1611" t="s">
        <v>36</v>
      </c>
      <c r="BW51" s="1611" t="s">
        <v>36</v>
      </c>
      <c r="BX51" s="1611" t="s">
        <v>36</v>
      </c>
      <c r="BY51" s="1670" t="s">
        <v>36</v>
      </c>
      <c r="BZ51" s="1670" t="s">
        <v>36</v>
      </c>
      <c r="CA51" s="1670" t="s">
        <v>36</v>
      </c>
      <c r="CB51" s="1670" t="s">
        <v>36</v>
      </c>
      <c r="CC51" s="1670" t="s">
        <v>36</v>
      </c>
      <c r="CD51" s="1670" t="s">
        <v>36</v>
      </c>
      <c r="CE51" s="2583"/>
      <c r="CF51" s="2583"/>
      <c r="CG51" s="2583"/>
      <c r="CH51" s="2583"/>
      <c r="CI51" s="2583"/>
      <c r="CJ51" s="2583"/>
      <c r="CK51" s="2583"/>
      <c r="CL51" s="2583"/>
      <c r="CM51" s="2583"/>
      <c r="CN51" s="2583"/>
      <c r="CO51" s="2583"/>
      <c r="CP51" s="2583"/>
      <c r="CQ51" s="2583"/>
      <c r="CR51" s="2583"/>
      <c r="CS51" s="2583"/>
      <c r="CT51" s="2583"/>
      <c r="CU51" s="2583"/>
      <c r="CV51" s="2583"/>
      <c r="CW51" s="2583"/>
      <c r="CX51" s="2583"/>
      <c r="CY51" s="2583"/>
      <c r="CZ51" s="2583"/>
    </row>
    <row r="52" s="130" customFormat="true" ht="15" customHeight="true" x14ac:dyDescent="0.2">
      <c r="A52" s="3061"/>
      <c r="B52" s="291" t="s">
        <v>69</v>
      </c>
      <c r="C52" s="1526" t="s">
        <v>36</v>
      </c>
      <c r="D52" s="1537" t="s">
        <v>36</v>
      </c>
      <c r="E52" s="1537" t="s">
        <v>36</v>
      </c>
      <c r="F52" s="1537" t="s">
        <v>36</v>
      </c>
      <c r="G52" s="1548" t="s">
        <v>36</v>
      </c>
      <c r="H52" s="1559" t="s">
        <v>36</v>
      </c>
      <c r="I52" s="1537" t="s">
        <v>36</v>
      </c>
      <c r="J52" s="1537" t="s">
        <v>36</v>
      </c>
      <c r="K52" s="1537" t="s">
        <v>36</v>
      </c>
      <c r="L52" s="1570" t="s">
        <v>36</v>
      </c>
      <c r="M52" s="1579" t="s">
        <v>36</v>
      </c>
      <c r="N52" s="1537" t="s">
        <v>36</v>
      </c>
      <c r="O52" s="1537" t="s">
        <v>36</v>
      </c>
      <c r="P52" s="1537" t="s">
        <v>36</v>
      </c>
      <c r="Q52" s="1548" t="s">
        <v>36</v>
      </c>
      <c r="R52" s="1559" t="s">
        <v>36</v>
      </c>
      <c r="S52" s="1537" t="s">
        <v>36</v>
      </c>
      <c r="T52" s="1537" t="s">
        <v>36</v>
      </c>
      <c r="U52" s="1537" t="s">
        <v>36</v>
      </c>
      <c r="V52" s="1537" t="s">
        <v>36</v>
      </c>
      <c r="W52" s="1537" t="s">
        <v>36</v>
      </c>
      <c r="X52" s="1537" t="s">
        <v>36</v>
      </c>
      <c r="Y52" s="1585" t="s">
        <v>36</v>
      </c>
      <c r="Z52" s="1585" t="s">
        <v>36</v>
      </c>
      <c r="AA52" s="1585" t="s">
        <v>36</v>
      </c>
      <c r="AB52" s="1585" t="s">
        <v>36</v>
      </c>
      <c r="AC52" s="1585" t="s">
        <v>36</v>
      </c>
      <c r="AD52" s="2548" t="s">
        <v>36</v>
      </c>
      <c r="AE52" s="2572"/>
      <c r="AF52" s="2572"/>
      <c r="AG52" s="2572"/>
      <c r="AH52" s="2572"/>
      <c r="AI52" s="2572"/>
      <c r="AJ52" s="2572"/>
      <c r="AK52" s="2572"/>
      <c r="AL52" s="2572"/>
      <c r="AM52" s="2572"/>
      <c r="AN52" s="2572"/>
      <c r="AO52" s="2572"/>
      <c r="AP52" s="2572"/>
      <c r="AQ52" s="2572"/>
      <c r="AR52" s="2572"/>
      <c r="AS52" s="2572"/>
      <c r="AT52" s="2572"/>
      <c r="AU52" s="2572"/>
      <c r="AV52" s="2572"/>
      <c r="AW52" s="2572"/>
      <c r="AX52" s="2572"/>
      <c r="AY52" s="2572"/>
      <c r="AZ52" s="239"/>
      <c r="BA52" s="3048"/>
      <c r="BB52" s="165" t="s">
        <v>69</v>
      </c>
      <c r="BC52" s="1592" t="s">
        <v>36</v>
      </c>
      <c r="BD52" s="1611" t="s">
        <v>36</v>
      </c>
      <c r="BE52" s="1611" t="s">
        <v>36</v>
      </c>
      <c r="BF52" s="1611" t="s">
        <v>36</v>
      </c>
      <c r="BG52" s="1631" t="s">
        <v>36</v>
      </c>
      <c r="BH52" s="1651" t="s">
        <v>36</v>
      </c>
      <c r="BI52" s="1611" t="s">
        <v>36</v>
      </c>
      <c r="BJ52" s="1611" t="s">
        <v>36</v>
      </c>
      <c r="BK52" s="1611" t="s">
        <v>36</v>
      </c>
      <c r="BL52" s="1631" t="s">
        <v>36</v>
      </c>
      <c r="BM52" s="1651" t="s">
        <v>36</v>
      </c>
      <c r="BN52" s="1611" t="s">
        <v>36</v>
      </c>
      <c r="BO52" s="1611" t="s">
        <v>36</v>
      </c>
      <c r="BP52" s="1611" t="s">
        <v>36</v>
      </c>
      <c r="BQ52" s="1631" t="s">
        <v>36</v>
      </c>
      <c r="BR52" s="1651" t="s">
        <v>36</v>
      </c>
      <c r="BS52" s="1611" t="s">
        <v>36</v>
      </c>
      <c r="BT52" s="1611" t="s">
        <v>36</v>
      </c>
      <c r="BU52" s="1611" t="s">
        <v>36</v>
      </c>
      <c r="BV52" s="1611" t="s">
        <v>36</v>
      </c>
      <c r="BW52" s="1611" t="s">
        <v>36</v>
      </c>
      <c r="BX52" s="1611" t="s">
        <v>36</v>
      </c>
      <c r="BY52" s="1670" t="s">
        <v>36</v>
      </c>
      <c r="BZ52" s="1670" t="s">
        <v>36</v>
      </c>
      <c r="CA52" s="1670" t="s">
        <v>36</v>
      </c>
      <c r="CB52" s="1670" t="s">
        <v>36</v>
      </c>
      <c r="CC52" s="1670" t="s">
        <v>36</v>
      </c>
      <c r="CD52" s="1670" t="s">
        <v>36</v>
      </c>
      <c r="CE52" s="2583"/>
      <c r="CF52" s="2583"/>
      <c r="CG52" s="2583"/>
      <c r="CH52" s="2583"/>
      <c r="CI52" s="2583"/>
      <c r="CJ52" s="2583"/>
      <c r="CK52" s="2583"/>
      <c r="CL52" s="2583"/>
      <c r="CM52" s="2583"/>
      <c r="CN52" s="2583"/>
      <c r="CO52" s="2583"/>
      <c r="CP52" s="2583"/>
      <c r="CQ52" s="2583"/>
      <c r="CR52" s="2583"/>
      <c r="CS52" s="2583"/>
      <c r="CT52" s="2583"/>
      <c r="CU52" s="2583"/>
      <c r="CV52" s="2583"/>
      <c r="CW52" s="2583"/>
      <c r="CX52" s="2583"/>
      <c r="CY52" s="2583"/>
      <c r="CZ52" s="2583"/>
    </row>
    <row r="53" s="130" customFormat="true" ht="15" customHeight="true" x14ac:dyDescent="0.2">
      <c r="A53" s="3061" t="s">
        <v>107</v>
      </c>
      <c r="B53" s="291" t="s">
        <v>102</v>
      </c>
      <c r="C53" s="1526" t="s">
        <v>36</v>
      </c>
      <c r="D53" s="1537" t="s">
        <v>36</v>
      </c>
      <c r="E53" s="1537" t="s">
        <v>36</v>
      </c>
      <c r="F53" s="1537" t="s">
        <v>36</v>
      </c>
      <c r="G53" s="1548" t="s">
        <v>36</v>
      </c>
      <c r="H53" s="1559" t="s">
        <v>36</v>
      </c>
      <c r="I53" s="1537" t="s">
        <v>36</v>
      </c>
      <c r="J53" s="1537" t="s">
        <v>36</v>
      </c>
      <c r="K53" s="1537" t="s">
        <v>36</v>
      </c>
      <c r="L53" s="1570" t="s">
        <v>36</v>
      </c>
      <c r="M53" s="1579" t="s">
        <v>36</v>
      </c>
      <c r="N53" s="1537" t="s">
        <v>36</v>
      </c>
      <c r="O53" s="1537" t="s">
        <v>36</v>
      </c>
      <c r="P53" s="1537" t="s">
        <v>36</v>
      </c>
      <c r="Q53" s="1548" t="s">
        <v>36</v>
      </c>
      <c r="R53" s="1559" t="s">
        <v>36</v>
      </c>
      <c r="S53" s="1537" t="s">
        <v>36</v>
      </c>
      <c r="T53" s="1537" t="s">
        <v>36</v>
      </c>
      <c r="U53" s="1537" t="s">
        <v>36</v>
      </c>
      <c r="V53" s="1537" t="s">
        <v>36</v>
      </c>
      <c r="W53" s="1537" t="s">
        <v>36</v>
      </c>
      <c r="X53" s="1537" t="s">
        <v>36</v>
      </c>
      <c r="Y53" s="1585" t="s">
        <v>36</v>
      </c>
      <c r="Z53" s="1585" t="s">
        <v>36</v>
      </c>
      <c r="AA53" s="1585" t="s">
        <v>36</v>
      </c>
      <c r="AB53" s="1585" t="s">
        <v>36</v>
      </c>
      <c r="AC53" s="1585" t="s">
        <v>36</v>
      </c>
      <c r="AD53" s="2548" t="s">
        <v>36</v>
      </c>
      <c r="AE53" s="2572"/>
      <c r="AF53" s="2572"/>
      <c r="AG53" s="2572"/>
      <c r="AH53" s="2572"/>
      <c r="AI53" s="2572"/>
      <c r="AJ53" s="2572"/>
      <c r="AK53" s="2572"/>
      <c r="AL53" s="2572"/>
      <c r="AM53" s="2572"/>
      <c r="AN53" s="2572"/>
      <c r="AO53" s="2572"/>
      <c r="AP53" s="2572"/>
      <c r="AQ53" s="2572"/>
      <c r="AR53" s="2572"/>
      <c r="AS53" s="2572"/>
      <c r="AT53" s="2572"/>
      <c r="AU53" s="2572"/>
      <c r="AV53" s="2572"/>
      <c r="AW53" s="2572"/>
      <c r="AX53" s="2572"/>
      <c r="AY53" s="2572"/>
      <c r="AZ53" s="239"/>
      <c r="BA53" s="3048" t="s">
        <v>107</v>
      </c>
      <c r="BB53" s="165" t="s">
        <v>102</v>
      </c>
      <c r="BC53" s="1592" t="s">
        <v>36</v>
      </c>
      <c r="BD53" s="1611" t="s">
        <v>36</v>
      </c>
      <c r="BE53" s="1611" t="s">
        <v>36</v>
      </c>
      <c r="BF53" s="1611" t="s">
        <v>36</v>
      </c>
      <c r="BG53" s="1631" t="s">
        <v>36</v>
      </c>
      <c r="BH53" s="1651" t="s">
        <v>36</v>
      </c>
      <c r="BI53" s="1611" t="s">
        <v>36</v>
      </c>
      <c r="BJ53" s="1611" t="s">
        <v>36</v>
      </c>
      <c r="BK53" s="1611" t="s">
        <v>36</v>
      </c>
      <c r="BL53" s="1631" t="s">
        <v>36</v>
      </c>
      <c r="BM53" s="1651" t="s">
        <v>36</v>
      </c>
      <c r="BN53" s="1611" t="s">
        <v>36</v>
      </c>
      <c r="BO53" s="1611" t="s">
        <v>36</v>
      </c>
      <c r="BP53" s="1611" t="s">
        <v>36</v>
      </c>
      <c r="BQ53" s="1631" t="s">
        <v>36</v>
      </c>
      <c r="BR53" s="1651" t="s">
        <v>36</v>
      </c>
      <c r="BS53" s="1611" t="s">
        <v>36</v>
      </c>
      <c r="BT53" s="1611" t="s">
        <v>36</v>
      </c>
      <c r="BU53" s="1611" t="s">
        <v>36</v>
      </c>
      <c r="BV53" s="1611" t="s">
        <v>36</v>
      </c>
      <c r="BW53" s="1611" t="s">
        <v>36</v>
      </c>
      <c r="BX53" s="1611" t="s">
        <v>36</v>
      </c>
      <c r="BY53" s="1670" t="s">
        <v>36</v>
      </c>
      <c r="BZ53" s="1670" t="s">
        <v>36</v>
      </c>
      <c r="CA53" s="1670" t="s">
        <v>36</v>
      </c>
      <c r="CB53" s="1670" t="s">
        <v>36</v>
      </c>
      <c r="CC53" s="1670" t="s">
        <v>36</v>
      </c>
      <c r="CD53" s="1670" t="s">
        <v>36</v>
      </c>
      <c r="CE53" s="2583"/>
      <c r="CF53" s="2583"/>
      <c r="CG53" s="2583"/>
      <c r="CH53" s="2583"/>
      <c r="CI53" s="2583"/>
      <c r="CJ53" s="2583"/>
      <c r="CK53" s="2583"/>
      <c r="CL53" s="2583"/>
      <c r="CM53" s="2583"/>
      <c r="CN53" s="2583"/>
      <c r="CO53" s="2583"/>
      <c r="CP53" s="2583"/>
      <c r="CQ53" s="2583"/>
      <c r="CR53" s="2583"/>
      <c r="CS53" s="2583"/>
      <c r="CT53" s="2583"/>
      <c r="CU53" s="2583"/>
      <c r="CV53" s="2583"/>
      <c r="CW53" s="2583"/>
      <c r="CX53" s="2583"/>
      <c r="CY53" s="2583"/>
      <c r="CZ53" s="2583"/>
    </row>
    <row r="54" s="130" customFormat="true" ht="15" customHeight="true" x14ac:dyDescent="0.2">
      <c r="A54" s="3061"/>
      <c r="B54" s="291" t="s">
        <v>101</v>
      </c>
      <c r="C54" s="1526" t="s">
        <v>36</v>
      </c>
      <c r="D54" s="1537" t="s">
        <v>36</v>
      </c>
      <c r="E54" s="1537" t="s">
        <v>36</v>
      </c>
      <c r="F54" s="1537" t="s">
        <v>36</v>
      </c>
      <c r="G54" s="1548" t="s">
        <v>36</v>
      </c>
      <c r="H54" s="1559" t="s">
        <v>36</v>
      </c>
      <c r="I54" s="1537" t="s">
        <v>36</v>
      </c>
      <c r="J54" s="1537" t="s">
        <v>36</v>
      </c>
      <c r="K54" s="1537" t="s">
        <v>36</v>
      </c>
      <c r="L54" s="1570" t="s">
        <v>36</v>
      </c>
      <c r="M54" s="1579" t="s">
        <v>36</v>
      </c>
      <c r="N54" s="1537" t="s">
        <v>36</v>
      </c>
      <c r="O54" s="1537" t="s">
        <v>36</v>
      </c>
      <c r="P54" s="1537" t="s">
        <v>36</v>
      </c>
      <c r="Q54" s="1548" t="s">
        <v>36</v>
      </c>
      <c r="R54" s="1559" t="s">
        <v>36</v>
      </c>
      <c r="S54" s="1537" t="s">
        <v>36</v>
      </c>
      <c r="T54" s="1537" t="s">
        <v>36</v>
      </c>
      <c r="U54" s="1537" t="s">
        <v>36</v>
      </c>
      <c r="V54" s="1537" t="s">
        <v>36</v>
      </c>
      <c r="W54" s="1537" t="s">
        <v>36</v>
      </c>
      <c r="X54" s="1537" t="s">
        <v>36</v>
      </c>
      <c r="Y54" s="1585" t="s">
        <v>36</v>
      </c>
      <c r="Z54" s="1585" t="s">
        <v>36</v>
      </c>
      <c r="AA54" s="1585" t="s">
        <v>36</v>
      </c>
      <c r="AB54" s="1585" t="s">
        <v>36</v>
      </c>
      <c r="AC54" s="1585" t="s">
        <v>36</v>
      </c>
      <c r="AD54" s="2548" t="s">
        <v>36</v>
      </c>
      <c r="AE54" s="2572"/>
      <c r="AF54" s="2572"/>
      <c r="AG54" s="2572"/>
      <c r="AH54" s="2572"/>
      <c r="AI54" s="2572"/>
      <c r="AJ54" s="2572"/>
      <c r="AK54" s="2572"/>
      <c r="AL54" s="2572"/>
      <c r="AM54" s="2572"/>
      <c r="AN54" s="2572"/>
      <c r="AO54" s="2572"/>
      <c r="AP54" s="2572"/>
      <c r="AQ54" s="2572"/>
      <c r="AR54" s="2572"/>
      <c r="AS54" s="2572"/>
      <c r="AT54" s="2572"/>
      <c r="AU54" s="2572"/>
      <c r="AV54" s="2572"/>
      <c r="AW54" s="2572"/>
      <c r="AX54" s="2572"/>
      <c r="AY54" s="2572"/>
      <c r="AZ54" s="239"/>
      <c r="BA54" s="3048"/>
      <c r="BB54" s="165" t="s">
        <v>101</v>
      </c>
      <c r="BC54" s="1592" t="s">
        <v>36</v>
      </c>
      <c r="BD54" s="1611" t="s">
        <v>36</v>
      </c>
      <c r="BE54" s="1611" t="s">
        <v>36</v>
      </c>
      <c r="BF54" s="1611" t="s">
        <v>36</v>
      </c>
      <c r="BG54" s="1631" t="s">
        <v>36</v>
      </c>
      <c r="BH54" s="1651" t="s">
        <v>36</v>
      </c>
      <c r="BI54" s="1611" t="s">
        <v>36</v>
      </c>
      <c r="BJ54" s="1611" t="s">
        <v>36</v>
      </c>
      <c r="BK54" s="1611" t="s">
        <v>36</v>
      </c>
      <c r="BL54" s="1631" t="s">
        <v>36</v>
      </c>
      <c r="BM54" s="1651" t="s">
        <v>36</v>
      </c>
      <c r="BN54" s="1611" t="s">
        <v>36</v>
      </c>
      <c r="BO54" s="1611" t="s">
        <v>36</v>
      </c>
      <c r="BP54" s="1611" t="s">
        <v>36</v>
      </c>
      <c r="BQ54" s="1631" t="s">
        <v>36</v>
      </c>
      <c r="BR54" s="1651" t="s">
        <v>36</v>
      </c>
      <c r="BS54" s="1611" t="s">
        <v>36</v>
      </c>
      <c r="BT54" s="1611" t="s">
        <v>36</v>
      </c>
      <c r="BU54" s="1611" t="s">
        <v>36</v>
      </c>
      <c r="BV54" s="1611" t="s">
        <v>36</v>
      </c>
      <c r="BW54" s="1611" t="s">
        <v>36</v>
      </c>
      <c r="BX54" s="1611" t="s">
        <v>36</v>
      </c>
      <c r="BY54" s="1670" t="s">
        <v>36</v>
      </c>
      <c r="BZ54" s="1670" t="s">
        <v>36</v>
      </c>
      <c r="CA54" s="1670" t="s">
        <v>36</v>
      </c>
      <c r="CB54" s="1670" t="s">
        <v>36</v>
      </c>
      <c r="CC54" s="1670" t="s">
        <v>36</v>
      </c>
      <c r="CD54" s="1670" t="s">
        <v>36</v>
      </c>
      <c r="CE54" s="2583"/>
      <c r="CF54" s="2583"/>
      <c r="CG54" s="2583"/>
      <c r="CH54" s="2583"/>
      <c r="CI54" s="2583"/>
      <c r="CJ54" s="2583"/>
      <c r="CK54" s="2583"/>
      <c r="CL54" s="2583"/>
      <c r="CM54" s="2583"/>
      <c r="CN54" s="2583"/>
      <c r="CO54" s="2583"/>
      <c r="CP54" s="2583"/>
      <c r="CQ54" s="2583"/>
      <c r="CR54" s="2583"/>
      <c r="CS54" s="2583"/>
      <c r="CT54" s="2583"/>
      <c r="CU54" s="2583"/>
      <c r="CV54" s="2583"/>
      <c r="CW54" s="2583"/>
      <c r="CX54" s="2583"/>
      <c r="CY54" s="2583"/>
      <c r="CZ54" s="2583"/>
    </row>
    <row r="55" s="130" customFormat="true" ht="15" customHeight="true" x14ac:dyDescent="0.2">
      <c r="A55" s="3062"/>
      <c r="B55" s="292" t="s">
        <v>69</v>
      </c>
      <c r="C55" s="1529" t="s">
        <v>36</v>
      </c>
      <c r="D55" s="1540" t="s">
        <v>36</v>
      </c>
      <c r="E55" s="1540" t="s">
        <v>36</v>
      </c>
      <c r="F55" s="1540" t="s">
        <v>36</v>
      </c>
      <c r="G55" s="1551" t="s">
        <v>36</v>
      </c>
      <c r="H55" s="1562" t="s">
        <v>36</v>
      </c>
      <c r="I55" s="1540" t="s">
        <v>36</v>
      </c>
      <c r="J55" s="1540" t="s">
        <v>36</v>
      </c>
      <c r="K55" s="1540" t="s">
        <v>36</v>
      </c>
      <c r="L55" s="1573" t="s">
        <v>36</v>
      </c>
      <c r="M55" s="1581" t="s">
        <v>36</v>
      </c>
      <c r="N55" s="1540" t="s">
        <v>36</v>
      </c>
      <c r="O55" s="1540" t="s">
        <v>36</v>
      </c>
      <c r="P55" s="1540" t="s">
        <v>36</v>
      </c>
      <c r="Q55" s="1551" t="s">
        <v>36</v>
      </c>
      <c r="R55" s="2508" t="s">
        <v>36</v>
      </c>
      <c r="S55" s="2509" t="s">
        <v>36</v>
      </c>
      <c r="T55" s="2509" t="s">
        <v>36</v>
      </c>
      <c r="U55" s="2509" t="s">
        <v>36</v>
      </c>
      <c r="V55" s="2509" t="s">
        <v>36</v>
      </c>
      <c r="W55" s="2509" t="s">
        <v>36</v>
      </c>
      <c r="X55" s="2509" t="s">
        <v>36</v>
      </c>
      <c r="Y55" s="2509" t="s">
        <v>36</v>
      </c>
      <c r="Z55" s="2509" t="s">
        <v>36</v>
      </c>
      <c r="AA55" s="2509" t="s">
        <v>36</v>
      </c>
      <c r="AB55" s="2509" t="s">
        <v>36</v>
      </c>
      <c r="AC55" s="2509" t="s">
        <v>36</v>
      </c>
      <c r="AD55" s="2550" t="s">
        <v>36</v>
      </c>
      <c r="AE55" s="2573"/>
      <c r="AF55" s="2573"/>
      <c r="AG55" s="2573"/>
      <c r="AH55" s="2573"/>
      <c r="AI55" s="2573"/>
      <c r="AJ55" s="2573"/>
      <c r="AK55" s="2573"/>
      <c r="AL55" s="2573"/>
      <c r="AM55" s="2573"/>
      <c r="AN55" s="2573"/>
      <c r="AO55" s="2573"/>
      <c r="AP55" s="2573"/>
      <c r="AQ55" s="2573"/>
      <c r="AR55" s="2573"/>
      <c r="AS55" s="2573"/>
      <c r="AT55" s="2573"/>
      <c r="AU55" s="2573"/>
      <c r="AV55" s="2573"/>
      <c r="AW55" s="2573"/>
      <c r="AX55" s="2573"/>
      <c r="AY55" s="2573"/>
      <c r="AZ55" s="239"/>
      <c r="BA55" s="3063"/>
      <c r="BB55" s="166" t="s">
        <v>69</v>
      </c>
      <c r="BC55" s="1593" t="s">
        <v>36</v>
      </c>
      <c r="BD55" s="1612" t="s">
        <v>36</v>
      </c>
      <c r="BE55" s="1612" t="s">
        <v>36</v>
      </c>
      <c r="BF55" s="1612" t="s">
        <v>36</v>
      </c>
      <c r="BG55" s="1632" t="s">
        <v>36</v>
      </c>
      <c r="BH55" s="1652" t="s">
        <v>36</v>
      </c>
      <c r="BI55" s="1612" t="s">
        <v>36</v>
      </c>
      <c r="BJ55" s="1612" t="s">
        <v>36</v>
      </c>
      <c r="BK55" s="1612" t="s">
        <v>36</v>
      </c>
      <c r="BL55" s="1632" t="s">
        <v>36</v>
      </c>
      <c r="BM55" s="1652" t="s">
        <v>36</v>
      </c>
      <c r="BN55" s="1612" t="s">
        <v>36</v>
      </c>
      <c r="BO55" s="1612" t="s">
        <v>36</v>
      </c>
      <c r="BP55" s="1612" t="s">
        <v>36</v>
      </c>
      <c r="BQ55" s="1632" t="s">
        <v>36</v>
      </c>
      <c r="BR55" s="2510" t="s">
        <v>36</v>
      </c>
      <c r="BS55" s="2511" t="s">
        <v>36</v>
      </c>
      <c r="BT55" s="2511" t="s">
        <v>36</v>
      </c>
      <c r="BU55" s="2511" t="s">
        <v>36</v>
      </c>
      <c r="BV55" s="2511" t="s">
        <v>36</v>
      </c>
      <c r="BW55" s="2511" t="s">
        <v>36</v>
      </c>
      <c r="BX55" s="2511" t="s">
        <v>36</v>
      </c>
      <c r="BY55" s="2511" t="s">
        <v>36</v>
      </c>
      <c r="BZ55" s="1685" t="s">
        <v>36</v>
      </c>
      <c r="CA55" s="1685" t="s">
        <v>36</v>
      </c>
      <c r="CB55" s="1685" t="s">
        <v>36</v>
      </c>
      <c r="CC55" s="1685" t="s">
        <v>36</v>
      </c>
      <c r="CD55" s="1685" t="s">
        <v>36</v>
      </c>
      <c r="CE55" s="2584"/>
      <c r="CF55" s="2584"/>
      <c r="CG55" s="2584"/>
      <c r="CH55" s="2584"/>
      <c r="CI55" s="2584"/>
      <c r="CJ55" s="2584"/>
      <c r="CK55" s="2584"/>
      <c r="CL55" s="2584"/>
      <c r="CM55" s="2584"/>
      <c r="CN55" s="2584"/>
      <c r="CO55" s="2584"/>
      <c r="CP55" s="2584"/>
      <c r="CQ55" s="2584"/>
      <c r="CR55" s="2584"/>
      <c r="CS55" s="2584"/>
      <c r="CT55" s="2584"/>
      <c r="CU55" s="2584"/>
      <c r="CV55" s="2584"/>
      <c r="CW55" s="2584"/>
      <c r="CX55" s="2584"/>
      <c r="CY55" s="2584"/>
      <c r="CZ55" s="2584"/>
    </row>
    <row r="56" s="767" customFormat="true" ht="15" customHeight="true" x14ac:dyDescent="0.2">
      <c r="A56" s="132"/>
      <c r="B56" s="204"/>
      <c r="C56" s="3087" t="s">
        <v>116</v>
      </c>
      <c r="D56" s="3088"/>
      <c r="E56" s="3088"/>
      <c r="F56" s="3088"/>
      <c r="G56" s="3089"/>
      <c r="H56" s="3373" t="s">
        <v>39</v>
      </c>
      <c r="I56" s="3374"/>
      <c r="J56" s="3374"/>
      <c r="K56" s="3374"/>
      <c r="L56" s="3375"/>
      <c r="M56" s="3376" t="s">
        <v>38</v>
      </c>
      <c r="N56" s="3374"/>
      <c r="O56" s="3374"/>
      <c r="P56" s="3374"/>
      <c r="Q56" s="3375"/>
      <c r="R56" s="2700" t="s">
        <v>143</v>
      </c>
      <c r="S56" s="2708"/>
      <c r="T56" s="2708"/>
      <c r="U56" s="2708"/>
      <c r="V56" s="2708"/>
      <c r="W56" s="2708"/>
      <c r="X56" s="2708"/>
      <c r="Y56" s="2708"/>
      <c r="Z56" s="2708"/>
      <c r="AA56" s="2708"/>
      <c r="AB56" s="2708"/>
      <c r="AC56" s="2708"/>
      <c r="AD56" s="2709"/>
      <c r="AE56" s="1045"/>
      <c r="AF56" s="1045"/>
      <c r="AG56" s="1045"/>
      <c r="AH56" s="1045"/>
      <c r="AI56" s="1045"/>
      <c r="AJ56" s="1045"/>
      <c r="AK56" s="1045"/>
      <c r="AL56" s="1045"/>
      <c r="AM56" s="1045"/>
      <c r="AN56" s="1045"/>
      <c r="AO56" s="1045"/>
      <c r="AP56" s="1045"/>
      <c r="AQ56" s="1045"/>
      <c r="AR56" s="1045"/>
      <c r="AS56" s="1045"/>
      <c r="AT56" s="1045"/>
      <c r="AU56" s="1045"/>
      <c r="AV56" s="1045"/>
      <c r="AW56" s="1045"/>
      <c r="AX56" s="1045"/>
      <c r="AY56" s="1045"/>
      <c r="AZ56" s="240"/>
      <c r="BA56" s="241" t="s">
        <v>132</v>
      </c>
      <c r="BB56" s="115" t="s">
        <v>97</v>
      </c>
      <c r="BC56" s="3049" t="s">
        <v>116</v>
      </c>
      <c r="BD56" s="3050"/>
      <c r="BE56" s="3050"/>
      <c r="BF56" s="3050"/>
      <c r="BG56" s="3051"/>
      <c r="BH56" s="3052" t="s">
        <v>39</v>
      </c>
      <c r="BI56" s="3050"/>
      <c r="BJ56" s="3050"/>
      <c r="BK56" s="3050"/>
      <c r="BL56" s="3051"/>
      <c r="BM56" s="3052" t="s">
        <v>38</v>
      </c>
      <c r="BN56" s="3050"/>
      <c r="BO56" s="3050"/>
      <c r="BP56" s="3050"/>
      <c r="BQ56" s="3053"/>
      <c r="BR56" s="2504" t="s">
        <v>143</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767" customFormat="true" ht="24" x14ac:dyDescent="0.2">
      <c r="A57" s="205" t="s">
        <v>70</v>
      </c>
      <c r="B57" s="278"/>
      <c r="C57" s="407" t="s">
        <v>0</v>
      </c>
      <c r="D57" s="408" t="s">
        <v>1</v>
      </c>
      <c r="E57" s="408" t="s">
        <v>2</v>
      </c>
      <c r="F57" s="408" t="s">
        <v>3</v>
      </c>
      <c r="G57" s="409" t="s">
        <v>4</v>
      </c>
      <c r="H57" s="2288" t="s">
        <v>0</v>
      </c>
      <c r="I57" s="2252" t="s">
        <v>1</v>
      </c>
      <c r="J57" s="2252" t="s">
        <v>2</v>
      </c>
      <c r="K57" s="2252" t="s">
        <v>3</v>
      </c>
      <c r="L57" s="2253" t="s">
        <v>4</v>
      </c>
      <c r="M57" s="2278" t="s">
        <v>0</v>
      </c>
      <c r="N57" s="2252" t="s">
        <v>1</v>
      </c>
      <c r="O57" s="2252" t="s">
        <v>2</v>
      </c>
      <c r="P57" s="2252" t="s">
        <v>3</v>
      </c>
      <c r="Q57" s="2298" t="s">
        <v>4</v>
      </c>
      <c r="R57" s="2288" t="s">
        <v>364</v>
      </c>
      <c r="S57" s="2252" t="s">
        <v>365</v>
      </c>
      <c r="T57" s="2252" t="s">
        <v>247</v>
      </c>
      <c r="U57" s="2252" t="s">
        <v>248</v>
      </c>
      <c r="V57" s="2252" t="s">
        <v>249</v>
      </c>
      <c r="W57" s="2252" t="s">
        <v>250</v>
      </c>
      <c r="X57" s="2252" t="s">
        <v>251</v>
      </c>
      <c r="Y57" s="2252" t="s">
        <v>252</v>
      </c>
      <c r="Z57" s="2252" t="s">
        <v>366</v>
      </c>
      <c r="AA57" s="2252" t="s">
        <v>254</v>
      </c>
      <c r="AB57" s="2252" t="s">
        <v>367</v>
      </c>
      <c r="AC57" s="2252" t="s">
        <v>256</v>
      </c>
      <c r="AD57" s="2254" t="s">
        <v>257</v>
      </c>
      <c r="AE57" s="1045"/>
      <c r="AF57" s="1045"/>
      <c r="AG57" s="1045"/>
      <c r="AH57" s="1045"/>
      <c r="AI57" s="1045"/>
      <c r="AJ57" s="1045"/>
      <c r="AK57" s="1045"/>
      <c r="AL57" s="1045"/>
      <c r="AM57" s="1045"/>
      <c r="AN57" s="1045"/>
      <c r="AO57" s="1045"/>
      <c r="AP57" s="1045"/>
      <c r="AQ57" s="1045"/>
      <c r="AR57" s="1045"/>
      <c r="AS57" s="1045"/>
      <c r="AT57" s="1045"/>
      <c r="AU57" s="1045"/>
      <c r="AV57" s="1045"/>
      <c r="AW57" s="1045"/>
      <c r="AX57" s="1045"/>
      <c r="AY57" s="1045"/>
      <c r="AZ57" s="240"/>
      <c r="BA57" s="218" t="s">
        <v>121</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364</v>
      </c>
      <c r="BS57" s="184" t="s">
        <v>365</v>
      </c>
      <c r="BT57" s="184" t="s">
        <v>247</v>
      </c>
      <c r="BU57" s="184" t="s">
        <v>248</v>
      </c>
      <c r="BV57" s="184" t="s">
        <v>249</v>
      </c>
      <c r="BW57" s="184" t="s">
        <v>250</v>
      </c>
      <c r="BX57" s="184" t="s">
        <v>251</v>
      </c>
      <c r="BY57" s="185" t="s">
        <v>252</v>
      </c>
      <c r="BZ57" s="185" t="s">
        <v>366</v>
      </c>
      <c r="CA57" s="185" t="s">
        <v>254</v>
      </c>
      <c r="CB57" s="185" t="s">
        <v>367</v>
      </c>
      <c r="CC57" s="185" t="s">
        <v>256</v>
      </c>
      <c r="CD57" s="185" t="s">
        <v>257</v>
      </c>
      <c r="CE57" s="2585"/>
      <c r="CF57" s="2585"/>
      <c r="CG57" s="2585"/>
      <c r="CH57" s="2585"/>
      <c r="CI57" s="2585"/>
      <c r="CJ57" s="2585"/>
      <c r="CK57" s="2585"/>
      <c r="CL57" s="2585"/>
      <c r="CM57" s="2585"/>
      <c r="CN57" s="2585"/>
      <c r="CO57" s="2585"/>
      <c r="CP57" s="2585"/>
      <c r="CQ57" s="2585"/>
      <c r="CR57" s="2585"/>
      <c r="CS57" s="2585"/>
      <c r="CT57" s="2585"/>
      <c r="CU57" s="2585"/>
      <c r="CV57" s="2585"/>
      <c r="CW57" s="2585"/>
      <c r="CX57" s="2585"/>
      <c r="CY57" s="2585"/>
      <c r="CZ57" s="2585"/>
    </row>
    <row r="58" s="767" customFormat="true" ht="15" customHeight="true" x14ac:dyDescent="0.2">
      <c r="A58" s="3371" t="s">
        <v>368</v>
      </c>
      <c r="B58" s="2454" t="s">
        <v>369</v>
      </c>
      <c r="C58" s="2355">
        <v>3.047842886037011E-2</v>
      </c>
      <c r="D58" s="2356">
        <v>0.12340986001487399</v>
      </c>
      <c r="E58" s="2356">
        <v>0.14514673036130904</v>
      </c>
      <c r="F58" s="2356">
        <v>0.370620228976552</v>
      </c>
      <c r="G58" s="2357">
        <v>6.1489001525916906</v>
      </c>
      <c r="H58" s="2358">
        <v>1.4155309684108148</v>
      </c>
      <c r="I58" s="2356">
        <v>1.2119780796415249</v>
      </c>
      <c r="J58" s="2356">
        <v>4.0609626525869764</v>
      </c>
      <c r="K58" s="2356">
        <v>5.5332377565272601</v>
      </c>
      <c r="L58" s="2359">
        <v>12.559704216618506</v>
      </c>
      <c r="M58" s="2360">
        <v>4.1336822365007485E-2</v>
      </c>
      <c r="N58" s="2356">
        <v>5.5119723936570747E-2</v>
      </c>
      <c r="O58" s="2356">
        <v>0.11228311554056603</v>
      </c>
      <c r="P58" s="2356">
        <v>0.19729527764737317</v>
      </c>
      <c r="Q58" s="2357">
        <v>0</v>
      </c>
      <c r="R58" s="2358">
        <v>0.15785649158329182</v>
      </c>
      <c r="S58" s="2356">
        <v>0</v>
      </c>
      <c r="T58" s="2356">
        <v>6.9246323834558794</v>
      </c>
      <c r="U58" s="2356">
        <v>0</v>
      </c>
      <c r="V58" s="2356">
        <v>0</v>
      </c>
      <c r="W58" s="2356">
        <v>1.9325200684793578</v>
      </c>
      <c r="X58" s="2356">
        <v>0.24447160942659543</v>
      </c>
      <c r="Y58" s="2356">
        <v>0</v>
      </c>
      <c r="Z58" s="2356">
        <v>1.9080497427619845</v>
      </c>
      <c r="AA58" s="2356">
        <v>0.32222058610375642</v>
      </c>
      <c r="AB58" s="2356">
        <v>0.63230301505095443</v>
      </c>
      <c r="AC58" s="2356">
        <v>0</v>
      </c>
      <c r="AD58" s="2722">
        <v>0.13719853656502726</v>
      </c>
      <c r="AE58" s="1045"/>
      <c r="AF58" s="1045"/>
      <c r="AG58" s="1045"/>
      <c r="AH58" s="1045"/>
      <c r="AI58" s="1045"/>
      <c r="AJ58" s="1045"/>
      <c r="AK58" s="1045"/>
      <c r="AL58" s="1045"/>
      <c r="AM58" s="1045"/>
      <c r="AN58" s="1045"/>
      <c r="AO58" s="1045"/>
      <c r="AP58" s="1045"/>
      <c r="AQ58" s="1045"/>
      <c r="AR58" s="1045"/>
      <c r="AS58" s="1045"/>
      <c r="AT58" s="1045"/>
      <c r="AU58" s="1045"/>
      <c r="AV58" s="1045"/>
      <c r="AW58" s="1045"/>
      <c r="AX58" s="1045"/>
      <c r="AY58" s="1045"/>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440"/>
      <c r="CC58" s="440"/>
      <c r="CD58" s="440"/>
      <c r="CE58" s="2586"/>
      <c r="CF58" s="2586"/>
      <c r="CG58" s="2586"/>
      <c r="CH58" s="2586"/>
      <c r="CI58" s="2586"/>
      <c r="CJ58" s="2586"/>
      <c r="CK58" s="2586"/>
      <c r="CL58" s="2586"/>
      <c r="CM58" s="2586"/>
      <c r="CN58" s="2586"/>
      <c r="CO58" s="2586"/>
      <c r="CP58" s="2586"/>
      <c r="CQ58" s="2586"/>
      <c r="CR58" s="2586"/>
      <c r="CS58" s="2586"/>
      <c r="CT58" s="2586"/>
      <c r="CU58" s="2586"/>
      <c r="CV58" s="2586"/>
      <c r="CW58" s="2586"/>
      <c r="CX58" s="2586"/>
      <c r="CY58" s="2586"/>
      <c r="CZ58" s="2586"/>
    </row>
    <row r="59" s="767" customFormat="true" ht="15" customHeight="true" x14ac:dyDescent="0.2">
      <c r="A59" s="3372"/>
      <c r="B59" s="2455" t="s">
        <v>370</v>
      </c>
      <c r="C59" s="2361">
        <v>0.57255708177958209</v>
      </c>
      <c r="D59" s="2362">
        <v>0.58663806828783049</v>
      </c>
      <c r="E59" s="2362">
        <v>0.37256087472099308</v>
      </c>
      <c r="F59" s="2362">
        <v>3.8402646510457044</v>
      </c>
      <c r="G59" s="2363">
        <v>48.829307612192558</v>
      </c>
      <c r="H59" s="2364">
        <v>11.331559833198423</v>
      </c>
      <c r="I59" s="2362">
        <v>25.793750563391992</v>
      </c>
      <c r="J59" s="2362">
        <v>43.48011590890016</v>
      </c>
      <c r="K59" s="2362">
        <v>54.851525377364204</v>
      </c>
      <c r="L59" s="2365">
        <v>64.324830932890123</v>
      </c>
      <c r="M59" s="2366">
        <v>0.32096037230265745</v>
      </c>
      <c r="N59" s="2362">
        <v>0.55435088878114802</v>
      </c>
      <c r="O59" s="2362">
        <v>0.78760911254992572</v>
      </c>
      <c r="P59" s="2362">
        <v>0.3038671785246847</v>
      </c>
      <c r="Q59" s="2363">
        <v>0.2472612791158191</v>
      </c>
      <c r="R59" s="2364">
        <v>0.41535448123540003</v>
      </c>
      <c r="S59" s="2362">
        <v>7.3736729735016855</v>
      </c>
      <c r="T59" s="2362">
        <v>51.399605583899991</v>
      </c>
      <c r="U59" s="2362">
        <v>2.5967137510520497</v>
      </c>
      <c r="V59" s="2362">
        <v>0</v>
      </c>
      <c r="W59" s="2362">
        <v>3.5716998962499193</v>
      </c>
      <c r="X59" s="2362">
        <v>0.93738471472830043</v>
      </c>
      <c r="Y59" s="2362">
        <v>4.7553169198233741E-2</v>
      </c>
      <c r="Z59" s="2362">
        <v>20.661003957475106</v>
      </c>
      <c r="AA59" s="2362">
        <v>4.5772140165193367</v>
      </c>
      <c r="AB59" s="2362">
        <v>1.5432406909567802</v>
      </c>
      <c r="AC59" s="2362">
        <v>2.869720462118285</v>
      </c>
      <c r="AD59" s="2723">
        <v>3.3096697982032492</v>
      </c>
      <c r="AE59" s="1045"/>
      <c r="AF59" s="1045"/>
      <c r="AG59" s="1045"/>
      <c r="AH59" s="1045"/>
      <c r="AI59" s="1045"/>
      <c r="AJ59" s="1045"/>
      <c r="AK59" s="1045"/>
      <c r="AL59" s="1045"/>
      <c r="AM59" s="1045"/>
      <c r="AN59" s="1045"/>
      <c r="AO59" s="1045"/>
      <c r="AP59" s="1045"/>
      <c r="AQ59" s="1045"/>
      <c r="AR59" s="1045"/>
      <c r="AS59" s="1045"/>
      <c r="AT59" s="1045"/>
      <c r="AU59" s="1045"/>
      <c r="AV59" s="1045"/>
      <c r="AW59" s="1045"/>
      <c r="AX59" s="1045"/>
      <c r="AY59" s="1045"/>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442"/>
      <c r="CC59" s="442"/>
      <c r="CD59" s="442"/>
      <c r="CE59" s="2587"/>
      <c r="CF59" s="2587"/>
      <c r="CG59" s="2587"/>
      <c r="CH59" s="2587"/>
      <c r="CI59" s="2587"/>
      <c r="CJ59" s="2587"/>
      <c r="CK59" s="2587"/>
      <c r="CL59" s="2587"/>
      <c r="CM59" s="2587"/>
      <c r="CN59" s="2587"/>
      <c r="CO59" s="2587"/>
      <c r="CP59" s="2587"/>
      <c r="CQ59" s="2587"/>
      <c r="CR59" s="2587"/>
      <c r="CS59" s="2587"/>
      <c r="CT59" s="2587"/>
      <c r="CU59" s="2587"/>
      <c r="CV59" s="2587"/>
      <c r="CW59" s="2587"/>
      <c r="CX59" s="2587"/>
      <c r="CY59" s="2587"/>
      <c r="CZ59" s="2587"/>
    </row>
    <row r="60" s="767" customFormat="true" ht="15" customHeight="true" x14ac:dyDescent="0.2">
      <c r="A60" s="3372"/>
      <c r="B60" s="2455" t="s">
        <v>371</v>
      </c>
      <c r="C60" s="2361">
        <v>8.6112466652895918</v>
      </c>
      <c r="D60" s="2362">
        <v>7.8978624375693887</v>
      </c>
      <c r="E60" s="2362">
        <v>6.0527882317558905</v>
      </c>
      <c r="F60" s="2362">
        <v>12.825137118646657</v>
      </c>
      <c r="G60" s="2363">
        <v>33.947277867056158</v>
      </c>
      <c r="H60" s="2364">
        <v>30.612932371381511</v>
      </c>
      <c r="I60" s="2362">
        <v>51.955482418735585</v>
      </c>
      <c r="J60" s="2362">
        <v>39.989022512991141</v>
      </c>
      <c r="K60" s="2362">
        <v>31.497015054302313</v>
      </c>
      <c r="L60" s="2365">
        <v>16.032511132246928</v>
      </c>
      <c r="M60" s="2366">
        <v>7.5876999994900007</v>
      </c>
      <c r="N60" s="2362">
        <v>8.4087512979261536</v>
      </c>
      <c r="O60" s="2362">
        <v>7.9623675121304833</v>
      </c>
      <c r="P60" s="2362">
        <v>3.5231751132187608</v>
      </c>
      <c r="Q60" s="2363">
        <v>5.8997261952206586</v>
      </c>
      <c r="R60" s="2364">
        <v>7.5497481744004116</v>
      </c>
      <c r="S60" s="2362">
        <v>12.361995373478225</v>
      </c>
      <c r="T60" s="2362">
        <v>31.051740116740774</v>
      </c>
      <c r="U60" s="2362">
        <v>8.7003106986863816</v>
      </c>
      <c r="V60" s="2362">
        <v>7.5784586304438006</v>
      </c>
      <c r="W60" s="2362">
        <v>16.963207105522404</v>
      </c>
      <c r="X60" s="2362">
        <v>11.571296745139913</v>
      </c>
      <c r="Y60" s="2362">
        <v>2.3176901991767243</v>
      </c>
      <c r="Z60" s="2362">
        <v>17.093046506746774</v>
      </c>
      <c r="AA60" s="2362">
        <v>13.957059945903247</v>
      </c>
      <c r="AB60" s="2362">
        <v>7.2717101506826971</v>
      </c>
      <c r="AC60" s="2362">
        <v>12.029474760250311</v>
      </c>
      <c r="AD60" s="2723">
        <v>16.631079261241023</v>
      </c>
      <c r="AE60" s="1045"/>
      <c r="AF60" s="1045"/>
      <c r="AG60" s="1045"/>
      <c r="AH60" s="1045"/>
      <c r="AI60" s="1045"/>
      <c r="AJ60" s="1045"/>
      <c r="AK60" s="1045"/>
      <c r="AL60" s="1045"/>
      <c r="AM60" s="1045"/>
      <c r="AN60" s="1045"/>
      <c r="AO60" s="1045"/>
      <c r="AP60" s="1045"/>
      <c r="AQ60" s="1045"/>
      <c r="AR60" s="1045"/>
      <c r="AS60" s="1045"/>
      <c r="AT60" s="1045"/>
      <c r="AU60" s="1045"/>
      <c r="AV60" s="1045"/>
      <c r="AW60" s="1045"/>
      <c r="AX60" s="1045"/>
      <c r="AY60" s="1045"/>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442"/>
      <c r="CC60" s="442"/>
      <c r="CD60" s="442"/>
      <c r="CE60" s="2587"/>
      <c r="CF60" s="2587"/>
      <c r="CG60" s="2587"/>
      <c r="CH60" s="2587"/>
      <c r="CI60" s="2587"/>
      <c r="CJ60" s="2587"/>
      <c r="CK60" s="2587"/>
      <c r="CL60" s="2587"/>
      <c r="CM60" s="2587"/>
      <c r="CN60" s="2587"/>
      <c r="CO60" s="2587"/>
      <c r="CP60" s="2587"/>
      <c r="CQ60" s="2587"/>
      <c r="CR60" s="2587"/>
      <c r="CS60" s="2587"/>
      <c r="CT60" s="2587"/>
      <c r="CU60" s="2587"/>
      <c r="CV60" s="2587"/>
      <c r="CW60" s="2587"/>
      <c r="CX60" s="2587"/>
      <c r="CY60" s="2587"/>
      <c r="CZ60" s="2587"/>
    </row>
    <row r="61" s="767" customFormat="true" ht="15" customHeight="true" x14ac:dyDescent="0.2">
      <c r="A61" s="3372"/>
      <c r="B61" s="2455" t="s">
        <v>473</v>
      </c>
      <c r="C61" s="2361">
        <v>0</v>
      </c>
      <c r="D61" s="2362">
        <v>0</v>
      </c>
      <c r="E61" s="2362">
        <v>0</v>
      </c>
      <c r="F61" s="2362">
        <v>9.4742348767906381E-2</v>
      </c>
      <c r="G61" s="2363">
        <v>0.38822016531977654</v>
      </c>
      <c r="H61" s="2364">
        <v>0</v>
      </c>
      <c r="I61" s="2362">
        <v>0.58567213258156281</v>
      </c>
      <c r="J61" s="2362">
        <v>1.0159850049438095</v>
      </c>
      <c r="K61" s="2362">
        <v>0</v>
      </c>
      <c r="L61" s="2365">
        <v>0</v>
      </c>
      <c r="M61" s="2366">
        <v>0</v>
      </c>
      <c r="N61" s="2362">
        <v>0</v>
      </c>
      <c r="O61" s="2362">
        <v>0</v>
      </c>
      <c r="P61" s="2362">
        <v>0</v>
      </c>
      <c r="Q61" s="2363">
        <v>8.411882723813327E-2</v>
      </c>
      <c r="R61" s="2364">
        <v>0</v>
      </c>
      <c r="S61" s="2362">
        <v>0.12619928546582421</v>
      </c>
      <c r="T61" s="2362">
        <v>0.51095405804023719</v>
      </c>
      <c r="U61" s="2362">
        <v>0</v>
      </c>
      <c r="V61" s="2362">
        <v>0</v>
      </c>
      <c r="W61" s="2362">
        <v>0</v>
      </c>
      <c r="X61" s="2362">
        <v>0.46438960783306776</v>
      </c>
      <c r="Y61" s="2362">
        <v>0</v>
      </c>
      <c r="Z61" s="2362">
        <v>0</v>
      </c>
      <c r="AA61" s="2362">
        <v>0</v>
      </c>
      <c r="AB61" s="2362">
        <v>0</v>
      </c>
      <c r="AC61" s="2362">
        <v>0</v>
      </c>
      <c r="AD61" s="2723">
        <v>0.21975170654807027</v>
      </c>
      <c r="AE61" s="1045"/>
      <c r="AF61" s="1045"/>
      <c r="AG61" s="1045"/>
      <c r="AH61" s="1045"/>
      <c r="AI61" s="1045"/>
      <c r="AJ61" s="1045"/>
      <c r="AK61" s="1045"/>
      <c r="AL61" s="1045"/>
      <c r="AM61" s="1045"/>
      <c r="AN61" s="1045"/>
      <c r="AO61" s="1045"/>
      <c r="AP61" s="1045"/>
      <c r="AQ61" s="1045"/>
      <c r="AR61" s="1045"/>
      <c r="AS61" s="1045"/>
      <c r="AT61" s="1045"/>
      <c r="AU61" s="1045"/>
      <c r="AV61" s="1045"/>
      <c r="AW61" s="1045"/>
      <c r="AX61" s="1045"/>
      <c r="AY61" s="1045"/>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442"/>
      <c r="CC61" s="442"/>
      <c r="CD61" s="442"/>
      <c r="CE61" s="2587"/>
      <c r="CF61" s="2587"/>
      <c r="CG61" s="2587"/>
      <c r="CH61" s="2587"/>
      <c r="CI61" s="2587"/>
      <c r="CJ61" s="2587"/>
      <c r="CK61" s="2587"/>
      <c r="CL61" s="2587"/>
      <c r="CM61" s="2587"/>
      <c r="CN61" s="2587"/>
      <c r="CO61" s="2587"/>
      <c r="CP61" s="2587"/>
      <c r="CQ61" s="2587"/>
      <c r="CR61" s="2587"/>
      <c r="CS61" s="2587"/>
      <c r="CT61" s="2587"/>
      <c r="CU61" s="2587"/>
      <c r="CV61" s="2587"/>
      <c r="CW61" s="2587"/>
      <c r="CX61" s="2587"/>
      <c r="CY61" s="2587"/>
      <c r="CZ61" s="2587"/>
    </row>
    <row r="62" s="767" customFormat="true" ht="15" customHeight="true" x14ac:dyDescent="0.2">
      <c r="A62" s="3372"/>
      <c r="B62" s="2455" t="s">
        <v>372</v>
      </c>
      <c r="C62" s="2361">
        <v>55.768463539766245</v>
      </c>
      <c r="D62" s="2362">
        <v>55.785816212296766</v>
      </c>
      <c r="E62" s="2362">
        <v>56.949585077436652</v>
      </c>
      <c r="F62" s="2362">
        <v>49.905769702033538</v>
      </c>
      <c r="G62" s="2363">
        <v>2.5271938647118315</v>
      </c>
      <c r="H62" s="2364">
        <v>33.158992012609133</v>
      </c>
      <c r="I62" s="2362">
        <v>8.2141279829566667</v>
      </c>
      <c r="J62" s="2362">
        <v>1.7361901164829323</v>
      </c>
      <c r="K62" s="2362">
        <v>1.4601302043858386</v>
      </c>
      <c r="L62" s="2365">
        <v>7.1714222540655861E-2</v>
      </c>
      <c r="M62" s="2366">
        <v>55.296038579220543</v>
      </c>
      <c r="N62" s="2362">
        <v>56.765161842268398</v>
      </c>
      <c r="O62" s="2362">
        <v>55.716765631114484</v>
      </c>
      <c r="P62" s="2362">
        <v>59.470353467190492</v>
      </c>
      <c r="Q62" s="2363">
        <v>56.625025518929974</v>
      </c>
      <c r="R62" s="2364">
        <v>18.426694940993869</v>
      </c>
      <c r="S62" s="2362">
        <v>53.192307917738859</v>
      </c>
      <c r="T62" s="2362">
        <v>6.0197667819600138</v>
      </c>
      <c r="U62" s="2362">
        <v>73.540771921151588</v>
      </c>
      <c r="V62" s="2362">
        <v>77.343658576706304</v>
      </c>
      <c r="W62" s="2362">
        <v>48.824049177174395</v>
      </c>
      <c r="X62" s="2362">
        <v>73.437489272543672</v>
      </c>
      <c r="Y62" s="2362">
        <v>68.081281535991195</v>
      </c>
      <c r="Z62" s="2362">
        <v>13.252931962194955</v>
      </c>
      <c r="AA62" s="2362">
        <v>39.416929502617783</v>
      </c>
      <c r="AB62" s="2362">
        <v>76.170681882907957</v>
      </c>
      <c r="AC62" s="2362">
        <v>59.806496555619489</v>
      </c>
      <c r="AD62" s="2723">
        <v>46.511988402521773</v>
      </c>
      <c r="AE62" s="1045"/>
      <c r="AF62" s="1045"/>
      <c r="AG62" s="1045"/>
      <c r="AH62" s="1045"/>
      <c r="AI62" s="1045"/>
      <c r="AJ62" s="1045"/>
      <c r="AK62" s="1045"/>
      <c r="AL62" s="1045"/>
      <c r="AM62" s="1045"/>
      <c r="AN62" s="1045"/>
      <c r="AO62" s="1045"/>
      <c r="AP62" s="1045"/>
      <c r="AQ62" s="1045"/>
      <c r="AR62" s="1045"/>
      <c r="AS62" s="1045"/>
      <c r="AT62" s="1045"/>
      <c r="AU62" s="1045"/>
      <c r="AV62" s="1045"/>
      <c r="AW62" s="1045"/>
      <c r="AX62" s="1045"/>
      <c r="AY62" s="1045"/>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442"/>
      <c r="CC62" s="442"/>
      <c r="CD62" s="442"/>
      <c r="CE62" s="2587"/>
      <c r="CF62" s="2587"/>
      <c r="CG62" s="2587"/>
      <c r="CH62" s="2587"/>
      <c r="CI62" s="2587"/>
      <c r="CJ62" s="2587"/>
      <c r="CK62" s="2587"/>
      <c r="CL62" s="2587"/>
      <c r="CM62" s="2587"/>
      <c r="CN62" s="2587"/>
      <c r="CO62" s="2587"/>
      <c r="CP62" s="2587"/>
      <c r="CQ62" s="2587"/>
      <c r="CR62" s="2587"/>
      <c r="CS62" s="2587"/>
      <c r="CT62" s="2587"/>
      <c r="CU62" s="2587"/>
      <c r="CV62" s="2587"/>
      <c r="CW62" s="2587"/>
      <c r="CX62" s="2587"/>
      <c r="CY62" s="2587"/>
      <c r="CZ62" s="2587"/>
    </row>
    <row r="63" s="767" customFormat="true" ht="15" customHeight="true" x14ac:dyDescent="0.2">
      <c r="A63" s="3372"/>
      <c r="B63" s="2455" t="s">
        <v>373</v>
      </c>
      <c r="C63" s="2361">
        <v>4.7821833638674196</v>
      </c>
      <c r="D63" s="2362">
        <v>6.4720389606859206</v>
      </c>
      <c r="E63" s="2362">
        <v>6.6735777884210048</v>
      </c>
      <c r="F63" s="2362">
        <v>7.0020114987918669</v>
      </c>
      <c r="G63" s="2363">
        <v>0.44045678258110477</v>
      </c>
      <c r="H63" s="2364">
        <v>2.8810618648084745</v>
      </c>
      <c r="I63" s="2362">
        <v>1.4463939725956427</v>
      </c>
      <c r="J63" s="2362">
        <v>0.75108328661680845</v>
      </c>
      <c r="K63" s="2362">
        <v>0</v>
      </c>
      <c r="L63" s="2365">
        <v>0</v>
      </c>
      <c r="M63" s="2366">
        <v>5.2970871999882414</v>
      </c>
      <c r="N63" s="2362">
        <v>5.6240130240620809</v>
      </c>
      <c r="O63" s="2362">
        <v>6.6028326636052963</v>
      </c>
      <c r="P63" s="2362">
        <v>6.4480293578733834</v>
      </c>
      <c r="Q63" s="2363">
        <v>8.6384602203835179</v>
      </c>
      <c r="R63" s="2364">
        <v>7.4268105323145734</v>
      </c>
      <c r="S63" s="2362">
        <v>14.837559671346698</v>
      </c>
      <c r="T63" s="2362">
        <v>1.0706991592687616</v>
      </c>
      <c r="U63" s="2362">
        <v>4.5193883766352023</v>
      </c>
      <c r="V63" s="2362">
        <v>0.60865318565815241</v>
      </c>
      <c r="W63" s="2362">
        <v>16.764873374899825</v>
      </c>
      <c r="X63" s="2362">
        <v>3.2319137174494394</v>
      </c>
      <c r="Y63" s="2362">
        <v>5.2718079257694122</v>
      </c>
      <c r="Z63" s="2362">
        <v>6.2770752580822968</v>
      </c>
      <c r="AA63" s="2362">
        <v>0.76603326076172029</v>
      </c>
      <c r="AB63" s="2362">
        <v>1.5401779536012952</v>
      </c>
      <c r="AC63" s="2362">
        <v>2.0172857073475687</v>
      </c>
      <c r="AD63" s="2723">
        <v>9.3153441323678816</v>
      </c>
      <c r="AE63" s="1045"/>
      <c r="AF63" s="1045"/>
      <c r="AG63" s="1045"/>
      <c r="AH63" s="1045"/>
      <c r="AI63" s="1045"/>
      <c r="AJ63" s="1045"/>
      <c r="AK63" s="1045"/>
      <c r="AL63" s="1045"/>
      <c r="AM63" s="1045"/>
      <c r="AN63" s="1045"/>
      <c r="AO63" s="1045"/>
      <c r="AP63" s="1045"/>
      <c r="AQ63" s="1045"/>
      <c r="AR63" s="1045"/>
      <c r="AS63" s="1045"/>
      <c r="AT63" s="1045"/>
      <c r="AU63" s="1045"/>
      <c r="AV63" s="1045"/>
      <c r="AW63" s="1045"/>
      <c r="AX63" s="1045"/>
      <c r="AY63" s="1045"/>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442"/>
      <c r="CC63" s="442"/>
      <c r="CD63" s="442"/>
      <c r="CE63" s="2587"/>
      <c r="CF63" s="2587"/>
      <c r="CG63" s="2587"/>
      <c r="CH63" s="2587"/>
      <c r="CI63" s="2587"/>
      <c r="CJ63" s="2587"/>
      <c r="CK63" s="2587"/>
      <c r="CL63" s="2587"/>
      <c r="CM63" s="2587"/>
      <c r="CN63" s="2587"/>
      <c r="CO63" s="2587"/>
      <c r="CP63" s="2587"/>
      <c r="CQ63" s="2587"/>
      <c r="CR63" s="2587"/>
      <c r="CS63" s="2587"/>
      <c r="CT63" s="2587"/>
      <c r="CU63" s="2587"/>
      <c r="CV63" s="2587"/>
      <c r="CW63" s="2587"/>
      <c r="CX63" s="2587"/>
      <c r="CY63" s="2587"/>
      <c r="CZ63" s="2587"/>
    </row>
    <row r="64" s="767" customFormat="true" ht="15" customHeight="true" x14ac:dyDescent="0.2">
      <c r="A64" s="3372"/>
      <c r="B64" s="2455" t="s">
        <v>374</v>
      </c>
      <c r="C64" s="2361">
        <v>21.035143086671575</v>
      </c>
      <c r="D64" s="2362">
        <v>21.219606977230889</v>
      </c>
      <c r="E64" s="2362">
        <v>23.192053086410912</v>
      </c>
      <c r="F64" s="2362">
        <v>23.306952602346627</v>
      </c>
      <c r="G64" s="2363">
        <v>1.8133620404588446</v>
      </c>
      <c r="H64" s="2364">
        <v>18.778046379411858</v>
      </c>
      <c r="I64" s="2362">
        <v>7.7704760448584054</v>
      </c>
      <c r="J64" s="2362">
        <v>2.0362020515653603</v>
      </c>
      <c r="K64" s="2362">
        <v>0.72548907045361199</v>
      </c>
      <c r="L64" s="2365">
        <v>0</v>
      </c>
      <c r="M64" s="2366">
        <v>20.514169110958715</v>
      </c>
      <c r="N64" s="2362">
        <v>20.610579714429416</v>
      </c>
      <c r="O64" s="2362">
        <v>21.297965764630543</v>
      </c>
      <c r="P64" s="2362">
        <v>24.475901000405148</v>
      </c>
      <c r="Q64" s="2363">
        <v>25.54306536756663</v>
      </c>
      <c r="R64" s="2364">
        <v>62.935457280569693</v>
      </c>
      <c r="S64" s="2362">
        <v>9.3807158405550268</v>
      </c>
      <c r="T64" s="2362">
        <v>0.78202992780317637</v>
      </c>
      <c r="U64" s="2362">
        <v>7.3798519272192413</v>
      </c>
      <c r="V64" s="2362">
        <v>8.3788732670392019</v>
      </c>
      <c r="W64" s="2362">
        <v>10.707900646067435</v>
      </c>
      <c r="X64" s="2362">
        <v>9.9416383506767954</v>
      </c>
      <c r="Y64" s="2362">
        <v>6.6247908876057453</v>
      </c>
      <c r="Z64" s="2362">
        <v>30.088341156178561</v>
      </c>
      <c r="AA64" s="2362">
        <v>37.91055137781499</v>
      </c>
      <c r="AB64" s="2362">
        <v>9.476126932176534</v>
      </c>
      <c r="AC64" s="2362">
        <v>7.8533734587821566</v>
      </c>
      <c r="AD64" s="2723">
        <v>12.986005863669703</v>
      </c>
      <c r="AE64" s="1045"/>
      <c r="AF64" s="1045"/>
      <c r="AG64" s="1045"/>
      <c r="AH64" s="1045"/>
      <c r="AI64" s="1045"/>
      <c r="AJ64" s="1045"/>
      <c r="AK64" s="1045"/>
      <c r="AL64" s="1045"/>
      <c r="AM64" s="1045"/>
      <c r="AN64" s="1045"/>
      <c r="AO64" s="1045"/>
      <c r="AP64" s="1045"/>
      <c r="AQ64" s="1045"/>
      <c r="AR64" s="1045"/>
      <c r="AS64" s="1045"/>
      <c r="AT64" s="1045"/>
      <c r="AU64" s="1045"/>
      <c r="AV64" s="1045"/>
      <c r="AW64" s="1045"/>
      <c r="AX64" s="1045"/>
      <c r="AY64" s="1045"/>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442"/>
      <c r="CC64" s="442"/>
      <c r="CD64" s="442"/>
      <c r="CE64" s="2587"/>
      <c r="CF64" s="2587"/>
      <c r="CG64" s="2587"/>
      <c r="CH64" s="2587"/>
      <c r="CI64" s="2587"/>
      <c r="CJ64" s="2587"/>
      <c r="CK64" s="2587"/>
      <c r="CL64" s="2587"/>
      <c r="CM64" s="2587"/>
      <c r="CN64" s="2587"/>
      <c r="CO64" s="2587"/>
      <c r="CP64" s="2587"/>
      <c r="CQ64" s="2587"/>
      <c r="CR64" s="2587"/>
      <c r="CS64" s="2587"/>
      <c r="CT64" s="2587"/>
      <c r="CU64" s="2587"/>
      <c r="CV64" s="2587"/>
      <c r="CW64" s="2587"/>
      <c r="CX64" s="2587"/>
      <c r="CY64" s="2587"/>
      <c r="CZ64" s="2587"/>
    </row>
    <row r="65" s="767" customFormat="true" ht="15" customHeight="true" x14ac:dyDescent="0.2">
      <c r="A65" s="3372"/>
      <c r="B65" s="2455" t="s">
        <v>375</v>
      </c>
      <c r="C65" s="2361">
        <v>9.6275223912155816E-2</v>
      </c>
      <c r="D65" s="2362">
        <v>3.8405559226148328E-2</v>
      </c>
      <c r="E65" s="2362">
        <v>0.36602416682404465</v>
      </c>
      <c r="F65" s="2362">
        <v>3.7414368609682391E-2</v>
      </c>
      <c r="G65" s="2363">
        <v>0</v>
      </c>
      <c r="H65" s="2364">
        <v>0.1428988309051355</v>
      </c>
      <c r="I65" s="2362">
        <v>0</v>
      </c>
      <c r="J65" s="2362">
        <v>0</v>
      </c>
      <c r="K65" s="2362">
        <v>0</v>
      </c>
      <c r="L65" s="2365">
        <v>0</v>
      </c>
      <c r="M65" s="2366">
        <v>2.8355140004854649E-2</v>
      </c>
      <c r="N65" s="2362">
        <v>0.15435198630276104</v>
      </c>
      <c r="O65" s="2362">
        <v>0.2752782187910312</v>
      </c>
      <c r="P65" s="2362">
        <v>0.22176261558698604</v>
      </c>
      <c r="Q65" s="2363">
        <v>0</v>
      </c>
      <c r="R65" s="2364">
        <v>0</v>
      </c>
      <c r="S65" s="2362">
        <v>0.42944310740410507</v>
      </c>
      <c r="T65" s="2362">
        <v>0</v>
      </c>
      <c r="U65" s="2362">
        <v>0.31129991159791814</v>
      </c>
      <c r="V65" s="2362">
        <v>0</v>
      </c>
      <c r="W65" s="2362">
        <v>0</v>
      </c>
      <c r="X65" s="2362">
        <v>0</v>
      </c>
      <c r="Y65" s="2362">
        <v>0.45299179888979407</v>
      </c>
      <c r="Z65" s="2362">
        <v>0</v>
      </c>
      <c r="AA65" s="2362">
        <v>0.20467755774874183</v>
      </c>
      <c r="AB65" s="2362">
        <v>0.40263354270632135</v>
      </c>
      <c r="AC65" s="2362">
        <v>0</v>
      </c>
      <c r="AD65" s="2723">
        <v>0</v>
      </c>
      <c r="AE65" s="1045"/>
      <c r="AF65" s="1045"/>
      <c r="AG65" s="1045"/>
      <c r="AH65" s="1045"/>
      <c r="AI65" s="1045"/>
      <c r="AJ65" s="1045"/>
      <c r="AK65" s="1045"/>
      <c r="AL65" s="1045"/>
      <c r="AM65" s="1045"/>
      <c r="AN65" s="1045"/>
      <c r="AO65" s="1045"/>
      <c r="AP65" s="1045"/>
      <c r="AQ65" s="1045"/>
      <c r="AR65" s="1045"/>
      <c r="AS65" s="1045"/>
      <c r="AT65" s="1045"/>
      <c r="AU65" s="1045"/>
      <c r="AV65" s="1045"/>
      <c r="AW65" s="1045"/>
      <c r="AX65" s="1045"/>
      <c r="AY65" s="1045"/>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442"/>
      <c r="CC65" s="442"/>
      <c r="CD65" s="442"/>
      <c r="CE65" s="2587"/>
      <c r="CF65" s="2587"/>
      <c r="CG65" s="2587"/>
      <c r="CH65" s="2587"/>
      <c r="CI65" s="2587"/>
      <c r="CJ65" s="2587"/>
      <c r="CK65" s="2587"/>
      <c r="CL65" s="2587"/>
      <c r="CM65" s="2587"/>
      <c r="CN65" s="2587"/>
      <c r="CO65" s="2587"/>
      <c r="CP65" s="2587"/>
      <c r="CQ65" s="2587"/>
      <c r="CR65" s="2587"/>
      <c r="CS65" s="2587"/>
      <c r="CT65" s="2587"/>
      <c r="CU65" s="2587"/>
      <c r="CV65" s="2587"/>
      <c r="CW65" s="2587"/>
      <c r="CX65" s="2587"/>
      <c r="CY65" s="2587"/>
      <c r="CZ65" s="2587"/>
    </row>
    <row r="66" s="767" customFormat="true" ht="15" customHeight="true" x14ac:dyDescent="0.2">
      <c r="A66" s="3372"/>
      <c r="B66" s="2455" t="s">
        <v>376</v>
      </c>
      <c r="C66" s="2361">
        <v>4.2052975503530279</v>
      </c>
      <c r="D66" s="2362">
        <v>3.0699256456597936</v>
      </c>
      <c r="E66" s="2362">
        <v>2.9198725753279304</v>
      </c>
      <c r="F66" s="2362">
        <v>0.953646020891593</v>
      </c>
      <c r="G66" s="2363">
        <v>0</v>
      </c>
      <c r="H66" s="2364">
        <v>0.53761363905089454</v>
      </c>
      <c r="I66" s="2362">
        <v>0</v>
      </c>
      <c r="J66" s="2362">
        <v>0</v>
      </c>
      <c r="K66" s="2362">
        <v>0</v>
      </c>
      <c r="L66" s="2365">
        <v>0</v>
      </c>
      <c r="M66" s="2366">
        <v>5.086268138509185</v>
      </c>
      <c r="N66" s="2362">
        <v>2.6717939626409226</v>
      </c>
      <c r="O66" s="2362">
        <v>3.3948626507698068</v>
      </c>
      <c r="P66" s="2362">
        <v>2.5745968892207154</v>
      </c>
      <c r="Q66" s="2363">
        <v>1.208527062912085</v>
      </c>
      <c r="R66" s="2364">
        <v>3.0880780989026588</v>
      </c>
      <c r="S66" s="2362">
        <v>0.32160300486738874</v>
      </c>
      <c r="T66" s="2362">
        <v>0</v>
      </c>
      <c r="U66" s="2362">
        <v>2.7785708405964127</v>
      </c>
      <c r="V66" s="2362">
        <v>0.1066706174116234</v>
      </c>
      <c r="W66" s="2362">
        <v>1.105147467663314</v>
      </c>
      <c r="X66" s="2362">
        <v>0.14733235183597193</v>
      </c>
      <c r="Y66" s="2362">
        <v>16.515101550141523</v>
      </c>
      <c r="Z66" s="2362">
        <v>0.99448906819958149</v>
      </c>
      <c r="AA66" s="2362">
        <v>1.2235914650386168</v>
      </c>
      <c r="AB66" s="2362">
        <v>1.1323156986805589</v>
      </c>
      <c r="AC66" s="2362">
        <v>0.15402093745450821</v>
      </c>
      <c r="AD66" s="2723">
        <v>4.090610480692356</v>
      </c>
      <c r="AE66" s="1045"/>
      <c r="AF66" s="1045"/>
      <c r="AG66" s="1045"/>
      <c r="AH66" s="1045"/>
      <c r="AI66" s="1045"/>
      <c r="AJ66" s="1045"/>
      <c r="AK66" s="1045"/>
      <c r="AL66" s="1045"/>
      <c r="AM66" s="1045"/>
      <c r="AN66" s="1045"/>
      <c r="AO66" s="1045"/>
      <c r="AP66" s="1045"/>
      <c r="AQ66" s="1045"/>
      <c r="AR66" s="1045"/>
      <c r="AS66" s="1045"/>
      <c r="AT66" s="1045"/>
      <c r="AU66" s="1045"/>
      <c r="AV66" s="1045"/>
      <c r="AW66" s="1045"/>
      <c r="AX66" s="1045"/>
      <c r="AY66" s="1045"/>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442"/>
      <c r="CC66" s="442"/>
      <c r="CD66" s="442"/>
      <c r="CE66" s="2587"/>
      <c r="CF66" s="2587"/>
      <c r="CG66" s="2587"/>
      <c r="CH66" s="2587"/>
      <c r="CI66" s="2587"/>
      <c r="CJ66" s="2587"/>
      <c r="CK66" s="2587"/>
      <c r="CL66" s="2587"/>
      <c r="CM66" s="2587"/>
      <c r="CN66" s="2587"/>
      <c r="CO66" s="2587"/>
      <c r="CP66" s="2587"/>
      <c r="CQ66" s="2587"/>
      <c r="CR66" s="2587"/>
      <c r="CS66" s="2587"/>
      <c r="CT66" s="2587"/>
      <c r="CU66" s="2587"/>
      <c r="CV66" s="2587"/>
      <c r="CW66" s="2587"/>
      <c r="CX66" s="2587"/>
      <c r="CY66" s="2587"/>
      <c r="CZ66" s="2587"/>
    </row>
    <row r="67" s="767" customFormat="true" ht="15" customHeight="true" x14ac:dyDescent="0.2">
      <c r="A67" s="3372"/>
      <c r="B67" s="2455" t="s">
        <v>377</v>
      </c>
      <c r="C67" s="2361">
        <v>4.7045986378674529</v>
      </c>
      <c r="D67" s="2362">
        <v>4.5649821585819632</v>
      </c>
      <c r="E67" s="2362">
        <v>2.7836926019184958</v>
      </c>
      <c r="F67" s="2362">
        <v>1.2945632028250367</v>
      </c>
      <c r="G67" s="2363">
        <v>0</v>
      </c>
      <c r="H67" s="2364">
        <v>0</v>
      </c>
      <c r="I67" s="2362">
        <v>0</v>
      </c>
      <c r="J67" s="2362">
        <v>0</v>
      </c>
      <c r="K67" s="2362">
        <v>0</v>
      </c>
      <c r="L67" s="2365">
        <v>0</v>
      </c>
      <c r="M67" s="2366">
        <v>5.6537404964310376</v>
      </c>
      <c r="N67" s="2362">
        <v>4.8070550738380069</v>
      </c>
      <c r="O67" s="2362">
        <v>3.4596176223231336</v>
      </c>
      <c r="P67" s="2362">
        <v>2.435731308591552</v>
      </c>
      <c r="Q67" s="2363">
        <v>1.7538155286331953</v>
      </c>
      <c r="R67" s="2364">
        <v>0</v>
      </c>
      <c r="S67" s="2362">
        <v>1.9093519607420451</v>
      </c>
      <c r="T67" s="2362">
        <v>0</v>
      </c>
      <c r="U67" s="2362">
        <v>0</v>
      </c>
      <c r="V67" s="2362">
        <v>5.7536589285026549</v>
      </c>
      <c r="W67" s="2362">
        <v>0</v>
      </c>
      <c r="X67" s="2362">
        <v>0</v>
      </c>
      <c r="Y67" s="2362">
        <v>0</v>
      </c>
      <c r="Z67" s="2362">
        <v>2.2107928078664996</v>
      </c>
      <c r="AA67" s="2362">
        <v>1.0643233002934576</v>
      </c>
      <c r="AB67" s="2362">
        <v>0.47789760414007498</v>
      </c>
      <c r="AC67" s="2362">
        <v>15.269628118427653</v>
      </c>
      <c r="AD67" s="2723">
        <v>6.7983518181909508</v>
      </c>
      <c r="AE67" s="1045"/>
      <c r="AF67" s="1045"/>
      <c r="AG67" s="1045"/>
      <c r="AH67" s="1045"/>
      <c r="AI67" s="1045"/>
      <c r="AJ67" s="1045"/>
      <c r="AK67" s="1045"/>
      <c r="AL67" s="1045"/>
      <c r="AM67" s="1045"/>
      <c r="AN67" s="1045"/>
      <c r="AO67" s="1045"/>
      <c r="AP67" s="1045"/>
      <c r="AQ67" s="1045"/>
      <c r="AR67" s="1045"/>
      <c r="AS67" s="1045"/>
      <c r="AT67" s="1045"/>
      <c r="AU67" s="1045"/>
      <c r="AV67" s="1045"/>
      <c r="AW67" s="1045"/>
      <c r="AX67" s="1045"/>
      <c r="AY67" s="1045"/>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442"/>
      <c r="CC67" s="442"/>
      <c r="CD67" s="442"/>
      <c r="CE67" s="2587"/>
      <c r="CF67" s="2587"/>
      <c r="CG67" s="2587"/>
      <c r="CH67" s="2587"/>
      <c r="CI67" s="2587"/>
      <c r="CJ67" s="2587"/>
      <c r="CK67" s="2587"/>
      <c r="CL67" s="2587"/>
      <c r="CM67" s="2587"/>
      <c r="CN67" s="2587"/>
      <c r="CO67" s="2587"/>
      <c r="CP67" s="2587"/>
      <c r="CQ67" s="2587"/>
      <c r="CR67" s="2587"/>
      <c r="CS67" s="2587"/>
      <c r="CT67" s="2587"/>
      <c r="CU67" s="2587"/>
      <c r="CV67" s="2587"/>
      <c r="CW67" s="2587"/>
      <c r="CX67" s="2587"/>
      <c r="CY67" s="2587"/>
      <c r="CZ67" s="2587"/>
    </row>
    <row r="68" s="767" customFormat="true" ht="15" customHeight="true" x14ac:dyDescent="0.2">
      <c r="A68" s="3372"/>
      <c r="B68" s="2455" t="s">
        <v>378</v>
      </c>
      <c r="C68" s="2361">
        <v>3.5082666756891451E-2</v>
      </c>
      <c r="D68" s="2362">
        <v>0</v>
      </c>
      <c r="E68" s="2362">
        <v>0.2569649995218542</v>
      </c>
      <c r="F68" s="2362">
        <v>0</v>
      </c>
      <c r="G68" s="2363">
        <v>0</v>
      </c>
      <c r="H68" s="2364">
        <v>0</v>
      </c>
      <c r="I68" s="2362">
        <v>0</v>
      </c>
      <c r="J68" s="2362">
        <v>0</v>
      </c>
      <c r="K68" s="2362">
        <v>0</v>
      </c>
      <c r="L68" s="2365">
        <v>0</v>
      </c>
      <c r="M68" s="2366">
        <v>4.7581388478525562E-2</v>
      </c>
      <c r="N68" s="2362">
        <v>0</v>
      </c>
      <c r="O68" s="2362">
        <v>0</v>
      </c>
      <c r="P68" s="2362">
        <v>0.34928779174095409</v>
      </c>
      <c r="Q68" s="2363">
        <v>0</v>
      </c>
      <c r="R68" s="2364">
        <v>0</v>
      </c>
      <c r="S68" s="2362">
        <v>0</v>
      </c>
      <c r="T68" s="2362">
        <v>0</v>
      </c>
      <c r="U68" s="2362">
        <v>0</v>
      </c>
      <c r="V68" s="2362">
        <v>0</v>
      </c>
      <c r="W68" s="2362">
        <v>0</v>
      </c>
      <c r="X68" s="2362">
        <v>0</v>
      </c>
      <c r="Y68" s="2362">
        <v>0</v>
      </c>
      <c r="Z68" s="2362">
        <v>0</v>
      </c>
      <c r="AA68" s="2362">
        <v>0</v>
      </c>
      <c r="AB68" s="2362">
        <v>1.1595725939956292</v>
      </c>
      <c r="AC68" s="2362">
        <v>0</v>
      </c>
      <c r="AD68" s="2723">
        <v>0</v>
      </c>
      <c r="AE68" s="1045"/>
      <c r="AF68" s="1045"/>
      <c r="AG68" s="1045"/>
      <c r="AH68" s="1045"/>
      <c r="AI68" s="1045"/>
      <c r="AJ68" s="1045"/>
      <c r="AK68" s="1045"/>
      <c r="AL68" s="1045"/>
      <c r="AM68" s="1045"/>
      <c r="AN68" s="1045"/>
      <c r="AO68" s="1045"/>
      <c r="AP68" s="1045"/>
      <c r="AQ68" s="1045"/>
      <c r="AR68" s="1045"/>
      <c r="AS68" s="1045"/>
      <c r="AT68" s="1045"/>
      <c r="AU68" s="1045"/>
      <c r="AV68" s="1045"/>
      <c r="AW68" s="1045"/>
      <c r="AX68" s="1045"/>
      <c r="AY68" s="1045"/>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442"/>
      <c r="CC68" s="442"/>
      <c r="CD68" s="442"/>
      <c r="CE68" s="2587"/>
      <c r="CF68" s="2587"/>
      <c r="CG68" s="2587"/>
      <c r="CH68" s="2587"/>
      <c r="CI68" s="2587"/>
      <c r="CJ68" s="2587"/>
      <c r="CK68" s="2587"/>
      <c r="CL68" s="2587"/>
      <c r="CM68" s="2587"/>
      <c r="CN68" s="2587"/>
      <c r="CO68" s="2587"/>
      <c r="CP68" s="2587"/>
      <c r="CQ68" s="2587"/>
      <c r="CR68" s="2587"/>
      <c r="CS68" s="2587"/>
      <c r="CT68" s="2587"/>
      <c r="CU68" s="2587"/>
      <c r="CV68" s="2587"/>
      <c r="CW68" s="2587"/>
      <c r="CX68" s="2587"/>
      <c r="CY68" s="2587"/>
      <c r="CZ68" s="2587"/>
    </row>
    <row r="69" s="767" customFormat="true" ht="15" customHeight="true" x14ac:dyDescent="0.2">
      <c r="A69" s="3372"/>
      <c r="B69" s="2455" t="s">
        <v>379</v>
      </c>
      <c r="C69" s="2361">
        <v>0</v>
      </c>
      <c r="D69" s="2362">
        <v>0</v>
      </c>
      <c r="E69" s="2362">
        <v>0</v>
      </c>
      <c r="F69" s="2362">
        <v>0</v>
      </c>
      <c r="G69" s="2363">
        <v>4.1236273083486074E-3</v>
      </c>
      <c r="H69" s="2364">
        <v>0</v>
      </c>
      <c r="I69" s="2362">
        <v>1.5653230977893125E-2</v>
      </c>
      <c r="J69" s="2362">
        <v>0</v>
      </c>
      <c r="K69" s="2362">
        <v>0</v>
      </c>
      <c r="L69" s="2365">
        <v>0</v>
      </c>
      <c r="M69" s="2366">
        <v>0</v>
      </c>
      <c r="N69" s="2362">
        <v>0</v>
      </c>
      <c r="O69" s="2362">
        <v>0</v>
      </c>
      <c r="P69" s="2362">
        <v>0</v>
      </c>
      <c r="Q69" s="2363">
        <v>0</v>
      </c>
      <c r="R69" s="2364">
        <v>0</v>
      </c>
      <c r="S69" s="2362">
        <v>0</v>
      </c>
      <c r="T69" s="2362">
        <v>0</v>
      </c>
      <c r="U69" s="2362">
        <v>0</v>
      </c>
      <c r="V69" s="2362">
        <v>0</v>
      </c>
      <c r="W69" s="2362">
        <v>0</v>
      </c>
      <c r="X69" s="2362">
        <v>0</v>
      </c>
      <c r="Y69" s="2362">
        <v>1.1888292299558435E-2</v>
      </c>
      <c r="Z69" s="2362">
        <v>0</v>
      </c>
      <c r="AA69" s="2362">
        <v>0</v>
      </c>
      <c r="AB69" s="2362">
        <v>0</v>
      </c>
      <c r="AC69" s="2362">
        <v>0</v>
      </c>
      <c r="AD69" s="2723">
        <v>0</v>
      </c>
      <c r="AE69" s="1045"/>
      <c r="AF69" s="1045"/>
      <c r="AG69" s="1045"/>
      <c r="AH69" s="1045"/>
      <c r="AI69" s="1045"/>
      <c r="AJ69" s="1045"/>
      <c r="AK69" s="1045"/>
      <c r="AL69" s="1045"/>
      <c r="AM69" s="1045"/>
      <c r="AN69" s="1045"/>
      <c r="AO69" s="1045"/>
      <c r="AP69" s="1045"/>
      <c r="AQ69" s="1045"/>
      <c r="AR69" s="1045"/>
      <c r="AS69" s="1045"/>
      <c r="AT69" s="1045"/>
      <c r="AU69" s="1045"/>
      <c r="AV69" s="1045"/>
      <c r="AW69" s="1045"/>
      <c r="AX69" s="1045"/>
      <c r="AY69" s="1045"/>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442"/>
      <c r="CC69" s="442"/>
      <c r="CD69" s="442"/>
      <c r="CE69" s="2587"/>
      <c r="CF69" s="2587"/>
      <c r="CG69" s="2587"/>
      <c r="CH69" s="2587"/>
      <c r="CI69" s="2587"/>
      <c r="CJ69" s="2587"/>
      <c r="CK69" s="2587"/>
      <c r="CL69" s="2587"/>
      <c r="CM69" s="2587"/>
      <c r="CN69" s="2587"/>
      <c r="CO69" s="2587"/>
      <c r="CP69" s="2587"/>
      <c r="CQ69" s="2587"/>
      <c r="CR69" s="2587"/>
      <c r="CS69" s="2587"/>
      <c r="CT69" s="2587"/>
      <c r="CU69" s="2587"/>
      <c r="CV69" s="2587"/>
      <c r="CW69" s="2587"/>
      <c r="CX69" s="2587"/>
      <c r="CY69" s="2587"/>
      <c r="CZ69" s="2587"/>
    </row>
    <row r="70" s="767" customFormat="true" ht="15" customHeight="true" x14ac:dyDescent="0.2">
      <c r="A70" s="3372"/>
      <c r="B70" s="2455" t="s">
        <v>380</v>
      </c>
      <c r="C70" s="2361">
        <v>1.3863331960194203E-2</v>
      </c>
      <c r="D70" s="2362">
        <v>6.2547848559699928E-2</v>
      </c>
      <c r="E70" s="2362">
        <v>0</v>
      </c>
      <c r="F70" s="2362">
        <v>0.34181350441212383</v>
      </c>
      <c r="G70" s="2363">
        <v>3.9018866626251314</v>
      </c>
      <c r="H70" s="2364">
        <v>0.84896541426036298</v>
      </c>
      <c r="I70" s="2362">
        <v>3.0064655742606483</v>
      </c>
      <c r="J70" s="2362">
        <v>5.7442913855955213</v>
      </c>
      <c r="K70" s="2362">
        <v>4.60294173593923</v>
      </c>
      <c r="L70" s="2365">
        <v>1.9277096814528458</v>
      </c>
      <c r="M70" s="2366">
        <v>1.8802350122804849E-2</v>
      </c>
      <c r="N70" s="2362">
        <v>8.4891652474190851E-2</v>
      </c>
      <c r="O70" s="2362">
        <v>0</v>
      </c>
      <c r="P70" s="2362">
        <v>0</v>
      </c>
      <c r="Q70" s="2363">
        <v>0</v>
      </c>
      <c r="R70" s="2364">
        <v>0</v>
      </c>
      <c r="S70" s="2362">
        <v>0</v>
      </c>
      <c r="T70" s="2362">
        <v>0.77236056470555414</v>
      </c>
      <c r="U70" s="2362">
        <v>0</v>
      </c>
      <c r="V70" s="2362">
        <v>0</v>
      </c>
      <c r="W70" s="2362">
        <v>0</v>
      </c>
      <c r="X70" s="2362">
        <v>0</v>
      </c>
      <c r="Y70" s="2362">
        <v>0.28955128824293053</v>
      </c>
      <c r="Z70" s="2362">
        <v>5.4788991496144694</v>
      </c>
      <c r="AA70" s="2362">
        <v>0.55739898719825165</v>
      </c>
      <c r="AB70" s="2362">
        <v>0</v>
      </c>
      <c r="AC70" s="2362">
        <v>0</v>
      </c>
      <c r="AD70" s="2723">
        <v>0</v>
      </c>
      <c r="AE70" s="1045"/>
      <c r="AF70" s="1045"/>
      <c r="AG70" s="1045"/>
      <c r="AH70" s="1045"/>
      <c r="AI70" s="1045"/>
      <c r="AJ70" s="1045"/>
      <c r="AK70" s="1045"/>
      <c r="AL70" s="1045"/>
      <c r="AM70" s="1045"/>
      <c r="AN70" s="1045"/>
      <c r="AO70" s="1045"/>
      <c r="AP70" s="1045"/>
      <c r="AQ70" s="1045"/>
      <c r="AR70" s="1045"/>
      <c r="AS70" s="1045"/>
      <c r="AT70" s="1045"/>
      <c r="AU70" s="1045"/>
      <c r="AV70" s="1045"/>
      <c r="AW70" s="1045"/>
      <c r="AX70" s="1045"/>
      <c r="AY70" s="1045"/>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442"/>
      <c r="CC70" s="442"/>
      <c r="CD70" s="442"/>
      <c r="CE70" s="2587"/>
      <c r="CF70" s="2587"/>
      <c r="CG70" s="2587"/>
      <c r="CH70" s="2587"/>
      <c r="CI70" s="2587"/>
      <c r="CJ70" s="2587"/>
      <c r="CK70" s="2587"/>
      <c r="CL70" s="2587"/>
      <c r="CM70" s="2587"/>
      <c r="CN70" s="2587"/>
      <c r="CO70" s="2587"/>
      <c r="CP70" s="2587"/>
      <c r="CQ70" s="2587"/>
      <c r="CR70" s="2587"/>
      <c r="CS70" s="2587"/>
      <c r="CT70" s="2587"/>
      <c r="CU70" s="2587"/>
      <c r="CV70" s="2587"/>
      <c r="CW70" s="2587"/>
      <c r="CX70" s="2587"/>
      <c r="CY70" s="2587"/>
      <c r="CZ70" s="2587"/>
    </row>
    <row r="71" s="767" customFormat="true" ht="15" customHeight="true" x14ac:dyDescent="0.2">
      <c r="A71" s="3372"/>
      <c r="B71" s="2455" t="s">
        <v>381</v>
      </c>
      <c r="C71" s="2361">
        <v>0.14481042291546814</v>
      </c>
      <c r="D71" s="2362">
        <v>0.12929564587976813</v>
      </c>
      <c r="E71" s="2362">
        <v>0.15070261900492099</v>
      </c>
      <c r="F71" s="2362">
        <v>2.7064752652675602E-2</v>
      </c>
      <c r="G71" s="2363">
        <v>1.9992712251547942</v>
      </c>
      <c r="H71" s="2364">
        <v>0.10336995268184587</v>
      </c>
      <c r="I71" s="2362">
        <v>0</v>
      </c>
      <c r="J71" s="2362">
        <v>1.1861470803172298</v>
      </c>
      <c r="K71" s="2362">
        <v>1.329660801027486</v>
      </c>
      <c r="L71" s="2365">
        <v>5.0835298142509044</v>
      </c>
      <c r="M71" s="2366">
        <v>0.1079604021286879</v>
      </c>
      <c r="N71" s="2362">
        <v>0.26393083334016754</v>
      </c>
      <c r="O71" s="2362">
        <v>0.20448399674157955</v>
      </c>
      <c r="P71" s="2362">
        <v>0</v>
      </c>
      <c r="Q71" s="2363">
        <v>0</v>
      </c>
      <c r="R71" s="2364">
        <v>0</v>
      </c>
      <c r="S71" s="2362">
        <v>6.7150864900008544E-2</v>
      </c>
      <c r="T71" s="2362">
        <v>1.468211424125855</v>
      </c>
      <c r="U71" s="2362">
        <v>0.17309257306113415</v>
      </c>
      <c r="V71" s="2362">
        <v>0.23002679423820591</v>
      </c>
      <c r="W71" s="2362">
        <v>0.13060226394321089</v>
      </c>
      <c r="X71" s="2362">
        <v>2.4083630366216233E-2</v>
      </c>
      <c r="Y71" s="2362">
        <v>0.24468384509032182</v>
      </c>
      <c r="Z71" s="2362">
        <v>1.8204477387285163</v>
      </c>
      <c r="AA71" s="2362">
        <v>0</v>
      </c>
      <c r="AB71" s="2362">
        <v>0.19333993510115396</v>
      </c>
      <c r="AC71" s="2362">
        <v>0</v>
      </c>
      <c r="AD71" s="2723">
        <v>0</v>
      </c>
      <c r="AE71" s="1045"/>
      <c r="AF71" s="1045"/>
      <c r="AG71" s="1045"/>
      <c r="AH71" s="1045"/>
      <c r="AI71" s="1045"/>
      <c r="AJ71" s="1045"/>
      <c r="AK71" s="1045"/>
      <c r="AL71" s="1045"/>
      <c r="AM71" s="1045"/>
      <c r="AN71" s="1045"/>
      <c r="AO71" s="1045"/>
      <c r="AP71" s="1045"/>
      <c r="AQ71" s="1045"/>
      <c r="AR71" s="1045"/>
      <c r="AS71" s="1045"/>
      <c r="AT71" s="1045"/>
      <c r="AU71" s="1045"/>
      <c r="AV71" s="1045"/>
      <c r="AW71" s="1045"/>
      <c r="AX71" s="1045"/>
      <c r="AY71" s="1045"/>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442"/>
      <c r="CC71" s="442"/>
      <c r="CD71" s="442"/>
      <c r="CE71" s="2587"/>
      <c r="CF71" s="2587"/>
      <c r="CG71" s="2587"/>
      <c r="CH71" s="2587"/>
      <c r="CI71" s="2587"/>
      <c r="CJ71" s="2587"/>
      <c r="CK71" s="2587"/>
      <c r="CL71" s="2587"/>
      <c r="CM71" s="2587"/>
      <c r="CN71" s="2587"/>
      <c r="CO71" s="2587"/>
      <c r="CP71" s="2587"/>
      <c r="CQ71" s="2587"/>
      <c r="CR71" s="2587"/>
      <c r="CS71" s="2587"/>
      <c r="CT71" s="2587"/>
      <c r="CU71" s="2587"/>
      <c r="CV71" s="2587"/>
      <c r="CW71" s="2587"/>
      <c r="CX71" s="2587"/>
      <c r="CY71" s="2587"/>
      <c r="CZ71" s="2587"/>
    </row>
    <row r="72" s="767" customFormat="true" ht="15" customHeight="true" x14ac:dyDescent="0.2">
      <c r="A72" s="3372"/>
      <c r="B72" s="2455" t="s">
        <v>474</v>
      </c>
      <c r="C72" s="2361">
        <v>0</v>
      </c>
      <c r="D72" s="2362">
        <v>4.9470626006821339E-2</v>
      </c>
      <c r="E72" s="2362">
        <v>0.13703124829588553</v>
      </c>
      <c r="F72" s="2362">
        <v>0</v>
      </c>
      <c r="G72" s="2363">
        <v>0</v>
      </c>
      <c r="H72" s="2364">
        <v>0.18902873328157488</v>
      </c>
      <c r="I72" s="2362">
        <v>0</v>
      </c>
      <c r="J72" s="2362">
        <v>0</v>
      </c>
      <c r="K72" s="2362">
        <v>0</v>
      </c>
      <c r="L72" s="2365">
        <v>0</v>
      </c>
      <c r="M72" s="2366">
        <v>0</v>
      </c>
      <c r="N72" s="2362">
        <v>0</v>
      </c>
      <c r="O72" s="2362">
        <v>0.18593371180308058</v>
      </c>
      <c r="P72" s="2362">
        <v>0</v>
      </c>
      <c r="Q72" s="2363">
        <v>0</v>
      </c>
      <c r="R72" s="2364">
        <v>0</v>
      </c>
      <c r="S72" s="2362">
        <v>0</v>
      </c>
      <c r="T72" s="2362">
        <v>0</v>
      </c>
      <c r="U72" s="2362">
        <v>0</v>
      </c>
      <c r="V72" s="2362">
        <v>0</v>
      </c>
      <c r="W72" s="2362">
        <v>0</v>
      </c>
      <c r="X72" s="2362">
        <v>0</v>
      </c>
      <c r="Y72" s="2362">
        <v>0.1426595075947012</v>
      </c>
      <c r="Z72" s="2362">
        <v>0.21492265215140183</v>
      </c>
      <c r="AA72" s="2362">
        <v>0</v>
      </c>
      <c r="AB72" s="2362">
        <v>0</v>
      </c>
      <c r="AC72" s="2362">
        <v>0</v>
      </c>
      <c r="AD72" s="2723">
        <v>0</v>
      </c>
      <c r="AE72" s="1045"/>
      <c r="AF72" s="1045"/>
      <c r="AG72" s="1045"/>
      <c r="AH72" s="1045"/>
      <c r="AI72" s="1045"/>
      <c r="AJ72" s="1045"/>
      <c r="AK72" s="1045"/>
      <c r="AL72" s="1045"/>
      <c r="AM72" s="1045"/>
      <c r="AN72" s="1045"/>
      <c r="AO72" s="1045"/>
      <c r="AP72" s="1045"/>
      <c r="AQ72" s="1045"/>
      <c r="AR72" s="1045"/>
      <c r="AS72" s="1045"/>
      <c r="AT72" s="1045"/>
      <c r="AU72" s="1045"/>
      <c r="AV72" s="1045"/>
      <c r="AW72" s="1045"/>
      <c r="AX72" s="1045"/>
      <c r="AY72" s="1045"/>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442"/>
      <c r="CC72" s="442"/>
      <c r="CD72" s="442"/>
      <c r="CE72" s="2587"/>
      <c r="CF72" s="2587"/>
      <c r="CG72" s="2587"/>
      <c r="CH72" s="2587"/>
      <c r="CI72" s="2587"/>
      <c r="CJ72" s="2587"/>
      <c r="CK72" s="2587"/>
      <c r="CL72" s="2587"/>
      <c r="CM72" s="2587"/>
      <c r="CN72" s="2587"/>
      <c r="CO72" s="2587"/>
      <c r="CP72" s="2587"/>
      <c r="CQ72" s="2587"/>
      <c r="CR72" s="2587"/>
      <c r="CS72" s="2587"/>
      <c r="CT72" s="2587"/>
      <c r="CU72" s="2587"/>
      <c r="CV72" s="2587"/>
      <c r="CW72" s="2587"/>
      <c r="CX72" s="2587"/>
      <c r="CY72" s="2587"/>
      <c r="CZ72" s="2587"/>
    </row>
    <row r="73" s="767" customFormat="true" ht="15" customHeight="true" x14ac:dyDescent="0.2">
      <c r="A73" s="2306"/>
      <c r="B73" s="2456"/>
      <c r="C73" s="2361"/>
      <c r="D73" s="2362"/>
      <c r="E73" s="2362"/>
      <c r="F73" s="2362"/>
      <c r="G73" s="2363"/>
      <c r="H73" s="2364"/>
      <c r="I73" s="2362"/>
      <c r="J73" s="2362"/>
      <c r="K73" s="2362"/>
      <c r="L73" s="2365"/>
      <c r="M73" s="2366"/>
      <c r="N73" s="2362"/>
      <c r="O73" s="2362"/>
      <c r="P73" s="2362"/>
      <c r="Q73" s="2363"/>
      <c r="R73" s="2364"/>
      <c r="S73" s="2362"/>
      <c r="T73" s="2362"/>
      <c r="U73" s="2362"/>
      <c r="V73" s="2362"/>
      <c r="W73" s="2362"/>
      <c r="X73" s="2362"/>
      <c r="Y73" s="2362"/>
      <c r="Z73" s="2362"/>
      <c r="AA73" s="2362"/>
      <c r="AB73" s="2362"/>
      <c r="AC73" s="2362"/>
      <c r="AD73" s="2723"/>
      <c r="AE73" s="1045"/>
      <c r="AF73" s="1045"/>
      <c r="AG73" s="1045"/>
      <c r="AH73" s="1045"/>
      <c r="AI73" s="1045"/>
      <c r="AJ73" s="1045"/>
      <c r="AK73" s="1045"/>
      <c r="AL73" s="1045"/>
      <c r="AM73" s="1045"/>
      <c r="AN73" s="1045"/>
      <c r="AO73" s="1045"/>
      <c r="AP73" s="1045"/>
      <c r="AQ73" s="1045"/>
      <c r="AR73" s="1045"/>
      <c r="AS73" s="1045"/>
      <c r="AT73" s="1045"/>
      <c r="AU73" s="1045"/>
      <c r="AV73" s="1045"/>
      <c r="AW73" s="1045"/>
      <c r="AX73" s="1045"/>
      <c r="AY73" s="1045"/>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442"/>
      <c r="CC73" s="442"/>
      <c r="CD73" s="442"/>
      <c r="CE73" s="2587"/>
      <c r="CF73" s="2587"/>
      <c r="CG73" s="2587"/>
      <c r="CH73" s="2587"/>
      <c r="CI73" s="2587"/>
      <c r="CJ73" s="2587"/>
      <c r="CK73" s="2587"/>
      <c r="CL73" s="2587"/>
      <c r="CM73" s="2587"/>
      <c r="CN73" s="2587"/>
      <c r="CO73" s="2587"/>
      <c r="CP73" s="2587"/>
      <c r="CQ73" s="2587"/>
      <c r="CR73" s="2587"/>
      <c r="CS73" s="2587"/>
      <c r="CT73" s="2587"/>
      <c r="CU73" s="2587"/>
      <c r="CV73" s="2587"/>
      <c r="CW73" s="2587"/>
      <c r="CX73" s="2587"/>
      <c r="CY73" s="2587"/>
      <c r="CZ73" s="2587"/>
    </row>
    <row r="74" s="767" customFormat="true" ht="15" customHeight="true" x14ac:dyDescent="0.2">
      <c r="A74" s="2306"/>
      <c r="B74" s="2456"/>
      <c r="C74" s="2361"/>
      <c r="D74" s="2362"/>
      <c r="E74" s="2362"/>
      <c r="F74" s="2362"/>
      <c r="G74" s="2363"/>
      <c r="H74" s="2364"/>
      <c r="I74" s="2362"/>
      <c r="J74" s="2362"/>
      <c r="K74" s="2362"/>
      <c r="L74" s="2365"/>
      <c r="M74" s="2366"/>
      <c r="N74" s="2362"/>
      <c r="O74" s="2362"/>
      <c r="P74" s="2362"/>
      <c r="Q74" s="2363"/>
      <c r="R74" s="2364"/>
      <c r="S74" s="2362"/>
      <c r="T74" s="2362"/>
      <c r="U74" s="2362"/>
      <c r="V74" s="2362"/>
      <c r="W74" s="2362"/>
      <c r="X74" s="2362"/>
      <c r="Y74" s="2362"/>
      <c r="Z74" s="2362"/>
      <c r="AA74" s="2362"/>
      <c r="AB74" s="2362"/>
      <c r="AC74" s="2362"/>
      <c r="AD74" s="2723"/>
      <c r="AE74" s="1045"/>
      <c r="AF74" s="1045"/>
      <c r="AG74" s="1045"/>
      <c r="AH74" s="1045"/>
      <c r="AI74" s="1045"/>
      <c r="AJ74" s="1045"/>
      <c r="AK74" s="1045"/>
      <c r="AL74" s="1045"/>
      <c r="AM74" s="1045"/>
      <c r="AN74" s="1045"/>
      <c r="AO74" s="1045"/>
      <c r="AP74" s="1045"/>
      <c r="AQ74" s="1045"/>
      <c r="AR74" s="1045"/>
      <c r="AS74" s="1045"/>
      <c r="AT74" s="1045"/>
      <c r="AU74" s="1045"/>
      <c r="AV74" s="1045"/>
      <c r="AW74" s="1045"/>
      <c r="AX74" s="1045"/>
      <c r="AY74" s="1045"/>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442"/>
      <c r="CC74" s="442"/>
      <c r="CD74" s="442"/>
      <c r="CE74" s="2587"/>
      <c r="CF74" s="2587"/>
      <c r="CG74" s="2587"/>
      <c r="CH74" s="2587"/>
      <c r="CI74" s="2587"/>
      <c r="CJ74" s="2587"/>
      <c r="CK74" s="2587"/>
      <c r="CL74" s="2587"/>
      <c r="CM74" s="2587"/>
      <c r="CN74" s="2587"/>
      <c r="CO74" s="2587"/>
      <c r="CP74" s="2587"/>
      <c r="CQ74" s="2587"/>
      <c r="CR74" s="2587"/>
      <c r="CS74" s="2587"/>
      <c r="CT74" s="2587"/>
      <c r="CU74" s="2587"/>
      <c r="CV74" s="2587"/>
      <c r="CW74" s="2587"/>
      <c r="CX74" s="2587"/>
      <c r="CY74" s="2587"/>
      <c r="CZ74" s="2587"/>
    </row>
    <row r="75" s="767" customFormat="true" ht="15" customHeight="true" x14ac:dyDescent="0.2">
      <c r="A75" s="2306"/>
      <c r="B75" s="2456"/>
      <c r="C75" s="2361"/>
      <c r="D75" s="2362"/>
      <c r="E75" s="2362"/>
      <c r="F75" s="2362"/>
      <c r="G75" s="2363"/>
      <c r="H75" s="2364"/>
      <c r="I75" s="2362"/>
      <c r="J75" s="2362"/>
      <c r="K75" s="2362"/>
      <c r="L75" s="2365"/>
      <c r="M75" s="2366"/>
      <c r="N75" s="2362"/>
      <c r="O75" s="2362"/>
      <c r="P75" s="2362"/>
      <c r="Q75" s="2363"/>
      <c r="R75" s="2364"/>
      <c r="S75" s="2362"/>
      <c r="T75" s="2362"/>
      <c r="U75" s="2362"/>
      <c r="V75" s="2362"/>
      <c r="W75" s="2362"/>
      <c r="X75" s="2362"/>
      <c r="Y75" s="2362"/>
      <c r="Z75" s="2362"/>
      <c r="AA75" s="2362"/>
      <c r="AB75" s="2362"/>
      <c r="AC75" s="2362"/>
      <c r="AD75" s="2723"/>
      <c r="AE75" s="1045"/>
      <c r="AF75" s="1045"/>
      <c r="AG75" s="1045"/>
      <c r="AH75" s="1045"/>
      <c r="AI75" s="1045"/>
      <c r="AJ75" s="1045"/>
      <c r="AK75" s="1045"/>
      <c r="AL75" s="1045"/>
      <c r="AM75" s="1045"/>
      <c r="AN75" s="1045"/>
      <c r="AO75" s="1045"/>
      <c r="AP75" s="1045"/>
      <c r="AQ75" s="1045"/>
      <c r="AR75" s="1045"/>
      <c r="AS75" s="1045"/>
      <c r="AT75" s="1045"/>
      <c r="AU75" s="1045"/>
      <c r="AV75" s="1045"/>
      <c r="AW75" s="1045"/>
      <c r="AX75" s="1045"/>
      <c r="AY75" s="1045"/>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442"/>
      <c r="CC75" s="442"/>
      <c r="CD75" s="442"/>
      <c r="CE75" s="2587"/>
      <c r="CF75" s="2587"/>
      <c r="CG75" s="2587"/>
      <c r="CH75" s="2587"/>
      <c r="CI75" s="2587"/>
      <c r="CJ75" s="2587"/>
      <c r="CK75" s="2587"/>
      <c r="CL75" s="2587"/>
      <c r="CM75" s="2587"/>
      <c r="CN75" s="2587"/>
      <c r="CO75" s="2587"/>
      <c r="CP75" s="2587"/>
      <c r="CQ75" s="2587"/>
      <c r="CR75" s="2587"/>
      <c r="CS75" s="2587"/>
      <c r="CT75" s="2587"/>
      <c r="CU75" s="2587"/>
      <c r="CV75" s="2587"/>
      <c r="CW75" s="2587"/>
      <c r="CX75" s="2587"/>
      <c r="CY75" s="2587"/>
      <c r="CZ75" s="2587"/>
    </row>
    <row r="76" s="767" customFormat="true" ht="15" customHeight="true" x14ac:dyDescent="0.2">
      <c r="A76" s="2306"/>
      <c r="B76" s="2456"/>
      <c r="C76" s="2361"/>
      <c r="D76" s="2362"/>
      <c r="E76" s="2362"/>
      <c r="F76" s="2362"/>
      <c r="G76" s="2363"/>
      <c r="H76" s="2364"/>
      <c r="I76" s="2362"/>
      <c r="J76" s="2362"/>
      <c r="K76" s="2362"/>
      <c r="L76" s="2365"/>
      <c r="M76" s="2366"/>
      <c r="N76" s="2362"/>
      <c r="O76" s="2362"/>
      <c r="P76" s="2362"/>
      <c r="Q76" s="2363"/>
      <c r="R76" s="2364"/>
      <c r="S76" s="2362"/>
      <c r="T76" s="2362"/>
      <c r="U76" s="2362"/>
      <c r="V76" s="2362"/>
      <c r="W76" s="2362"/>
      <c r="X76" s="2362"/>
      <c r="Y76" s="2362"/>
      <c r="Z76" s="2362"/>
      <c r="AA76" s="2362"/>
      <c r="AB76" s="2362"/>
      <c r="AC76" s="2362"/>
      <c r="AD76" s="2723"/>
      <c r="AE76" s="1045"/>
      <c r="AF76" s="1045"/>
      <c r="AG76" s="1045"/>
      <c r="AH76" s="1045"/>
      <c r="AI76" s="1045"/>
      <c r="AJ76" s="1045"/>
      <c r="AK76" s="1045"/>
      <c r="AL76" s="1045"/>
      <c r="AM76" s="1045"/>
      <c r="AN76" s="1045"/>
      <c r="AO76" s="1045"/>
      <c r="AP76" s="1045"/>
      <c r="AQ76" s="1045"/>
      <c r="AR76" s="1045"/>
      <c r="AS76" s="1045"/>
      <c r="AT76" s="1045"/>
      <c r="AU76" s="1045"/>
      <c r="AV76" s="1045"/>
      <c r="AW76" s="1045"/>
      <c r="AX76" s="1045"/>
      <c r="AY76" s="1045"/>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442"/>
      <c r="CC76" s="442"/>
      <c r="CD76" s="442"/>
      <c r="CE76" s="2587"/>
      <c r="CF76" s="2587"/>
      <c r="CG76" s="2587"/>
      <c r="CH76" s="2587"/>
      <c r="CI76" s="2587"/>
      <c r="CJ76" s="2587"/>
      <c r="CK76" s="2587"/>
      <c r="CL76" s="2587"/>
      <c r="CM76" s="2587"/>
      <c r="CN76" s="2587"/>
      <c r="CO76" s="2587"/>
      <c r="CP76" s="2587"/>
      <c r="CQ76" s="2587"/>
      <c r="CR76" s="2587"/>
      <c r="CS76" s="2587"/>
      <c r="CT76" s="2587"/>
      <c r="CU76" s="2587"/>
      <c r="CV76" s="2587"/>
      <c r="CW76" s="2587"/>
      <c r="CX76" s="2587"/>
      <c r="CY76" s="2587"/>
      <c r="CZ76" s="2587"/>
    </row>
    <row r="77" s="767" customFormat="true" ht="15" customHeight="true" x14ac:dyDescent="0.2">
      <c r="A77" s="2306"/>
      <c r="B77" s="2456"/>
      <c r="C77" s="2361"/>
      <c r="D77" s="2362"/>
      <c r="E77" s="2362"/>
      <c r="F77" s="2362"/>
      <c r="G77" s="2363"/>
      <c r="H77" s="2364"/>
      <c r="I77" s="2362"/>
      <c r="J77" s="2362"/>
      <c r="K77" s="2362"/>
      <c r="L77" s="2365"/>
      <c r="M77" s="2366"/>
      <c r="N77" s="2362"/>
      <c r="O77" s="2362"/>
      <c r="P77" s="2362"/>
      <c r="Q77" s="2363"/>
      <c r="R77" s="2364"/>
      <c r="S77" s="2362"/>
      <c r="T77" s="2362"/>
      <c r="U77" s="2362"/>
      <c r="V77" s="2362"/>
      <c r="W77" s="2362"/>
      <c r="X77" s="2362"/>
      <c r="Y77" s="2362"/>
      <c r="Z77" s="2362"/>
      <c r="AA77" s="2362"/>
      <c r="AB77" s="2362"/>
      <c r="AC77" s="2362"/>
      <c r="AD77" s="2723"/>
      <c r="AE77" s="1045"/>
      <c r="AF77" s="1045"/>
      <c r="AG77" s="1045"/>
      <c r="AH77" s="1045"/>
      <c r="AI77" s="1045"/>
      <c r="AJ77" s="1045"/>
      <c r="AK77" s="1045"/>
      <c r="AL77" s="1045"/>
      <c r="AM77" s="1045"/>
      <c r="AN77" s="1045"/>
      <c r="AO77" s="1045"/>
      <c r="AP77" s="1045"/>
      <c r="AQ77" s="1045"/>
      <c r="AR77" s="1045"/>
      <c r="AS77" s="1045"/>
      <c r="AT77" s="1045"/>
      <c r="AU77" s="1045"/>
      <c r="AV77" s="1045"/>
      <c r="AW77" s="1045"/>
      <c r="AX77" s="1045"/>
      <c r="AY77" s="1045"/>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442"/>
      <c r="CC77" s="442"/>
      <c r="CD77" s="442"/>
      <c r="CE77" s="2587"/>
      <c r="CF77" s="2587"/>
      <c r="CG77" s="2587"/>
      <c r="CH77" s="2587"/>
      <c r="CI77" s="2587"/>
      <c r="CJ77" s="2587"/>
      <c r="CK77" s="2587"/>
      <c r="CL77" s="2587"/>
      <c r="CM77" s="2587"/>
      <c r="CN77" s="2587"/>
      <c r="CO77" s="2587"/>
      <c r="CP77" s="2587"/>
      <c r="CQ77" s="2587"/>
      <c r="CR77" s="2587"/>
      <c r="CS77" s="2587"/>
      <c r="CT77" s="2587"/>
      <c r="CU77" s="2587"/>
      <c r="CV77" s="2587"/>
      <c r="CW77" s="2587"/>
      <c r="CX77" s="2587"/>
      <c r="CY77" s="2587"/>
      <c r="CZ77" s="2587"/>
    </row>
    <row r="78" s="767" customFormat="true" ht="15" customHeight="true" x14ac:dyDescent="0.2">
      <c r="A78" s="2306"/>
      <c r="B78" s="2456"/>
      <c r="C78" s="2361"/>
      <c r="D78" s="2362"/>
      <c r="E78" s="2362"/>
      <c r="F78" s="2362"/>
      <c r="G78" s="2363"/>
      <c r="H78" s="2364"/>
      <c r="I78" s="2362"/>
      <c r="J78" s="2362"/>
      <c r="K78" s="2362"/>
      <c r="L78" s="2365"/>
      <c r="M78" s="2366"/>
      <c r="N78" s="2362"/>
      <c r="O78" s="2362"/>
      <c r="P78" s="2362"/>
      <c r="Q78" s="2363"/>
      <c r="R78" s="2364"/>
      <c r="S78" s="2362"/>
      <c r="T78" s="2362"/>
      <c r="U78" s="2362"/>
      <c r="V78" s="2362"/>
      <c r="W78" s="2362"/>
      <c r="X78" s="2362"/>
      <c r="Y78" s="2362"/>
      <c r="Z78" s="2362"/>
      <c r="AA78" s="2362"/>
      <c r="AB78" s="2362"/>
      <c r="AC78" s="2362"/>
      <c r="AD78" s="2723"/>
      <c r="AE78" s="1045"/>
      <c r="AF78" s="1045"/>
      <c r="AG78" s="1045"/>
      <c r="AH78" s="1045"/>
      <c r="AI78" s="1045"/>
      <c r="AJ78" s="1045"/>
      <c r="AK78" s="1045"/>
      <c r="AL78" s="1045"/>
      <c r="AM78" s="1045"/>
      <c r="AN78" s="1045"/>
      <c r="AO78" s="1045"/>
      <c r="AP78" s="1045"/>
      <c r="AQ78" s="1045"/>
      <c r="AR78" s="1045"/>
      <c r="AS78" s="1045"/>
      <c r="AT78" s="1045"/>
      <c r="AU78" s="1045"/>
      <c r="AV78" s="1045"/>
      <c r="AW78" s="1045"/>
      <c r="AX78" s="1045"/>
      <c r="AY78" s="1045"/>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442"/>
      <c r="CC78" s="442"/>
      <c r="CD78" s="442"/>
      <c r="CE78" s="2587"/>
      <c r="CF78" s="2587"/>
      <c r="CG78" s="2587"/>
      <c r="CH78" s="2587"/>
      <c r="CI78" s="2587"/>
      <c r="CJ78" s="2587"/>
      <c r="CK78" s="2587"/>
      <c r="CL78" s="2587"/>
      <c r="CM78" s="2587"/>
      <c r="CN78" s="2587"/>
      <c r="CO78" s="2587"/>
      <c r="CP78" s="2587"/>
      <c r="CQ78" s="2587"/>
      <c r="CR78" s="2587"/>
      <c r="CS78" s="2587"/>
      <c r="CT78" s="2587"/>
      <c r="CU78" s="2587"/>
      <c r="CV78" s="2587"/>
      <c r="CW78" s="2587"/>
      <c r="CX78" s="2587"/>
      <c r="CY78" s="2587"/>
      <c r="CZ78" s="2587"/>
    </row>
    <row r="79" s="767" customFormat="true" ht="15" customHeight="true" x14ac:dyDescent="0.2">
      <c r="A79" s="2306"/>
      <c r="B79" s="2456"/>
      <c r="C79" s="2361"/>
      <c r="D79" s="2362"/>
      <c r="E79" s="2362"/>
      <c r="F79" s="2362"/>
      <c r="G79" s="2363"/>
      <c r="H79" s="2364"/>
      <c r="I79" s="2362"/>
      <c r="J79" s="2362"/>
      <c r="K79" s="2362"/>
      <c r="L79" s="2365"/>
      <c r="M79" s="2366"/>
      <c r="N79" s="2362"/>
      <c r="O79" s="2362"/>
      <c r="P79" s="2362"/>
      <c r="Q79" s="2363"/>
      <c r="R79" s="2364"/>
      <c r="S79" s="2362"/>
      <c r="T79" s="2362"/>
      <c r="U79" s="2362"/>
      <c r="V79" s="2362"/>
      <c r="W79" s="2362"/>
      <c r="X79" s="2362"/>
      <c r="Y79" s="2362"/>
      <c r="Z79" s="2362"/>
      <c r="AA79" s="2362"/>
      <c r="AB79" s="2362"/>
      <c r="AC79" s="2362"/>
      <c r="AD79" s="2723"/>
      <c r="AE79" s="1045"/>
      <c r="AF79" s="1045"/>
      <c r="AG79" s="1045"/>
      <c r="AH79" s="1045"/>
      <c r="AI79" s="1045"/>
      <c r="AJ79" s="1045"/>
      <c r="AK79" s="1045"/>
      <c r="AL79" s="1045"/>
      <c r="AM79" s="1045"/>
      <c r="AN79" s="1045"/>
      <c r="AO79" s="1045"/>
      <c r="AP79" s="1045"/>
      <c r="AQ79" s="1045"/>
      <c r="AR79" s="1045"/>
      <c r="AS79" s="1045"/>
      <c r="AT79" s="1045"/>
      <c r="AU79" s="1045"/>
      <c r="AV79" s="1045"/>
      <c r="AW79" s="1045"/>
      <c r="AX79" s="1045"/>
      <c r="AY79" s="1045"/>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442"/>
      <c r="CC79" s="442"/>
      <c r="CD79" s="442"/>
      <c r="CE79" s="2587"/>
      <c r="CF79" s="2587"/>
      <c r="CG79" s="2587"/>
      <c r="CH79" s="2587"/>
      <c r="CI79" s="2587"/>
      <c r="CJ79" s="2587"/>
      <c r="CK79" s="2587"/>
      <c r="CL79" s="2587"/>
      <c r="CM79" s="2587"/>
      <c r="CN79" s="2587"/>
      <c r="CO79" s="2587"/>
      <c r="CP79" s="2587"/>
      <c r="CQ79" s="2587"/>
      <c r="CR79" s="2587"/>
      <c r="CS79" s="2587"/>
      <c r="CT79" s="2587"/>
      <c r="CU79" s="2587"/>
      <c r="CV79" s="2587"/>
      <c r="CW79" s="2587"/>
      <c r="CX79" s="2587"/>
      <c r="CY79" s="2587"/>
      <c r="CZ79" s="2587"/>
    </row>
    <row r="80" s="767" customFormat="true" ht="15" customHeight="true" x14ac:dyDescent="0.2">
      <c r="A80" s="2306"/>
      <c r="B80" s="2456"/>
      <c r="C80" s="2361"/>
      <c r="D80" s="2362"/>
      <c r="E80" s="2362"/>
      <c r="F80" s="2362"/>
      <c r="G80" s="2363"/>
      <c r="H80" s="2364"/>
      <c r="I80" s="2362"/>
      <c r="J80" s="2362"/>
      <c r="K80" s="2362"/>
      <c r="L80" s="2365"/>
      <c r="M80" s="2366"/>
      <c r="N80" s="2362"/>
      <c r="O80" s="2362"/>
      <c r="P80" s="2362"/>
      <c r="Q80" s="2363"/>
      <c r="R80" s="2364"/>
      <c r="S80" s="2362"/>
      <c r="T80" s="2362"/>
      <c r="U80" s="2362"/>
      <c r="V80" s="2362"/>
      <c r="W80" s="2362"/>
      <c r="X80" s="2362"/>
      <c r="Y80" s="2362"/>
      <c r="Z80" s="2362"/>
      <c r="AA80" s="2362"/>
      <c r="AB80" s="2362"/>
      <c r="AC80" s="2362"/>
      <c r="AD80" s="2723"/>
      <c r="AE80" s="1045"/>
      <c r="AF80" s="1045"/>
      <c r="AG80" s="1045"/>
      <c r="AH80" s="1045"/>
      <c r="AI80" s="1045"/>
      <c r="AJ80" s="1045"/>
      <c r="AK80" s="1045"/>
      <c r="AL80" s="1045"/>
      <c r="AM80" s="1045"/>
      <c r="AN80" s="1045"/>
      <c r="AO80" s="1045"/>
      <c r="AP80" s="1045"/>
      <c r="AQ80" s="1045"/>
      <c r="AR80" s="1045"/>
      <c r="AS80" s="1045"/>
      <c r="AT80" s="1045"/>
      <c r="AU80" s="1045"/>
      <c r="AV80" s="1045"/>
      <c r="AW80" s="1045"/>
      <c r="AX80" s="1045"/>
      <c r="AY80" s="1045"/>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442"/>
      <c r="CC80" s="442"/>
      <c r="CD80" s="442"/>
      <c r="CE80" s="2587"/>
      <c r="CF80" s="2587"/>
      <c r="CG80" s="2587"/>
      <c r="CH80" s="2587"/>
      <c r="CI80" s="2587"/>
      <c r="CJ80" s="2587"/>
      <c r="CK80" s="2587"/>
      <c r="CL80" s="2587"/>
      <c r="CM80" s="2587"/>
      <c r="CN80" s="2587"/>
      <c r="CO80" s="2587"/>
      <c r="CP80" s="2587"/>
      <c r="CQ80" s="2587"/>
      <c r="CR80" s="2587"/>
      <c r="CS80" s="2587"/>
      <c r="CT80" s="2587"/>
      <c r="CU80" s="2587"/>
      <c r="CV80" s="2587"/>
      <c r="CW80" s="2587"/>
      <c r="CX80" s="2587"/>
      <c r="CY80" s="2587"/>
      <c r="CZ80" s="2587"/>
    </row>
    <row r="81" s="767" customFormat="true" ht="15" customHeight="true" x14ac:dyDescent="0.2">
      <c r="A81" s="2306"/>
      <c r="B81" s="2456"/>
      <c r="C81" s="2361"/>
      <c r="D81" s="2362"/>
      <c r="E81" s="2362"/>
      <c r="F81" s="2362"/>
      <c r="G81" s="2363"/>
      <c r="H81" s="2364"/>
      <c r="I81" s="2362"/>
      <c r="J81" s="2362"/>
      <c r="K81" s="2362"/>
      <c r="L81" s="2365"/>
      <c r="M81" s="2366"/>
      <c r="N81" s="2362"/>
      <c r="O81" s="2362"/>
      <c r="P81" s="2362"/>
      <c r="Q81" s="2363"/>
      <c r="R81" s="2364"/>
      <c r="S81" s="2362"/>
      <c r="T81" s="2362"/>
      <c r="U81" s="2362"/>
      <c r="V81" s="2362"/>
      <c r="W81" s="2362"/>
      <c r="X81" s="2362"/>
      <c r="Y81" s="2362"/>
      <c r="Z81" s="2362"/>
      <c r="AA81" s="2362"/>
      <c r="AB81" s="2362"/>
      <c r="AC81" s="2362"/>
      <c r="AD81" s="2723"/>
      <c r="AE81" s="1045"/>
      <c r="AF81" s="1045"/>
      <c r="AG81" s="1045"/>
      <c r="AH81" s="1045"/>
      <c r="AI81" s="1045"/>
      <c r="AJ81" s="1045"/>
      <c r="AK81" s="1045"/>
      <c r="AL81" s="1045"/>
      <c r="AM81" s="1045"/>
      <c r="AN81" s="1045"/>
      <c r="AO81" s="1045"/>
      <c r="AP81" s="1045"/>
      <c r="AQ81" s="1045"/>
      <c r="AR81" s="1045"/>
      <c r="AS81" s="1045"/>
      <c r="AT81" s="1045"/>
      <c r="AU81" s="1045"/>
      <c r="AV81" s="1045"/>
      <c r="AW81" s="1045"/>
      <c r="AX81" s="1045"/>
      <c r="AY81" s="1045"/>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442"/>
      <c r="CC81" s="442"/>
      <c r="CD81" s="442"/>
      <c r="CE81" s="2587"/>
      <c r="CF81" s="2587"/>
      <c r="CG81" s="2587"/>
      <c r="CH81" s="2587"/>
      <c r="CI81" s="2587"/>
      <c r="CJ81" s="2587"/>
      <c r="CK81" s="2587"/>
      <c r="CL81" s="2587"/>
      <c r="CM81" s="2587"/>
      <c r="CN81" s="2587"/>
      <c r="CO81" s="2587"/>
      <c r="CP81" s="2587"/>
      <c r="CQ81" s="2587"/>
      <c r="CR81" s="2587"/>
      <c r="CS81" s="2587"/>
      <c r="CT81" s="2587"/>
      <c r="CU81" s="2587"/>
      <c r="CV81" s="2587"/>
      <c r="CW81" s="2587"/>
      <c r="CX81" s="2587"/>
      <c r="CY81" s="2587"/>
      <c r="CZ81" s="2587"/>
    </row>
    <row r="82" s="767" customFormat="true" ht="15" customHeight="true" x14ac:dyDescent="0.2">
      <c r="A82" s="2306"/>
      <c r="B82" s="2456"/>
      <c r="C82" s="2361"/>
      <c r="D82" s="2362"/>
      <c r="E82" s="2362"/>
      <c r="F82" s="2362"/>
      <c r="G82" s="2363"/>
      <c r="H82" s="2364"/>
      <c r="I82" s="2362"/>
      <c r="J82" s="2362"/>
      <c r="K82" s="2362"/>
      <c r="L82" s="2365"/>
      <c r="M82" s="2366"/>
      <c r="N82" s="2362"/>
      <c r="O82" s="2362"/>
      <c r="P82" s="2362"/>
      <c r="Q82" s="2363"/>
      <c r="R82" s="2364"/>
      <c r="S82" s="2362"/>
      <c r="T82" s="2362"/>
      <c r="U82" s="2362"/>
      <c r="V82" s="2362"/>
      <c r="W82" s="2362"/>
      <c r="X82" s="2362"/>
      <c r="Y82" s="2362"/>
      <c r="Z82" s="2362"/>
      <c r="AA82" s="2362"/>
      <c r="AB82" s="2362"/>
      <c r="AC82" s="2362"/>
      <c r="AD82" s="2723"/>
      <c r="AE82" s="1045"/>
      <c r="AF82" s="1045"/>
      <c r="AG82" s="1045"/>
      <c r="AH82" s="1045"/>
      <c r="AI82" s="1045"/>
      <c r="AJ82" s="1045"/>
      <c r="AK82" s="1045"/>
      <c r="AL82" s="1045"/>
      <c r="AM82" s="1045"/>
      <c r="AN82" s="1045"/>
      <c r="AO82" s="1045"/>
      <c r="AP82" s="1045"/>
      <c r="AQ82" s="1045"/>
      <c r="AR82" s="1045"/>
      <c r="AS82" s="1045"/>
      <c r="AT82" s="1045"/>
      <c r="AU82" s="1045"/>
      <c r="AV82" s="1045"/>
      <c r="AW82" s="1045"/>
      <c r="AX82" s="1045"/>
      <c r="AY82" s="1045"/>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442"/>
      <c r="CC82" s="442"/>
      <c r="CD82" s="442"/>
      <c r="CE82" s="2587"/>
      <c r="CF82" s="2587"/>
      <c r="CG82" s="2587"/>
      <c r="CH82" s="2587"/>
      <c r="CI82" s="2587"/>
      <c r="CJ82" s="2587"/>
      <c r="CK82" s="2587"/>
      <c r="CL82" s="2587"/>
      <c r="CM82" s="2587"/>
      <c r="CN82" s="2587"/>
      <c r="CO82" s="2587"/>
      <c r="CP82" s="2587"/>
      <c r="CQ82" s="2587"/>
      <c r="CR82" s="2587"/>
      <c r="CS82" s="2587"/>
      <c r="CT82" s="2587"/>
      <c r="CU82" s="2587"/>
      <c r="CV82" s="2587"/>
      <c r="CW82" s="2587"/>
      <c r="CX82" s="2587"/>
      <c r="CY82" s="2587"/>
      <c r="CZ82" s="2587"/>
    </row>
    <row r="83" s="767" customFormat="true" ht="15" customHeight="true" x14ac:dyDescent="0.2">
      <c r="A83" s="2306"/>
      <c r="B83" s="2456"/>
      <c r="C83" s="2361"/>
      <c r="D83" s="2362"/>
      <c r="E83" s="2362"/>
      <c r="F83" s="2362"/>
      <c r="G83" s="2363"/>
      <c r="H83" s="2364"/>
      <c r="I83" s="2362"/>
      <c r="J83" s="2362"/>
      <c r="K83" s="2362"/>
      <c r="L83" s="2365"/>
      <c r="M83" s="2366"/>
      <c r="N83" s="2362"/>
      <c r="O83" s="2362"/>
      <c r="P83" s="2362"/>
      <c r="Q83" s="2363"/>
      <c r="R83" s="2364"/>
      <c r="S83" s="2362"/>
      <c r="T83" s="2362"/>
      <c r="U83" s="2362"/>
      <c r="V83" s="2362"/>
      <c r="W83" s="2362"/>
      <c r="X83" s="2362"/>
      <c r="Y83" s="2362"/>
      <c r="Z83" s="2362"/>
      <c r="AA83" s="2362"/>
      <c r="AB83" s="2362"/>
      <c r="AC83" s="2362"/>
      <c r="AD83" s="2723"/>
      <c r="AE83" s="1045"/>
      <c r="AF83" s="1045"/>
      <c r="AG83" s="1045"/>
      <c r="AH83" s="1045"/>
      <c r="AI83" s="1045"/>
      <c r="AJ83" s="1045"/>
      <c r="AK83" s="1045"/>
      <c r="AL83" s="1045"/>
      <c r="AM83" s="1045"/>
      <c r="AN83" s="1045"/>
      <c r="AO83" s="1045"/>
      <c r="AP83" s="1045"/>
      <c r="AQ83" s="1045"/>
      <c r="AR83" s="1045"/>
      <c r="AS83" s="1045"/>
      <c r="AT83" s="1045"/>
      <c r="AU83" s="1045"/>
      <c r="AV83" s="1045"/>
      <c r="AW83" s="1045"/>
      <c r="AX83" s="1045"/>
      <c r="AY83" s="1045"/>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442"/>
      <c r="CC83" s="442"/>
      <c r="CD83" s="442"/>
      <c r="CE83" s="2587"/>
      <c r="CF83" s="2587"/>
      <c r="CG83" s="2587"/>
      <c r="CH83" s="2587"/>
      <c r="CI83" s="2587"/>
      <c r="CJ83" s="2587"/>
      <c r="CK83" s="2587"/>
      <c r="CL83" s="2587"/>
      <c r="CM83" s="2587"/>
      <c r="CN83" s="2587"/>
      <c r="CO83" s="2587"/>
      <c r="CP83" s="2587"/>
      <c r="CQ83" s="2587"/>
      <c r="CR83" s="2587"/>
      <c r="CS83" s="2587"/>
      <c r="CT83" s="2587"/>
      <c r="CU83" s="2587"/>
      <c r="CV83" s="2587"/>
      <c r="CW83" s="2587"/>
      <c r="CX83" s="2587"/>
      <c r="CY83" s="2587"/>
      <c r="CZ83" s="2587"/>
    </row>
    <row r="84" s="767" customFormat="true" ht="15" customHeight="true" x14ac:dyDescent="0.2">
      <c r="A84" s="2306"/>
      <c r="B84" s="2456"/>
      <c r="C84" s="2361"/>
      <c r="D84" s="2362"/>
      <c r="E84" s="2362"/>
      <c r="F84" s="2362"/>
      <c r="G84" s="2363"/>
      <c r="H84" s="2364"/>
      <c r="I84" s="2362"/>
      <c r="J84" s="2362"/>
      <c r="K84" s="2362"/>
      <c r="L84" s="2365"/>
      <c r="M84" s="2366"/>
      <c r="N84" s="2362"/>
      <c r="O84" s="2362"/>
      <c r="P84" s="2362"/>
      <c r="Q84" s="2363"/>
      <c r="R84" s="2364"/>
      <c r="S84" s="2362"/>
      <c r="T84" s="2362"/>
      <c r="U84" s="2362"/>
      <c r="V84" s="2362"/>
      <c r="W84" s="2362"/>
      <c r="X84" s="2362"/>
      <c r="Y84" s="2362"/>
      <c r="Z84" s="2362"/>
      <c r="AA84" s="2362"/>
      <c r="AB84" s="2362"/>
      <c r="AC84" s="2362"/>
      <c r="AD84" s="2723"/>
      <c r="AE84" s="1045"/>
      <c r="AF84" s="1045"/>
      <c r="AG84" s="1045"/>
      <c r="AH84" s="1045"/>
      <c r="AI84" s="1045"/>
      <c r="AJ84" s="1045"/>
      <c r="AK84" s="1045"/>
      <c r="AL84" s="1045"/>
      <c r="AM84" s="1045"/>
      <c r="AN84" s="1045"/>
      <c r="AO84" s="1045"/>
      <c r="AP84" s="1045"/>
      <c r="AQ84" s="1045"/>
      <c r="AR84" s="1045"/>
      <c r="AS84" s="1045"/>
      <c r="AT84" s="1045"/>
      <c r="AU84" s="1045"/>
      <c r="AV84" s="1045"/>
      <c r="AW84" s="1045"/>
      <c r="AX84" s="1045"/>
      <c r="AY84" s="1045"/>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442"/>
      <c r="CC84" s="442"/>
      <c r="CD84" s="442"/>
      <c r="CE84" s="2587"/>
      <c r="CF84" s="2587"/>
      <c r="CG84" s="2587"/>
      <c r="CH84" s="2587"/>
      <c r="CI84" s="2587"/>
      <c r="CJ84" s="2587"/>
      <c r="CK84" s="2587"/>
      <c r="CL84" s="2587"/>
      <c r="CM84" s="2587"/>
      <c r="CN84" s="2587"/>
      <c r="CO84" s="2587"/>
      <c r="CP84" s="2587"/>
      <c r="CQ84" s="2587"/>
      <c r="CR84" s="2587"/>
      <c r="CS84" s="2587"/>
      <c r="CT84" s="2587"/>
      <c r="CU84" s="2587"/>
      <c r="CV84" s="2587"/>
      <c r="CW84" s="2587"/>
      <c r="CX84" s="2587"/>
      <c r="CY84" s="2587"/>
      <c r="CZ84" s="2587"/>
    </row>
    <row r="85" s="767" customFormat="true" ht="15" customHeight="true" x14ac:dyDescent="0.2">
      <c r="A85" s="2306"/>
      <c r="B85" s="2456"/>
      <c r="C85" s="2361"/>
      <c r="D85" s="2362"/>
      <c r="E85" s="2362"/>
      <c r="F85" s="2362"/>
      <c r="G85" s="2363"/>
      <c r="H85" s="2364"/>
      <c r="I85" s="2362"/>
      <c r="J85" s="2362"/>
      <c r="K85" s="2362"/>
      <c r="L85" s="2365"/>
      <c r="M85" s="2366"/>
      <c r="N85" s="2362"/>
      <c r="O85" s="2362"/>
      <c r="P85" s="2362"/>
      <c r="Q85" s="2363"/>
      <c r="R85" s="2364"/>
      <c r="S85" s="2362"/>
      <c r="T85" s="2362"/>
      <c r="U85" s="2362"/>
      <c r="V85" s="2362"/>
      <c r="W85" s="2362"/>
      <c r="X85" s="2362"/>
      <c r="Y85" s="2362"/>
      <c r="Z85" s="2362"/>
      <c r="AA85" s="2362"/>
      <c r="AB85" s="2362"/>
      <c r="AC85" s="2362"/>
      <c r="AD85" s="2723"/>
      <c r="AE85" s="1045"/>
      <c r="AF85" s="1045"/>
      <c r="AG85" s="1045"/>
      <c r="AH85" s="1045"/>
      <c r="AI85" s="1045"/>
      <c r="AJ85" s="1045"/>
      <c r="AK85" s="1045"/>
      <c r="AL85" s="1045"/>
      <c r="AM85" s="1045"/>
      <c r="AN85" s="1045"/>
      <c r="AO85" s="1045"/>
      <c r="AP85" s="1045"/>
      <c r="AQ85" s="1045"/>
      <c r="AR85" s="1045"/>
      <c r="AS85" s="1045"/>
      <c r="AT85" s="1045"/>
      <c r="AU85" s="1045"/>
      <c r="AV85" s="1045"/>
      <c r="AW85" s="1045"/>
      <c r="AX85" s="1045"/>
      <c r="AY85" s="1045"/>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442"/>
      <c r="CC85" s="442"/>
      <c r="CD85" s="442"/>
      <c r="CE85" s="2587"/>
      <c r="CF85" s="2587"/>
      <c r="CG85" s="2587"/>
      <c r="CH85" s="2587"/>
      <c r="CI85" s="2587"/>
      <c r="CJ85" s="2587"/>
      <c r="CK85" s="2587"/>
      <c r="CL85" s="2587"/>
      <c r="CM85" s="2587"/>
      <c r="CN85" s="2587"/>
      <c r="CO85" s="2587"/>
      <c r="CP85" s="2587"/>
      <c r="CQ85" s="2587"/>
      <c r="CR85" s="2587"/>
      <c r="CS85" s="2587"/>
      <c r="CT85" s="2587"/>
      <c r="CU85" s="2587"/>
      <c r="CV85" s="2587"/>
      <c r="CW85" s="2587"/>
      <c r="CX85" s="2587"/>
      <c r="CY85" s="2587"/>
      <c r="CZ85" s="2587"/>
    </row>
    <row r="86" s="767" customFormat="true" ht="15" customHeight="true" x14ac:dyDescent="0.2">
      <c r="A86" s="2306"/>
      <c r="B86" s="2456"/>
      <c r="C86" s="2361"/>
      <c r="D86" s="2362"/>
      <c r="E86" s="2362"/>
      <c r="F86" s="2362"/>
      <c r="G86" s="2363"/>
      <c r="H86" s="2364"/>
      <c r="I86" s="2362"/>
      <c r="J86" s="2362"/>
      <c r="K86" s="2362"/>
      <c r="L86" s="2365"/>
      <c r="M86" s="2366"/>
      <c r="N86" s="2362"/>
      <c r="O86" s="2362"/>
      <c r="P86" s="2362"/>
      <c r="Q86" s="2363"/>
      <c r="R86" s="2364"/>
      <c r="S86" s="2362"/>
      <c r="T86" s="2362"/>
      <c r="U86" s="2362"/>
      <c r="V86" s="2362"/>
      <c r="W86" s="2362"/>
      <c r="X86" s="2362"/>
      <c r="Y86" s="2362"/>
      <c r="Z86" s="2362"/>
      <c r="AA86" s="2362"/>
      <c r="AB86" s="2362"/>
      <c r="AC86" s="2362"/>
      <c r="AD86" s="2723"/>
      <c r="AE86" s="1045"/>
      <c r="AF86" s="1045"/>
      <c r="AG86" s="1045"/>
      <c r="AH86" s="1045"/>
      <c r="AI86" s="1045"/>
      <c r="AJ86" s="1045"/>
      <c r="AK86" s="1045"/>
      <c r="AL86" s="1045"/>
      <c r="AM86" s="1045"/>
      <c r="AN86" s="1045"/>
      <c r="AO86" s="1045"/>
      <c r="AP86" s="1045"/>
      <c r="AQ86" s="1045"/>
      <c r="AR86" s="1045"/>
      <c r="AS86" s="1045"/>
      <c r="AT86" s="1045"/>
      <c r="AU86" s="1045"/>
      <c r="AV86" s="1045"/>
      <c r="AW86" s="1045"/>
      <c r="AX86" s="1045"/>
      <c r="AY86" s="1045"/>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442"/>
      <c r="CC86" s="442"/>
      <c r="CD86" s="442"/>
      <c r="CE86" s="2587"/>
      <c r="CF86" s="2587"/>
      <c r="CG86" s="2587"/>
      <c r="CH86" s="2587"/>
      <c r="CI86" s="2587"/>
      <c r="CJ86" s="2587"/>
      <c r="CK86" s="2587"/>
      <c r="CL86" s="2587"/>
      <c r="CM86" s="2587"/>
      <c r="CN86" s="2587"/>
      <c r="CO86" s="2587"/>
      <c r="CP86" s="2587"/>
      <c r="CQ86" s="2587"/>
      <c r="CR86" s="2587"/>
      <c r="CS86" s="2587"/>
      <c r="CT86" s="2587"/>
      <c r="CU86" s="2587"/>
      <c r="CV86" s="2587"/>
      <c r="CW86" s="2587"/>
      <c r="CX86" s="2587"/>
      <c r="CY86" s="2587"/>
      <c r="CZ86" s="2587"/>
    </row>
    <row r="87" s="767" customFormat="true" ht="15" customHeight="true" x14ac:dyDescent="0.2">
      <c r="A87" s="2307"/>
      <c r="B87" s="2457"/>
      <c r="C87" s="2367"/>
      <c r="D87" s="2368"/>
      <c r="E87" s="2368"/>
      <c r="F87" s="2368"/>
      <c r="G87" s="2369"/>
      <c r="H87" s="2370"/>
      <c r="I87" s="2368"/>
      <c r="J87" s="2368"/>
      <c r="K87" s="2368"/>
      <c r="L87" s="2371"/>
      <c r="M87" s="2372"/>
      <c r="N87" s="2368"/>
      <c r="O87" s="2368"/>
      <c r="P87" s="2368"/>
      <c r="Q87" s="2369"/>
      <c r="R87" s="2370"/>
      <c r="S87" s="2368"/>
      <c r="T87" s="2368"/>
      <c r="U87" s="2368"/>
      <c r="V87" s="2368"/>
      <c r="W87" s="2368"/>
      <c r="X87" s="2368"/>
      <c r="Y87" s="2368"/>
      <c r="Z87" s="2368"/>
      <c r="AA87" s="2368"/>
      <c r="AB87" s="2368"/>
      <c r="AC87" s="2368"/>
      <c r="AD87" s="2724"/>
      <c r="AE87" s="1045"/>
      <c r="AF87" s="1045"/>
      <c r="AG87" s="1045"/>
      <c r="AH87" s="1045"/>
      <c r="AI87" s="1045"/>
      <c r="AJ87" s="1045"/>
      <c r="AK87" s="1045"/>
      <c r="AL87" s="1045"/>
      <c r="AM87" s="1045"/>
      <c r="AN87" s="1045"/>
      <c r="AO87" s="1045"/>
      <c r="AP87" s="1045"/>
      <c r="AQ87" s="1045"/>
      <c r="AR87" s="1045"/>
      <c r="AS87" s="1045"/>
      <c r="AT87" s="1045"/>
      <c r="AU87" s="1045"/>
      <c r="AV87" s="1045"/>
      <c r="AW87" s="1045"/>
      <c r="AX87" s="1045"/>
      <c r="AY87" s="1045"/>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442"/>
      <c r="CC87" s="442"/>
      <c r="CD87" s="442"/>
      <c r="CE87" s="2587"/>
      <c r="CF87" s="2587"/>
      <c r="CG87" s="2587"/>
      <c r="CH87" s="2587"/>
      <c r="CI87" s="2587"/>
      <c r="CJ87" s="2587"/>
      <c r="CK87" s="2587"/>
      <c r="CL87" s="2587"/>
      <c r="CM87" s="2587"/>
      <c r="CN87" s="2587"/>
      <c r="CO87" s="2587"/>
      <c r="CP87" s="2587"/>
      <c r="CQ87" s="2587"/>
      <c r="CR87" s="2587"/>
      <c r="CS87" s="2587"/>
      <c r="CT87" s="2587"/>
      <c r="CU87" s="2587"/>
      <c r="CV87" s="2587"/>
      <c r="CW87" s="2587"/>
      <c r="CX87" s="2587"/>
      <c r="CY87" s="2587"/>
      <c r="CZ87" s="2587"/>
    </row>
    <row r="88" s="767" customFormat="true" ht="15" customHeight="true" x14ac:dyDescent="0.2">
      <c r="A88" s="1237"/>
      <c r="B88" s="1259"/>
      <c r="C88" s="1327"/>
      <c r="D88" s="1328"/>
      <c r="E88" s="1328"/>
      <c r="F88" s="1328"/>
      <c r="G88" s="1329"/>
      <c r="H88" s="1330"/>
      <c r="I88" s="1328"/>
      <c r="J88" s="1328"/>
      <c r="K88" s="1328"/>
      <c r="L88" s="1331"/>
      <c r="M88" s="1332"/>
      <c r="N88" s="1328"/>
      <c r="O88" s="1328"/>
      <c r="P88" s="1328"/>
      <c r="Q88" s="1329"/>
      <c r="R88" s="1330"/>
      <c r="S88" s="1328"/>
      <c r="T88" s="1328"/>
      <c r="U88" s="1328"/>
      <c r="V88" s="1328"/>
      <c r="W88" s="1328"/>
      <c r="X88" s="1328"/>
      <c r="Y88" s="1328"/>
      <c r="Z88" s="1328"/>
      <c r="AA88" s="1328"/>
      <c r="AB88" s="1333"/>
      <c r="AC88" s="1301"/>
      <c r="AD88" s="1343"/>
      <c r="AE88" s="1045"/>
      <c r="AF88" s="1045"/>
      <c r="AG88" s="1045"/>
      <c r="AH88" s="1045"/>
      <c r="AI88" s="1045"/>
      <c r="AJ88" s="1045"/>
      <c r="AK88" s="1045"/>
      <c r="AL88" s="1045"/>
      <c r="AM88" s="1045"/>
      <c r="AN88" s="1045"/>
      <c r="AO88" s="1045"/>
      <c r="AP88" s="1045"/>
      <c r="AQ88" s="1045"/>
      <c r="AR88" s="1045"/>
      <c r="AS88" s="1045"/>
      <c r="AT88" s="1045"/>
      <c r="AU88" s="1045"/>
      <c r="AV88" s="1045"/>
      <c r="AW88" s="1045"/>
      <c r="AX88" s="1045"/>
      <c r="AY88" s="1045"/>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442"/>
      <c r="CC88" s="442"/>
      <c r="CD88" s="442"/>
      <c r="CE88" s="2587"/>
      <c r="CF88" s="2587"/>
      <c r="CG88" s="2587"/>
      <c r="CH88" s="2587"/>
      <c r="CI88" s="2587"/>
      <c r="CJ88" s="2587"/>
      <c r="CK88" s="2587"/>
      <c r="CL88" s="2587"/>
      <c r="CM88" s="2587"/>
      <c r="CN88" s="2587"/>
      <c r="CO88" s="2587"/>
      <c r="CP88" s="2587"/>
      <c r="CQ88" s="2587"/>
      <c r="CR88" s="2587"/>
      <c r="CS88" s="2587"/>
      <c r="CT88" s="2587"/>
      <c r="CU88" s="2587"/>
      <c r="CV88" s="2587"/>
      <c r="CW88" s="2587"/>
      <c r="CX88" s="2587"/>
      <c r="CY88" s="2587"/>
      <c r="CZ88" s="2587"/>
    </row>
    <row r="89" s="767" customFormat="true" ht="15" customHeight="true" x14ac:dyDescent="0.2">
      <c r="A89" s="1237"/>
      <c r="B89" s="1259"/>
      <c r="C89" s="1327"/>
      <c r="D89" s="1328"/>
      <c r="E89" s="1328"/>
      <c r="F89" s="1328"/>
      <c r="G89" s="1329"/>
      <c r="H89" s="1330"/>
      <c r="I89" s="1328"/>
      <c r="J89" s="1328"/>
      <c r="K89" s="1328"/>
      <c r="L89" s="1331"/>
      <c r="M89" s="1332"/>
      <c r="N89" s="1328"/>
      <c r="O89" s="1328"/>
      <c r="P89" s="1328"/>
      <c r="Q89" s="1329"/>
      <c r="R89" s="1330"/>
      <c r="S89" s="1328"/>
      <c r="T89" s="1328"/>
      <c r="U89" s="1328"/>
      <c r="V89" s="1328"/>
      <c r="W89" s="1328"/>
      <c r="X89" s="1328"/>
      <c r="Y89" s="1328"/>
      <c r="Z89" s="1328"/>
      <c r="AA89" s="1328"/>
      <c r="AB89" s="1333"/>
      <c r="AC89" s="1301"/>
      <c r="AD89" s="1343"/>
      <c r="AE89" s="1045"/>
      <c r="AF89" s="1045"/>
      <c r="AG89" s="1045"/>
      <c r="AH89" s="1045"/>
      <c r="AI89" s="1045"/>
      <c r="AJ89" s="1045"/>
      <c r="AK89" s="1045"/>
      <c r="AL89" s="1045"/>
      <c r="AM89" s="1045"/>
      <c r="AN89" s="1045"/>
      <c r="AO89" s="1045"/>
      <c r="AP89" s="1045"/>
      <c r="AQ89" s="1045"/>
      <c r="AR89" s="1045"/>
      <c r="AS89" s="1045"/>
      <c r="AT89" s="1045"/>
      <c r="AU89" s="1045"/>
      <c r="AV89" s="1045"/>
      <c r="AW89" s="1045"/>
      <c r="AX89" s="1045"/>
      <c r="AY89" s="1045"/>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442"/>
      <c r="CC89" s="442"/>
      <c r="CD89" s="442"/>
      <c r="CE89" s="2587"/>
      <c r="CF89" s="2587"/>
      <c r="CG89" s="2587"/>
      <c r="CH89" s="2587"/>
      <c r="CI89" s="2587"/>
      <c r="CJ89" s="2587"/>
      <c r="CK89" s="2587"/>
      <c r="CL89" s="2587"/>
      <c r="CM89" s="2587"/>
      <c r="CN89" s="2587"/>
      <c r="CO89" s="2587"/>
      <c r="CP89" s="2587"/>
      <c r="CQ89" s="2587"/>
      <c r="CR89" s="2587"/>
      <c r="CS89" s="2587"/>
      <c r="CT89" s="2587"/>
      <c r="CU89" s="2587"/>
      <c r="CV89" s="2587"/>
      <c r="CW89" s="2587"/>
      <c r="CX89" s="2587"/>
      <c r="CY89" s="2587"/>
      <c r="CZ89" s="2587"/>
    </row>
    <row r="90" s="767" customFormat="true" ht="15" customHeight="true" x14ac:dyDescent="0.2">
      <c r="A90" s="1238"/>
      <c r="B90" s="1260"/>
      <c r="C90" s="1334"/>
      <c r="D90" s="1335"/>
      <c r="E90" s="1335"/>
      <c r="F90" s="1335"/>
      <c r="G90" s="1336"/>
      <c r="H90" s="1337"/>
      <c r="I90" s="1335"/>
      <c r="J90" s="1335"/>
      <c r="K90" s="1335"/>
      <c r="L90" s="1338"/>
      <c r="M90" s="1339"/>
      <c r="N90" s="1335"/>
      <c r="O90" s="1335"/>
      <c r="P90" s="1335"/>
      <c r="Q90" s="1336"/>
      <c r="R90" s="1337"/>
      <c r="S90" s="1335"/>
      <c r="T90" s="1335"/>
      <c r="U90" s="1335"/>
      <c r="V90" s="1335"/>
      <c r="W90" s="1335"/>
      <c r="X90" s="1335"/>
      <c r="Y90" s="1335"/>
      <c r="Z90" s="1335"/>
      <c r="AA90" s="1335"/>
      <c r="AB90" s="1340"/>
      <c r="AC90" s="1301"/>
      <c r="AD90" s="1343"/>
      <c r="AE90" s="1045"/>
      <c r="AF90" s="1045"/>
      <c r="AG90" s="1045"/>
      <c r="AH90" s="1045"/>
      <c r="AI90" s="1045"/>
      <c r="AJ90" s="1045"/>
      <c r="AK90" s="1045"/>
      <c r="AL90" s="1045"/>
      <c r="AM90" s="1045"/>
      <c r="AN90" s="1045"/>
      <c r="AO90" s="1045"/>
      <c r="AP90" s="1045"/>
      <c r="AQ90" s="1045"/>
      <c r="AR90" s="1045"/>
      <c r="AS90" s="1045"/>
      <c r="AT90" s="1045"/>
      <c r="AU90" s="1045"/>
      <c r="AV90" s="1045"/>
      <c r="AW90" s="1045"/>
      <c r="AX90" s="1045"/>
      <c r="AY90" s="1045"/>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442"/>
      <c r="CC90" s="442"/>
      <c r="CD90" s="442"/>
      <c r="CE90" s="2587"/>
      <c r="CF90" s="2587"/>
      <c r="CG90" s="2587"/>
      <c r="CH90" s="2587"/>
      <c r="CI90" s="2587"/>
      <c r="CJ90" s="2587"/>
      <c r="CK90" s="2587"/>
      <c r="CL90" s="2587"/>
      <c r="CM90" s="2587"/>
      <c r="CN90" s="2587"/>
      <c r="CO90" s="2587"/>
      <c r="CP90" s="2587"/>
      <c r="CQ90" s="2587"/>
      <c r="CR90" s="2587"/>
      <c r="CS90" s="2587"/>
      <c r="CT90" s="2587"/>
      <c r="CU90" s="2587"/>
      <c r="CV90" s="2587"/>
      <c r="CW90" s="2587"/>
      <c r="CX90" s="2587"/>
      <c r="CY90" s="2587"/>
      <c r="CZ90" s="2587"/>
    </row>
    <row r="91" s="767" customFormat="true" ht="15" customHeight="true" x14ac:dyDescent="0.2">
      <c r="A91" s="1152"/>
      <c r="B91" s="1261"/>
      <c r="C91" s="1341"/>
      <c r="D91" s="1301"/>
      <c r="E91" s="1301"/>
      <c r="F91" s="1301"/>
      <c r="G91" s="1302"/>
      <c r="H91" s="1342"/>
      <c r="I91" s="1301"/>
      <c r="J91" s="1301"/>
      <c r="K91" s="1301"/>
      <c r="L91" s="1343"/>
      <c r="M91" s="1341"/>
      <c r="N91" s="1301"/>
      <c r="O91" s="1301"/>
      <c r="P91" s="1301"/>
      <c r="Q91" s="1302"/>
      <c r="R91" s="1342"/>
      <c r="S91" s="1301"/>
      <c r="T91" s="1301"/>
      <c r="U91" s="1301"/>
      <c r="V91" s="1301"/>
      <c r="W91" s="1301"/>
      <c r="X91" s="1301"/>
      <c r="Y91" s="1301"/>
      <c r="Z91" s="1301"/>
      <c r="AA91" s="1301"/>
      <c r="AB91" s="1301"/>
      <c r="AC91" s="1301"/>
      <c r="AD91" s="1343"/>
      <c r="AE91" s="1045"/>
      <c r="AF91" s="1045"/>
      <c r="AG91" s="1045"/>
      <c r="AH91" s="1045"/>
      <c r="AI91" s="1045"/>
      <c r="AJ91" s="1045"/>
      <c r="AK91" s="1045"/>
      <c r="AL91" s="1045"/>
      <c r="AM91" s="1045"/>
      <c r="AN91" s="1045"/>
      <c r="AO91" s="1045"/>
      <c r="AP91" s="1045"/>
      <c r="AQ91" s="1045"/>
      <c r="AR91" s="1045"/>
      <c r="AS91" s="1045"/>
      <c r="AT91" s="1045"/>
      <c r="AU91" s="1045"/>
      <c r="AV91" s="1045"/>
      <c r="AW91" s="1045"/>
      <c r="AX91" s="1045"/>
      <c r="AY91" s="1045"/>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442"/>
      <c r="CC91" s="442"/>
      <c r="CD91" s="442"/>
      <c r="CE91" s="2587"/>
      <c r="CF91" s="2587"/>
      <c r="CG91" s="2587"/>
      <c r="CH91" s="2587"/>
      <c r="CI91" s="2587"/>
      <c r="CJ91" s="2587"/>
      <c r="CK91" s="2587"/>
      <c r="CL91" s="2587"/>
      <c r="CM91" s="2587"/>
      <c r="CN91" s="2587"/>
      <c r="CO91" s="2587"/>
      <c r="CP91" s="2587"/>
      <c r="CQ91" s="2587"/>
      <c r="CR91" s="2587"/>
      <c r="CS91" s="2587"/>
      <c r="CT91" s="2587"/>
      <c r="CU91" s="2587"/>
      <c r="CV91" s="2587"/>
      <c r="CW91" s="2587"/>
      <c r="CX91" s="2587"/>
      <c r="CY91" s="2587"/>
      <c r="CZ91" s="2587"/>
    </row>
    <row r="92" s="767" customFormat="true" ht="15" customHeight="true" x14ac:dyDescent="0.2">
      <c r="A92" s="1152"/>
      <c r="B92" s="1261"/>
      <c r="C92" s="1341"/>
      <c r="D92" s="1301"/>
      <c r="E92" s="1301"/>
      <c r="F92" s="1301"/>
      <c r="G92" s="1302"/>
      <c r="H92" s="1342"/>
      <c r="I92" s="1301"/>
      <c r="J92" s="1301"/>
      <c r="K92" s="1301"/>
      <c r="L92" s="1343"/>
      <c r="M92" s="1341"/>
      <c r="N92" s="1301"/>
      <c r="O92" s="1301"/>
      <c r="P92" s="1301"/>
      <c r="Q92" s="1302"/>
      <c r="R92" s="1342"/>
      <c r="S92" s="1301"/>
      <c r="T92" s="1301"/>
      <c r="U92" s="1301"/>
      <c r="V92" s="1301"/>
      <c r="W92" s="1301"/>
      <c r="X92" s="1301"/>
      <c r="Y92" s="1301"/>
      <c r="Z92" s="1301"/>
      <c r="AA92" s="1301"/>
      <c r="AB92" s="1301"/>
      <c r="AC92" s="1301"/>
      <c r="AD92" s="1343"/>
      <c r="AE92" s="1045"/>
      <c r="AF92" s="1045"/>
      <c r="AG92" s="1045"/>
      <c r="AH92" s="1045"/>
      <c r="AI92" s="1045"/>
      <c r="AJ92" s="1045"/>
      <c r="AK92" s="1045"/>
      <c r="AL92" s="1045"/>
      <c r="AM92" s="1045"/>
      <c r="AN92" s="1045"/>
      <c r="AO92" s="1045"/>
      <c r="AP92" s="1045"/>
      <c r="AQ92" s="1045"/>
      <c r="AR92" s="1045"/>
      <c r="AS92" s="1045"/>
      <c r="AT92" s="1045"/>
      <c r="AU92" s="1045"/>
      <c r="AV92" s="1045"/>
      <c r="AW92" s="1045"/>
      <c r="AX92" s="1045"/>
      <c r="AY92" s="1045"/>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442"/>
      <c r="CC92" s="442"/>
      <c r="CD92" s="442"/>
      <c r="CE92" s="2587"/>
      <c r="CF92" s="2587"/>
      <c r="CG92" s="2587"/>
      <c r="CH92" s="2587"/>
      <c r="CI92" s="2587"/>
      <c r="CJ92" s="2587"/>
      <c r="CK92" s="2587"/>
      <c r="CL92" s="2587"/>
      <c r="CM92" s="2587"/>
      <c r="CN92" s="2587"/>
      <c r="CO92" s="2587"/>
      <c r="CP92" s="2587"/>
      <c r="CQ92" s="2587"/>
      <c r="CR92" s="2587"/>
      <c r="CS92" s="2587"/>
      <c r="CT92" s="2587"/>
      <c r="CU92" s="2587"/>
      <c r="CV92" s="2587"/>
      <c r="CW92" s="2587"/>
      <c r="CX92" s="2587"/>
      <c r="CY92" s="2587"/>
      <c r="CZ92" s="2587"/>
    </row>
    <row r="93" s="767" customFormat="true" ht="15" customHeight="true" x14ac:dyDescent="0.2">
      <c r="A93" s="1239"/>
      <c r="B93" s="1262"/>
      <c r="C93" s="1157"/>
      <c r="D93" s="1158"/>
      <c r="E93" s="1158"/>
      <c r="F93" s="1158"/>
      <c r="G93" s="1219"/>
      <c r="H93" s="1207"/>
      <c r="I93" s="1158"/>
      <c r="J93" s="1158"/>
      <c r="K93" s="1158"/>
      <c r="L93" s="1180"/>
      <c r="M93" s="1157"/>
      <c r="N93" s="1158"/>
      <c r="O93" s="1158"/>
      <c r="P93" s="1158"/>
      <c r="Q93" s="1219"/>
      <c r="R93" s="1207"/>
      <c r="S93" s="1158"/>
      <c r="T93" s="1158"/>
      <c r="U93" s="1158"/>
      <c r="V93" s="1158"/>
      <c r="W93" s="1158"/>
      <c r="X93" s="1158"/>
      <c r="Y93" s="1158"/>
      <c r="Z93" s="1158"/>
      <c r="AA93" s="1158"/>
      <c r="AB93" s="1158"/>
      <c r="AC93" s="1301"/>
      <c r="AD93" s="1343"/>
      <c r="AE93" s="1045"/>
      <c r="AF93" s="1045"/>
      <c r="AG93" s="1045"/>
      <c r="AH93" s="1045"/>
      <c r="AI93" s="1045"/>
      <c r="AJ93" s="1045"/>
      <c r="AK93" s="1045"/>
      <c r="AL93" s="1045"/>
      <c r="AM93" s="1045"/>
      <c r="AN93" s="1045"/>
      <c r="AO93" s="1045"/>
      <c r="AP93" s="1045"/>
      <c r="AQ93" s="1045"/>
      <c r="AR93" s="1045"/>
      <c r="AS93" s="1045"/>
      <c r="AT93" s="1045"/>
      <c r="AU93" s="1045"/>
      <c r="AV93" s="1045"/>
      <c r="AW93" s="1045"/>
      <c r="AX93" s="1045"/>
      <c r="AY93" s="1045"/>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442"/>
      <c r="CC93" s="442"/>
      <c r="CD93" s="442"/>
      <c r="CE93" s="2587"/>
      <c r="CF93" s="2587"/>
      <c r="CG93" s="2587"/>
      <c r="CH93" s="2587"/>
      <c r="CI93" s="2587"/>
      <c r="CJ93" s="2587"/>
      <c r="CK93" s="2587"/>
      <c r="CL93" s="2587"/>
      <c r="CM93" s="2587"/>
      <c r="CN93" s="2587"/>
      <c r="CO93" s="2587"/>
      <c r="CP93" s="2587"/>
      <c r="CQ93" s="2587"/>
      <c r="CR93" s="2587"/>
      <c r="CS93" s="2587"/>
      <c r="CT93" s="2587"/>
      <c r="CU93" s="2587"/>
      <c r="CV93" s="2587"/>
      <c r="CW93" s="2587"/>
      <c r="CX93" s="2587"/>
      <c r="CY93" s="2587"/>
      <c r="CZ93" s="2587"/>
    </row>
    <row r="94" s="767" customFormat="true" ht="15" customHeight="true" x14ac:dyDescent="0.2">
      <c r="A94" s="1489"/>
      <c r="B94" s="1262"/>
      <c r="C94" s="1157"/>
      <c r="D94" s="1159"/>
      <c r="E94" s="1159"/>
      <c r="F94" s="1159"/>
      <c r="G94" s="1220"/>
      <c r="H94" s="1207"/>
      <c r="I94" s="1159"/>
      <c r="J94" s="1159"/>
      <c r="K94" s="1159"/>
      <c r="L94" s="1181"/>
      <c r="M94" s="1157"/>
      <c r="N94" s="1159"/>
      <c r="O94" s="1159"/>
      <c r="P94" s="1159"/>
      <c r="Q94" s="1220"/>
      <c r="R94" s="1207"/>
      <c r="S94" s="1159"/>
      <c r="T94" s="1159"/>
      <c r="U94" s="1159"/>
      <c r="V94" s="1159"/>
      <c r="W94" s="1159"/>
      <c r="X94" s="1159"/>
      <c r="Y94" s="1159"/>
      <c r="Z94" s="1159"/>
      <c r="AA94" s="1159"/>
      <c r="AB94" s="1159"/>
      <c r="AC94" s="1301"/>
      <c r="AD94" s="1343"/>
      <c r="AE94" s="1045"/>
      <c r="AF94" s="1045"/>
      <c r="AG94" s="1045"/>
      <c r="AH94" s="1045"/>
      <c r="AI94" s="1045"/>
      <c r="AJ94" s="1045"/>
      <c r="AK94" s="1045"/>
      <c r="AL94" s="1045"/>
      <c r="AM94" s="1045"/>
      <c r="AN94" s="1045"/>
      <c r="AO94" s="1045"/>
      <c r="AP94" s="1045"/>
      <c r="AQ94" s="1045"/>
      <c r="AR94" s="1045"/>
      <c r="AS94" s="1045"/>
      <c r="AT94" s="1045"/>
      <c r="AU94" s="1045"/>
      <c r="AV94" s="1045"/>
      <c r="AW94" s="1045"/>
      <c r="AX94" s="1045"/>
      <c r="AY94" s="1045"/>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442"/>
      <c r="CC94" s="442"/>
      <c r="CD94" s="442"/>
      <c r="CE94" s="2587"/>
      <c r="CF94" s="2587"/>
      <c r="CG94" s="2587"/>
      <c r="CH94" s="2587"/>
      <c r="CI94" s="2587"/>
      <c r="CJ94" s="2587"/>
      <c r="CK94" s="2587"/>
      <c r="CL94" s="2587"/>
      <c r="CM94" s="2587"/>
      <c r="CN94" s="2587"/>
      <c r="CO94" s="2587"/>
      <c r="CP94" s="2587"/>
      <c r="CQ94" s="2587"/>
      <c r="CR94" s="2587"/>
      <c r="CS94" s="2587"/>
      <c r="CT94" s="2587"/>
      <c r="CU94" s="2587"/>
      <c r="CV94" s="2587"/>
      <c r="CW94" s="2587"/>
      <c r="CX94" s="2587"/>
      <c r="CY94" s="2587"/>
      <c r="CZ94" s="2587"/>
    </row>
    <row r="95" s="767" customFormat="true" ht="15" customHeight="true" x14ac:dyDescent="0.2">
      <c r="A95" s="1239"/>
      <c r="B95" s="1263"/>
      <c r="C95" s="1344"/>
      <c r="D95" s="1345"/>
      <c r="E95" s="1345"/>
      <c r="F95" s="1345"/>
      <c r="G95" s="1346"/>
      <c r="H95" s="1347"/>
      <c r="I95" s="1345"/>
      <c r="J95" s="1345"/>
      <c r="K95" s="1345"/>
      <c r="L95" s="1348"/>
      <c r="M95" s="1344"/>
      <c r="N95" s="1345"/>
      <c r="O95" s="1345"/>
      <c r="P95" s="1345"/>
      <c r="Q95" s="1346"/>
      <c r="R95" s="1347"/>
      <c r="S95" s="1345"/>
      <c r="T95" s="1345"/>
      <c r="U95" s="1345"/>
      <c r="V95" s="1345"/>
      <c r="W95" s="1345"/>
      <c r="X95" s="1345"/>
      <c r="Y95" s="1345"/>
      <c r="Z95" s="1345"/>
      <c r="AA95" s="1345"/>
      <c r="AB95" s="1345"/>
      <c r="AC95" s="1301"/>
      <c r="AD95" s="1343"/>
      <c r="AE95" s="1045"/>
      <c r="AF95" s="1045"/>
      <c r="AG95" s="1045"/>
      <c r="AH95" s="1045"/>
      <c r="AI95" s="1045"/>
      <c r="AJ95" s="1045"/>
      <c r="AK95" s="1045"/>
      <c r="AL95" s="1045"/>
      <c r="AM95" s="1045"/>
      <c r="AN95" s="1045"/>
      <c r="AO95" s="1045"/>
      <c r="AP95" s="1045"/>
      <c r="AQ95" s="1045"/>
      <c r="AR95" s="1045"/>
      <c r="AS95" s="1045"/>
      <c r="AT95" s="1045"/>
      <c r="AU95" s="1045"/>
      <c r="AV95" s="1045"/>
      <c r="AW95" s="1045"/>
      <c r="AX95" s="1045"/>
      <c r="AY95" s="1045"/>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442"/>
      <c r="CC95" s="442"/>
      <c r="CD95" s="442"/>
      <c r="CE95" s="2587"/>
      <c r="CF95" s="2587"/>
      <c r="CG95" s="2587"/>
      <c r="CH95" s="2587"/>
      <c r="CI95" s="2587"/>
      <c r="CJ95" s="2587"/>
      <c r="CK95" s="2587"/>
      <c r="CL95" s="2587"/>
      <c r="CM95" s="2587"/>
      <c r="CN95" s="2587"/>
      <c r="CO95" s="2587"/>
      <c r="CP95" s="2587"/>
      <c r="CQ95" s="2587"/>
      <c r="CR95" s="2587"/>
      <c r="CS95" s="2587"/>
      <c r="CT95" s="2587"/>
      <c r="CU95" s="2587"/>
      <c r="CV95" s="2587"/>
      <c r="CW95" s="2587"/>
      <c r="CX95" s="2587"/>
      <c r="CY95" s="2587"/>
      <c r="CZ95" s="2587"/>
    </row>
    <row r="96" s="131" customFormat="true" ht="15" customHeight="true" x14ac:dyDescent="0.2">
      <c r="A96" s="1489"/>
      <c r="B96" s="1263"/>
      <c r="C96" s="1344"/>
      <c r="D96" s="1345"/>
      <c r="E96" s="1345"/>
      <c r="F96" s="1345"/>
      <c r="G96" s="1346"/>
      <c r="H96" s="1347"/>
      <c r="I96" s="1345"/>
      <c r="J96" s="1345"/>
      <c r="K96" s="1345"/>
      <c r="L96" s="1348"/>
      <c r="M96" s="1344"/>
      <c r="N96" s="1345"/>
      <c r="O96" s="1345"/>
      <c r="P96" s="1345"/>
      <c r="Q96" s="1346"/>
      <c r="R96" s="1347"/>
      <c r="S96" s="1345"/>
      <c r="T96" s="1345"/>
      <c r="U96" s="1345"/>
      <c r="V96" s="1345"/>
      <c r="W96" s="1345"/>
      <c r="X96" s="1345"/>
      <c r="Y96" s="1345"/>
      <c r="Z96" s="1345"/>
      <c r="AA96" s="1345"/>
      <c r="AB96" s="1345"/>
      <c r="AC96" s="1301"/>
      <c r="AD96" s="1343"/>
      <c r="AE96" s="1045"/>
      <c r="AF96" s="1045"/>
      <c r="AG96" s="1045"/>
      <c r="AH96" s="1045"/>
      <c r="AI96" s="1045"/>
      <c r="AJ96" s="1045"/>
      <c r="AK96" s="1045"/>
      <c r="AL96" s="1045"/>
      <c r="AM96" s="1045"/>
      <c r="AN96" s="1045"/>
      <c r="AO96" s="1045"/>
      <c r="AP96" s="1045"/>
      <c r="AQ96" s="1045"/>
      <c r="AR96" s="1045"/>
      <c r="AS96" s="1045"/>
      <c r="AT96" s="1045"/>
      <c r="AU96" s="1045"/>
      <c r="AV96" s="1045"/>
      <c r="AW96" s="1045"/>
      <c r="AX96" s="1045"/>
      <c r="AY96" s="1045"/>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442"/>
      <c r="CC96" s="442"/>
      <c r="CD96" s="442"/>
      <c r="CE96" s="2587"/>
      <c r="CF96" s="2587"/>
      <c r="CG96" s="2587"/>
      <c r="CH96" s="2587"/>
      <c r="CI96" s="2587"/>
      <c r="CJ96" s="2587"/>
      <c r="CK96" s="2587"/>
      <c r="CL96" s="2587"/>
      <c r="CM96" s="2587"/>
      <c r="CN96" s="2587"/>
      <c r="CO96" s="2587"/>
      <c r="CP96" s="2587"/>
      <c r="CQ96" s="2587"/>
      <c r="CR96" s="2587"/>
      <c r="CS96" s="2587"/>
      <c r="CT96" s="2587"/>
      <c r="CU96" s="2587"/>
      <c r="CV96" s="2587"/>
      <c r="CW96" s="2587"/>
      <c r="CX96" s="2587"/>
      <c r="CY96" s="2587"/>
      <c r="CZ96" s="2587"/>
    </row>
    <row r="97" s="131" customFormat="true" ht="15" customHeight="true" x14ac:dyDescent="0.2">
      <c r="A97" s="1239"/>
      <c r="B97" s="1263"/>
      <c r="C97" s="1344"/>
      <c r="D97" s="1345"/>
      <c r="E97" s="1345"/>
      <c r="F97" s="1345"/>
      <c r="G97" s="1346"/>
      <c r="H97" s="1347"/>
      <c r="I97" s="1345"/>
      <c r="J97" s="1345"/>
      <c r="K97" s="1345"/>
      <c r="L97" s="1348"/>
      <c r="M97" s="1344"/>
      <c r="N97" s="1345"/>
      <c r="O97" s="1345"/>
      <c r="P97" s="1345"/>
      <c r="Q97" s="1346"/>
      <c r="R97" s="1347"/>
      <c r="S97" s="1345"/>
      <c r="T97" s="1345"/>
      <c r="U97" s="1345"/>
      <c r="V97" s="1345"/>
      <c r="W97" s="1345"/>
      <c r="X97" s="1345"/>
      <c r="Y97" s="1345"/>
      <c r="Z97" s="1345"/>
      <c r="AA97" s="1345"/>
      <c r="AB97" s="1345"/>
      <c r="AC97" s="1301"/>
      <c r="AD97" s="1343"/>
      <c r="AE97" s="1045"/>
      <c r="AF97" s="1045"/>
      <c r="AG97" s="1045"/>
      <c r="AH97" s="1045"/>
      <c r="AI97" s="1045"/>
      <c r="AJ97" s="1045"/>
      <c r="AK97" s="1045"/>
      <c r="AL97" s="1045"/>
      <c r="AM97" s="1045"/>
      <c r="AN97" s="1045"/>
      <c r="AO97" s="1045"/>
      <c r="AP97" s="1045"/>
      <c r="AQ97" s="1045"/>
      <c r="AR97" s="1045"/>
      <c r="AS97" s="1045"/>
      <c r="AT97" s="1045"/>
      <c r="AU97" s="1045"/>
      <c r="AV97" s="1045"/>
      <c r="AW97" s="1045"/>
      <c r="AX97" s="1045"/>
      <c r="AY97" s="1045"/>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442"/>
      <c r="CC97" s="442"/>
      <c r="CD97" s="442"/>
      <c r="CE97" s="2587"/>
      <c r="CF97" s="2587"/>
      <c r="CG97" s="2587"/>
      <c r="CH97" s="2587"/>
      <c r="CI97" s="2587"/>
      <c r="CJ97" s="2587"/>
      <c r="CK97" s="2587"/>
      <c r="CL97" s="2587"/>
      <c r="CM97" s="2587"/>
      <c r="CN97" s="2587"/>
      <c r="CO97" s="2587"/>
      <c r="CP97" s="2587"/>
      <c r="CQ97" s="2587"/>
      <c r="CR97" s="2587"/>
      <c r="CS97" s="2587"/>
      <c r="CT97" s="2587"/>
      <c r="CU97" s="2587"/>
      <c r="CV97" s="2587"/>
      <c r="CW97" s="2587"/>
      <c r="CX97" s="2587"/>
      <c r="CY97" s="2587"/>
      <c r="CZ97" s="2587"/>
    </row>
    <row r="98" s="131" customFormat="true" ht="15" customHeight="true" x14ac:dyDescent="0.2">
      <c r="A98" s="1489"/>
      <c r="B98" s="1263"/>
      <c r="C98" s="1344"/>
      <c r="D98" s="1345"/>
      <c r="E98" s="1345"/>
      <c r="F98" s="1345"/>
      <c r="G98" s="1346"/>
      <c r="H98" s="1347"/>
      <c r="I98" s="1345"/>
      <c r="J98" s="1345"/>
      <c r="K98" s="1345"/>
      <c r="L98" s="1348"/>
      <c r="M98" s="1344"/>
      <c r="N98" s="1345"/>
      <c r="O98" s="1345"/>
      <c r="P98" s="1345"/>
      <c r="Q98" s="1346"/>
      <c r="R98" s="1347"/>
      <c r="S98" s="1345"/>
      <c r="T98" s="1345"/>
      <c r="U98" s="1345"/>
      <c r="V98" s="1345"/>
      <c r="W98" s="1345"/>
      <c r="X98" s="1345"/>
      <c r="Y98" s="1345"/>
      <c r="Z98" s="1345"/>
      <c r="AA98" s="1345"/>
      <c r="AB98" s="1345"/>
      <c r="AC98" s="1301"/>
      <c r="AD98" s="1343"/>
      <c r="AE98" s="1045"/>
      <c r="AF98" s="1045"/>
      <c r="AG98" s="1045"/>
      <c r="AH98" s="1045"/>
      <c r="AI98" s="1045"/>
      <c r="AJ98" s="1045"/>
      <c r="AK98" s="1045"/>
      <c r="AL98" s="1045"/>
      <c r="AM98" s="1045"/>
      <c r="AN98" s="1045"/>
      <c r="AO98" s="1045"/>
      <c r="AP98" s="1045"/>
      <c r="AQ98" s="1045"/>
      <c r="AR98" s="1045"/>
      <c r="AS98" s="1045"/>
      <c r="AT98" s="1045"/>
      <c r="AU98" s="1045"/>
      <c r="AV98" s="1045"/>
      <c r="AW98" s="1045"/>
      <c r="AX98" s="1045"/>
      <c r="AY98" s="1045"/>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442"/>
      <c r="CC98" s="442"/>
      <c r="CD98" s="442"/>
      <c r="CE98" s="2587"/>
      <c r="CF98" s="2587"/>
      <c r="CG98" s="2587"/>
      <c r="CH98" s="2587"/>
      <c r="CI98" s="2587"/>
      <c r="CJ98" s="2587"/>
      <c r="CK98" s="2587"/>
      <c r="CL98" s="2587"/>
      <c r="CM98" s="2587"/>
      <c r="CN98" s="2587"/>
      <c r="CO98" s="2587"/>
      <c r="CP98" s="2587"/>
      <c r="CQ98" s="2587"/>
      <c r="CR98" s="2587"/>
      <c r="CS98" s="2587"/>
      <c r="CT98" s="2587"/>
      <c r="CU98" s="2587"/>
      <c r="CV98" s="2587"/>
      <c r="CW98" s="2587"/>
      <c r="CX98" s="2587"/>
      <c r="CY98" s="2587"/>
      <c r="CZ98" s="2587"/>
    </row>
    <row r="99" s="131" customFormat="true" ht="15" customHeight="true" x14ac:dyDescent="0.2">
      <c r="A99" s="1489"/>
      <c r="B99" s="1263"/>
      <c r="C99" s="1344"/>
      <c r="D99" s="1345"/>
      <c r="E99" s="1345"/>
      <c r="F99" s="1345"/>
      <c r="G99" s="1346"/>
      <c r="H99" s="1347"/>
      <c r="I99" s="1345"/>
      <c r="J99" s="1345"/>
      <c r="K99" s="1345"/>
      <c r="L99" s="1348"/>
      <c r="M99" s="1344"/>
      <c r="N99" s="1345"/>
      <c r="O99" s="1345"/>
      <c r="P99" s="1345"/>
      <c r="Q99" s="1346"/>
      <c r="R99" s="1347"/>
      <c r="S99" s="1345"/>
      <c r="T99" s="1345"/>
      <c r="U99" s="1345"/>
      <c r="V99" s="1345"/>
      <c r="W99" s="1345"/>
      <c r="X99" s="1345"/>
      <c r="Y99" s="1345"/>
      <c r="Z99" s="1345"/>
      <c r="AA99" s="1345"/>
      <c r="AB99" s="1345"/>
      <c r="AC99" s="1301"/>
      <c r="AD99" s="1343"/>
      <c r="AE99" s="1045"/>
      <c r="AF99" s="1045"/>
      <c r="AG99" s="1045"/>
      <c r="AH99" s="1045"/>
      <c r="AI99" s="1045"/>
      <c r="AJ99" s="1045"/>
      <c r="AK99" s="1045"/>
      <c r="AL99" s="1045"/>
      <c r="AM99" s="1045"/>
      <c r="AN99" s="1045"/>
      <c r="AO99" s="1045"/>
      <c r="AP99" s="1045"/>
      <c r="AQ99" s="1045"/>
      <c r="AR99" s="1045"/>
      <c r="AS99" s="1045"/>
      <c r="AT99" s="1045"/>
      <c r="AU99" s="1045"/>
      <c r="AV99" s="1045"/>
      <c r="AW99" s="1045"/>
      <c r="AX99" s="1045"/>
      <c r="AY99" s="1045"/>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442"/>
      <c r="CC99" s="442"/>
      <c r="CD99" s="442"/>
      <c r="CE99" s="2587"/>
      <c r="CF99" s="2587"/>
      <c r="CG99" s="2587"/>
      <c r="CH99" s="2587"/>
      <c r="CI99" s="2587"/>
      <c r="CJ99" s="2587"/>
      <c r="CK99" s="2587"/>
      <c r="CL99" s="2587"/>
      <c r="CM99" s="2587"/>
      <c r="CN99" s="2587"/>
      <c r="CO99" s="2587"/>
      <c r="CP99" s="2587"/>
      <c r="CQ99" s="2587"/>
      <c r="CR99" s="2587"/>
      <c r="CS99" s="2587"/>
      <c r="CT99" s="2587"/>
      <c r="CU99" s="2587"/>
      <c r="CV99" s="2587"/>
      <c r="CW99" s="2587"/>
      <c r="CX99" s="2587"/>
      <c r="CY99" s="2587"/>
      <c r="CZ99" s="2587"/>
    </row>
    <row r="100" s="131" customFormat="true" ht="15" customHeight="true" x14ac:dyDescent="0.2">
      <c r="A100" s="1489"/>
      <c r="B100" s="1263"/>
      <c r="C100" s="1344"/>
      <c r="D100" s="1345"/>
      <c r="E100" s="1345"/>
      <c r="F100" s="1345"/>
      <c r="G100" s="1346"/>
      <c r="H100" s="1347"/>
      <c r="I100" s="1345"/>
      <c r="J100" s="1345"/>
      <c r="K100" s="1345"/>
      <c r="L100" s="1348"/>
      <c r="M100" s="1344"/>
      <c r="N100" s="1345"/>
      <c r="O100" s="1345"/>
      <c r="P100" s="1345"/>
      <c r="Q100" s="1346"/>
      <c r="R100" s="1347"/>
      <c r="S100" s="1345"/>
      <c r="T100" s="1345"/>
      <c r="U100" s="1345"/>
      <c r="V100" s="1345"/>
      <c r="W100" s="1345"/>
      <c r="X100" s="1345"/>
      <c r="Y100" s="1345"/>
      <c r="Z100" s="1345"/>
      <c r="AA100" s="1345"/>
      <c r="AB100" s="1345"/>
      <c r="AC100" s="1301"/>
      <c r="AD100" s="1343"/>
      <c r="AE100" s="1045"/>
      <c r="AF100" s="1045"/>
      <c r="AG100" s="1045"/>
      <c r="AH100" s="1045"/>
      <c r="AI100" s="1045"/>
      <c r="AJ100" s="1045"/>
      <c r="AK100" s="1045"/>
      <c r="AL100" s="1045"/>
      <c r="AM100" s="1045"/>
      <c r="AN100" s="1045"/>
      <c r="AO100" s="1045"/>
      <c r="AP100" s="1045"/>
      <c r="AQ100" s="1045"/>
      <c r="AR100" s="1045"/>
      <c r="AS100" s="1045"/>
      <c r="AT100" s="1045"/>
      <c r="AU100" s="1045"/>
      <c r="AV100" s="1045"/>
      <c r="AW100" s="1045"/>
      <c r="AX100" s="1045"/>
      <c r="AY100" s="1045"/>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442"/>
      <c r="CC100" s="442"/>
      <c r="CD100" s="442"/>
      <c r="CE100" s="2587"/>
      <c r="CF100" s="2587"/>
      <c r="CG100" s="2587"/>
      <c r="CH100" s="2587"/>
      <c r="CI100" s="2587"/>
      <c r="CJ100" s="2587"/>
      <c r="CK100" s="2587"/>
      <c r="CL100" s="2587"/>
      <c r="CM100" s="2587"/>
      <c r="CN100" s="2587"/>
      <c r="CO100" s="2587"/>
      <c r="CP100" s="2587"/>
      <c r="CQ100" s="2587"/>
      <c r="CR100" s="2587"/>
      <c r="CS100" s="2587"/>
      <c r="CT100" s="2587"/>
      <c r="CU100" s="2587"/>
      <c r="CV100" s="2587"/>
      <c r="CW100" s="2587"/>
      <c r="CX100" s="2587"/>
      <c r="CY100" s="2587"/>
      <c r="CZ100" s="2587"/>
    </row>
    <row r="101" s="131" customFormat="true" ht="15" customHeight="true" x14ac:dyDescent="0.2">
      <c r="A101" s="1239"/>
      <c r="B101" s="1263"/>
      <c r="C101" s="1344"/>
      <c r="D101" s="1345"/>
      <c r="E101" s="1345"/>
      <c r="F101" s="1345"/>
      <c r="G101" s="1346"/>
      <c r="H101" s="1347"/>
      <c r="I101" s="1345"/>
      <c r="J101" s="1345"/>
      <c r="K101" s="1345"/>
      <c r="L101" s="1348"/>
      <c r="M101" s="1344"/>
      <c r="N101" s="1345"/>
      <c r="O101" s="1345"/>
      <c r="P101" s="1345"/>
      <c r="Q101" s="1346"/>
      <c r="R101" s="1347"/>
      <c r="S101" s="1345"/>
      <c r="T101" s="1345"/>
      <c r="U101" s="1345"/>
      <c r="V101" s="1345"/>
      <c r="W101" s="1345"/>
      <c r="X101" s="1345"/>
      <c r="Y101" s="1345"/>
      <c r="Z101" s="1345"/>
      <c r="AA101" s="1345"/>
      <c r="AB101" s="1345"/>
      <c r="AC101" s="1301"/>
      <c r="AD101" s="1343"/>
      <c r="AE101" s="1045"/>
      <c r="AF101" s="1045"/>
      <c r="AG101" s="1045"/>
      <c r="AH101" s="1045"/>
      <c r="AI101" s="1045"/>
      <c r="AJ101" s="1045"/>
      <c r="AK101" s="1045"/>
      <c r="AL101" s="1045"/>
      <c r="AM101" s="1045"/>
      <c r="AN101" s="1045"/>
      <c r="AO101" s="1045"/>
      <c r="AP101" s="1045"/>
      <c r="AQ101" s="1045"/>
      <c r="AR101" s="1045"/>
      <c r="AS101" s="1045"/>
      <c r="AT101" s="1045"/>
      <c r="AU101" s="1045"/>
      <c r="AV101" s="1045"/>
      <c r="AW101" s="1045"/>
      <c r="AX101" s="1045"/>
      <c r="AY101" s="1045"/>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442"/>
      <c r="CC101" s="442"/>
      <c r="CD101" s="442"/>
      <c r="CE101" s="2587"/>
      <c r="CF101" s="2587"/>
      <c r="CG101" s="2587"/>
      <c r="CH101" s="2587"/>
      <c r="CI101" s="2587"/>
      <c r="CJ101" s="2587"/>
      <c r="CK101" s="2587"/>
      <c r="CL101" s="2587"/>
      <c r="CM101" s="2587"/>
      <c r="CN101" s="2587"/>
      <c r="CO101" s="2587"/>
      <c r="CP101" s="2587"/>
      <c r="CQ101" s="2587"/>
      <c r="CR101" s="2587"/>
      <c r="CS101" s="2587"/>
      <c r="CT101" s="2587"/>
      <c r="CU101" s="2587"/>
      <c r="CV101" s="2587"/>
      <c r="CW101" s="2587"/>
      <c r="CX101" s="2587"/>
      <c r="CY101" s="2587"/>
      <c r="CZ101" s="2587"/>
    </row>
    <row r="102" s="131" customFormat="true" ht="15" customHeight="true" x14ac:dyDescent="0.2">
      <c r="A102" s="1489"/>
      <c r="B102" s="1263"/>
      <c r="C102" s="1344"/>
      <c r="D102" s="1345"/>
      <c r="E102" s="1345"/>
      <c r="F102" s="1345"/>
      <c r="G102" s="1346"/>
      <c r="H102" s="1347"/>
      <c r="I102" s="1345"/>
      <c r="J102" s="1345"/>
      <c r="K102" s="1345"/>
      <c r="L102" s="1348"/>
      <c r="M102" s="1344"/>
      <c r="N102" s="1345"/>
      <c r="O102" s="1345"/>
      <c r="P102" s="1345"/>
      <c r="Q102" s="1346"/>
      <c r="R102" s="1347"/>
      <c r="S102" s="1345"/>
      <c r="T102" s="1345"/>
      <c r="U102" s="1345"/>
      <c r="V102" s="1345"/>
      <c r="W102" s="1345"/>
      <c r="X102" s="1345"/>
      <c r="Y102" s="1345"/>
      <c r="Z102" s="1345"/>
      <c r="AA102" s="1345"/>
      <c r="AB102" s="1345"/>
      <c r="AC102" s="1301"/>
      <c r="AD102" s="1343"/>
      <c r="AE102" s="1045"/>
      <c r="AF102" s="1045"/>
      <c r="AG102" s="1045"/>
      <c r="AH102" s="1045"/>
      <c r="AI102" s="1045"/>
      <c r="AJ102" s="1045"/>
      <c r="AK102" s="1045"/>
      <c r="AL102" s="1045"/>
      <c r="AM102" s="1045"/>
      <c r="AN102" s="1045"/>
      <c r="AO102" s="1045"/>
      <c r="AP102" s="1045"/>
      <c r="AQ102" s="1045"/>
      <c r="AR102" s="1045"/>
      <c r="AS102" s="1045"/>
      <c r="AT102" s="1045"/>
      <c r="AU102" s="1045"/>
      <c r="AV102" s="1045"/>
      <c r="AW102" s="1045"/>
      <c r="AX102" s="1045"/>
      <c r="AY102" s="1045"/>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442"/>
      <c r="CC102" s="442"/>
      <c r="CD102" s="442"/>
      <c r="CE102" s="2587"/>
      <c r="CF102" s="2587"/>
      <c r="CG102" s="2587"/>
      <c r="CH102" s="2587"/>
      <c r="CI102" s="2587"/>
      <c r="CJ102" s="2587"/>
      <c r="CK102" s="2587"/>
      <c r="CL102" s="2587"/>
      <c r="CM102" s="2587"/>
      <c r="CN102" s="2587"/>
      <c r="CO102" s="2587"/>
      <c r="CP102" s="2587"/>
      <c r="CQ102" s="2587"/>
      <c r="CR102" s="2587"/>
      <c r="CS102" s="2587"/>
      <c r="CT102" s="2587"/>
      <c r="CU102" s="2587"/>
      <c r="CV102" s="2587"/>
      <c r="CW102" s="2587"/>
      <c r="CX102" s="2587"/>
      <c r="CY102" s="2587"/>
      <c r="CZ102" s="2587"/>
    </row>
    <row r="103" s="131" customFormat="true" ht="15" customHeight="true" x14ac:dyDescent="0.2">
      <c r="A103" s="1489"/>
      <c r="B103" s="1263"/>
      <c r="C103" s="1344"/>
      <c r="D103" s="1345"/>
      <c r="E103" s="1345"/>
      <c r="F103" s="1345"/>
      <c r="G103" s="1346"/>
      <c r="H103" s="1347"/>
      <c r="I103" s="1345"/>
      <c r="J103" s="1345"/>
      <c r="K103" s="1345"/>
      <c r="L103" s="1348"/>
      <c r="M103" s="1344"/>
      <c r="N103" s="1345"/>
      <c r="O103" s="1345"/>
      <c r="P103" s="1345"/>
      <c r="Q103" s="1346"/>
      <c r="R103" s="1347"/>
      <c r="S103" s="1345"/>
      <c r="T103" s="1345"/>
      <c r="U103" s="1345"/>
      <c r="V103" s="1345"/>
      <c r="W103" s="1345"/>
      <c r="X103" s="1345"/>
      <c r="Y103" s="1345"/>
      <c r="Z103" s="1345"/>
      <c r="AA103" s="1345"/>
      <c r="AB103" s="1345"/>
      <c r="AC103" s="1301"/>
      <c r="AD103" s="1343"/>
      <c r="AE103" s="1045"/>
      <c r="AF103" s="1045"/>
      <c r="AG103" s="1045"/>
      <c r="AH103" s="1045"/>
      <c r="AI103" s="1045"/>
      <c r="AJ103" s="1045"/>
      <c r="AK103" s="1045"/>
      <c r="AL103" s="1045"/>
      <c r="AM103" s="1045"/>
      <c r="AN103" s="1045"/>
      <c r="AO103" s="1045"/>
      <c r="AP103" s="1045"/>
      <c r="AQ103" s="1045"/>
      <c r="AR103" s="1045"/>
      <c r="AS103" s="1045"/>
      <c r="AT103" s="1045"/>
      <c r="AU103" s="1045"/>
      <c r="AV103" s="1045"/>
      <c r="AW103" s="1045"/>
      <c r="AX103" s="1045"/>
      <c r="AY103" s="1045"/>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442"/>
      <c r="CC103" s="442"/>
      <c r="CD103" s="442"/>
      <c r="CE103" s="2587"/>
      <c r="CF103" s="2587"/>
      <c r="CG103" s="2587"/>
      <c r="CH103" s="2587"/>
      <c r="CI103" s="2587"/>
      <c r="CJ103" s="2587"/>
      <c r="CK103" s="2587"/>
      <c r="CL103" s="2587"/>
      <c r="CM103" s="2587"/>
      <c r="CN103" s="2587"/>
      <c r="CO103" s="2587"/>
      <c r="CP103" s="2587"/>
      <c r="CQ103" s="2587"/>
      <c r="CR103" s="2587"/>
      <c r="CS103" s="2587"/>
      <c r="CT103" s="2587"/>
      <c r="CU103" s="2587"/>
      <c r="CV103" s="2587"/>
      <c r="CW103" s="2587"/>
      <c r="CX103" s="2587"/>
      <c r="CY103" s="2587"/>
      <c r="CZ103" s="2587"/>
    </row>
    <row r="104" s="131" customFormat="true" ht="15" customHeight="true" x14ac:dyDescent="0.2">
      <c r="A104" s="1489"/>
      <c r="B104" s="1263"/>
      <c r="C104" s="1344"/>
      <c r="D104" s="1345"/>
      <c r="E104" s="1345"/>
      <c r="F104" s="1345"/>
      <c r="G104" s="1346"/>
      <c r="H104" s="1347"/>
      <c r="I104" s="1345"/>
      <c r="J104" s="1345"/>
      <c r="K104" s="1345"/>
      <c r="L104" s="1348"/>
      <c r="M104" s="1344"/>
      <c r="N104" s="1345"/>
      <c r="O104" s="1345"/>
      <c r="P104" s="1345"/>
      <c r="Q104" s="1346"/>
      <c r="R104" s="1347"/>
      <c r="S104" s="1345"/>
      <c r="T104" s="1345"/>
      <c r="U104" s="1345"/>
      <c r="V104" s="1345"/>
      <c r="W104" s="1345"/>
      <c r="X104" s="1345"/>
      <c r="Y104" s="1345"/>
      <c r="Z104" s="1345"/>
      <c r="AA104" s="1345"/>
      <c r="AB104" s="1345"/>
      <c r="AC104" s="1301"/>
      <c r="AD104" s="1343"/>
      <c r="AE104" s="1045"/>
      <c r="AF104" s="1045"/>
      <c r="AG104" s="1045"/>
      <c r="AH104" s="1045"/>
      <c r="AI104" s="1045"/>
      <c r="AJ104" s="1045"/>
      <c r="AK104" s="1045"/>
      <c r="AL104" s="1045"/>
      <c r="AM104" s="1045"/>
      <c r="AN104" s="1045"/>
      <c r="AO104" s="1045"/>
      <c r="AP104" s="1045"/>
      <c r="AQ104" s="1045"/>
      <c r="AR104" s="1045"/>
      <c r="AS104" s="1045"/>
      <c r="AT104" s="1045"/>
      <c r="AU104" s="1045"/>
      <c r="AV104" s="1045"/>
      <c r="AW104" s="1045"/>
      <c r="AX104" s="1045"/>
      <c r="AY104" s="1045"/>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442"/>
      <c r="CC104" s="442"/>
      <c r="CD104" s="442"/>
      <c r="CE104" s="2587"/>
      <c r="CF104" s="2587"/>
      <c r="CG104" s="2587"/>
      <c r="CH104" s="2587"/>
      <c r="CI104" s="2587"/>
      <c r="CJ104" s="2587"/>
      <c r="CK104" s="2587"/>
      <c r="CL104" s="2587"/>
      <c r="CM104" s="2587"/>
      <c r="CN104" s="2587"/>
      <c r="CO104" s="2587"/>
      <c r="CP104" s="2587"/>
      <c r="CQ104" s="2587"/>
      <c r="CR104" s="2587"/>
      <c r="CS104" s="2587"/>
      <c r="CT104" s="2587"/>
      <c r="CU104" s="2587"/>
      <c r="CV104" s="2587"/>
      <c r="CW104" s="2587"/>
      <c r="CX104" s="2587"/>
      <c r="CY104" s="2587"/>
      <c r="CZ104" s="2587"/>
    </row>
    <row r="105" s="131" customFormat="true" ht="15" customHeight="true" x14ac:dyDescent="0.2">
      <c r="A105" s="1258"/>
      <c r="B105" s="1264"/>
      <c r="C105" s="1349"/>
      <c r="D105" s="1350"/>
      <c r="E105" s="1350"/>
      <c r="F105" s="1350"/>
      <c r="G105" s="1351"/>
      <c r="H105" s="1352"/>
      <c r="I105" s="1350"/>
      <c r="J105" s="1350"/>
      <c r="K105" s="1350"/>
      <c r="L105" s="1353"/>
      <c r="M105" s="1349"/>
      <c r="N105" s="1350"/>
      <c r="O105" s="1350"/>
      <c r="P105" s="1350"/>
      <c r="Q105" s="1351"/>
      <c r="R105" s="1352"/>
      <c r="S105" s="1350"/>
      <c r="T105" s="1350"/>
      <c r="U105" s="1350"/>
      <c r="V105" s="1350"/>
      <c r="W105" s="1350"/>
      <c r="X105" s="1350"/>
      <c r="Y105" s="1350"/>
      <c r="Z105" s="1350"/>
      <c r="AA105" s="1350"/>
      <c r="AB105" s="1350"/>
      <c r="AC105" s="1354"/>
      <c r="AD105" s="1431"/>
      <c r="AE105" s="1045"/>
      <c r="AF105" s="1045"/>
      <c r="AG105" s="1045"/>
      <c r="AH105" s="1045"/>
      <c r="AI105" s="1045"/>
      <c r="AJ105" s="1045"/>
      <c r="AK105" s="1045"/>
      <c r="AL105" s="1045"/>
      <c r="AM105" s="1045"/>
      <c r="AN105" s="1045"/>
      <c r="AO105" s="1045"/>
      <c r="AP105" s="1045"/>
      <c r="AQ105" s="1045"/>
      <c r="AR105" s="1045"/>
      <c r="AS105" s="1045"/>
      <c r="AT105" s="1045"/>
      <c r="AU105" s="1045"/>
      <c r="AV105" s="1045"/>
      <c r="AW105" s="1045"/>
      <c r="AX105" s="1045"/>
      <c r="AY105" s="1045"/>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503"/>
      <c r="CC105" s="503"/>
      <c r="CD105" s="503"/>
      <c r="CE105" s="2587"/>
      <c r="CF105" s="2587"/>
      <c r="CG105" s="2587"/>
      <c r="CH105" s="2587"/>
      <c r="CI105" s="2587"/>
      <c r="CJ105" s="2587"/>
      <c r="CK105" s="2587"/>
      <c r="CL105" s="2587"/>
      <c r="CM105" s="2587"/>
      <c r="CN105" s="2587"/>
      <c r="CO105" s="2587"/>
      <c r="CP105" s="2587"/>
      <c r="CQ105" s="2587"/>
      <c r="CR105" s="2587"/>
      <c r="CS105" s="2587"/>
      <c r="CT105" s="2587"/>
      <c r="CU105" s="2587"/>
      <c r="CV105" s="2587"/>
      <c r="CW105" s="2587"/>
      <c r="CX105" s="2587"/>
      <c r="CY105" s="2587"/>
      <c r="CZ105" s="2587"/>
    </row>
    <row r="106" s="131" customFormat="true" ht="250.15" customHeight="true" x14ac:dyDescent="0.2">
      <c r="A106" s="768"/>
      <c r="B106" s="1087"/>
      <c r="C106" s="1088"/>
      <c r="D106" s="1088"/>
      <c r="E106" s="1088"/>
      <c r="F106" s="1088"/>
      <c r="G106" s="1088"/>
      <c r="H106" s="1088"/>
      <c r="I106" s="1088"/>
      <c r="J106" s="1088"/>
      <c r="K106" s="1088"/>
      <c r="L106" s="1088"/>
      <c r="M106" s="1088"/>
      <c r="N106" s="1088"/>
      <c r="O106" s="1088"/>
      <c r="P106" s="1088"/>
      <c r="Q106" s="1088"/>
      <c r="R106" s="1088"/>
      <c r="S106" s="1088"/>
      <c r="T106" s="1088"/>
      <c r="U106" s="1088"/>
      <c r="V106" s="1088"/>
      <c r="W106" s="1088"/>
      <c r="X106" s="1088"/>
      <c r="Y106" s="1088"/>
      <c r="Z106" s="1088"/>
      <c r="AA106" s="1088"/>
      <c r="AB106" s="1088"/>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436"/>
      <c r="CC106" s="436"/>
      <c r="CD106" s="436"/>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8"/>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410"/>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104" t="str">
        <f>A1026</f>
        <v>Burkina Faso</v>
      </c>
      <c r="B108" s="3105"/>
      <c r="C108" s="113"/>
      <c r="D108" s="113"/>
      <c r="E108" s="113"/>
      <c r="F108" s="113"/>
      <c r="G108" s="113"/>
      <c r="H108" s="113"/>
      <c r="I108" s="113"/>
      <c r="J108" s="113"/>
      <c r="K108" s="113"/>
      <c r="L108" s="113"/>
      <c r="M108" s="113"/>
      <c r="N108" s="113"/>
      <c r="O108" s="113"/>
      <c r="P108" s="113"/>
      <c r="Q108" s="113"/>
      <c r="R108" s="113"/>
      <c r="S108" s="113"/>
      <c r="T108" s="113"/>
      <c r="U108" s="113"/>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2014</v>
      </c>
      <c r="B109" s="139"/>
      <c r="C109" s="113"/>
      <c r="D109" s="113"/>
      <c r="E109" s="113"/>
      <c r="F109" s="113"/>
      <c r="G109" s="113"/>
      <c r="H109" s="113"/>
      <c r="I109" s="113"/>
      <c r="J109" s="113"/>
      <c r="K109" s="113"/>
      <c r="L109" s="113"/>
      <c r="M109" s="113"/>
      <c r="N109" s="113"/>
      <c r="O109" s="113"/>
      <c r="P109" s="113"/>
      <c r="Q109" s="113"/>
      <c r="R109" s="113"/>
      <c r="S109" s="113"/>
      <c r="T109" s="113"/>
      <c r="U109" s="113"/>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100</v>
      </c>
      <c r="B110" s="141"/>
      <c r="C110" s="113"/>
      <c r="D110" s="113"/>
      <c r="E110" s="113"/>
      <c r="F110" s="113"/>
      <c r="G110" s="113"/>
      <c r="H110" s="113"/>
      <c r="I110" s="113"/>
      <c r="J110" s="113"/>
      <c r="K110" s="113"/>
      <c r="L110" s="113"/>
      <c r="M110" s="113"/>
      <c r="N110" s="113"/>
      <c r="O110" s="113"/>
      <c r="P110" s="113"/>
      <c r="Q110" s="113"/>
      <c r="R110" s="113"/>
      <c r="S110" s="113"/>
      <c r="T110" s="113"/>
      <c r="U110" s="113"/>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98</v>
      </c>
      <c r="B111" s="139"/>
      <c r="C111" s="113"/>
      <c r="D111" s="113"/>
      <c r="E111" s="113"/>
      <c r="F111" s="113"/>
      <c r="G111" s="113"/>
      <c r="H111" s="113"/>
      <c r="I111" s="113"/>
      <c r="J111" s="113"/>
      <c r="K111" s="113"/>
      <c r="L111" s="113"/>
      <c r="M111" s="113"/>
      <c r="N111" s="113"/>
      <c r="O111" s="113"/>
      <c r="P111" s="113"/>
      <c r="Q111" s="113"/>
      <c r="R111" s="113"/>
      <c r="S111" s="113"/>
      <c r="T111" s="113"/>
      <c r="U111" s="113"/>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763" t="s">
        <v>99</v>
      </c>
      <c r="B112" s="248"/>
      <c r="C112" s="113"/>
      <c r="D112" s="113"/>
      <c r="E112" s="113"/>
      <c r="F112" s="113"/>
      <c r="G112" s="113"/>
      <c r="H112" s="113"/>
      <c r="I112" s="113"/>
      <c r="J112" s="113"/>
      <c r="K112" s="113"/>
      <c r="L112" s="113"/>
      <c r="M112" s="113"/>
      <c r="N112" s="113"/>
      <c r="O112" s="113"/>
      <c r="P112" s="113"/>
      <c r="Q112" s="113"/>
      <c r="R112" s="113"/>
      <c r="S112" s="113"/>
      <c r="T112" s="113"/>
      <c r="U112" s="113"/>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137</v>
      </c>
      <c r="B115" s="247" t="str">
        <f>A1025</f>
        <v>MIS14</v>
      </c>
      <c r="C115" s="113"/>
      <c r="D115" s="113"/>
      <c r="E115" s="113"/>
      <c r="F115" s="113"/>
      <c r="G115" s="113"/>
      <c r="H115" s="113"/>
      <c r="I115" s="113"/>
      <c r="J115" s="113"/>
      <c r="K115" s="113"/>
      <c r="L115" s="113"/>
      <c r="M115" s="113"/>
      <c r="N115" s="113"/>
      <c r="O115" s="113"/>
      <c r="P115" s="113"/>
      <c r="Q115" s="113"/>
      <c r="R115" s="113"/>
      <c r="S115" s="113"/>
      <c r="T115" s="113"/>
      <c r="U115" s="113"/>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81" t="str">
        <f>B1030</f>
        <v/>
      </c>
      <c r="B116" s="1082"/>
      <c r="C116" s="113"/>
      <c r="D116" s="113"/>
      <c r="E116" s="113"/>
      <c r="F116" s="113"/>
      <c r="G116" s="113"/>
      <c r="H116" s="113"/>
      <c r="I116" s="113"/>
      <c r="J116" s="113"/>
      <c r="K116" s="113"/>
      <c r="L116" s="113"/>
      <c r="M116" s="113"/>
      <c r="N116" s="113"/>
      <c r="O116" s="113"/>
      <c r="P116" s="113"/>
      <c r="Q116" s="113"/>
      <c r="R116" s="113"/>
      <c r="S116" s="113"/>
      <c r="T116" s="113"/>
      <c r="U116" s="113"/>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81" t="str">
        <f>B1029</f>
        <v/>
      </c>
      <c r="B117" s="1086"/>
      <c r="C117" s="113"/>
      <c r="D117" s="113"/>
      <c r="E117" s="113"/>
      <c r="F117" s="113"/>
      <c r="G117" s="113"/>
      <c r="H117" s="113"/>
      <c r="I117" s="113"/>
      <c r="J117" s="113"/>
      <c r="K117" s="113"/>
      <c r="L117" s="113"/>
      <c r="M117" s="113"/>
      <c r="N117" s="113"/>
      <c r="O117" s="113"/>
      <c r="P117" s="113"/>
      <c r="Q117" s="113"/>
      <c r="R117" s="113"/>
      <c r="S117" s="113"/>
      <c r="T117" s="113"/>
      <c r="U117" s="113"/>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83"/>
      <c r="B118" s="1082"/>
      <c r="C118" s="113"/>
      <c r="D118" s="113"/>
      <c r="E118" s="113"/>
      <c r="F118" s="113"/>
      <c r="G118" s="113"/>
      <c r="H118" s="113"/>
      <c r="I118" s="113"/>
      <c r="J118" s="113"/>
      <c r="K118" s="113"/>
      <c r="L118" s="113"/>
      <c r="M118" s="113"/>
      <c r="N118" s="113"/>
      <c r="O118" s="113"/>
      <c r="P118" s="113"/>
      <c r="Q118" s="113"/>
      <c r="R118" s="113"/>
      <c r="S118" s="113"/>
      <c r="T118" s="113"/>
      <c r="U118" s="113"/>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84"/>
      <c r="B119" s="1085"/>
      <c r="C119" s="113"/>
      <c r="D119" s="113"/>
      <c r="E119" s="113"/>
      <c r="F119" s="113"/>
      <c r="G119" s="113"/>
      <c r="H119" s="113"/>
      <c r="I119" s="113"/>
      <c r="J119" s="113"/>
      <c r="K119" s="113"/>
      <c r="L119" s="113"/>
      <c r="M119" s="113"/>
      <c r="N119" s="113"/>
      <c r="O119" s="113"/>
      <c r="P119" s="113"/>
      <c r="Q119" s="113"/>
      <c r="R119" s="113"/>
      <c r="S119" s="113"/>
      <c r="T119" s="113"/>
      <c r="U119" s="113"/>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767" customFormat="true" ht="15" customHeight="true" x14ac:dyDescent="0.2">
      <c r="A120" s="116" t="s">
        <v>100</v>
      </c>
      <c r="B120" s="231"/>
      <c r="C120" s="3112" t="s">
        <v>116</v>
      </c>
      <c r="D120" s="3113"/>
      <c r="E120" s="3113"/>
      <c r="F120" s="3113"/>
      <c r="G120" s="3114"/>
      <c r="H120" s="3391" t="s">
        <v>39</v>
      </c>
      <c r="I120" s="3392"/>
      <c r="J120" s="3392"/>
      <c r="K120" s="3392"/>
      <c r="L120" s="3393"/>
      <c r="M120" s="3385" t="s">
        <v>38</v>
      </c>
      <c r="N120" s="3386"/>
      <c r="O120" s="3386"/>
      <c r="P120" s="3386"/>
      <c r="Q120" s="3387"/>
      <c r="R120" s="2701" t="s">
        <v>143</v>
      </c>
      <c r="S120" s="2710"/>
      <c r="T120" s="2710"/>
      <c r="U120" s="2710"/>
      <c r="V120" s="2710"/>
      <c r="W120" s="2710"/>
      <c r="X120" s="2710"/>
      <c r="Y120" s="2710"/>
      <c r="Z120" s="2710"/>
      <c r="AA120" s="2710"/>
      <c r="AB120" s="2710"/>
      <c r="AC120" s="2710"/>
      <c r="AD120" s="2711"/>
      <c r="AE120" s="1045"/>
      <c r="AF120" s="1045"/>
      <c r="AG120" s="1045"/>
      <c r="AH120" s="1045"/>
      <c r="AI120" s="1045"/>
      <c r="AJ120" s="1045"/>
      <c r="AK120" s="1045"/>
      <c r="AL120" s="1045"/>
      <c r="AM120" s="1045"/>
      <c r="AN120" s="1045"/>
      <c r="AO120" s="1045"/>
      <c r="AP120" s="1045"/>
      <c r="AQ120" s="1045"/>
      <c r="AR120" s="1045"/>
      <c r="AS120" s="1045"/>
      <c r="AT120" s="1045"/>
      <c r="AU120" s="1045"/>
      <c r="AV120" s="1045"/>
      <c r="AW120" s="1045"/>
      <c r="AX120" s="1045"/>
      <c r="AY120" s="1045"/>
      <c r="AZ120" s="240"/>
      <c r="BA120" s="241" t="s">
        <v>132</v>
      </c>
      <c r="BB120" s="116" t="s">
        <v>100</v>
      </c>
      <c r="BC120" s="3059" t="s">
        <v>116</v>
      </c>
      <c r="BD120" s="3020"/>
      <c r="BE120" s="3020"/>
      <c r="BF120" s="3020"/>
      <c r="BG120" s="3060"/>
      <c r="BH120" s="3019" t="s">
        <v>39</v>
      </c>
      <c r="BI120" s="3020"/>
      <c r="BJ120" s="3020"/>
      <c r="BK120" s="3020"/>
      <c r="BL120" s="3060"/>
      <c r="BM120" s="3019" t="s">
        <v>38</v>
      </c>
      <c r="BN120" s="3020"/>
      <c r="BO120" s="3020"/>
      <c r="BP120" s="3020"/>
      <c r="BQ120" s="3021"/>
      <c r="BR120" s="2518" t="s">
        <v>143</v>
      </c>
      <c r="BS120" s="2519"/>
      <c r="BT120" s="2519"/>
      <c r="BU120" s="2519"/>
      <c r="BV120" s="2519"/>
      <c r="BW120" s="2519"/>
      <c r="BX120" s="2519"/>
      <c r="BY120" s="2520"/>
      <c r="BZ120" s="461"/>
      <c r="CA120" s="461"/>
      <c r="CB120" s="461"/>
      <c r="CC120" s="461"/>
      <c r="CD120" s="461"/>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767" customFormat="true" ht="24" x14ac:dyDescent="0.2">
      <c r="A121" s="206" t="s">
        <v>88</v>
      </c>
      <c r="B121" s="279"/>
      <c r="C121" s="411" t="s">
        <v>0</v>
      </c>
      <c r="D121" s="412" t="s">
        <v>1</v>
      </c>
      <c r="E121" s="412" t="s">
        <v>2</v>
      </c>
      <c r="F121" s="412" t="s">
        <v>3</v>
      </c>
      <c r="G121" s="413" t="s">
        <v>4</v>
      </c>
      <c r="H121" s="2289" t="s">
        <v>0</v>
      </c>
      <c r="I121" s="2255" t="s">
        <v>1</v>
      </c>
      <c r="J121" s="2255" t="s">
        <v>2</v>
      </c>
      <c r="K121" s="2255" t="s">
        <v>3</v>
      </c>
      <c r="L121" s="2256" t="s">
        <v>4</v>
      </c>
      <c r="M121" s="2279" t="s">
        <v>0</v>
      </c>
      <c r="N121" s="2255" t="s">
        <v>1</v>
      </c>
      <c r="O121" s="2255" t="s">
        <v>2</v>
      </c>
      <c r="P121" s="2255" t="s">
        <v>3</v>
      </c>
      <c r="Q121" s="2301" t="s">
        <v>4</v>
      </c>
      <c r="R121" s="2289" t="s">
        <v>364</v>
      </c>
      <c r="S121" s="2255" t="s">
        <v>365</v>
      </c>
      <c r="T121" s="2255" t="s">
        <v>247</v>
      </c>
      <c r="U121" s="2255" t="s">
        <v>248</v>
      </c>
      <c r="V121" s="2255" t="s">
        <v>249</v>
      </c>
      <c r="W121" s="2255" t="s">
        <v>250</v>
      </c>
      <c r="X121" s="2255" t="s">
        <v>251</v>
      </c>
      <c r="Y121" s="2255" t="s">
        <v>252</v>
      </c>
      <c r="Z121" s="2255" t="s">
        <v>366</v>
      </c>
      <c r="AA121" s="2255" t="s">
        <v>254</v>
      </c>
      <c r="AB121" s="2255" t="s">
        <v>367</v>
      </c>
      <c r="AC121" s="2255" t="s">
        <v>256</v>
      </c>
      <c r="AD121" s="2257" t="s">
        <v>257</v>
      </c>
      <c r="AE121" s="1045"/>
      <c r="AF121" s="1045"/>
      <c r="AG121" s="1045"/>
      <c r="AH121" s="1045"/>
      <c r="AI121" s="1045"/>
      <c r="AJ121" s="1045"/>
      <c r="AK121" s="1045"/>
      <c r="AL121" s="1045"/>
      <c r="AM121" s="1045"/>
      <c r="AN121" s="1045"/>
      <c r="AO121" s="1045"/>
      <c r="AP121" s="1045"/>
      <c r="AQ121" s="1045"/>
      <c r="AR121" s="1045"/>
      <c r="AS121" s="1045"/>
      <c r="AT121" s="1045"/>
      <c r="AU121" s="1045"/>
      <c r="AV121" s="1045"/>
      <c r="AW121" s="1045"/>
      <c r="AX121" s="1045"/>
      <c r="AY121" s="1045"/>
      <c r="AZ121" s="240"/>
      <c r="BA121" s="220" t="s">
        <v>118</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364</v>
      </c>
      <c r="BS121" s="186" t="s">
        <v>365</v>
      </c>
      <c r="BT121" s="186" t="s">
        <v>247</v>
      </c>
      <c r="BU121" s="186" t="s">
        <v>248</v>
      </c>
      <c r="BV121" s="186" t="s">
        <v>249</v>
      </c>
      <c r="BW121" s="186" t="s">
        <v>250</v>
      </c>
      <c r="BX121" s="186" t="s">
        <v>251</v>
      </c>
      <c r="BY121" s="187" t="s">
        <v>252</v>
      </c>
      <c r="BZ121" s="187" t="s">
        <v>366</v>
      </c>
      <c r="CA121" s="187" t="s">
        <v>254</v>
      </c>
      <c r="CB121" s="187" t="s">
        <v>367</v>
      </c>
      <c r="CC121" s="187" t="s">
        <v>256</v>
      </c>
      <c r="CD121" s="187" t="s">
        <v>257</v>
      </c>
      <c r="CE121" s="2588"/>
      <c r="CF121" s="2588"/>
      <c r="CG121" s="2588"/>
      <c r="CH121" s="2588"/>
      <c r="CI121" s="2588"/>
      <c r="CJ121" s="2588"/>
      <c r="CK121" s="2588"/>
      <c r="CL121" s="2588"/>
      <c r="CM121" s="2588"/>
      <c r="CN121" s="2588"/>
      <c r="CO121" s="2588"/>
      <c r="CP121" s="2588"/>
      <c r="CQ121" s="2588"/>
      <c r="CR121" s="2588"/>
      <c r="CS121" s="2588"/>
      <c r="CT121" s="2588"/>
      <c r="CU121" s="2588"/>
      <c r="CV121" s="2588"/>
      <c r="CW121" s="2588"/>
      <c r="CX121" s="2588"/>
      <c r="CY121" s="2588"/>
      <c r="CZ121" s="2588"/>
    </row>
    <row r="122" s="767" customFormat="true" ht="15" customHeight="true" x14ac:dyDescent="0.2">
      <c r="A122" s="3388" t="s">
        <v>18</v>
      </c>
      <c r="B122" s="2458" t="s">
        <v>14</v>
      </c>
      <c r="C122" s="2373">
        <v>24.554047515256904</v>
      </c>
      <c r="D122" s="2374">
        <v>26.567818843984298</v>
      </c>
      <c r="E122" s="2374">
        <v>33.898842455460546</v>
      </c>
      <c r="F122" s="2374">
        <v>50.781558294752706</v>
      </c>
      <c r="G122" s="2375">
        <v>97.692680565705331</v>
      </c>
      <c r="H122" s="2376">
        <v>72.689275508437134</v>
      </c>
      <c r="I122" s="2374">
        <v>92.448597678259304</v>
      </c>
      <c r="J122" s="2374">
        <v>97.910840093377985</v>
      </c>
      <c r="K122" s="2374">
        <v>98.29316628162772</v>
      </c>
      <c r="L122" s="2377">
        <v>100</v>
      </c>
      <c r="M122" s="2378">
        <v>20.132280493144862</v>
      </c>
      <c r="N122" s="2374">
        <v>23.715328555119221</v>
      </c>
      <c r="O122" s="2374">
        <v>31.214657079884539</v>
      </c>
      <c r="P122" s="2374">
        <v>33.602771229879274</v>
      </c>
      <c r="Q122" s="2375">
        <v>43.504964230782427</v>
      </c>
      <c r="R122" s="2376">
        <v>31.30291318254023</v>
      </c>
      <c r="S122" s="2374">
        <v>67.560650503142455</v>
      </c>
      <c r="T122" s="2374">
        <v>94.672080071003904</v>
      </c>
      <c r="U122" s="2374">
        <v>41.94048999247569</v>
      </c>
      <c r="V122" s="2374">
        <v>50.257540096845155</v>
      </c>
      <c r="W122" s="2374">
        <v>31.60332035402757</v>
      </c>
      <c r="X122" s="2374">
        <v>17.462387398655586</v>
      </c>
      <c r="Y122" s="2374">
        <v>21.750127076944029</v>
      </c>
      <c r="Z122" s="2374">
        <v>59.493974498147317</v>
      </c>
      <c r="AA122" s="2374">
        <v>46.624979217993584</v>
      </c>
      <c r="AB122" s="2374">
        <v>59.072633769002401</v>
      </c>
      <c r="AC122" s="2374">
        <v>18.16259205802961</v>
      </c>
      <c r="AD122" s="2725">
        <v>31.992744030566953</v>
      </c>
      <c r="AE122" s="1045"/>
      <c r="AF122" s="1045"/>
      <c r="AG122" s="1045"/>
      <c r="AH122" s="1045"/>
      <c r="AI122" s="1045"/>
      <c r="AJ122" s="1045"/>
      <c r="AK122" s="1045"/>
      <c r="AL122" s="1045"/>
      <c r="AM122" s="1045"/>
      <c r="AN122" s="1045"/>
      <c r="AO122" s="1045"/>
      <c r="AP122" s="1045"/>
      <c r="AQ122" s="1045"/>
      <c r="AR122" s="1045"/>
      <c r="AS122" s="1045"/>
      <c r="AT122" s="1045"/>
      <c r="AU122" s="1045"/>
      <c r="AV122" s="1045"/>
      <c r="AW122" s="1045"/>
      <c r="AX122" s="1045"/>
      <c r="AY122" s="1045"/>
      <c r="AZ122" s="240"/>
      <c r="BA122" s="3022" t="s">
        <v>18</v>
      </c>
      <c r="BB122" s="169" t="s">
        <v>14</v>
      </c>
      <c r="BC122" s="657">
        <v>1892.1720269999989</v>
      </c>
      <c r="BD122" s="673">
        <v>2048.2836339999985</v>
      </c>
      <c r="BE122" s="673">
        <v>2614.9429790000004</v>
      </c>
      <c r="BF122" s="673">
        <v>3913.3622770000011</v>
      </c>
      <c r="BG122" s="690">
        <v>7529.791882999978</v>
      </c>
      <c r="BH122" s="707">
        <v>1466.6419940000008</v>
      </c>
      <c r="BI122" s="673">
        <v>1877.1401020000005</v>
      </c>
      <c r="BJ122" s="673">
        <v>1980.1069340000013</v>
      </c>
      <c r="BK122" s="673">
        <v>2000.0780720000012</v>
      </c>
      <c r="BL122" s="690">
        <v>2027.1794750000013</v>
      </c>
      <c r="BM122" s="707">
        <v>1143.6832570000001</v>
      </c>
      <c r="BN122" s="673">
        <v>1347.4713339999996</v>
      </c>
      <c r="BO122" s="673">
        <v>1774.5874159999989</v>
      </c>
      <c r="BP122" s="673">
        <v>1906.9662930000004</v>
      </c>
      <c r="BQ122" s="690">
        <v>2474.6979230000011</v>
      </c>
      <c r="BR122" s="707">
        <v>1145.7916040000005</v>
      </c>
      <c r="BS122" s="673">
        <v>882.02588200000037</v>
      </c>
      <c r="BT122" s="673">
        <v>4624.6196189999937</v>
      </c>
      <c r="BU122" s="673">
        <v>1257.7433779999994</v>
      </c>
      <c r="BV122" s="673">
        <v>1516.9708030000008</v>
      </c>
      <c r="BW122" s="673">
        <v>965.68006400000104</v>
      </c>
      <c r="BX122" s="673">
        <v>274.54232300000018</v>
      </c>
      <c r="BY122" s="724">
        <v>581.49057199999993</v>
      </c>
      <c r="BZ122" s="724">
        <v>2926.090542000004</v>
      </c>
      <c r="CA122" s="724">
        <v>1508.6508910000011</v>
      </c>
      <c r="CB122" s="724">
        <v>1147.5115029999995</v>
      </c>
      <c r="CC122" s="724">
        <v>684.28971000000013</v>
      </c>
      <c r="CD122" s="724">
        <v>483.14590900000024</v>
      </c>
      <c r="CE122" s="2649"/>
      <c r="CF122" s="2649"/>
      <c r="CG122" s="2649"/>
      <c r="CH122" s="2649"/>
      <c r="CI122" s="2649"/>
      <c r="CJ122" s="2649"/>
      <c r="CK122" s="2649"/>
      <c r="CL122" s="2649"/>
      <c r="CM122" s="2649"/>
      <c r="CN122" s="2649"/>
      <c r="CO122" s="2649"/>
      <c r="CP122" s="2649"/>
      <c r="CQ122" s="2649"/>
      <c r="CR122" s="2649"/>
      <c r="CS122" s="2649"/>
      <c r="CT122" s="2649"/>
      <c r="CU122" s="2649"/>
      <c r="CV122" s="2649"/>
      <c r="CW122" s="2649"/>
      <c r="CX122" s="2649"/>
      <c r="CY122" s="2649"/>
      <c r="CZ122" s="2589"/>
    </row>
    <row r="123" s="767" customFormat="true" ht="15" customHeight="true" x14ac:dyDescent="0.2">
      <c r="A123" s="3389"/>
      <c r="B123" s="2459" t="s">
        <v>52</v>
      </c>
      <c r="C123" s="2379">
        <v>75.445952484742932</v>
      </c>
      <c r="D123" s="2380">
        <v>73.43218115601556</v>
      </c>
      <c r="E123" s="2380">
        <v>66.101157544539248</v>
      </c>
      <c r="F123" s="2380">
        <v>49.218441705247251</v>
      </c>
      <c r="G123" s="2381">
        <v>2.307319434294647</v>
      </c>
      <c r="H123" s="2382">
        <v>27.310724491562908</v>
      </c>
      <c r="I123" s="2380">
        <v>7.551402321740655</v>
      </c>
      <c r="J123" s="2380">
        <v>2.0891599066220348</v>
      </c>
      <c r="K123" s="2380">
        <v>1.7068337183722793</v>
      </c>
      <c r="L123" s="2383">
        <v>0</v>
      </c>
      <c r="M123" s="2384">
        <v>79.867719506855167</v>
      </c>
      <c r="N123" s="2380">
        <v>76.28467144488063</v>
      </c>
      <c r="O123" s="2380">
        <v>68.785342920115383</v>
      </c>
      <c r="P123" s="2380">
        <v>66.397228770120691</v>
      </c>
      <c r="Q123" s="2381">
        <v>56.495035769217559</v>
      </c>
      <c r="R123" s="2382">
        <v>68.69708681745972</v>
      </c>
      <c r="S123" s="2380">
        <v>32.439349496857496</v>
      </c>
      <c r="T123" s="2380">
        <v>5.3279199289961801</v>
      </c>
      <c r="U123" s="2380">
        <v>58.059510007524217</v>
      </c>
      <c r="V123" s="2380">
        <v>49.74245990315481</v>
      </c>
      <c r="W123" s="2380">
        <v>68.396679645972313</v>
      </c>
      <c r="X123" s="2380">
        <v>82.537612601344378</v>
      </c>
      <c r="Y123" s="2380">
        <v>78.249872923056103</v>
      </c>
      <c r="Z123" s="2380">
        <v>40.506025501852889</v>
      </c>
      <c r="AA123" s="2380">
        <v>53.37502078200631</v>
      </c>
      <c r="AB123" s="2380">
        <v>40.927366230997535</v>
      </c>
      <c r="AC123" s="2380">
        <v>81.837407941970426</v>
      </c>
      <c r="AD123" s="2726">
        <v>68.007255969433004</v>
      </c>
      <c r="AE123" s="1045"/>
      <c r="AF123" s="1045"/>
      <c r="AG123" s="1045"/>
      <c r="AH123" s="1045"/>
      <c r="AI123" s="1045"/>
      <c r="AJ123" s="1045"/>
      <c r="AK123" s="1045"/>
      <c r="AL123" s="1045"/>
      <c r="AM123" s="1045"/>
      <c r="AN123" s="1045"/>
      <c r="AO123" s="1045"/>
      <c r="AP123" s="1045"/>
      <c r="AQ123" s="1045"/>
      <c r="AR123" s="1045"/>
      <c r="AS123" s="1045"/>
      <c r="AT123" s="1045"/>
      <c r="AU123" s="1045"/>
      <c r="AV123" s="1045"/>
      <c r="AW123" s="1045"/>
      <c r="AX123" s="1045"/>
      <c r="AY123" s="1045"/>
      <c r="AZ123" s="240"/>
      <c r="BA123" s="3023"/>
      <c r="BB123" s="170" t="s">
        <v>52</v>
      </c>
      <c r="BC123" s="658">
        <v>5813.9791719999857</v>
      </c>
      <c r="BD123" s="674">
        <v>5661.3580420000035</v>
      </c>
      <c r="BE123" s="674">
        <v>5099.0165239999924</v>
      </c>
      <c r="BF123" s="674">
        <v>3792.9043449999976</v>
      </c>
      <c r="BG123" s="691">
        <v>177.83968099999996</v>
      </c>
      <c r="BH123" s="708">
        <v>551.04491199999984</v>
      </c>
      <c r="BI123" s="674">
        <v>153.32888199999999</v>
      </c>
      <c r="BJ123" s="674">
        <v>42.250276000000007</v>
      </c>
      <c r="BK123" s="674">
        <v>34.730804000000006</v>
      </c>
      <c r="BL123" s="691">
        <v>0</v>
      </c>
      <c r="BM123" s="708">
        <v>4537.1597919999886</v>
      </c>
      <c r="BN123" s="674">
        <v>4334.3868400000001</v>
      </c>
      <c r="BO123" s="674">
        <v>3910.5220230000009</v>
      </c>
      <c r="BP123" s="674">
        <v>3768.0605669999959</v>
      </c>
      <c r="BQ123" s="691">
        <v>3213.6136679999986</v>
      </c>
      <c r="BR123" s="708">
        <v>2514.5437689999985</v>
      </c>
      <c r="BS123" s="674">
        <v>423.5060740000003</v>
      </c>
      <c r="BT123" s="674">
        <v>260.26261400000004</v>
      </c>
      <c r="BU123" s="674">
        <v>1741.132834999999</v>
      </c>
      <c r="BV123" s="674">
        <v>1501.4236509999989</v>
      </c>
      <c r="BW123" s="674">
        <v>2089.9484369999968</v>
      </c>
      <c r="BX123" s="674">
        <v>1297.6500509999996</v>
      </c>
      <c r="BY123" s="725">
        <v>2092.0136790000001</v>
      </c>
      <c r="BZ123" s="725">
        <v>1992.2067589999995</v>
      </c>
      <c r="CA123" s="725">
        <v>1727.0629180000008</v>
      </c>
      <c r="CB123" s="725">
        <v>795.03181999999947</v>
      </c>
      <c r="CC123" s="725">
        <v>3083.2876700000011</v>
      </c>
      <c r="CD123" s="725">
        <v>1027.0274869999989</v>
      </c>
      <c r="CE123" s="2650"/>
      <c r="CF123" s="2650"/>
      <c r="CG123" s="2650"/>
      <c r="CH123" s="2650"/>
      <c r="CI123" s="2650"/>
      <c r="CJ123" s="2650"/>
      <c r="CK123" s="2650"/>
      <c r="CL123" s="2650"/>
      <c r="CM123" s="2650"/>
      <c r="CN123" s="2650"/>
      <c r="CO123" s="2650"/>
      <c r="CP123" s="2650"/>
      <c r="CQ123" s="2650"/>
      <c r="CR123" s="2650"/>
      <c r="CS123" s="2650"/>
      <c r="CT123" s="2650"/>
      <c r="CU123" s="2650"/>
      <c r="CV123" s="2650"/>
      <c r="CW123" s="2650"/>
      <c r="CX123" s="2650"/>
      <c r="CY123" s="2650"/>
      <c r="CZ123" s="2590"/>
    </row>
    <row r="124" s="767" customFormat="true" ht="15" customHeight="true" x14ac:dyDescent="0.2">
      <c r="A124" s="3389" t="s">
        <v>51</v>
      </c>
      <c r="B124" s="2459" t="s">
        <v>15</v>
      </c>
      <c r="C124" s="1855">
        <f>C122*C129/100</f>
        <v>9.3790884456082093</v>
      </c>
      <c r="D124" s="1856">
        <f>D122*D129/100</f>
        <v>10.615637044131898</v>
      </c>
      <c r="E124" s="1856">
        <f t="shared" ref="E124:AD124" si="3">E122*E129/100</f>
        <v>14.062396767691702</v>
      </c>
      <c r="F124" s="1856">
        <f t="shared" si="3"/>
        <v>26.154249869737178</v>
      </c>
      <c r="G124" s="1857">
        <f t="shared" si="3"/>
        <v>54.891058795782619</v>
      </c>
      <c r="H124" s="1858">
        <f t="shared" si="3"/>
        <v>42.188654168823206</v>
      </c>
      <c r="I124" s="1856">
        <f t="shared" si="3"/>
        <v>51.814553146839181</v>
      </c>
      <c r="J124" s="1856">
        <f t="shared" si="3"/>
        <v>51.694188832248855</v>
      </c>
      <c r="K124" s="1856">
        <f t="shared" si="3"/>
        <v>42.978221311827966</v>
      </c>
      <c r="L124" s="1859">
        <f t="shared" si="3"/>
        <v>70.946223594731279</v>
      </c>
      <c r="M124" s="1855">
        <f t="shared" si="3"/>
        <v>6.5399746133675842</v>
      </c>
      <c r="N124" s="1856">
        <f t="shared" si="3"/>
        <v>8.263767462949442</v>
      </c>
      <c r="O124" s="1856">
        <f t="shared" si="3"/>
        <v>12.369466134545185</v>
      </c>
      <c r="P124" s="1856">
        <f t="shared" si="3"/>
        <v>14.948218657681132</v>
      </c>
      <c r="Q124" s="1857">
        <f t="shared" si="3"/>
        <v>21.404217587629677</v>
      </c>
      <c r="R124" s="1858">
        <f t="shared" si="3"/>
        <v>9.9522594483311497</v>
      </c>
      <c r="S124" s="1856">
        <f t="shared" si="3"/>
        <v>27.067264442126657</v>
      </c>
      <c r="T124" s="1856">
        <f t="shared" si="3"/>
        <v>63.729077744585339</v>
      </c>
      <c r="U124" s="1856">
        <f t="shared" si="3"/>
        <v>9.55423787610669</v>
      </c>
      <c r="V124" s="1856">
        <f t="shared" si="3"/>
        <v>24.528207107552536</v>
      </c>
      <c r="W124" s="1856">
        <f t="shared" si="3"/>
        <v>19.16537847478337</v>
      </c>
      <c r="X124" s="1856">
        <f t="shared" si="3"/>
        <v>8.5206931553275673</v>
      </c>
      <c r="Y124" s="1856">
        <f t="shared" si="3"/>
        <v>8.1226274436920782</v>
      </c>
      <c r="Z124" s="1856">
        <f t="shared" si="3"/>
        <v>17.565221297711076</v>
      </c>
      <c r="AA124" s="1856">
        <f t="shared" si="3"/>
        <v>20.727336868341553</v>
      </c>
      <c r="AB124" s="1856">
        <f t="shared" si="3"/>
        <v>37.073973492093842</v>
      </c>
      <c r="AC124" s="1856">
        <f t="shared" si="3"/>
        <v>15.931309366046161</v>
      </c>
      <c r="AD124" s="1859">
        <f t="shared" si="3"/>
        <v>15.132628238627008</v>
      </c>
      <c r="AE124" s="1045"/>
      <c r="AF124" s="1045"/>
      <c r="AG124" s="1045"/>
      <c r="AH124" s="1045"/>
      <c r="AI124" s="1045"/>
      <c r="AJ124" s="1045"/>
      <c r="AK124" s="1045"/>
      <c r="AL124" s="1045"/>
      <c r="AM124" s="1045"/>
      <c r="AN124" s="1045"/>
      <c r="AO124" s="1045"/>
      <c r="AP124" s="1045"/>
      <c r="AQ124" s="1045"/>
      <c r="AR124" s="1045"/>
      <c r="AS124" s="1045"/>
      <c r="AT124" s="1045"/>
      <c r="AU124" s="1045"/>
      <c r="AV124" s="1045"/>
      <c r="AW124" s="1045"/>
      <c r="AX124" s="1045"/>
      <c r="AY124" s="1045"/>
      <c r="AZ124" s="240"/>
      <c r="BA124" s="3023" t="s">
        <v>51</v>
      </c>
      <c r="BB124" s="170" t="s">
        <v>15</v>
      </c>
      <c r="BC124" s="658">
        <v>722.22132700000009</v>
      </c>
      <c r="BD124" s="674">
        <v>816.74903699999925</v>
      </c>
      <c r="BE124" s="674">
        <v>1078.027644</v>
      </c>
      <c r="BF124" s="674">
        <v>2010.8275710000005</v>
      </c>
      <c r="BG124" s="691">
        <v>4229.6434119999967</v>
      </c>
      <c r="BH124" s="708">
        <v>849.26616000000013</v>
      </c>
      <c r="BI124" s="674">
        <v>1050.9241649999999</v>
      </c>
      <c r="BJ124" s="674">
        <v>1045.441155</v>
      </c>
      <c r="BK124" s="674">
        <v>874.52466199999969</v>
      </c>
      <c r="BL124" s="691">
        <v>1438.2072830000004</v>
      </c>
      <c r="BM124" s="708">
        <v>371.0618530000001</v>
      </c>
      <c r="BN124" s="674">
        <v>468.07171699999981</v>
      </c>
      <c r="BO124" s="674">
        <v>697.76325299999939</v>
      </c>
      <c r="BP124" s="674">
        <v>844.67015300000014</v>
      </c>
      <c r="BQ124" s="691">
        <v>1217.5385899999997</v>
      </c>
      <c r="BR124" s="708">
        <v>364.28607299999987</v>
      </c>
      <c r="BS124" s="674">
        <v>352.54669000000001</v>
      </c>
      <c r="BT124" s="674">
        <v>3113.0903959999991</v>
      </c>
      <c r="BU124" s="674">
        <v>286.519767</v>
      </c>
      <c r="BV124" s="674">
        <v>740.35804299999972</v>
      </c>
      <c r="BW124" s="674">
        <v>585.62276700000007</v>
      </c>
      <c r="BX124" s="674">
        <v>133.96168800000001</v>
      </c>
      <c r="BY124" s="725">
        <v>217.15879000000007</v>
      </c>
      <c r="BZ124" s="725">
        <v>863.90980499999989</v>
      </c>
      <c r="CA124" s="725">
        <v>668.23416399999996</v>
      </c>
      <c r="CB124" s="725">
        <v>718.61970899999994</v>
      </c>
      <c r="CC124" s="725">
        <v>589.99610399999995</v>
      </c>
      <c r="CD124" s="725">
        <v>223.16499499999995</v>
      </c>
      <c r="CE124" s="2650"/>
      <c r="CF124" s="2650"/>
      <c r="CG124" s="2650"/>
      <c r="CH124" s="2650"/>
      <c r="CI124" s="2650"/>
      <c r="CJ124" s="2650"/>
      <c r="CK124" s="2650"/>
      <c r="CL124" s="2650"/>
      <c r="CM124" s="2650"/>
      <c r="CN124" s="2650"/>
      <c r="CO124" s="2650"/>
      <c r="CP124" s="2650"/>
      <c r="CQ124" s="2650"/>
      <c r="CR124" s="2650"/>
      <c r="CS124" s="2650"/>
      <c r="CT124" s="2650"/>
      <c r="CU124" s="2650"/>
      <c r="CV124" s="2650"/>
      <c r="CW124" s="2650"/>
      <c r="CX124" s="2650"/>
      <c r="CY124" s="2650"/>
      <c r="CZ124" s="2590"/>
    </row>
    <row r="125" s="767" customFormat="true" ht="15" customHeight="true" x14ac:dyDescent="0.2">
      <c r="A125" s="3389"/>
      <c r="B125" s="2459" t="s">
        <v>16</v>
      </c>
      <c r="C125" s="1855">
        <f>C122*C128/100</f>
        <v>15.174959069648713</v>
      </c>
      <c r="D125" s="1856">
        <f>D122*D128/100</f>
        <v>15.95218179985241</v>
      </c>
      <c r="E125" s="1856">
        <f t="shared" ref="E125:AD125" si="4">E122*E128/100</f>
        <v>19.83644568776884</v>
      </c>
      <c r="F125" s="1856">
        <f t="shared" si="4"/>
        <v>24.627308425015521</v>
      </c>
      <c r="G125" s="1857">
        <f t="shared" si="4"/>
        <v>42.801621769922932</v>
      </c>
      <c r="H125" s="1858">
        <f t="shared" si="4"/>
        <v>30.50062133961389</v>
      </c>
      <c r="I125" s="1856">
        <f t="shared" si="4"/>
        <v>40.634044531420095</v>
      </c>
      <c r="J125" s="1856">
        <f t="shared" si="4"/>
        <v>46.216651261129073</v>
      </c>
      <c r="K125" s="1856">
        <f t="shared" si="4"/>
        <v>55.314944969799697</v>
      </c>
      <c r="L125" s="1859">
        <f t="shared" si="4"/>
        <v>29.053776405268671</v>
      </c>
      <c r="M125" s="1855">
        <f t="shared" si="4"/>
        <v>13.592305879777268</v>
      </c>
      <c r="N125" s="1856">
        <f t="shared" si="4"/>
        <v>15.451561092169781</v>
      </c>
      <c r="O125" s="1856">
        <f t="shared" si="4"/>
        <v>18.845190945339365</v>
      </c>
      <c r="P125" s="1856">
        <f t="shared" si="4"/>
        <v>18.654552572198131</v>
      </c>
      <c r="Q125" s="1857">
        <f t="shared" si="4"/>
        <v>22.100746643152728</v>
      </c>
      <c r="R125" s="1858">
        <f t="shared" si="4"/>
        <v>21.350653734209082</v>
      </c>
      <c r="S125" s="1856">
        <f t="shared" si="4"/>
        <v>40.493386061015762</v>
      </c>
      <c r="T125" s="1856">
        <f t="shared" si="4"/>
        <v>30.943002326418704</v>
      </c>
      <c r="U125" s="1856">
        <f t="shared" si="4"/>
        <v>32.386252116369015</v>
      </c>
      <c r="V125" s="1856">
        <f t="shared" si="4"/>
        <v>25.729332989292583</v>
      </c>
      <c r="W125" s="1856">
        <f t="shared" si="4"/>
        <v>12.437941879244175</v>
      </c>
      <c r="X125" s="1856">
        <f t="shared" si="4"/>
        <v>8.9416942433280084</v>
      </c>
      <c r="Y125" s="1856">
        <f t="shared" si="4"/>
        <v>13.62749963325196</v>
      </c>
      <c r="Z125" s="1856">
        <f t="shared" si="4"/>
        <v>41.928753200436198</v>
      </c>
      <c r="AA125" s="1856">
        <f t="shared" si="4"/>
        <v>25.897642349651992</v>
      </c>
      <c r="AB125" s="1856">
        <f t="shared" si="4"/>
        <v>21.998660276908566</v>
      </c>
      <c r="AC125" s="1856">
        <f t="shared" si="4"/>
        <v>2.2312826919834432</v>
      </c>
      <c r="AD125" s="1859">
        <f t="shared" si="4"/>
        <v>16.860115791939922</v>
      </c>
      <c r="AE125" s="1045"/>
      <c r="AF125" s="1045"/>
      <c r="AG125" s="1045"/>
      <c r="AH125" s="1045"/>
      <c r="AI125" s="1045"/>
      <c r="AJ125" s="1045"/>
      <c r="AK125" s="1045"/>
      <c r="AL125" s="1045"/>
      <c r="AM125" s="1045"/>
      <c r="AN125" s="1045"/>
      <c r="AO125" s="1045"/>
      <c r="AP125" s="1045"/>
      <c r="AQ125" s="1045"/>
      <c r="AR125" s="1045"/>
      <c r="AS125" s="1045"/>
      <c r="AT125" s="1045"/>
      <c r="AU125" s="1045"/>
      <c r="AV125" s="1045"/>
      <c r="AW125" s="1045"/>
      <c r="AX125" s="1045"/>
      <c r="AY125" s="1045"/>
      <c r="AZ125" s="240"/>
      <c r="BA125" s="3023"/>
      <c r="BB125" s="170" t="s">
        <v>16</v>
      </c>
      <c r="BC125" s="658">
        <v>1168.5228410000002</v>
      </c>
      <c r="BD125" s="674">
        <v>1227.3337029999996</v>
      </c>
      <c r="BE125" s="674">
        <v>1520.6680030000002</v>
      </c>
      <c r="BF125" s="674">
        <v>1893.4311259999997</v>
      </c>
      <c r="BG125" s="691">
        <v>3298.0890059999983</v>
      </c>
      <c r="BH125" s="708">
        <v>613.98368999999991</v>
      </c>
      <c r="BI125" s="674">
        <v>824.15647200000001</v>
      </c>
      <c r="BJ125" s="674">
        <v>934.66577900000004</v>
      </c>
      <c r="BK125" s="674">
        <v>1125.5534100000004</v>
      </c>
      <c r="BL125" s="691">
        <v>588.97219199999972</v>
      </c>
      <c r="BM125" s="708">
        <v>771.19354499999963</v>
      </c>
      <c r="BN125" s="674">
        <v>875.19872299999986</v>
      </c>
      <c r="BO125" s="674">
        <v>1063.059763</v>
      </c>
      <c r="BP125" s="674">
        <v>1054.1017719999998</v>
      </c>
      <c r="BQ125" s="691">
        <v>1257.1593330000003</v>
      </c>
      <c r="BR125" s="708">
        <v>781.50553100000059</v>
      </c>
      <c r="BS125" s="674">
        <v>527.41972699999985</v>
      </c>
      <c r="BT125" s="674">
        <v>1511.5292230000007</v>
      </c>
      <c r="BU125" s="674">
        <v>971.22361099999989</v>
      </c>
      <c r="BV125" s="674">
        <v>776.61275999999998</v>
      </c>
      <c r="BW125" s="674">
        <v>380.05729700000018</v>
      </c>
      <c r="BX125" s="674">
        <v>140.580635</v>
      </c>
      <c r="BY125" s="725">
        <v>364.33178200000009</v>
      </c>
      <c r="BZ125" s="725">
        <v>2062.180737000002</v>
      </c>
      <c r="CA125" s="725">
        <v>834.92102700000009</v>
      </c>
      <c r="CB125" s="725">
        <v>426.40886199999989</v>
      </c>
      <c r="CC125" s="725">
        <v>82.632762</v>
      </c>
      <c r="CD125" s="725">
        <v>248.64072500000003</v>
      </c>
      <c r="CE125" s="2650"/>
      <c r="CF125" s="2650"/>
      <c r="CG125" s="2650"/>
      <c r="CH125" s="2650"/>
      <c r="CI125" s="2650"/>
      <c r="CJ125" s="2650"/>
      <c r="CK125" s="2650"/>
      <c r="CL125" s="2650"/>
      <c r="CM125" s="2650"/>
      <c r="CN125" s="2650"/>
      <c r="CO125" s="2650"/>
      <c r="CP125" s="2650"/>
      <c r="CQ125" s="2650"/>
      <c r="CR125" s="2650"/>
      <c r="CS125" s="2650"/>
      <c r="CT125" s="2650"/>
      <c r="CU125" s="2650"/>
      <c r="CV125" s="2650"/>
      <c r="CW125" s="2650"/>
      <c r="CX125" s="2650"/>
      <c r="CY125" s="2650"/>
      <c r="CZ125" s="2590"/>
    </row>
    <row r="126" s="767" customFormat="true" ht="15" customHeight="true" x14ac:dyDescent="0.2">
      <c r="A126" s="3389"/>
      <c r="B126" s="2459" t="s">
        <v>22</v>
      </c>
      <c r="C126" s="1855">
        <f>100-C124-C125-C127</f>
        <v>2.1338001888244236</v>
      </c>
      <c r="D126" s="1856">
        <f>100-D124-D125-D127</f>
        <v>4.3266897941330313</v>
      </c>
      <c r="E126" s="1856">
        <f t="shared" ref="E126:AD126" si="5">100-E124-E125-E127</f>
        <v>2.8682349323178826</v>
      </c>
      <c r="F126" s="1856">
        <f t="shared" si="5"/>
        <v>5.770083839476662</v>
      </c>
      <c r="G126" s="1857">
        <f t="shared" si="5"/>
        <v>1.0867570439664698</v>
      </c>
      <c r="H126" s="1858">
        <f t="shared" si="5"/>
        <v>3.446994908970666</v>
      </c>
      <c r="I126" s="1856">
        <f t="shared" si="5"/>
        <v>2.518340060707235</v>
      </c>
      <c r="J126" s="1856">
        <f t="shared" si="5"/>
        <v>1.0198629548733753</v>
      </c>
      <c r="K126" s="1856">
        <f t="shared" si="5"/>
        <v>1.7068337183723372</v>
      </c>
      <c r="L126" s="1859">
        <f t="shared" si="5"/>
        <v>4.9737991503207013E-14</v>
      </c>
      <c r="M126" s="1855">
        <f t="shared" si="5"/>
        <v>2.0641501044921</v>
      </c>
      <c r="N126" s="1856">
        <f t="shared" si="5"/>
        <v>4.4912894040402733</v>
      </c>
      <c r="O126" s="1856">
        <f t="shared" si="5"/>
        <v>2.8811585635410353</v>
      </c>
      <c r="P126" s="1856">
        <f t="shared" si="5"/>
        <v>3.4453198856398473</v>
      </c>
      <c r="Q126" s="1857">
        <f t="shared" si="5"/>
        <v>5.9561894875108194</v>
      </c>
      <c r="R126" s="1858">
        <f t="shared" si="5"/>
        <v>4.5804942420504631</v>
      </c>
      <c r="S126" s="1856">
        <f t="shared" si="5"/>
        <v>3.1985172866134377</v>
      </c>
      <c r="T126" s="1856">
        <f t="shared" si="5"/>
        <v>1.2305047518632621</v>
      </c>
      <c r="U126" s="1856">
        <f t="shared" si="5"/>
        <v>0.45193849420159893</v>
      </c>
      <c r="V126" s="1856">
        <f t="shared" si="5"/>
        <v>0.53753630439191369</v>
      </c>
      <c r="W126" s="1856">
        <f t="shared" si="5"/>
        <v>0.24264988356986805</v>
      </c>
      <c r="X126" s="1856">
        <f t="shared" si="5"/>
        <v>4.3160870210403601</v>
      </c>
      <c r="Y126" s="1856">
        <f t="shared" si="5"/>
        <v>2.3634824211093672</v>
      </c>
      <c r="Z126" s="1856">
        <f t="shared" si="5"/>
        <v>11.717019320544562</v>
      </c>
      <c r="AA126" s="1856">
        <f t="shared" si="5"/>
        <v>1.1939067171791393</v>
      </c>
      <c r="AB126" s="1856">
        <f t="shared" si="5"/>
        <v>2.4601714744814061</v>
      </c>
      <c r="AC126" s="1856">
        <f t="shared" si="5"/>
        <v>3.4753304892460619</v>
      </c>
      <c r="AD126" s="1859">
        <f t="shared" si="5"/>
        <v>0.88140452037326611</v>
      </c>
      <c r="AE126" s="1045"/>
      <c r="AF126" s="1045"/>
      <c r="AG126" s="1045"/>
      <c r="AH126" s="1045"/>
      <c r="AI126" s="1045"/>
      <c r="AJ126" s="1045"/>
      <c r="AK126" s="1045"/>
      <c r="AL126" s="1045"/>
      <c r="AM126" s="1045"/>
      <c r="AN126" s="1045"/>
      <c r="AO126" s="1045"/>
      <c r="AP126" s="1045"/>
      <c r="AQ126" s="1045"/>
      <c r="AR126" s="1045"/>
      <c r="AS126" s="1045"/>
      <c r="AT126" s="1045"/>
      <c r="AU126" s="1045"/>
      <c r="AV126" s="1045"/>
      <c r="AW126" s="1045"/>
      <c r="AX126" s="1045"/>
      <c r="AY126" s="1045"/>
      <c r="AZ126" s="240"/>
      <c r="BA126" s="3023"/>
      <c r="BB126" s="170" t="s">
        <v>22</v>
      </c>
      <c r="BC126" s="658">
        <v>165.48066300000002</v>
      </c>
      <c r="BD126" s="674">
        <v>336.4753280000001</v>
      </c>
      <c r="BE126" s="674">
        <v>231.528144</v>
      </c>
      <c r="BF126" s="674">
        <v>448.6134009999999</v>
      </c>
      <c r="BG126" s="691">
        <v>83.788365999999982</v>
      </c>
      <c r="BH126" s="708">
        <v>70.359057000000007</v>
      </c>
      <c r="BI126" s="674">
        <v>51.237767999999996</v>
      </c>
      <c r="BJ126" s="674">
        <v>20.625271999999999</v>
      </c>
      <c r="BK126" s="674">
        <v>34.730804000000006</v>
      </c>
      <c r="BL126" s="691">
        <v>0</v>
      </c>
      <c r="BM126" s="708">
        <v>118.37205300000001</v>
      </c>
      <c r="BN126" s="674">
        <v>258.20465799999999</v>
      </c>
      <c r="BO126" s="674">
        <v>172.86833300000004</v>
      </c>
      <c r="BP126" s="674">
        <v>200.68133999999998</v>
      </c>
      <c r="BQ126" s="691">
        <v>338.80661699999996</v>
      </c>
      <c r="BR126" s="708">
        <v>167.66145099999997</v>
      </c>
      <c r="BS126" s="674">
        <v>42.359870000000001</v>
      </c>
      <c r="BT126" s="674">
        <v>60.108707999999993</v>
      </c>
      <c r="BU126" s="674">
        <v>13.553076000000001</v>
      </c>
      <c r="BV126" s="674">
        <v>16.224966000000002</v>
      </c>
      <c r="BW126" s="674">
        <v>7.414479</v>
      </c>
      <c r="BX126" s="674">
        <v>67.857191</v>
      </c>
      <c r="BY126" s="725">
        <v>63.187802999999995</v>
      </c>
      <c r="BZ126" s="725">
        <v>576.27784499999996</v>
      </c>
      <c r="CA126" s="725">
        <v>41.499122</v>
      </c>
      <c r="CB126" s="725">
        <v>48.745011000000005</v>
      </c>
      <c r="CC126" s="725">
        <v>140.07344500000002</v>
      </c>
      <c r="CD126" s="725">
        <v>20.922934999999999</v>
      </c>
      <c r="CE126" s="2650"/>
      <c r="CF126" s="2650"/>
      <c r="CG126" s="2650"/>
      <c r="CH126" s="2650"/>
      <c r="CI126" s="2650"/>
      <c r="CJ126" s="2650"/>
      <c r="CK126" s="2650"/>
      <c r="CL126" s="2650"/>
      <c r="CM126" s="2650"/>
      <c r="CN126" s="2650"/>
      <c r="CO126" s="2650"/>
      <c r="CP126" s="2650"/>
      <c r="CQ126" s="2650"/>
      <c r="CR126" s="2650"/>
      <c r="CS126" s="2650"/>
      <c r="CT126" s="2650"/>
      <c r="CU126" s="2650"/>
      <c r="CV126" s="2650"/>
      <c r="CW126" s="2650"/>
      <c r="CX126" s="2650"/>
      <c r="CY126" s="2650"/>
      <c r="CZ126" s="2590"/>
    </row>
    <row r="127" s="767" customFormat="true" ht="15" customHeight="true" x14ac:dyDescent="0.2">
      <c r="A127" s="3389"/>
      <c r="B127" s="2459" t="s">
        <v>19</v>
      </c>
      <c r="C127" s="2379">
        <v>73.312152295918665</v>
      </c>
      <c r="D127" s="2380">
        <v>69.105491361882656</v>
      </c>
      <c r="E127" s="2380">
        <v>63.232922612221579</v>
      </c>
      <c r="F127" s="2380">
        <v>43.448357865770632</v>
      </c>
      <c r="G127" s="2381">
        <v>1.2205623903279792</v>
      </c>
      <c r="H127" s="2382">
        <v>23.863729582592239</v>
      </c>
      <c r="I127" s="2380">
        <v>5.0330622610334892</v>
      </c>
      <c r="J127" s="2380">
        <v>1.0692969517486968</v>
      </c>
      <c r="K127" s="2380">
        <v>0</v>
      </c>
      <c r="L127" s="2383">
        <v>0</v>
      </c>
      <c r="M127" s="2384">
        <v>77.803569402363038</v>
      </c>
      <c r="N127" s="2380">
        <v>71.793382040840498</v>
      </c>
      <c r="O127" s="2380">
        <v>65.904184356574419</v>
      </c>
      <c r="P127" s="2380">
        <v>62.951908884480886</v>
      </c>
      <c r="Q127" s="2381">
        <v>50.538846281706775</v>
      </c>
      <c r="R127" s="2382">
        <v>64.1165925754093</v>
      </c>
      <c r="S127" s="2380">
        <v>29.240832210244143</v>
      </c>
      <c r="T127" s="2380">
        <v>4.097415177132695</v>
      </c>
      <c r="U127" s="2380">
        <v>57.607571513322689</v>
      </c>
      <c r="V127" s="2380">
        <v>49.204923598762967</v>
      </c>
      <c r="W127" s="2380">
        <v>68.154029762402587</v>
      </c>
      <c r="X127" s="2380">
        <v>78.221525580304061</v>
      </c>
      <c r="Y127" s="2380">
        <v>75.886390501946593</v>
      </c>
      <c r="Z127" s="2380">
        <v>28.789006181308164</v>
      </c>
      <c r="AA127" s="2380">
        <v>52.18111406482732</v>
      </c>
      <c r="AB127" s="2380">
        <v>38.467194756516186</v>
      </c>
      <c r="AC127" s="2380">
        <v>78.362077452724336</v>
      </c>
      <c r="AD127" s="2726">
        <v>67.125851449059809</v>
      </c>
      <c r="AE127" s="1045"/>
      <c r="AF127" s="1045"/>
      <c r="AG127" s="1045"/>
      <c r="AH127" s="1045"/>
      <c r="AI127" s="1045"/>
      <c r="AJ127" s="1045"/>
      <c r="AK127" s="1045"/>
      <c r="AL127" s="1045"/>
      <c r="AM127" s="1045"/>
      <c r="AN127" s="1045"/>
      <c r="AO127" s="1045"/>
      <c r="AP127" s="1045"/>
      <c r="AQ127" s="1045"/>
      <c r="AR127" s="1045"/>
      <c r="AS127" s="1045"/>
      <c r="AT127" s="1045"/>
      <c r="AU127" s="1045"/>
      <c r="AV127" s="1045"/>
      <c r="AW127" s="1045"/>
      <c r="AX127" s="1045"/>
      <c r="AY127" s="1045"/>
      <c r="AZ127" s="240"/>
      <c r="BA127" s="3023"/>
      <c r="BB127" s="170" t="s">
        <v>19</v>
      </c>
      <c r="BC127" s="658">
        <v>5648.4985089999891</v>
      </c>
      <c r="BD127" s="674">
        <v>5324.882714000003</v>
      </c>
      <c r="BE127" s="674">
        <v>4867.4883799999971</v>
      </c>
      <c r="BF127" s="674">
        <v>3344.290943999998</v>
      </c>
      <c r="BG127" s="691">
        <v>94.051314999999988</v>
      </c>
      <c r="BH127" s="708">
        <v>480.68585499999989</v>
      </c>
      <c r="BI127" s="674">
        <v>102.09111399999999</v>
      </c>
      <c r="BJ127" s="674">
        <v>21.625004000000001</v>
      </c>
      <c r="BK127" s="674">
        <v>0</v>
      </c>
      <c r="BL127" s="691">
        <v>0</v>
      </c>
      <c r="BM127" s="708">
        <v>4418.7877389999885</v>
      </c>
      <c r="BN127" s="674">
        <v>4076.1821819999986</v>
      </c>
      <c r="BO127" s="674">
        <v>3737.6536900000001</v>
      </c>
      <c r="BP127" s="674">
        <v>3567.3792269999972</v>
      </c>
      <c r="BQ127" s="691">
        <v>2874.8070509999993</v>
      </c>
      <c r="BR127" s="708">
        <v>2346.882317999999</v>
      </c>
      <c r="BS127" s="674">
        <v>381.14620400000013</v>
      </c>
      <c r="BT127" s="674">
        <v>200.15390600000006</v>
      </c>
      <c r="BU127" s="674">
        <v>1727.5797589999988</v>
      </c>
      <c r="BV127" s="674">
        <v>1485.1986849999989</v>
      </c>
      <c r="BW127" s="674">
        <v>2082.5339579999973</v>
      </c>
      <c r="BX127" s="674">
        <v>1229.79286</v>
      </c>
      <c r="BY127" s="725">
        <v>2028.8258759999997</v>
      </c>
      <c r="BZ127" s="725">
        <v>1415.9289140000005</v>
      </c>
      <c r="CA127" s="725">
        <v>1685.5637960000008</v>
      </c>
      <c r="CB127" s="725">
        <v>746.28680899999949</v>
      </c>
      <c r="CC127" s="725">
        <v>2943.2142250000011</v>
      </c>
      <c r="CD127" s="725">
        <v>1006.1045519999991</v>
      </c>
      <c r="CE127" s="2650"/>
      <c r="CF127" s="2650"/>
      <c r="CG127" s="2650"/>
      <c r="CH127" s="2650"/>
      <c r="CI127" s="2650"/>
      <c r="CJ127" s="2650"/>
      <c r="CK127" s="2650"/>
      <c r="CL127" s="2650"/>
      <c r="CM127" s="2650"/>
      <c r="CN127" s="2650"/>
      <c r="CO127" s="2650"/>
      <c r="CP127" s="2650"/>
      <c r="CQ127" s="2650"/>
      <c r="CR127" s="2650"/>
      <c r="CS127" s="2650"/>
      <c r="CT127" s="2650"/>
      <c r="CU127" s="2650"/>
      <c r="CV127" s="2650"/>
      <c r="CW127" s="2650"/>
      <c r="CX127" s="2650"/>
      <c r="CY127" s="2650"/>
      <c r="CZ127" s="2590"/>
    </row>
    <row r="128" s="767" customFormat="true" ht="15" customHeight="true" x14ac:dyDescent="0.2">
      <c r="A128" s="3389" t="s">
        <v>191</v>
      </c>
      <c r="B128" s="2459" t="s">
        <v>50</v>
      </c>
      <c r="C128" s="2379">
        <v>61.802271337218841</v>
      </c>
      <c r="D128" s="2380">
        <v>60.043249668063858</v>
      </c>
      <c r="E128" s="2380">
        <v>58.516587148460331</v>
      </c>
      <c r="F128" s="2380">
        <v>48.496559089562794</v>
      </c>
      <c r="G128" s="2381">
        <v>43.812516477256217</v>
      </c>
      <c r="H128" s="2382">
        <v>41.960276982088843</v>
      </c>
      <c r="I128" s="2380">
        <v>43.953121574472306</v>
      </c>
      <c r="J128" s="2380">
        <v>47.20279308915341</v>
      </c>
      <c r="K128" s="2380">
        <v>56.275473730607438</v>
      </c>
      <c r="L128" s="2383">
        <v>29.053776405268671</v>
      </c>
      <c r="M128" s="2384">
        <v>67.514983632408232</v>
      </c>
      <c r="N128" s="2380">
        <v>65.154320153133142</v>
      </c>
      <c r="O128" s="2380">
        <v>60.372891161708928</v>
      </c>
      <c r="P128" s="2380">
        <v>55.514922994240059</v>
      </c>
      <c r="Q128" s="2381">
        <v>50.800516754626123</v>
      </c>
      <c r="R128" s="2382">
        <v>68.206603039482587</v>
      </c>
      <c r="S128" s="2380">
        <v>59.936347207213892</v>
      </c>
      <c r="T128" s="2380">
        <v>32.684401043276438</v>
      </c>
      <c r="U128" s="2380">
        <v>77.219536829873121</v>
      </c>
      <c r="V128" s="2380">
        <v>51.194970823706718</v>
      </c>
      <c r="W128" s="2380">
        <v>39.356440209166394</v>
      </c>
      <c r="X128" s="2380">
        <v>51.205451117276333</v>
      </c>
      <c r="Y128" s="2380">
        <v>62.654804659498438</v>
      </c>
      <c r="Z128" s="2380">
        <v>70.475629766073013</v>
      </c>
      <c r="AA128" s="2380">
        <v>55.544565990192517</v>
      </c>
      <c r="AB128" s="2380">
        <v>37.240019402101012</v>
      </c>
      <c r="AC128" s="2380">
        <v>12.285045465176331</v>
      </c>
      <c r="AD128" s="2726">
        <v>52.699811481725966</v>
      </c>
      <c r="AE128" s="1045"/>
      <c r="AF128" s="1045"/>
      <c r="AG128" s="1045"/>
      <c r="AH128" s="1045"/>
      <c r="AI128" s="1045"/>
      <c r="AJ128" s="1045"/>
      <c r="AK128" s="1045"/>
      <c r="AL128" s="1045"/>
      <c r="AM128" s="1045"/>
      <c r="AN128" s="1045"/>
      <c r="AO128" s="1045"/>
      <c r="AP128" s="1045"/>
      <c r="AQ128" s="1045"/>
      <c r="AR128" s="1045"/>
      <c r="AS128" s="1045"/>
      <c r="AT128" s="1045"/>
      <c r="AU128" s="1045"/>
      <c r="AV128" s="1045"/>
      <c r="AW128" s="1045"/>
      <c r="AX128" s="1045"/>
      <c r="AY128" s="1045"/>
      <c r="AZ128" s="240"/>
      <c r="BA128" s="3023" t="s">
        <v>110</v>
      </c>
      <c r="BB128" s="170" t="s">
        <v>50</v>
      </c>
      <c r="BC128" s="1595" t="s">
        <v>36</v>
      </c>
      <c r="BD128" s="1614" t="s">
        <v>36</v>
      </c>
      <c r="BE128" s="1614" t="s">
        <v>36</v>
      </c>
      <c r="BF128" s="1614" t="s">
        <v>36</v>
      </c>
      <c r="BG128" s="1634" t="s">
        <v>36</v>
      </c>
      <c r="BH128" s="1654" t="s">
        <v>36</v>
      </c>
      <c r="BI128" s="1614" t="s">
        <v>36</v>
      </c>
      <c r="BJ128" s="1614" t="s">
        <v>36</v>
      </c>
      <c r="BK128" s="1614" t="s">
        <v>36</v>
      </c>
      <c r="BL128" s="1634" t="s">
        <v>36</v>
      </c>
      <c r="BM128" s="1654" t="s">
        <v>36</v>
      </c>
      <c r="BN128" s="1614" t="s">
        <v>36</v>
      </c>
      <c r="BO128" s="1614" t="s">
        <v>36</v>
      </c>
      <c r="BP128" s="1614" t="s">
        <v>36</v>
      </c>
      <c r="BQ128" s="1634" t="s">
        <v>36</v>
      </c>
      <c r="BR128" s="1654" t="s">
        <v>36</v>
      </c>
      <c r="BS128" s="1614" t="s">
        <v>36</v>
      </c>
      <c r="BT128" s="1614" t="s">
        <v>36</v>
      </c>
      <c r="BU128" s="1614" t="s">
        <v>36</v>
      </c>
      <c r="BV128" s="1614" t="s">
        <v>36</v>
      </c>
      <c r="BW128" s="1614" t="s">
        <v>36</v>
      </c>
      <c r="BX128" s="1614" t="s">
        <v>36</v>
      </c>
      <c r="BY128" s="1672" t="s">
        <v>36</v>
      </c>
      <c r="BZ128" s="1672" t="s">
        <v>36</v>
      </c>
      <c r="CA128" s="1672" t="s">
        <v>36</v>
      </c>
      <c r="CB128" s="1672" t="s">
        <v>36</v>
      </c>
      <c r="CC128" s="1672" t="s">
        <v>36</v>
      </c>
      <c r="CD128" s="1672" t="s">
        <v>36</v>
      </c>
      <c r="CE128" s="2590"/>
      <c r="CF128" s="2590"/>
      <c r="CG128" s="2590"/>
      <c r="CH128" s="2590"/>
      <c r="CI128" s="2590"/>
      <c r="CJ128" s="2590"/>
      <c r="CK128" s="2590"/>
      <c r="CL128" s="2590"/>
      <c r="CM128" s="2590"/>
      <c r="CN128" s="2590"/>
      <c r="CO128" s="2590"/>
      <c r="CP128" s="2590"/>
      <c r="CQ128" s="2590"/>
      <c r="CR128" s="2590"/>
      <c r="CS128" s="2590"/>
      <c r="CT128" s="2590"/>
      <c r="CU128" s="2590"/>
      <c r="CV128" s="2590"/>
      <c r="CW128" s="2590"/>
      <c r="CX128" s="2590"/>
      <c r="CY128" s="2590"/>
      <c r="CZ128" s="2590"/>
    </row>
    <row r="129" s="767" customFormat="true" ht="15" customHeight="true" x14ac:dyDescent="0.2">
      <c r="A129" s="3390"/>
      <c r="B129" s="2460" t="s">
        <v>49</v>
      </c>
      <c r="C129" s="2385">
        <v>38.19772866278123</v>
      </c>
      <c r="D129" s="2386">
        <v>39.956750331936171</v>
      </c>
      <c r="E129" s="2386">
        <v>41.483412851539661</v>
      </c>
      <c r="F129" s="2386">
        <v>51.503440910437192</v>
      </c>
      <c r="G129" s="2387">
        <v>56.18748352274401</v>
      </c>
      <c r="H129" s="2388">
        <v>58.039723017911108</v>
      </c>
      <c r="I129" s="2386">
        <v>56.046878425527659</v>
      </c>
      <c r="J129" s="2386">
        <v>52.797206910846526</v>
      </c>
      <c r="K129" s="2386">
        <v>43.724526269392506</v>
      </c>
      <c r="L129" s="2389">
        <v>70.946223594731279</v>
      </c>
      <c r="M129" s="2390">
        <v>32.485016367591726</v>
      </c>
      <c r="N129" s="2386">
        <v>34.845679846866872</v>
      </c>
      <c r="O129" s="2386">
        <v>39.6271088382911</v>
      </c>
      <c r="P129" s="2386">
        <v>44.485077005759912</v>
      </c>
      <c r="Q129" s="2387">
        <v>49.199483245373827</v>
      </c>
      <c r="R129" s="2388">
        <v>31.793396960517413</v>
      </c>
      <c r="S129" s="2386">
        <v>40.063652792786051</v>
      </c>
      <c r="T129" s="2386">
        <v>67.315598956723704</v>
      </c>
      <c r="U129" s="2386">
        <v>22.780463170126914</v>
      </c>
      <c r="V129" s="2386">
        <v>48.805029176293203</v>
      </c>
      <c r="W129" s="2386">
        <v>60.643559790833521</v>
      </c>
      <c r="X129" s="2386">
        <v>48.794548882723603</v>
      </c>
      <c r="Y129" s="2386">
        <v>37.345195340501597</v>
      </c>
      <c r="Z129" s="2386">
        <v>29.524370233926916</v>
      </c>
      <c r="AA129" s="2386">
        <v>44.455434009807405</v>
      </c>
      <c r="AB129" s="2386">
        <v>62.759980597899002</v>
      </c>
      <c r="AC129" s="2386">
        <v>87.714954534823647</v>
      </c>
      <c r="AD129" s="2727">
        <v>47.300188518273963</v>
      </c>
      <c r="AE129" s="1045"/>
      <c r="AF129" s="1045"/>
      <c r="AG129" s="1045"/>
      <c r="AH129" s="1045"/>
      <c r="AI129" s="1045"/>
      <c r="AJ129" s="1045"/>
      <c r="AK129" s="1045"/>
      <c r="AL129" s="1045"/>
      <c r="AM129" s="1045"/>
      <c r="AN129" s="1045"/>
      <c r="AO129" s="1045"/>
      <c r="AP129" s="1045"/>
      <c r="AQ129" s="1045"/>
      <c r="AR129" s="1045"/>
      <c r="AS129" s="1045"/>
      <c r="AT129" s="1045"/>
      <c r="AU129" s="1045"/>
      <c r="AV129" s="1045"/>
      <c r="AW129" s="1045"/>
      <c r="AX129" s="1045"/>
      <c r="AY129" s="1045"/>
      <c r="AZ129" s="240"/>
      <c r="BA129" s="3024"/>
      <c r="BB129" s="171" t="s">
        <v>49</v>
      </c>
      <c r="BC129" s="1596" t="s">
        <v>36</v>
      </c>
      <c r="BD129" s="1615" t="s">
        <v>36</v>
      </c>
      <c r="BE129" s="1615" t="s">
        <v>36</v>
      </c>
      <c r="BF129" s="1615" t="s">
        <v>36</v>
      </c>
      <c r="BG129" s="1635" t="s">
        <v>36</v>
      </c>
      <c r="BH129" s="1655" t="s">
        <v>36</v>
      </c>
      <c r="BI129" s="1615" t="s">
        <v>36</v>
      </c>
      <c r="BJ129" s="1615" t="s">
        <v>36</v>
      </c>
      <c r="BK129" s="1615" t="s">
        <v>36</v>
      </c>
      <c r="BL129" s="1635" t="s">
        <v>36</v>
      </c>
      <c r="BM129" s="1655" t="s">
        <v>36</v>
      </c>
      <c r="BN129" s="1615" t="s">
        <v>36</v>
      </c>
      <c r="BO129" s="1615" t="s">
        <v>36</v>
      </c>
      <c r="BP129" s="1615" t="s">
        <v>36</v>
      </c>
      <c r="BQ129" s="1635" t="s">
        <v>36</v>
      </c>
      <c r="BR129" s="1655" t="s">
        <v>36</v>
      </c>
      <c r="BS129" s="1615" t="s">
        <v>36</v>
      </c>
      <c r="BT129" s="1615" t="s">
        <v>36</v>
      </c>
      <c r="BU129" s="1615" t="s">
        <v>36</v>
      </c>
      <c r="BV129" s="1615" t="s">
        <v>36</v>
      </c>
      <c r="BW129" s="1615" t="s">
        <v>36</v>
      </c>
      <c r="BX129" s="1615" t="s">
        <v>36</v>
      </c>
      <c r="BY129" s="1673" t="s">
        <v>36</v>
      </c>
      <c r="BZ129" s="1673" t="s">
        <v>36</v>
      </c>
      <c r="CA129" s="1673" t="s">
        <v>36</v>
      </c>
      <c r="CB129" s="1673" t="s">
        <v>36</v>
      </c>
      <c r="CC129" s="1673" t="s">
        <v>36</v>
      </c>
      <c r="CD129" s="1673" t="s">
        <v>36</v>
      </c>
      <c r="CE129" s="2591"/>
      <c r="CF129" s="2591"/>
      <c r="CG129" s="2591"/>
      <c r="CH129" s="2591"/>
      <c r="CI129" s="2591"/>
      <c r="CJ129" s="2591"/>
      <c r="CK129" s="2591"/>
      <c r="CL129" s="2591"/>
      <c r="CM129" s="2591"/>
      <c r="CN129" s="2591"/>
      <c r="CO129" s="2591"/>
      <c r="CP129" s="2591"/>
      <c r="CQ129" s="2591"/>
      <c r="CR129" s="2591"/>
      <c r="CS129" s="2591"/>
      <c r="CT129" s="2591"/>
      <c r="CU129" s="2591"/>
      <c r="CV129" s="2591"/>
      <c r="CW129" s="2591"/>
      <c r="CX129" s="2591"/>
      <c r="CY129" s="2591"/>
      <c r="CZ129" s="2591"/>
    </row>
    <row r="130" s="131" customFormat="true" ht="15" hidden="true" customHeight="true" x14ac:dyDescent="0.2">
      <c r="A130" s="3084" t="s">
        <v>48</v>
      </c>
      <c r="B130" s="282" t="s">
        <v>43</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6"/>
      <c r="AB130" s="339"/>
      <c r="AC130" s="339"/>
      <c r="AD130" s="339"/>
      <c r="AE130" s="1045"/>
      <c r="AF130" s="1045"/>
      <c r="AG130" s="1045"/>
      <c r="AH130" s="1045"/>
      <c r="AI130" s="1045"/>
      <c r="AJ130" s="1045"/>
      <c r="AK130" s="1045"/>
      <c r="AL130" s="1045"/>
      <c r="AM130" s="1045"/>
      <c r="AN130" s="1045"/>
      <c r="AO130" s="1045"/>
      <c r="AP130" s="1045"/>
      <c r="AQ130" s="1045"/>
      <c r="AR130" s="1045"/>
      <c r="AS130" s="1045"/>
      <c r="AT130" s="1045"/>
      <c r="AU130" s="1045"/>
      <c r="AV130" s="1045"/>
      <c r="AW130" s="1045"/>
      <c r="AX130" s="1045"/>
      <c r="AY130" s="1045"/>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85"/>
      <c r="B131" s="273" t="s">
        <v>47</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1"/>
      <c r="AB131" s="344"/>
      <c r="AC131" s="344"/>
      <c r="AD131" s="344"/>
      <c r="AE131" s="1045"/>
      <c r="AF131" s="1045"/>
      <c r="AG131" s="1045"/>
      <c r="AH131" s="1045"/>
      <c r="AI131" s="1045"/>
      <c r="AJ131" s="1045"/>
      <c r="AK131" s="1045"/>
      <c r="AL131" s="1045"/>
      <c r="AM131" s="1045"/>
      <c r="AN131" s="1045"/>
      <c r="AO131" s="1045"/>
      <c r="AP131" s="1045"/>
      <c r="AQ131" s="1045"/>
      <c r="AR131" s="1045"/>
      <c r="AS131" s="1045"/>
      <c r="AT131" s="1045"/>
      <c r="AU131" s="1045"/>
      <c r="AV131" s="1045"/>
      <c r="AW131" s="1045"/>
      <c r="AX131" s="1045"/>
      <c r="AY131" s="1045"/>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86"/>
      <c r="B132" s="274" t="s">
        <v>47</v>
      </c>
      <c r="C132" s="345"/>
      <c r="D132" s="346"/>
      <c r="E132" s="346"/>
      <c r="F132" s="346"/>
      <c r="G132" s="347"/>
      <c r="H132" s="348"/>
      <c r="I132" s="346"/>
      <c r="J132" s="346"/>
      <c r="K132" s="346"/>
      <c r="L132" s="349"/>
      <c r="M132" s="345"/>
      <c r="N132" s="346"/>
      <c r="O132" s="346"/>
      <c r="P132" s="346"/>
      <c r="Q132" s="347"/>
      <c r="R132" s="2505"/>
      <c r="S132" s="2506"/>
      <c r="T132" s="2506"/>
      <c r="U132" s="2506"/>
      <c r="V132" s="2506"/>
      <c r="W132" s="2506"/>
      <c r="X132" s="2506"/>
      <c r="Y132" s="2506"/>
      <c r="Z132" s="2506"/>
      <c r="AA132" s="2506"/>
      <c r="AB132" s="2507"/>
      <c r="AC132" s="2507"/>
      <c r="AD132" s="2507"/>
      <c r="AE132" s="1045"/>
      <c r="AF132" s="1045"/>
      <c r="AG132" s="1045"/>
      <c r="AH132" s="1045"/>
      <c r="AI132" s="1045"/>
      <c r="AJ132" s="1045"/>
      <c r="AK132" s="1045"/>
      <c r="AL132" s="1045"/>
      <c r="AM132" s="1045"/>
      <c r="AN132" s="1045"/>
      <c r="AO132" s="1045"/>
      <c r="AP132" s="1045"/>
      <c r="AQ132" s="1045"/>
      <c r="AR132" s="1045"/>
      <c r="AS132" s="1045"/>
      <c r="AT132" s="1045"/>
      <c r="AU132" s="1045"/>
      <c r="AV132" s="1045"/>
      <c r="AW132" s="1045"/>
      <c r="AX132" s="1045"/>
      <c r="AY132" s="1045"/>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767" customFormat="true" ht="15" customHeight="true" x14ac:dyDescent="0.2">
      <c r="A133" s="130"/>
      <c r="B133" s="207"/>
      <c r="C133" s="3109" t="s">
        <v>116</v>
      </c>
      <c r="D133" s="3110"/>
      <c r="E133" s="3110"/>
      <c r="F133" s="3110"/>
      <c r="G133" s="3111"/>
      <c r="H133" s="3379" t="s">
        <v>39</v>
      </c>
      <c r="I133" s="3380"/>
      <c r="J133" s="3380"/>
      <c r="K133" s="3380"/>
      <c r="L133" s="3381"/>
      <c r="M133" s="3382" t="s">
        <v>38</v>
      </c>
      <c r="N133" s="3380"/>
      <c r="O133" s="3380"/>
      <c r="P133" s="3380"/>
      <c r="Q133" s="3381"/>
      <c r="R133" s="2702" t="s">
        <v>143</v>
      </c>
      <c r="S133" s="2712"/>
      <c r="T133" s="2712"/>
      <c r="U133" s="2712"/>
      <c r="V133" s="2712"/>
      <c r="W133" s="2712"/>
      <c r="X133" s="2712"/>
      <c r="Y133" s="2712"/>
      <c r="Z133" s="2712"/>
      <c r="AA133" s="2712"/>
      <c r="AB133" s="2712"/>
      <c r="AC133" s="2712"/>
      <c r="AD133" s="2713"/>
      <c r="AE133" s="1045"/>
      <c r="AF133" s="1045"/>
      <c r="AG133" s="1045"/>
      <c r="AH133" s="1045"/>
      <c r="AI133" s="1045"/>
      <c r="AJ133" s="1045"/>
      <c r="AK133" s="1045"/>
      <c r="AL133" s="1045"/>
      <c r="AM133" s="1045"/>
      <c r="AN133" s="1045"/>
      <c r="AO133" s="1045"/>
      <c r="AP133" s="1045"/>
      <c r="AQ133" s="1045"/>
      <c r="AR133" s="1045"/>
      <c r="AS133" s="1045"/>
      <c r="AT133" s="1045"/>
      <c r="AU133" s="1045"/>
      <c r="AV133" s="1045"/>
      <c r="AW133" s="1045"/>
      <c r="AX133" s="1045"/>
      <c r="AY133" s="1045"/>
      <c r="AZ133" s="240"/>
      <c r="BA133" s="241" t="s">
        <v>132</v>
      </c>
      <c r="BB133" s="116" t="s">
        <v>100</v>
      </c>
      <c r="BC133" s="3025" t="s">
        <v>116</v>
      </c>
      <c r="BD133" s="3026"/>
      <c r="BE133" s="3026"/>
      <c r="BF133" s="3026"/>
      <c r="BG133" s="3027"/>
      <c r="BH133" s="3028" t="s">
        <v>39</v>
      </c>
      <c r="BI133" s="3026"/>
      <c r="BJ133" s="3026"/>
      <c r="BK133" s="3026"/>
      <c r="BL133" s="3027"/>
      <c r="BM133" s="3028" t="s">
        <v>38</v>
      </c>
      <c r="BN133" s="3026"/>
      <c r="BO133" s="3026"/>
      <c r="BP133" s="3026"/>
      <c r="BQ133" s="3029"/>
      <c r="BR133" s="2521" t="s">
        <v>143</v>
      </c>
      <c r="BS133" s="2522"/>
      <c r="BT133" s="2522"/>
      <c r="BU133" s="2522"/>
      <c r="BV133" s="2522"/>
      <c r="BW133" s="2522"/>
      <c r="BX133" s="2522"/>
      <c r="BY133" s="2523"/>
      <c r="BZ133" s="461"/>
      <c r="CA133" s="461"/>
      <c r="CB133" s="461"/>
      <c r="CC133" s="461"/>
      <c r="CD133" s="461"/>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767" customFormat="true" ht="24" x14ac:dyDescent="0.2">
      <c r="A134" s="208" t="s">
        <v>70</v>
      </c>
      <c r="B134" s="280"/>
      <c r="C134" s="414" t="s">
        <v>0</v>
      </c>
      <c r="D134" s="415" t="s">
        <v>1</v>
      </c>
      <c r="E134" s="415" t="s">
        <v>2</v>
      </c>
      <c r="F134" s="415" t="s">
        <v>3</v>
      </c>
      <c r="G134" s="416" t="s">
        <v>4</v>
      </c>
      <c r="H134" s="2290" t="s">
        <v>0</v>
      </c>
      <c r="I134" s="2258" t="s">
        <v>1</v>
      </c>
      <c r="J134" s="2258" t="s">
        <v>2</v>
      </c>
      <c r="K134" s="2258" t="s">
        <v>3</v>
      </c>
      <c r="L134" s="2259" t="s">
        <v>4</v>
      </c>
      <c r="M134" s="2280" t="s">
        <v>0</v>
      </c>
      <c r="N134" s="2258" t="s">
        <v>1</v>
      </c>
      <c r="O134" s="2258" t="s">
        <v>2</v>
      </c>
      <c r="P134" s="2258" t="s">
        <v>3</v>
      </c>
      <c r="Q134" s="2302" t="s">
        <v>4</v>
      </c>
      <c r="R134" s="2290" t="s">
        <v>364</v>
      </c>
      <c r="S134" s="2258" t="s">
        <v>365</v>
      </c>
      <c r="T134" s="2258" t="s">
        <v>247</v>
      </c>
      <c r="U134" s="2258" t="s">
        <v>248</v>
      </c>
      <c r="V134" s="2258" t="s">
        <v>249</v>
      </c>
      <c r="W134" s="2258" t="s">
        <v>250</v>
      </c>
      <c r="X134" s="2258" t="s">
        <v>251</v>
      </c>
      <c r="Y134" s="2258" t="s">
        <v>252</v>
      </c>
      <c r="Z134" s="2258" t="s">
        <v>366</v>
      </c>
      <c r="AA134" s="2258" t="s">
        <v>254</v>
      </c>
      <c r="AB134" s="2258" t="s">
        <v>367</v>
      </c>
      <c r="AC134" s="2258" t="s">
        <v>256</v>
      </c>
      <c r="AD134" s="2260" t="s">
        <v>257</v>
      </c>
      <c r="AE134" s="1045"/>
      <c r="AF134" s="1045"/>
      <c r="AG134" s="1045"/>
      <c r="AH134" s="1045"/>
      <c r="AI134" s="1045"/>
      <c r="AJ134" s="1045"/>
      <c r="AK134" s="1045"/>
      <c r="AL134" s="1045"/>
      <c r="AM134" s="1045"/>
      <c r="AN134" s="1045"/>
      <c r="AO134" s="1045"/>
      <c r="AP134" s="1045"/>
      <c r="AQ134" s="1045"/>
      <c r="AR134" s="1045"/>
      <c r="AS134" s="1045"/>
      <c r="AT134" s="1045"/>
      <c r="AU134" s="1045"/>
      <c r="AV134" s="1045"/>
      <c r="AW134" s="1045"/>
      <c r="AX134" s="1045"/>
      <c r="AY134" s="1045"/>
      <c r="AZ134" s="240"/>
      <c r="BA134" s="222" t="s">
        <v>118</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364</v>
      </c>
      <c r="BS134" s="188" t="s">
        <v>365</v>
      </c>
      <c r="BT134" s="188" t="s">
        <v>247</v>
      </c>
      <c r="BU134" s="188" t="s">
        <v>248</v>
      </c>
      <c r="BV134" s="188" t="s">
        <v>249</v>
      </c>
      <c r="BW134" s="188" t="s">
        <v>250</v>
      </c>
      <c r="BX134" s="188" t="s">
        <v>251</v>
      </c>
      <c r="BY134" s="189" t="s">
        <v>252</v>
      </c>
      <c r="BZ134" s="189" t="s">
        <v>366</v>
      </c>
      <c r="CA134" s="189" t="s">
        <v>254</v>
      </c>
      <c r="CB134" s="189" t="s">
        <v>367</v>
      </c>
      <c r="CC134" s="189" t="s">
        <v>256</v>
      </c>
      <c r="CD134" s="189" t="s">
        <v>257</v>
      </c>
      <c r="CE134" s="2592"/>
      <c r="CF134" s="2592"/>
      <c r="CG134" s="2592"/>
      <c r="CH134" s="2592"/>
      <c r="CI134" s="2592"/>
      <c r="CJ134" s="2592"/>
      <c r="CK134" s="2592"/>
      <c r="CL134" s="2592"/>
      <c r="CM134" s="2592"/>
      <c r="CN134" s="2592"/>
      <c r="CO134" s="2592"/>
      <c r="CP134" s="2592"/>
      <c r="CQ134" s="2592"/>
      <c r="CR134" s="2592"/>
      <c r="CS134" s="2592"/>
      <c r="CT134" s="2592"/>
      <c r="CU134" s="2592"/>
      <c r="CV134" s="2592"/>
      <c r="CW134" s="2592"/>
      <c r="CX134" s="2592"/>
      <c r="CY134" s="2592"/>
      <c r="CZ134" s="2592"/>
    </row>
    <row r="135" s="767" customFormat="true" ht="15" customHeight="true" x14ac:dyDescent="0.2">
      <c r="A135" s="3383" t="s">
        <v>46</v>
      </c>
      <c r="B135" s="2461" t="s">
        <v>45</v>
      </c>
      <c r="C135" s="2391">
        <v>0</v>
      </c>
      <c r="D135" s="2392">
        <v>0</v>
      </c>
      <c r="E135" s="2392">
        <v>0</v>
      </c>
      <c r="F135" s="2392">
        <v>0.25228186297756666</v>
      </c>
      <c r="G135" s="2393">
        <v>2.0208193231173035</v>
      </c>
      <c r="H135" s="2394">
        <v>0.9635545010569645</v>
      </c>
      <c r="I135" s="2392">
        <v>0</v>
      </c>
      <c r="J135" s="2392">
        <v>0</v>
      </c>
      <c r="K135" s="2392">
        <v>1.6640835116939003</v>
      </c>
      <c r="L135" s="2395">
        <v>6.0131029592236747</v>
      </c>
      <c r="M135" s="2396">
        <v>0</v>
      </c>
      <c r="N135" s="2392">
        <v>0</v>
      </c>
      <c r="O135" s="2392">
        <v>0</v>
      </c>
      <c r="P135" s="2392">
        <v>0</v>
      </c>
      <c r="Q135" s="2393">
        <v>0</v>
      </c>
      <c r="R135" s="2394">
        <v>0</v>
      </c>
      <c r="S135" s="2392">
        <v>0</v>
      </c>
      <c r="T135" s="2392">
        <v>2.9287495619344308</v>
      </c>
      <c r="U135" s="2392">
        <v>0</v>
      </c>
      <c r="V135" s="2392">
        <v>0</v>
      </c>
      <c r="W135" s="2392">
        <v>0</v>
      </c>
      <c r="X135" s="2392">
        <v>0</v>
      </c>
      <c r="Y135" s="2392">
        <v>0</v>
      </c>
      <c r="Z135" s="2392">
        <v>0.2580433882559231</v>
      </c>
      <c r="AA135" s="2392">
        <v>0</v>
      </c>
      <c r="AB135" s="2392">
        <v>0</v>
      </c>
      <c r="AC135" s="2392">
        <v>0.5160215979426015</v>
      </c>
      <c r="AD135" s="2728">
        <v>0</v>
      </c>
      <c r="AE135" s="1045"/>
      <c r="AF135" s="1045"/>
      <c r="AG135" s="1045"/>
      <c r="AH135" s="1045"/>
      <c r="AI135" s="1045"/>
      <c r="AJ135" s="1045"/>
      <c r="AK135" s="1045"/>
      <c r="AL135" s="1045"/>
      <c r="AM135" s="1045"/>
      <c r="AN135" s="1045"/>
      <c r="AO135" s="1045"/>
      <c r="AP135" s="1045"/>
      <c r="AQ135" s="1045"/>
      <c r="AR135" s="1045"/>
      <c r="AS135" s="1045"/>
      <c r="AT135" s="1045"/>
      <c r="AU135" s="1045"/>
      <c r="AV135" s="1045"/>
      <c r="AW135" s="1045"/>
      <c r="AX135" s="1045"/>
      <c r="AY135" s="1045"/>
      <c r="AZ135" s="240"/>
      <c r="BA135" s="3030" t="s">
        <v>46</v>
      </c>
      <c r="BB135" s="172" t="s">
        <v>45</v>
      </c>
      <c r="BC135" s="1597" t="s">
        <v>36</v>
      </c>
      <c r="BD135" s="1616" t="s">
        <v>36</v>
      </c>
      <c r="BE135" s="1616" t="s">
        <v>36</v>
      </c>
      <c r="BF135" s="1616" t="s">
        <v>36</v>
      </c>
      <c r="BG135" s="1636" t="s">
        <v>36</v>
      </c>
      <c r="BH135" s="1656" t="s">
        <v>36</v>
      </c>
      <c r="BI135" s="1616" t="s">
        <v>36</v>
      </c>
      <c r="BJ135" s="1616" t="s">
        <v>36</v>
      </c>
      <c r="BK135" s="1616" t="s">
        <v>36</v>
      </c>
      <c r="BL135" s="1636" t="s">
        <v>36</v>
      </c>
      <c r="BM135" s="1656" t="s">
        <v>36</v>
      </c>
      <c r="BN135" s="1616" t="s">
        <v>36</v>
      </c>
      <c r="BO135" s="1616" t="s">
        <v>36</v>
      </c>
      <c r="BP135" s="1616" t="s">
        <v>36</v>
      </c>
      <c r="BQ135" s="1636" t="s">
        <v>36</v>
      </c>
      <c r="BR135" s="1656" t="s">
        <v>36</v>
      </c>
      <c r="BS135" s="1616" t="s">
        <v>36</v>
      </c>
      <c r="BT135" s="1616" t="s">
        <v>36</v>
      </c>
      <c r="BU135" s="1616" t="s">
        <v>36</v>
      </c>
      <c r="BV135" s="1616" t="s">
        <v>36</v>
      </c>
      <c r="BW135" s="1616" t="s">
        <v>36</v>
      </c>
      <c r="BX135" s="1616" t="s">
        <v>36</v>
      </c>
      <c r="BY135" s="1674" t="s">
        <v>36</v>
      </c>
      <c r="BZ135" s="1674" t="s">
        <v>36</v>
      </c>
      <c r="CA135" s="1674" t="s">
        <v>36</v>
      </c>
      <c r="CB135" s="1674" t="s">
        <v>36</v>
      </c>
      <c r="CC135" s="1674" t="s">
        <v>36</v>
      </c>
      <c r="CD135" s="1674" t="s">
        <v>36</v>
      </c>
      <c r="CE135" s="2593"/>
      <c r="CF135" s="2593"/>
      <c r="CG135" s="2593"/>
      <c r="CH135" s="2593"/>
      <c r="CI135" s="2593"/>
      <c r="CJ135" s="2593"/>
      <c r="CK135" s="2593"/>
      <c r="CL135" s="2593"/>
      <c r="CM135" s="2593"/>
      <c r="CN135" s="2593"/>
      <c r="CO135" s="2593"/>
      <c r="CP135" s="2593"/>
      <c r="CQ135" s="2593"/>
      <c r="CR135" s="2593"/>
      <c r="CS135" s="2593"/>
      <c r="CT135" s="2593"/>
      <c r="CU135" s="2593"/>
      <c r="CV135" s="2593"/>
      <c r="CW135" s="2593"/>
      <c r="CX135" s="2593"/>
      <c r="CY135" s="2593"/>
      <c r="CZ135" s="2593"/>
    </row>
    <row r="136" s="767" customFormat="true" ht="15" customHeight="true" x14ac:dyDescent="0.2">
      <c r="A136" s="3384"/>
      <c r="B136" s="2462" t="s">
        <v>44</v>
      </c>
      <c r="C136" s="2397">
        <v>0.3750820903144339</v>
      </c>
      <c r="D136" s="2398">
        <v>0.57360742377516338</v>
      </c>
      <c r="E136" s="2398">
        <v>0.74235006001430826</v>
      </c>
      <c r="F136" s="2398">
        <v>1.3110808898249404</v>
      </c>
      <c r="G136" s="2399">
        <v>6.1463747334874714</v>
      </c>
      <c r="H136" s="2400">
        <v>1.4223082835429774</v>
      </c>
      <c r="I136" s="2398">
        <v>0</v>
      </c>
      <c r="J136" s="2398">
        <v>3.1496329968334313</v>
      </c>
      <c r="K136" s="2398">
        <v>6.0072465498720353</v>
      </c>
      <c r="L136" s="2401">
        <v>14.197415993470427</v>
      </c>
      <c r="M136" s="2402">
        <v>0.13782283602040804</v>
      </c>
      <c r="N136" s="2398">
        <v>0.28696089379016554</v>
      </c>
      <c r="O136" s="2398">
        <v>0.8277262294580775</v>
      </c>
      <c r="P136" s="2398">
        <v>0.8583317436492276</v>
      </c>
      <c r="Q136" s="2399">
        <v>1.456105272626933</v>
      </c>
      <c r="R136" s="2400">
        <v>0.12874899482605412</v>
      </c>
      <c r="S136" s="2398">
        <v>0.62803050988665277</v>
      </c>
      <c r="T136" s="2398">
        <v>6.85635538432029</v>
      </c>
      <c r="U136" s="2398">
        <v>6.2661606099444531E-2</v>
      </c>
      <c r="V136" s="2398">
        <v>0</v>
      </c>
      <c r="W136" s="2398">
        <v>4.3534087981070294E-2</v>
      </c>
      <c r="X136" s="2398">
        <v>4.5726083645282953E-2</v>
      </c>
      <c r="Y136" s="2398">
        <v>0</v>
      </c>
      <c r="Z136" s="2398">
        <v>2.5824206067041935</v>
      </c>
      <c r="AA136" s="2398">
        <v>0</v>
      </c>
      <c r="AB136" s="2398">
        <v>11.61193252831252</v>
      </c>
      <c r="AC136" s="2398">
        <v>0</v>
      </c>
      <c r="AD136" s="2729">
        <v>5.4593863339385706E-2</v>
      </c>
      <c r="AE136" s="1045"/>
      <c r="AF136" s="1045"/>
      <c r="AG136" s="1045"/>
      <c r="AH136" s="1045"/>
      <c r="AI136" s="1045"/>
      <c r="AJ136" s="1045"/>
      <c r="AK136" s="1045"/>
      <c r="AL136" s="1045"/>
      <c r="AM136" s="1045"/>
      <c r="AN136" s="1045"/>
      <c r="AO136" s="1045"/>
      <c r="AP136" s="1045"/>
      <c r="AQ136" s="1045"/>
      <c r="AR136" s="1045"/>
      <c r="AS136" s="1045"/>
      <c r="AT136" s="1045"/>
      <c r="AU136" s="1045"/>
      <c r="AV136" s="1045"/>
      <c r="AW136" s="1045"/>
      <c r="AX136" s="1045"/>
      <c r="AY136" s="1045"/>
      <c r="AZ136" s="240"/>
      <c r="BA136" s="3031"/>
      <c r="BB136" s="173" t="s">
        <v>44</v>
      </c>
      <c r="BC136" s="1598" t="s">
        <v>36</v>
      </c>
      <c r="BD136" s="1617" t="s">
        <v>36</v>
      </c>
      <c r="BE136" s="1617" t="s">
        <v>36</v>
      </c>
      <c r="BF136" s="1617" t="s">
        <v>36</v>
      </c>
      <c r="BG136" s="1637" t="s">
        <v>36</v>
      </c>
      <c r="BH136" s="1657" t="s">
        <v>36</v>
      </c>
      <c r="BI136" s="1617" t="s">
        <v>36</v>
      </c>
      <c r="BJ136" s="1617" t="s">
        <v>36</v>
      </c>
      <c r="BK136" s="1617" t="s">
        <v>36</v>
      </c>
      <c r="BL136" s="1637" t="s">
        <v>36</v>
      </c>
      <c r="BM136" s="1657" t="s">
        <v>36</v>
      </c>
      <c r="BN136" s="1617" t="s">
        <v>36</v>
      </c>
      <c r="BO136" s="1617" t="s">
        <v>36</v>
      </c>
      <c r="BP136" s="1617" t="s">
        <v>36</v>
      </c>
      <c r="BQ136" s="1637" t="s">
        <v>36</v>
      </c>
      <c r="BR136" s="1657" t="s">
        <v>36</v>
      </c>
      <c r="BS136" s="1617" t="s">
        <v>36</v>
      </c>
      <c r="BT136" s="1617" t="s">
        <v>36</v>
      </c>
      <c r="BU136" s="1617" t="s">
        <v>36</v>
      </c>
      <c r="BV136" s="1617" t="s">
        <v>36</v>
      </c>
      <c r="BW136" s="1617" t="s">
        <v>36</v>
      </c>
      <c r="BX136" s="1617" t="s">
        <v>36</v>
      </c>
      <c r="BY136" s="1675" t="s">
        <v>36</v>
      </c>
      <c r="BZ136" s="1675" t="s">
        <v>36</v>
      </c>
      <c r="CA136" s="1675" t="s">
        <v>36</v>
      </c>
      <c r="CB136" s="1675" t="s">
        <v>36</v>
      </c>
      <c r="CC136" s="1675" t="s">
        <v>36</v>
      </c>
      <c r="CD136" s="1675" t="s">
        <v>36</v>
      </c>
      <c r="CE136" s="2594"/>
      <c r="CF136" s="2594"/>
      <c r="CG136" s="2594"/>
      <c r="CH136" s="2594"/>
      <c r="CI136" s="2594"/>
      <c r="CJ136" s="2594"/>
      <c r="CK136" s="2594"/>
      <c r="CL136" s="2594"/>
      <c r="CM136" s="2594"/>
      <c r="CN136" s="2594"/>
      <c r="CO136" s="2594"/>
      <c r="CP136" s="2594"/>
      <c r="CQ136" s="2594"/>
      <c r="CR136" s="2594"/>
      <c r="CS136" s="2594"/>
      <c r="CT136" s="2594"/>
      <c r="CU136" s="2594"/>
      <c r="CV136" s="2594"/>
      <c r="CW136" s="2594"/>
      <c r="CX136" s="2594"/>
      <c r="CY136" s="2594"/>
      <c r="CZ136" s="2594"/>
    </row>
    <row r="137" s="767" customFormat="true" ht="15" customHeight="true" x14ac:dyDescent="0.2">
      <c r="A137" s="3384"/>
      <c r="B137" s="2462" t="s">
        <v>43</v>
      </c>
      <c r="C137" s="2397">
        <v>24.178965424942472</v>
      </c>
      <c r="D137" s="2398">
        <v>25.99421142020914</v>
      </c>
      <c r="E137" s="2398">
        <v>33.156492395446222</v>
      </c>
      <c r="F137" s="2398">
        <v>49.218195541950188</v>
      </c>
      <c r="G137" s="2399">
        <v>89.525486509100688</v>
      </c>
      <c r="H137" s="2400">
        <v>70.303412723837198</v>
      </c>
      <c r="I137" s="2398">
        <v>92.448597678259304</v>
      </c>
      <c r="J137" s="2398">
        <v>94.761207096544553</v>
      </c>
      <c r="K137" s="2398">
        <v>90.621836220061766</v>
      </c>
      <c r="L137" s="2401">
        <v>79.789481047305856</v>
      </c>
      <c r="M137" s="2402">
        <v>19.99445765712446</v>
      </c>
      <c r="N137" s="2398">
        <v>23.428367661329066</v>
      </c>
      <c r="O137" s="2398">
        <v>30.386930850426459</v>
      </c>
      <c r="P137" s="2398">
        <v>32.744439486230043</v>
      </c>
      <c r="Q137" s="2399">
        <v>42.048858958155471</v>
      </c>
      <c r="R137" s="2400">
        <v>31.174164187714183</v>
      </c>
      <c r="S137" s="2398">
        <v>66.932619993255798</v>
      </c>
      <c r="T137" s="2398">
        <v>84.88697512474927</v>
      </c>
      <c r="U137" s="2398">
        <v>41.877828386376237</v>
      </c>
      <c r="V137" s="2398">
        <v>50.257540096845155</v>
      </c>
      <c r="W137" s="2398">
        <v>31.559786266046501</v>
      </c>
      <c r="X137" s="2398">
        <v>17.416661315010302</v>
      </c>
      <c r="Y137" s="2398">
        <v>21.750127076944029</v>
      </c>
      <c r="Z137" s="2398">
        <v>56.653510503187199</v>
      </c>
      <c r="AA137" s="2398">
        <v>46.624979217993584</v>
      </c>
      <c r="AB137" s="2398">
        <v>47.460701240689914</v>
      </c>
      <c r="AC137" s="2398">
        <v>17.646570460087009</v>
      </c>
      <c r="AD137" s="2729">
        <v>31.938150167227576</v>
      </c>
      <c r="AE137" s="1045"/>
      <c r="AF137" s="1045"/>
      <c r="AG137" s="1045"/>
      <c r="AH137" s="1045"/>
      <c r="AI137" s="1045"/>
      <c r="AJ137" s="1045"/>
      <c r="AK137" s="1045"/>
      <c r="AL137" s="1045"/>
      <c r="AM137" s="1045"/>
      <c r="AN137" s="1045"/>
      <c r="AO137" s="1045"/>
      <c r="AP137" s="1045"/>
      <c r="AQ137" s="1045"/>
      <c r="AR137" s="1045"/>
      <c r="AS137" s="1045"/>
      <c r="AT137" s="1045"/>
      <c r="AU137" s="1045"/>
      <c r="AV137" s="1045"/>
      <c r="AW137" s="1045"/>
      <c r="AX137" s="1045"/>
      <c r="AY137" s="1045"/>
      <c r="AZ137" s="240"/>
      <c r="BA137" s="3031"/>
      <c r="BB137" s="173" t="s">
        <v>43</v>
      </c>
      <c r="BC137" s="1598" t="s">
        <v>36</v>
      </c>
      <c r="BD137" s="1617" t="s">
        <v>36</v>
      </c>
      <c r="BE137" s="1617" t="s">
        <v>36</v>
      </c>
      <c r="BF137" s="1617" t="s">
        <v>36</v>
      </c>
      <c r="BG137" s="1637" t="s">
        <v>36</v>
      </c>
      <c r="BH137" s="1657" t="s">
        <v>36</v>
      </c>
      <c r="BI137" s="1617" t="s">
        <v>36</v>
      </c>
      <c r="BJ137" s="1617" t="s">
        <v>36</v>
      </c>
      <c r="BK137" s="1617" t="s">
        <v>36</v>
      </c>
      <c r="BL137" s="1637" t="s">
        <v>36</v>
      </c>
      <c r="BM137" s="1657" t="s">
        <v>36</v>
      </c>
      <c r="BN137" s="1617" t="s">
        <v>36</v>
      </c>
      <c r="BO137" s="1617" t="s">
        <v>36</v>
      </c>
      <c r="BP137" s="1617" t="s">
        <v>36</v>
      </c>
      <c r="BQ137" s="1637" t="s">
        <v>36</v>
      </c>
      <c r="BR137" s="1657" t="s">
        <v>36</v>
      </c>
      <c r="BS137" s="1617" t="s">
        <v>36</v>
      </c>
      <c r="BT137" s="1617" t="s">
        <v>36</v>
      </c>
      <c r="BU137" s="1617" t="s">
        <v>36</v>
      </c>
      <c r="BV137" s="1617" t="s">
        <v>36</v>
      </c>
      <c r="BW137" s="1617" t="s">
        <v>36</v>
      </c>
      <c r="BX137" s="1617" t="s">
        <v>36</v>
      </c>
      <c r="BY137" s="1675" t="s">
        <v>36</v>
      </c>
      <c r="BZ137" s="1675" t="s">
        <v>36</v>
      </c>
      <c r="CA137" s="1675" t="s">
        <v>36</v>
      </c>
      <c r="CB137" s="1675" t="s">
        <v>36</v>
      </c>
      <c r="CC137" s="1675" t="s">
        <v>36</v>
      </c>
      <c r="CD137" s="1675" t="s">
        <v>36</v>
      </c>
      <c r="CE137" s="2594"/>
      <c r="CF137" s="2594"/>
      <c r="CG137" s="2594"/>
      <c r="CH137" s="2594"/>
      <c r="CI137" s="2594"/>
      <c r="CJ137" s="2594"/>
      <c r="CK137" s="2594"/>
      <c r="CL137" s="2594"/>
      <c r="CM137" s="2594"/>
      <c r="CN137" s="2594"/>
      <c r="CO137" s="2594"/>
      <c r="CP137" s="2594"/>
      <c r="CQ137" s="2594"/>
      <c r="CR137" s="2594"/>
      <c r="CS137" s="2594"/>
      <c r="CT137" s="2594"/>
      <c r="CU137" s="2594"/>
      <c r="CV137" s="2594"/>
      <c r="CW137" s="2594"/>
      <c r="CX137" s="2594"/>
      <c r="CY137" s="2594"/>
      <c r="CZ137" s="2594"/>
    </row>
    <row r="138" s="767" customFormat="true" ht="15" customHeight="true" x14ac:dyDescent="0.2">
      <c r="A138" s="3384"/>
      <c r="B138" s="2462" t="s">
        <v>42</v>
      </c>
      <c r="C138" s="2397">
        <v>2.1473840666592929</v>
      </c>
      <c r="D138" s="2398">
        <v>4.3643445719071767</v>
      </c>
      <c r="E138" s="2398">
        <v>3.0014176754487392</v>
      </c>
      <c r="F138" s="2398">
        <v>5.8214103275286311</v>
      </c>
      <c r="G138" s="2399">
        <v>1.0870831759959849</v>
      </c>
      <c r="H138" s="2400">
        <v>3.4871147149130586</v>
      </c>
      <c r="I138" s="2398">
        <v>2.5234449973750479</v>
      </c>
      <c r="J138" s="2398">
        <v>1.0198629548733376</v>
      </c>
      <c r="K138" s="2398">
        <v>1.7068337183722793</v>
      </c>
      <c r="L138" s="2401">
        <v>0</v>
      </c>
      <c r="M138" s="2402">
        <v>2.0837057454146235</v>
      </c>
      <c r="N138" s="2398">
        <v>4.5443699946882843</v>
      </c>
      <c r="O138" s="2398">
        <v>3.0407212887428097</v>
      </c>
      <c r="P138" s="2398">
        <v>3.5362183290177422</v>
      </c>
      <c r="Q138" s="2399">
        <v>5.9561894875107928</v>
      </c>
      <c r="R138" s="2400">
        <v>4.580494242050424</v>
      </c>
      <c r="S138" s="2398">
        <v>3.244644438255325</v>
      </c>
      <c r="T138" s="2398">
        <v>1.2305047518634851</v>
      </c>
      <c r="U138" s="2398">
        <v>0.4519384942015276</v>
      </c>
      <c r="V138" s="2398">
        <v>0.53753630439184474</v>
      </c>
      <c r="W138" s="2398">
        <v>0.24264988356973036</v>
      </c>
      <c r="X138" s="2398">
        <v>4.3160870210403388</v>
      </c>
      <c r="Y138" s="2398">
        <v>2.3634824211094951</v>
      </c>
      <c r="Z138" s="2398">
        <v>11.717019320544745</v>
      </c>
      <c r="AA138" s="2398">
        <v>1.282533760698239</v>
      </c>
      <c r="AB138" s="2398">
        <v>2.5093397106181299</v>
      </c>
      <c r="AC138" s="2398">
        <v>3.7178651125673765</v>
      </c>
      <c r="AD138" s="2729">
        <v>1.385465738928962</v>
      </c>
      <c r="AE138" s="1045"/>
      <c r="AF138" s="1045"/>
      <c r="AG138" s="1045"/>
      <c r="AH138" s="1045"/>
      <c r="AI138" s="1045"/>
      <c r="AJ138" s="1045"/>
      <c r="AK138" s="1045"/>
      <c r="AL138" s="1045"/>
      <c r="AM138" s="1045"/>
      <c r="AN138" s="1045"/>
      <c r="AO138" s="1045"/>
      <c r="AP138" s="1045"/>
      <c r="AQ138" s="1045"/>
      <c r="AR138" s="1045"/>
      <c r="AS138" s="1045"/>
      <c r="AT138" s="1045"/>
      <c r="AU138" s="1045"/>
      <c r="AV138" s="1045"/>
      <c r="AW138" s="1045"/>
      <c r="AX138" s="1045"/>
      <c r="AY138" s="1045"/>
      <c r="AZ138" s="240"/>
      <c r="BA138" s="3031"/>
      <c r="BB138" s="173" t="s">
        <v>42</v>
      </c>
      <c r="BC138" s="1598" t="s">
        <v>36</v>
      </c>
      <c r="BD138" s="1617" t="s">
        <v>36</v>
      </c>
      <c r="BE138" s="1617" t="s">
        <v>36</v>
      </c>
      <c r="BF138" s="1617" t="s">
        <v>36</v>
      </c>
      <c r="BG138" s="1637" t="s">
        <v>36</v>
      </c>
      <c r="BH138" s="1657" t="s">
        <v>36</v>
      </c>
      <c r="BI138" s="1617" t="s">
        <v>36</v>
      </c>
      <c r="BJ138" s="1617" t="s">
        <v>36</v>
      </c>
      <c r="BK138" s="1617" t="s">
        <v>36</v>
      </c>
      <c r="BL138" s="1637" t="s">
        <v>36</v>
      </c>
      <c r="BM138" s="1657" t="s">
        <v>36</v>
      </c>
      <c r="BN138" s="1617" t="s">
        <v>36</v>
      </c>
      <c r="BO138" s="1617" t="s">
        <v>36</v>
      </c>
      <c r="BP138" s="1617" t="s">
        <v>36</v>
      </c>
      <c r="BQ138" s="1637" t="s">
        <v>36</v>
      </c>
      <c r="BR138" s="1657" t="s">
        <v>36</v>
      </c>
      <c r="BS138" s="1617" t="s">
        <v>36</v>
      </c>
      <c r="BT138" s="1617" t="s">
        <v>36</v>
      </c>
      <c r="BU138" s="1617" t="s">
        <v>36</v>
      </c>
      <c r="BV138" s="1617" t="s">
        <v>36</v>
      </c>
      <c r="BW138" s="1617" t="s">
        <v>36</v>
      </c>
      <c r="BX138" s="1617" t="s">
        <v>36</v>
      </c>
      <c r="BY138" s="1675" t="s">
        <v>36</v>
      </c>
      <c r="BZ138" s="1675" t="s">
        <v>36</v>
      </c>
      <c r="CA138" s="1675" t="s">
        <v>36</v>
      </c>
      <c r="CB138" s="1675" t="s">
        <v>36</v>
      </c>
      <c r="CC138" s="1675" t="s">
        <v>36</v>
      </c>
      <c r="CD138" s="1675" t="s">
        <v>36</v>
      </c>
      <c r="CE138" s="2594"/>
      <c r="CF138" s="2594"/>
      <c r="CG138" s="2594"/>
      <c r="CH138" s="2594"/>
      <c r="CI138" s="2594"/>
      <c r="CJ138" s="2594"/>
      <c r="CK138" s="2594"/>
      <c r="CL138" s="2594"/>
      <c r="CM138" s="2594"/>
      <c r="CN138" s="2594"/>
      <c r="CO138" s="2594"/>
      <c r="CP138" s="2594"/>
      <c r="CQ138" s="2594"/>
      <c r="CR138" s="2594"/>
      <c r="CS138" s="2594"/>
      <c r="CT138" s="2594"/>
      <c r="CU138" s="2594"/>
      <c r="CV138" s="2594"/>
      <c r="CW138" s="2594"/>
      <c r="CX138" s="2594"/>
      <c r="CY138" s="2594"/>
      <c r="CZ138" s="2594"/>
    </row>
    <row r="139" s="767" customFormat="true" ht="15" customHeight="true" x14ac:dyDescent="0.2">
      <c r="A139" s="3384"/>
      <c r="B139" s="2462" t="s">
        <v>19</v>
      </c>
      <c r="C139" s="2397">
        <v>73.29856841808369</v>
      </c>
      <c r="D139" s="2398">
        <v>69.067836584108363</v>
      </c>
      <c r="E139" s="2398">
        <v>63.099739869090563</v>
      </c>
      <c r="F139" s="2398">
        <v>43.397031377718626</v>
      </c>
      <c r="G139" s="2399">
        <v>1.2202362582986621</v>
      </c>
      <c r="H139" s="2400">
        <v>23.823609776649853</v>
      </c>
      <c r="I139" s="2398">
        <v>5.0279573243656071</v>
      </c>
      <c r="J139" s="2398">
        <v>1.0692969517486968</v>
      </c>
      <c r="K139" s="2398">
        <v>0</v>
      </c>
      <c r="L139" s="2401">
        <v>0</v>
      </c>
      <c r="M139" s="2402">
        <v>77.784013761440534</v>
      </c>
      <c r="N139" s="2398">
        <v>71.74030145019232</v>
      </c>
      <c r="O139" s="2398">
        <v>65.744621631372553</v>
      </c>
      <c r="P139" s="2398">
        <v>62.86101044110297</v>
      </c>
      <c r="Q139" s="2399">
        <v>50.538846281706775</v>
      </c>
      <c r="R139" s="2400">
        <v>64.1165925754093</v>
      </c>
      <c r="S139" s="2398">
        <v>29.19470505860216</v>
      </c>
      <c r="T139" s="2398">
        <v>4.097415177132695</v>
      </c>
      <c r="U139" s="2398">
        <v>57.607571513322689</v>
      </c>
      <c r="V139" s="2398">
        <v>49.204923598762967</v>
      </c>
      <c r="W139" s="2398">
        <v>68.154029762402587</v>
      </c>
      <c r="X139" s="2398">
        <v>78.221525580304061</v>
      </c>
      <c r="Y139" s="2398">
        <v>75.886390501946593</v>
      </c>
      <c r="Z139" s="2398">
        <v>28.789006181308164</v>
      </c>
      <c r="AA139" s="2398">
        <v>52.092487021308074</v>
      </c>
      <c r="AB139" s="2398">
        <v>38.418026520379414</v>
      </c>
      <c r="AC139" s="2398">
        <v>78.119542829403045</v>
      </c>
      <c r="AD139" s="2729">
        <v>66.621790230504047</v>
      </c>
      <c r="AE139" s="1045"/>
      <c r="AF139" s="1045"/>
      <c r="AG139" s="1045"/>
      <c r="AH139" s="1045"/>
      <c r="AI139" s="1045"/>
      <c r="AJ139" s="1045"/>
      <c r="AK139" s="1045"/>
      <c r="AL139" s="1045"/>
      <c r="AM139" s="1045"/>
      <c r="AN139" s="1045"/>
      <c r="AO139" s="1045"/>
      <c r="AP139" s="1045"/>
      <c r="AQ139" s="1045"/>
      <c r="AR139" s="1045"/>
      <c r="AS139" s="1045"/>
      <c r="AT139" s="1045"/>
      <c r="AU139" s="1045"/>
      <c r="AV139" s="1045"/>
      <c r="AW139" s="1045"/>
      <c r="AX139" s="1045"/>
      <c r="AY139" s="1045"/>
      <c r="AZ139" s="240"/>
      <c r="BA139" s="3031"/>
      <c r="BB139" s="173" t="s">
        <v>19</v>
      </c>
      <c r="BC139" s="1598" t="s">
        <v>36</v>
      </c>
      <c r="BD139" s="1617" t="s">
        <v>36</v>
      </c>
      <c r="BE139" s="1617" t="s">
        <v>36</v>
      </c>
      <c r="BF139" s="1617" t="s">
        <v>36</v>
      </c>
      <c r="BG139" s="1637" t="s">
        <v>36</v>
      </c>
      <c r="BH139" s="1657" t="s">
        <v>36</v>
      </c>
      <c r="BI139" s="1617" t="s">
        <v>36</v>
      </c>
      <c r="BJ139" s="1617" t="s">
        <v>36</v>
      </c>
      <c r="BK139" s="1617" t="s">
        <v>36</v>
      </c>
      <c r="BL139" s="1637" t="s">
        <v>36</v>
      </c>
      <c r="BM139" s="1657" t="s">
        <v>36</v>
      </c>
      <c r="BN139" s="1617" t="s">
        <v>36</v>
      </c>
      <c r="BO139" s="1617" t="s">
        <v>36</v>
      </c>
      <c r="BP139" s="1617" t="s">
        <v>36</v>
      </c>
      <c r="BQ139" s="1637" t="s">
        <v>36</v>
      </c>
      <c r="BR139" s="1657" t="s">
        <v>36</v>
      </c>
      <c r="BS139" s="1617" t="s">
        <v>36</v>
      </c>
      <c r="BT139" s="1617" t="s">
        <v>36</v>
      </c>
      <c r="BU139" s="1617" t="s">
        <v>36</v>
      </c>
      <c r="BV139" s="1617" t="s">
        <v>36</v>
      </c>
      <c r="BW139" s="1617" t="s">
        <v>36</v>
      </c>
      <c r="BX139" s="1617" t="s">
        <v>36</v>
      </c>
      <c r="BY139" s="1675" t="s">
        <v>36</v>
      </c>
      <c r="BZ139" s="1675" t="s">
        <v>36</v>
      </c>
      <c r="CA139" s="1675" t="s">
        <v>36</v>
      </c>
      <c r="CB139" s="1675" t="s">
        <v>36</v>
      </c>
      <c r="CC139" s="1675" t="s">
        <v>36</v>
      </c>
      <c r="CD139" s="1675" t="s">
        <v>36</v>
      </c>
      <c r="CE139" s="2594"/>
      <c r="CF139" s="2594"/>
      <c r="CG139" s="2594"/>
      <c r="CH139" s="2594"/>
      <c r="CI139" s="2594"/>
      <c r="CJ139" s="2594"/>
      <c r="CK139" s="2594"/>
      <c r="CL139" s="2594"/>
      <c r="CM139" s="2594"/>
      <c r="CN139" s="2594"/>
      <c r="CO139" s="2594"/>
      <c r="CP139" s="2594"/>
      <c r="CQ139" s="2594"/>
      <c r="CR139" s="2594"/>
      <c r="CS139" s="2594"/>
      <c r="CT139" s="2594"/>
      <c r="CU139" s="2594"/>
      <c r="CV139" s="2594"/>
      <c r="CW139" s="2594"/>
      <c r="CX139" s="2594"/>
      <c r="CY139" s="2594"/>
      <c r="CZ139" s="2594"/>
    </row>
    <row r="140" s="130" customFormat="true" ht="15" customHeight="true" x14ac:dyDescent="0.2">
      <c r="A140" s="3054" t="s">
        <v>108</v>
      </c>
      <c r="B140" s="300" t="s">
        <v>65</v>
      </c>
      <c r="C140" s="1534" t="s">
        <v>36</v>
      </c>
      <c r="D140" s="1545" t="s">
        <v>36</v>
      </c>
      <c r="E140" s="1545" t="s">
        <v>36</v>
      </c>
      <c r="F140" s="1545" t="s">
        <v>36</v>
      </c>
      <c r="G140" s="1556" t="s">
        <v>36</v>
      </c>
      <c r="H140" s="1567" t="s">
        <v>36</v>
      </c>
      <c r="I140" s="1545" t="s">
        <v>36</v>
      </c>
      <c r="J140" s="1545" t="s">
        <v>36</v>
      </c>
      <c r="K140" s="1545" t="s">
        <v>36</v>
      </c>
      <c r="L140" s="1578" t="s">
        <v>36</v>
      </c>
      <c r="M140" s="1582" t="s">
        <v>36</v>
      </c>
      <c r="N140" s="1545" t="s">
        <v>36</v>
      </c>
      <c r="O140" s="1545" t="s">
        <v>36</v>
      </c>
      <c r="P140" s="1545" t="s">
        <v>36</v>
      </c>
      <c r="Q140" s="1556" t="s">
        <v>36</v>
      </c>
      <c r="R140" s="1567" t="s">
        <v>36</v>
      </c>
      <c r="S140" s="1545" t="s">
        <v>36</v>
      </c>
      <c r="T140" s="1545" t="s">
        <v>36</v>
      </c>
      <c r="U140" s="1545" t="s">
        <v>36</v>
      </c>
      <c r="V140" s="1545" t="s">
        <v>36</v>
      </c>
      <c r="W140" s="1545" t="s">
        <v>36</v>
      </c>
      <c r="X140" s="1545" t="s">
        <v>36</v>
      </c>
      <c r="Y140" s="1586" t="s">
        <v>36</v>
      </c>
      <c r="Z140" s="1586" t="s">
        <v>36</v>
      </c>
      <c r="AA140" s="1586" t="s">
        <v>36</v>
      </c>
      <c r="AB140" s="1586" t="s">
        <v>36</v>
      </c>
      <c r="AC140" s="1586" t="s">
        <v>36</v>
      </c>
      <c r="AD140" s="2555" t="s">
        <v>36</v>
      </c>
      <c r="AE140" s="2574"/>
      <c r="AF140" s="2574"/>
      <c r="AG140" s="2574"/>
      <c r="AH140" s="2574"/>
      <c r="AI140" s="2574"/>
      <c r="AJ140" s="2574"/>
      <c r="AK140" s="2574"/>
      <c r="AL140" s="2574"/>
      <c r="AM140" s="2574"/>
      <c r="AN140" s="2574"/>
      <c r="AO140" s="2574"/>
      <c r="AP140" s="2574"/>
      <c r="AQ140" s="2574"/>
      <c r="AR140" s="2574"/>
      <c r="AS140" s="2574"/>
      <c r="AT140" s="2574"/>
      <c r="AU140" s="2574"/>
      <c r="AV140" s="2574"/>
      <c r="AW140" s="2574"/>
      <c r="AX140" s="2574"/>
      <c r="AY140" s="2574"/>
      <c r="AZ140" s="239"/>
      <c r="BA140" s="3031" t="s">
        <v>108</v>
      </c>
      <c r="BB140" s="173" t="s">
        <v>65</v>
      </c>
      <c r="BC140" s="1598" t="s">
        <v>36</v>
      </c>
      <c r="BD140" s="1617" t="s">
        <v>36</v>
      </c>
      <c r="BE140" s="1617" t="s">
        <v>36</v>
      </c>
      <c r="BF140" s="1617" t="s">
        <v>36</v>
      </c>
      <c r="BG140" s="1637" t="s">
        <v>36</v>
      </c>
      <c r="BH140" s="1657" t="s">
        <v>36</v>
      </c>
      <c r="BI140" s="1617" t="s">
        <v>36</v>
      </c>
      <c r="BJ140" s="1617" t="s">
        <v>36</v>
      </c>
      <c r="BK140" s="1617" t="s">
        <v>36</v>
      </c>
      <c r="BL140" s="1637" t="s">
        <v>36</v>
      </c>
      <c r="BM140" s="1657" t="s">
        <v>36</v>
      </c>
      <c r="BN140" s="1617" t="s">
        <v>36</v>
      </c>
      <c r="BO140" s="1617" t="s">
        <v>36</v>
      </c>
      <c r="BP140" s="1617" t="s">
        <v>36</v>
      </c>
      <c r="BQ140" s="1637" t="s">
        <v>36</v>
      </c>
      <c r="BR140" s="1657" t="s">
        <v>36</v>
      </c>
      <c r="BS140" s="1617" t="s">
        <v>36</v>
      </c>
      <c r="BT140" s="1617" t="s">
        <v>36</v>
      </c>
      <c r="BU140" s="1617" t="s">
        <v>36</v>
      </c>
      <c r="BV140" s="1617" t="s">
        <v>36</v>
      </c>
      <c r="BW140" s="1617" t="s">
        <v>36</v>
      </c>
      <c r="BX140" s="1617" t="s">
        <v>36</v>
      </c>
      <c r="BY140" s="1675" t="s">
        <v>36</v>
      </c>
      <c r="BZ140" s="1675" t="s">
        <v>36</v>
      </c>
      <c r="CA140" s="1675" t="s">
        <v>36</v>
      </c>
      <c r="CB140" s="1675" t="s">
        <v>36</v>
      </c>
      <c r="CC140" s="1675" t="s">
        <v>36</v>
      </c>
      <c r="CD140" s="1675" t="s">
        <v>36</v>
      </c>
      <c r="CE140" s="2594"/>
      <c r="CF140" s="2594"/>
      <c r="CG140" s="2594"/>
      <c r="CH140" s="2594"/>
      <c r="CI140" s="2594"/>
      <c r="CJ140" s="2594"/>
      <c r="CK140" s="2594"/>
      <c r="CL140" s="2594"/>
      <c r="CM140" s="2594"/>
      <c r="CN140" s="2594"/>
      <c r="CO140" s="2594"/>
      <c r="CP140" s="2594"/>
      <c r="CQ140" s="2594"/>
      <c r="CR140" s="2594"/>
      <c r="CS140" s="2594"/>
      <c r="CT140" s="2594"/>
      <c r="CU140" s="2594"/>
      <c r="CV140" s="2594"/>
      <c r="CW140" s="2594"/>
      <c r="CX140" s="2594"/>
      <c r="CY140" s="2594"/>
      <c r="CZ140" s="2594"/>
    </row>
    <row r="141" s="130" customFormat="true" ht="15" customHeight="true" x14ac:dyDescent="0.2">
      <c r="A141" s="3054"/>
      <c r="B141" s="300" t="s">
        <v>66</v>
      </c>
      <c r="C141" s="1534" t="s">
        <v>36</v>
      </c>
      <c r="D141" s="1545" t="s">
        <v>36</v>
      </c>
      <c r="E141" s="1545" t="s">
        <v>36</v>
      </c>
      <c r="F141" s="1545" t="s">
        <v>36</v>
      </c>
      <c r="G141" s="1556" t="s">
        <v>36</v>
      </c>
      <c r="H141" s="1567" t="s">
        <v>36</v>
      </c>
      <c r="I141" s="1545" t="s">
        <v>36</v>
      </c>
      <c r="J141" s="1545" t="s">
        <v>36</v>
      </c>
      <c r="K141" s="1545" t="s">
        <v>36</v>
      </c>
      <c r="L141" s="1578" t="s">
        <v>36</v>
      </c>
      <c r="M141" s="1582" t="s">
        <v>36</v>
      </c>
      <c r="N141" s="1545" t="s">
        <v>36</v>
      </c>
      <c r="O141" s="1545" t="s">
        <v>36</v>
      </c>
      <c r="P141" s="1545" t="s">
        <v>36</v>
      </c>
      <c r="Q141" s="1556" t="s">
        <v>36</v>
      </c>
      <c r="R141" s="1567" t="s">
        <v>36</v>
      </c>
      <c r="S141" s="1545" t="s">
        <v>36</v>
      </c>
      <c r="T141" s="1545" t="s">
        <v>36</v>
      </c>
      <c r="U141" s="1545" t="s">
        <v>36</v>
      </c>
      <c r="V141" s="1545" t="s">
        <v>36</v>
      </c>
      <c r="W141" s="1545" t="s">
        <v>36</v>
      </c>
      <c r="X141" s="1545" t="s">
        <v>36</v>
      </c>
      <c r="Y141" s="1586" t="s">
        <v>36</v>
      </c>
      <c r="Z141" s="1586" t="s">
        <v>36</v>
      </c>
      <c r="AA141" s="1586" t="s">
        <v>36</v>
      </c>
      <c r="AB141" s="1586" t="s">
        <v>36</v>
      </c>
      <c r="AC141" s="1586" t="s">
        <v>36</v>
      </c>
      <c r="AD141" s="2555" t="s">
        <v>36</v>
      </c>
      <c r="AE141" s="2574"/>
      <c r="AF141" s="2574"/>
      <c r="AG141" s="2574"/>
      <c r="AH141" s="2574"/>
      <c r="AI141" s="2574"/>
      <c r="AJ141" s="2574"/>
      <c r="AK141" s="2574"/>
      <c r="AL141" s="2574"/>
      <c r="AM141" s="2574"/>
      <c r="AN141" s="2574"/>
      <c r="AO141" s="2574"/>
      <c r="AP141" s="2574"/>
      <c r="AQ141" s="2574"/>
      <c r="AR141" s="2574"/>
      <c r="AS141" s="2574"/>
      <c r="AT141" s="2574"/>
      <c r="AU141" s="2574"/>
      <c r="AV141" s="2574"/>
      <c r="AW141" s="2574"/>
      <c r="AX141" s="2574"/>
      <c r="AY141" s="2574"/>
      <c r="AZ141" s="239"/>
      <c r="BA141" s="3031"/>
      <c r="BB141" s="173" t="s">
        <v>66</v>
      </c>
      <c r="BC141" s="1598" t="s">
        <v>36</v>
      </c>
      <c r="BD141" s="1617" t="s">
        <v>36</v>
      </c>
      <c r="BE141" s="1617" t="s">
        <v>36</v>
      </c>
      <c r="BF141" s="1617" t="s">
        <v>36</v>
      </c>
      <c r="BG141" s="1637" t="s">
        <v>36</v>
      </c>
      <c r="BH141" s="1657" t="s">
        <v>36</v>
      </c>
      <c r="BI141" s="1617" t="s">
        <v>36</v>
      </c>
      <c r="BJ141" s="1617" t="s">
        <v>36</v>
      </c>
      <c r="BK141" s="1617" t="s">
        <v>36</v>
      </c>
      <c r="BL141" s="1637" t="s">
        <v>36</v>
      </c>
      <c r="BM141" s="1657" t="s">
        <v>36</v>
      </c>
      <c r="BN141" s="1617" t="s">
        <v>36</v>
      </c>
      <c r="BO141" s="1617" t="s">
        <v>36</v>
      </c>
      <c r="BP141" s="1617" t="s">
        <v>36</v>
      </c>
      <c r="BQ141" s="1637" t="s">
        <v>36</v>
      </c>
      <c r="BR141" s="1657" t="s">
        <v>36</v>
      </c>
      <c r="BS141" s="1617" t="s">
        <v>36</v>
      </c>
      <c r="BT141" s="1617" t="s">
        <v>36</v>
      </c>
      <c r="BU141" s="1617" t="s">
        <v>36</v>
      </c>
      <c r="BV141" s="1617" t="s">
        <v>36</v>
      </c>
      <c r="BW141" s="1617" t="s">
        <v>36</v>
      </c>
      <c r="BX141" s="1617" t="s">
        <v>36</v>
      </c>
      <c r="BY141" s="1675" t="s">
        <v>36</v>
      </c>
      <c r="BZ141" s="1675" t="s">
        <v>36</v>
      </c>
      <c r="CA141" s="1675" t="s">
        <v>36</v>
      </c>
      <c r="CB141" s="1675" t="s">
        <v>36</v>
      </c>
      <c r="CC141" s="1675" t="s">
        <v>36</v>
      </c>
      <c r="CD141" s="1675" t="s">
        <v>36</v>
      </c>
      <c r="CE141" s="2594"/>
      <c r="CF141" s="2594"/>
      <c r="CG141" s="2594"/>
      <c r="CH141" s="2594"/>
      <c r="CI141" s="2594"/>
      <c r="CJ141" s="2594"/>
      <c r="CK141" s="2594"/>
      <c r="CL141" s="2594"/>
      <c r="CM141" s="2594"/>
      <c r="CN141" s="2594"/>
      <c r="CO141" s="2594"/>
      <c r="CP141" s="2594"/>
      <c r="CQ141" s="2594"/>
      <c r="CR141" s="2594"/>
      <c r="CS141" s="2594"/>
      <c r="CT141" s="2594"/>
      <c r="CU141" s="2594"/>
      <c r="CV141" s="2594"/>
      <c r="CW141" s="2594"/>
      <c r="CX141" s="2594"/>
      <c r="CY141" s="2594"/>
      <c r="CZ141" s="2594"/>
    </row>
    <row r="142" s="130" customFormat="true" ht="15" customHeight="true" x14ac:dyDescent="0.2">
      <c r="A142" s="3054"/>
      <c r="B142" s="300" t="s">
        <v>67</v>
      </c>
      <c r="C142" s="1534" t="s">
        <v>36</v>
      </c>
      <c r="D142" s="1545" t="s">
        <v>36</v>
      </c>
      <c r="E142" s="1545" t="s">
        <v>36</v>
      </c>
      <c r="F142" s="1545" t="s">
        <v>36</v>
      </c>
      <c r="G142" s="1556" t="s">
        <v>36</v>
      </c>
      <c r="H142" s="1567" t="s">
        <v>36</v>
      </c>
      <c r="I142" s="1545" t="s">
        <v>36</v>
      </c>
      <c r="J142" s="1545" t="s">
        <v>36</v>
      </c>
      <c r="K142" s="1545" t="s">
        <v>36</v>
      </c>
      <c r="L142" s="1578" t="s">
        <v>36</v>
      </c>
      <c r="M142" s="1582" t="s">
        <v>36</v>
      </c>
      <c r="N142" s="1545" t="s">
        <v>36</v>
      </c>
      <c r="O142" s="1545" t="s">
        <v>36</v>
      </c>
      <c r="P142" s="1545" t="s">
        <v>36</v>
      </c>
      <c r="Q142" s="1556" t="s">
        <v>36</v>
      </c>
      <c r="R142" s="1567" t="s">
        <v>36</v>
      </c>
      <c r="S142" s="1545" t="s">
        <v>36</v>
      </c>
      <c r="T142" s="1545" t="s">
        <v>36</v>
      </c>
      <c r="U142" s="1545" t="s">
        <v>36</v>
      </c>
      <c r="V142" s="1545" t="s">
        <v>36</v>
      </c>
      <c r="W142" s="1545" t="s">
        <v>36</v>
      </c>
      <c r="X142" s="1545" t="s">
        <v>36</v>
      </c>
      <c r="Y142" s="1586" t="s">
        <v>36</v>
      </c>
      <c r="Z142" s="1586" t="s">
        <v>36</v>
      </c>
      <c r="AA142" s="1586" t="s">
        <v>36</v>
      </c>
      <c r="AB142" s="1586" t="s">
        <v>36</v>
      </c>
      <c r="AC142" s="1586" t="s">
        <v>36</v>
      </c>
      <c r="AD142" s="2555" t="s">
        <v>36</v>
      </c>
      <c r="AE142" s="2574"/>
      <c r="AF142" s="2574"/>
      <c r="AG142" s="2574"/>
      <c r="AH142" s="2574"/>
      <c r="AI142" s="2574"/>
      <c r="AJ142" s="2574"/>
      <c r="AK142" s="2574"/>
      <c r="AL142" s="2574"/>
      <c r="AM142" s="2574"/>
      <c r="AN142" s="2574"/>
      <c r="AO142" s="2574"/>
      <c r="AP142" s="2574"/>
      <c r="AQ142" s="2574"/>
      <c r="AR142" s="2574"/>
      <c r="AS142" s="2574"/>
      <c r="AT142" s="2574"/>
      <c r="AU142" s="2574"/>
      <c r="AV142" s="2574"/>
      <c r="AW142" s="2574"/>
      <c r="AX142" s="2574"/>
      <c r="AY142" s="2574"/>
      <c r="AZ142" s="239"/>
      <c r="BA142" s="3031"/>
      <c r="BB142" s="173" t="s">
        <v>67</v>
      </c>
      <c r="BC142" s="1598" t="s">
        <v>36</v>
      </c>
      <c r="BD142" s="1617" t="s">
        <v>36</v>
      </c>
      <c r="BE142" s="1617" t="s">
        <v>36</v>
      </c>
      <c r="BF142" s="1617" t="s">
        <v>36</v>
      </c>
      <c r="BG142" s="1637" t="s">
        <v>36</v>
      </c>
      <c r="BH142" s="1657" t="s">
        <v>36</v>
      </c>
      <c r="BI142" s="1617" t="s">
        <v>36</v>
      </c>
      <c r="BJ142" s="1617" t="s">
        <v>36</v>
      </c>
      <c r="BK142" s="1617" t="s">
        <v>36</v>
      </c>
      <c r="BL142" s="1637" t="s">
        <v>36</v>
      </c>
      <c r="BM142" s="1657" t="s">
        <v>36</v>
      </c>
      <c r="BN142" s="1617" t="s">
        <v>36</v>
      </c>
      <c r="BO142" s="1617" t="s">
        <v>36</v>
      </c>
      <c r="BP142" s="1617" t="s">
        <v>36</v>
      </c>
      <c r="BQ142" s="1637" t="s">
        <v>36</v>
      </c>
      <c r="BR142" s="1657" t="s">
        <v>36</v>
      </c>
      <c r="BS142" s="1617" t="s">
        <v>36</v>
      </c>
      <c r="BT142" s="1617" t="s">
        <v>36</v>
      </c>
      <c r="BU142" s="1617" t="s">
        <v>36</v>
      </c>
      <c r="BV142" s="1617" t="s">
        <v>36</v>
      </c>
      <c r="BW142" s="1617" t="s">
        <v>36</v>
      </c>
      <c r="BX142" s="1617" t="s">
        <v>36</v>
      </c>
      <c r="BY142" s="1675" t="s">
        <v>36</v>
      </c>
      <c r="BZ142" s="1675" t="s">
        <v>36</v>
      </c>
      <c r="CA142" s="1675" t="s">
        <v>36</v>
      </c>
      <c r="CB142" s="1675" t="s">
        <v>36</v>
      </c>
      <c r="CC142" s="1675" t="s">
        <v>36</v>
      </c>
      <c r="CD142" s="1675" t="s">
        <v>36</v>
      </c>
      <c r="CE142" s="2594"/>
      <c r="CF142" s="2594"/>
      <c r="CG142" s="2594"/>
      <c r="CH142" s="2594"/>
      <c r="CI142" s="2594"/>
      <c r="CJ142" s="2594"/>
      <c r="CK142" s="2594"/>
      <c r="CL142" s="2594"/>
      <c r="CM142" s="2594"/>
      <c r="CN142" s="2594"/>
      <c r="CO142" s="2594"/>
      <c r="CP142" s="2594"/>
      <c r="CQ142" s="2594"/>
      <c r="CR142" s="2594"/>
      <c r="CS142" s="2594"/>
      <c r="CT142" s="2594"/>
      <c r="CU142" s="2594"/>
      <c r="CV142" s="2594"/>
      <c r="CW142" s="2594"/>
      <c r="CX142" s="2594"/>
      <c r="CY142" s="2594"/>
      <c r="CZ142" s="2594"/>
    </row>
    <row r="143" s="130" customFormat="true" ht="15" customHeight="true" x14ac:dyDescent="0.2">
      <c r="A143" s="3054"/>
      <c r="B143" s="300" t="s">
        <v>68</v>
      </c>
      <c r="C143" s="1534" t="s">
        <v>36</v>
      </c>
      <c r="D143" s="1545" t="s">
        <v>36</v>
      </c>
      <c r="E143" s="1545" t="s">
        <v>36</v>
      </c>
      <c r="F143" s="1545" t="s">
        <v>36</v>
      </c>
      <c r="G143" s="1556" t="s">
        <v>36</v>
      </c>
      <c r="H143" s="1567" t="s">
        <v>36</v>
      </c>
      <c r="I143" s="1545" t="s">
        <v>36</v>
      </c>
      <c r="J143" s="1545" t="s">
        <v>36</v>
      </c>
      <c r="K143" s="1545" t="s">
        <v>36</v>
      </c>
      <c r="L143" s="1578" t="s">
        <v>36</v>
      </c>
      <c r="M143" s="1582" t="s">
        <v>36</v>
      </c>
      <c r="N143" s="1545" t="s">
        <v>36</v>
      </c>
      <c r="O143" s="1545" t="s">
        <v>36</v>
      </c>
      <c r="P143" s="1545" t="s">
        <v>36</v>
      </c>
      <c r="Q143" s="1556" t="s">
        <v>36</v>
      </c>
      <c r="R143" s="1567" t="s">
        <v>36</v>
      </c>
      <c r="S143" s="1545" t="s">
        <v>36</v>
      </c>
      <c r="T143" s="1545" t="s">
        <v>36</v>
      </c>
      <c r="U143" s="1545" t="s">
        <v>36</v>
      </c>
      <c r="V143" s="1545" t="s">
        <v>36</v>
      </c>
      <c r="W143" s="1545" t="s">
        <v>36</v>
      </c>
      <c r="X143" s="1545" t="s">
        <v>36</v>
      </c>
      <c r="Y143" s="1586" t="s">
        <v>36</v>
      </c>
      <c r="Z143" s="1586" t="s">
        <v>36</v>
      </c>
      <c r="AA143" s="1586" t="s">
        <v>36</v>
      </c>
      <c r="AB143" s="1586" t="s">
        <v>36</v>
      </c>
      <c r="AC143" s="1586" t="s">
        <v>36</v>
      </c>
      <c r="AD143" s="2555" t="s">
        <v>36</v>
      </c>
      <c r="AE143" s="2574"/>
      <c r="AF143" s="2574"/>
      <c r="AG143" s="2574"/>
      <c r="AH143" s="2574"/>
      <c r="AI143" s="2574"/>
      <c r="AJ143" s="2574"/>
      <c r="AK143" s="2574"/>
      <c r="AL143" s="2574"/>
      <c r="AM143" s="2574"/>
      <c r="AN143" s="2574"/>
      <c r="AO143" s="2574"/>
      <c r="AP143" s="2574"/>
      <c r="AQ143" s="2574"/>
      <c r="AR143" s="2574"/>
      <c r="AS143" s="2574"/>
      <c r="AT143" s="2574"/>
      <c r="AU143" s="2574"/>
      <c r="AV143" s="2574"/>
      <c r="AW143" s="2574"/>
      <c r="AX143" s="2574"/>
      <c r="AY143" s="2574"/>
      <c r="AZ143" s="239"/>
      <c r="BA143" s="3031"/>
      <c r="BB143" s="173" t="s">
        <v>68</v>
      </c>
      <c r="BC143" s="1598" t="s">
        <v>36</v>
      </c>
      <c r="BD143" s="1617" t="s">
        <v>36</v>
      </c>
      <c r="BE143" s="1617" t="s">
        <v>36</v>
      </c>
      <c r="BF143" s="1617" t="s">
        <v>36</v>
      </c>
      <c r="BG143" s="1637" t="s">
        <v>36</v>
      </c>
      <c r="BH143" s="1657" t="s">
        <v>36</v>
      </c>
      <c r="BI143" s="1617" t="s">
        <v>36</v>
      </c>
      <c r="BJ143" s="1617" t="s">
        <v>36</v>
      </c>
      <c r="BK143" s="1617" t="s">
        <v>36</v>
      </c>
      <c r="BL143" s="1637" t="s">
        <v>36</v>
      </c>
      <c r="BM143" s="1657" t="s">
        <v>36</v>
      </c>
      <c r="BN143" s="1617" t="s">
        <v>36</v>
      </c>
      <c r="BO143" s="1617" t="s">
        <v>36</v>
      </c>
      <c r="BP143" s="1617" t="s">
        <v>36</v>
      </c>
      <c r="BQ143" s="1637" t="s">
        <v>36</v>
      </c>
      <c r="BR143" s="1657" t="s">
        <v>36</v>
      </c>
      <c r="BS143" s="1617" t="s">
        <v>36</v>
      </c>
      <c r="BT143" s="1617" t="s">
        <v>36</v>
      </c>
      <c r="BU143" s="1617" t="s">
        <v>36</v>
      </c>
      <c r="BV143" s="1617" t="s">
        <v>36</v>
      </c>
      <c r="BW143" s="1617" t="s">
        <v>36</v>
      </c>
      <c r="BX143" s="1617" t="s">
        <v>36</v>
      </c>
      <c r="BY143" s="1675" t="s">
        <v>36</v>
      </c>
      <c r="BZ143" s="1675" t="s">
        <v>36</v>
      </c>
      <c r="CA143" s="1675" t="s">
        <v>36</v>
      </c>
      <c r="CB143" s="1675" t="s">
        <v>36</v>
      </c>
      <c r="CC143" s="1675" t="s">
        <v>36</v>
      </c>
      <c r="CD143" s="1675" t="s">
        <v>36</v>
      </c>
      <c r="CE143" s="2594"/>
      <c r="CF143" s="2594"/>
      <c r="CG143" s="2594"/>
      <c r="CH143" s="2594"/>
      <c r="CI143" s="2594"/>
      <c r="CJ143" s="2594"/>
      <c r="CK143" s="2594"/>
      <c r="CL143" s="2594"/>
      <c r="CM143" s="2594"/>
      <c r="CN143" s="2594"/>
      <c r="CO143" s="2594"/>
      <c r="CP143" s="2594"/>
      <c r="CQ143" s="2594"/>
      <c r="CR143" s="2594"/>
      <c r="CS143" s="2594"/>
      <c r="CT143" s="2594"/>
      <c r="CU143" s="2594"/>
      <c r="CV143" s="2594"/>
      <c r="CW143" s="2594"/>
      <c r="CX143" s="2594"/>
      <c r="CY143" s="2594"/>
      <c r="CZ143" s="2594"/>
    </row>
    <row r="144" s="130" customFormat="true" ht="15" customHeight="true" x14ac:dyDescent="0.2">
      <c r="A144" s="3054" t="s">
        <v>109</v>
      </c>
      <c r="B144" s="300" t="s">
        <v>65</v>
      </c>
      <c r="C144" s="1534" t="s">
        <v>36</v>
      </c>
      <c r="D144" s="1545" t="s">
        <v>36</v>
      </c>
      <c r="E144" s="1545" t="s">
        <v>36</v>
      </c>
      <c r="F144" s="1545" t="s">
        <v>36</v>
      </c>
      <c r="G144" s="1556" t="s">
        <v>36</v>
      </c>
      <c r="H144" s="1567" t="s">
        <v>36</v>
      </c>
      <c r="I144" s="1545" t="s">
        <v>36</v>
      </c>
      <c r="J144" s="1545" t="s">
        <v>36</v>
      </c>
      <c r="K144" s="1545" t="s">
        <v>36</v>
      </c>
      <c r="L144" s="1578" t="s">
        <v>36</v>
      </c>
      <c r="M144" s="1582" t="s">
        <v>36</v>
      </c>
      <c r="N144" s="1545" t="s">
        <v>36</v>
      </c>
      <c r="O144" s="1545" t="s">
        <v>36</v>
      </c>
      <c r="P144" s="1545" t="s">
        <v>36</v>
      </c>
      <c r="Q144" s="1556" t="s">
        <v>36</v>
      </c>
      <c r="R144" s="1567" t="s">
        <v>36</v>
      </c>
      <c r="S144" s="1545" t="s">
        <v>36</v>
      </c>
      <c r="T144" s="1545" t="s">
        <v>36</v>
      </c>
      <c r="U144" s="1545" t="s">
        <v>36</v>
      </c>
      <c r="V144" s="1545" t="s">
        <v>36</v>
      </c>
      <c r="W144" s="1545" t="s">
        <v>36</v>
      </c>
      <c r="X144" s="1545" t="s">
        <v>36</v>
      </c>
      <c r="Y144" s="1586" t="s">
        <v>36</v>
      </c>
      <c r="Z144" s="1586" t="s">
        <v>36</v>
      </c>
      <c r="AA144" s="1586" t="s">
        <v>36</v>
      </c>
      <c r="AB144" s="1586" t="s">
        <v>36</v>
      </c>
      <c r="AC144" s="1586" t="s">
        <v>36</v>
      </c>
      <c r="AD144" s="2555" t="s">
        <v>36</v>
      </c>
      <c r="AE144" s="2574"/>
      <c r="AF144" s="2574"/>
      <c r="AG144" s="2574"/>
      <c r="AH144" s="2574"/>
      <c r="AI144" s="2574"/>
      <c r="AJ144" s="2574"/>
      <c r="AK144" s="2574"/>
      <c r="AL144" s="2574"/>
      <c r="AM144" s="2574"/>
      <c r="AN144" s="2574"/>
      <c r="AO144" s="2574"/>
      <c r="AP144" s="2574"/>
      <c r="AQ144" s="2574"/>
      <c r="AR144" s="2574"/>
      <c r="AS144" s="2574"/>
      <c r="AT144" s="2574"/>
      <c r="AU144" s="2574"/>
      <c r="AV144" s="2574"/>
      <c r="AW144" s="2574"/>
      <c r="AX144" s="2574"/>
      <c r="AY144" s="2574"/>
      <c r="AZ144" s="239"/>
      <c r="BA144" s="3031" t="s">
        <v>109</v>
      </c>
      <c r="BB144" s="173" t="s">
        <v>65</v>
      </c>
      <c r="BC144" s="1598" t="s">
        <v>36</v>
      </c>
      <c r="BD144" s="1617" t="s">
        <v>36</v>
      </c>
      <c r="BE144" s="1617" t="s">
        <v>36</v>
      </c>
      <c r="BF144" s="1617" t="s">
        <v>36</v>
      </c>
      <c r="BG144" s="1637" t="s">
        <v>36</v>
      </c>
      <c r="BH144" s="1657" t="s">
        <v>36</v>
      </c>
      <c r="BI144" s="1617" t="s">
        <v>36</v>
      </c>
      <c r="BJ144" s="1617" t="s">
        <v>36</v>
      </c>
      <c r="BK144" s="1617" t="s">
        <v>36</v>
      </c>
      <c r="BL144" s="1637" t="s">
        <v>36</v>
      </c>
      <c r="BM144" s="1657" t="s">
        <v>36</v>
      </c>
      <c r="BN144" s="1617" t="s">
        <v>36</v>
      </c>
      <c r="BO144" s="1617" t="s">
        <v>36</v>
      </c>
      <c r="BP144" s="1617" t="s">
        <v>36</v>
      </c>
      <c r="BQ144" s="1637" t="s">
        <v>36</v>
      </c>
      <c r="BR144" s="1657" t="s">
        <v>36</v>
      </c>
      <c r="BS144" s="1617" t="s">
        <v>36</v>
      </c>
      <c r="BT144" s="1617" t="s">
        <v>36</v>
      </c>
      <c r="BU144" s="1617" t="s">
        <v>36</v>
      </c>
      <c r="BV144" s="1617" t="s">
        <v>36</v>
      </c>
      <c r="BW144" s="1617" t="s">
        <v>36</v>
      </c>
      <c r="BX144" s="1617" t="s">
        <v>36</v>
      </c>
      <c r="BY144" s="1675" t="s">
        <v>36</v>
      </c>
      <c r="BZ144" s="1675" t="s">
        <v>36</v>
      </c>
      <c r="CA144" s="1675" t="s">
        <v>36</v>
      </c>
      <c r="CB144" s="1675" t="s">
        <v>36</v>
      </c>
      <c r="CC144" s="1675" t="s">
        <v>36</v>
      </c>
      <c r="CD144" s="1675" t="s">
        <v>36</v>
      </c>
      <c r="CE144" s="2594"/>
      <c r="CF144" s="2594"/>
      <c r="CG144" s="2594"/>
      <c r="CH144" s="2594"/>
      <c r="CI144" s="2594"/>
      <c r="CJ144" s="2594"/>
      <c r="CK144" s="2594"/>
      <c r="CL144" s="2594"/>
      <c r="CM144" s="2594"/>
      <c r="CN144" s="2594"/>
      <c r="CO144" s="2594"/>
      <c r="CP144" s="2594"/>
      <c r="CQ144" s="2594"/>
      <c r="CR144" s="2594"/>
      <c r="CS144" s="2594"/>
      <c r="CT144" s="2594"/>
      <c r="CU144" s="2594"/>
      <c r="CV144" s="2594"/>
      <c r="CW144" s="2594"/>
      <c r="CX144" s="2594"/>
      <c r="CY144" s="2594"/>
      <c r="CZ144" s="2594"/>
    </row>
    <row r="145" s="130" customFormat="true" ht="15" customHeight="true" x14ac:dyDescent="0.2">
      <c r="A145" s="3054"/>
      <c r="B145" s="300" t="s">
        <v>66</v>
      </c>
      <c r="C145" s="1534" t="s">
        <v>36</v>
      </c>
      <c r="D145" s="1545" t="s">
        <v>36</v>
      </c>
      <c r="E145" s="1545" t="s">
        <v>36</v>
      </c>
      <c r="F145" s="1545" t="s">
        <v>36</v>
      </c>
      <c r="G145" s="1556" t="s">
        <v>36</v>
      </c>
      <c r="H145" s="1567" t="s">
        <v>36</v>
      </c>
      <c r="I145" s="1545" t="s">
        <v>36</v>
      </c>
      <c r="J145" s="1545" t="s">
        <v>36</v>
      </c>
      <c r="K145" s="1545" t="s">
        <v>36</v>
      </c>
      <c r="L145" s="1578" t="s">
        <v>36</v>
      </c>
      <c r="M145" s="1582" t="s">
        <v>36</v>
      </c>
      <c r="N145" s="1545" t="s">
        <v>36</v>
      </c>
      <c r="O145" s="1545" t="s">
        <v>36</v>
      </c>
      <c r="P145" s="1545" t="s">
        <v>36</v>
      </c>
      <c r="Q145" s="1556" t="s">
        <v>36</v>
      </c>
      <c r="R145" s="1567" t="s">
        <v>36</v>
      </c>
      <c r="S145" s="1545" t="s">
        <v>36</v>
      </c>
      <c r="T145" s="1545" t="s">
        <v>36</v>
      </c>
      <c r="U145" s="1545" t="s">
        <v>36</v>
      </c>
      <c r="V145" s="1545" t="s">
        <v>36</v>
      </c>
      <c r="W145" s="1545" t="s">
        <v>36</v>
      </c>
      <c r="X145" s="1545" t="s">
        <v>36</v>
      </c>
      <c r="Y145" s="1586" t="s">
        <v>36</v>
      </c>
      <c r="Z145" s="1586" t="s">
        <v>36</v>
      </c>
      <c r="AA145" s="1586" t="s">
        <v>36</v>
      </c>
      <c r="AB145" s="1586" t="s">
        <v>36</v>
      </c>
      <c r="AC145" s="1586" t="s">
        <v>36</v>
      </c>
      <c r="AD145" s="2555" t="s">
        <v>36</v>
      </c>
      <c r="AE145" s="2574"/>
      <c r="AF145" s="2574"/>
      <c r="AG145" s="2574"/>
      <c r="AH145" s="2574"/>
      <c r="AI145" s="2574"/>
      <c r="AJ145" s="2574"/>
      <c r="AK145" s="2574"/>
      <c r="AL145" s="2574"/>
      <c r="AM145" s="2574"/>
      <c r="AN145" s="2574"/>
      <c r="AO145" s="2574"/>
      <c r="AP145" s="2574"/>
      <c r="AQ145" s="2574"/>
      <c r="AR145" s="2574"/>
      <c r="AS145" s="2574"/>
      <c r="AT145" s="2574"/>
      <c r="AU145" s="2574"/>
      <c r="AV145" s="2574"/>
      <c r="AW145" s="2574"/>
      <c r="AX145" s="2574"/>
      <c r="AY145" s="2574"/>
      <c r="AZ145" s="239"/>
      <c r="BA145" s="3031"/>
      <c r="BB145" s="173" t="s">
        <v>66</v>
      </c>
      <c r="BC145" s="1598" t="s">
        <v>36</v>
      </c>
      <c r="BD145" s="1617" t="s">
        <v>36</v>
      </c>
      <c r="BE145" s="1617" t="s">
        <v>36</v>
      </c>
      <c r="BF145" s="1617" t="s">
        <v>36</v>
      </c>
      <c r="BG145" s="1637" t="s">
        <v>36</v>
      </c>
      <c r="BH145" s="1657" t="s">
        <v>36</v>
      </c>
      <c r="BI145" s="1617" t="s">
        <v>36</v>
      </c>
      <c r="BJ145" s="1617" t="s">
        <v>36</v>
      </c>
      <c r="BK145" s="1617" t="s">
        <v>36</v>
      </c>
      <c r="BL145" s="1637" t="s">
        <v>36</v>
      </c>
      <c r="BM145" s="1657" t="s">
        <v>36</v>
      </c>
      <c r="BN145" s="1617" t="s">
        <v>36</v>
      </c>
      <c r="BO145" s="1617" t="s">
        <v>36</v>
      </c>
      <c r="BP145" s="1617" t="s">
        <v>36</v>
      </c>
      <c r="BQ145" s="1637" t="s">
        <v>36</v>
      </c>
      <c r="BR145" s="1657" t="s">
        <v>36</v>
      </c>
      <c r="BS145" s="1617" t="s">
        <v>36</v>
      </c>
      <c r="BT145" s="1617" t="s">
        <v>36</v>
      </c>
      <c r="BU145" s="1617" t="s">
        <v>36</v>
      </c>
      <c r="BV145" s="1617" t="s">
        <v>36</v>
      </c>
      <c r="BW145" s="1617" t="s">
        <v>36</v>
      </c>
      <c r="BX145" s="1617" t="s">
        <v>36</v>
      </c>
      <c r="BY145" s="1675" t="s">
        <v>36</v>
      </c>
      <c r="BZ145" s="1675" t="s">
        <v>36</v>
      </c>
      <c r="CA145" s="1675" t="s">
        <v>36</v>
      </c>
      <c r="CB145" s="1675" t="s">
        <v>36</v>
      </c>
      <c r="CC145" s="1675" t="s">
        <v>36</v>
      </c>
      <c r="CD145" s="1675" t="s">
        <v>36</v>
      </c>
      <c r="CE145" s="2594"/>
      <c r="CF145" s="2594"/>
      <c r="CG145" s="2594"/>
      <c r="CH145" s="2594"/>
      <c r="CI145" s="2594"/>
      <c r="CJ145" s="2594"/>
      <c r="CK145" s="2594"/>
      <c r="CL145" s="2594"/>
      <c r="CM145" s="2594"/>
      <c r="CN145" s="2594"/>
      <c r="CO145" s="2594"/>
      <c r="CP145" s="2594"/>
      <c r="CQ145" s="2594"/>
      <c r="CR145" s="2594"/>
      <c r="CS145" s="2594"/>
      <c r="CT145" s="2594"/>
      <c r="CU145" s="2594"/>
      <c r="CV145" s="2594"/>
      <c r="CW145" s="2594"/>
      <c r="CX145" s="2594"/>
      <c r="CY145" s="2594"/>
      <c r="CZ145" s="2594"/>
    </row>
    <row r="146" s="130" customFormat="true" ht="15" customHeight="true" x14ac:dyDescent="0.2">
      <c r="A146" s="3054"/>
      <c r="B146" s="300" t="s">
        <v>67</v>
      </c>
      <c r="C146" s="1534" t="s">
        <v>36</v>
      </c>
      <c r="D146" s="1545" t="s">
        <v>36</v>
      </c>
      <c r="E146" s="1545" t="s">
        <v>36</v>
      </c>
      <c r="F146" s="1545" t="s">
        <v>36</v>
      </c>
      <c r="G146" s="1556" t="s">
        <v>36</v>
      </c>
      <c r="H146" s="1567" t="s">
        <v>36</v>
      </c>
      <c r="I146" s="1545" t="s">
        <v>36</v>
      </c>
      <c r="J146" s="1545" t="s">
        <v>36</v>
      </c>
      <c r="K146" s="1545" t="s">
        <v>36</v>
      </c>
      <c r="L146" s="1578" t="s">
        <v>36</v>
      </c>
      <c r="M146" s="1582" t="s">
        <v>36</v>
      </c>
      <c r="N146" s="1545" t="s">
        <v>36</v>
      </c>
      <c r="O146" s="1545" t="s">
        <v>36</v>
      </c>
      <c r="P146" s="1545" t="s">
        <v>36</v>
      </c>
      <c r="Q146" s="1556" t="s">
        <v>36</v>
      </c>
      <c r="R146" s="1567" t="s">
        <v>36</v>
      </c>
      <c r="S146" s="1545" t="s">
        <v>36</v>
      </c>
      <c r="T146" s="1545" t="s">
        <v>36</v>
      </c>
      <c r="U146" s="1545" t="s">
        <v>36</v>
      </c>
      <c r="V146" s="1545" t="s">
        <v>36</v>
      </c>
      <c r="W146" s="1545" t="s">
        <v>36</v>
      </c>
      <c r="X146" s="1545" t="s">
        <v>36</v>
      </c>
      <c r="Y146" s="1586" t="s">
        <v>36</v>
      </c>
      <c r="Z146" s="1586" t="s">
        <v>36</v>
      </c>
      <c r="AA146" s="1586" t="s">
        <v>36</v>
      </c>
      <c r="AB146" s="1586" t="s">
        <v>36</v>
      </c>
      <c r="AC146" s="1586" t="s">
        <v>36</v>
      </c>
      <c r="AD146" s="2555" t="s">
        <v>36</v>
      </c>
      <c r="AE146" s="2574"/>
      <c r="AF146" s="2574"/>
      <c r="AG146" s="2574"/>
      <c r="AH146" s="2574"/>
      <c r="AI146" s="2574"/>
      <c r="AJ146" s="2574"/>
      <c r="AK146" s="2574"/>
      <c r="AL146" s="2574"/>
      <c r="AM146" s="2574"/>
      <c r="AN146" s="2574"/>
      <c r="AO146" s="2574"/>
      <c r="AP146" s="2574"/>
      <c r="AQ146" s="2574"/>
      <c r="AR146" s="2574"/>
      <c r="AS146" s="2574"/>
      <c r="AT146" s="2574"/>
      <c r="AU146" s="2574"/>
      <c r="AV146" s="2574"/>
      <c r="AW146" s="2574"/>
      <c r="AX146" s="2574"/>
      <c r="AY146" s="2574"/>
      <c r="AZ146" s="239"/>
      <c r="BA146" s="3031"/>
      <c r="BB146" s="173" t="s">
        <v>67</v>
      </c>
      <c r="BC146" s="1598" t="s">
        <v>36</v>
      </c>
      <c r="BD146" s="1617" t="s">
        <v>36</v>
      </c>
      <c r="BE146" s="1617" t="s">
        <v>36</v>
      </c>
      <c r="BF146" s="1617" t="s">
        <v>36</v>
      </c>
      <c r="BG146" s="1637" t="s">
        <v>36</v>
      </c>
      <c r="BH146" s="1657" t="s">
        <v>36</v>
      </c>
      <c r="BI146" s="1617" t="s">
        <v>36</v>
      </c>
      <c r="BJ146" s="1617" t="s">
        <v>36</v>
      </c>
      <c r="BK146" s="1617" t="s">
        <v>36</v>
      </c>
      <c r="BL146" s="1637" t="s">
        <v>36</v>
      </c>
      <c r="BM146" s="1657" t="s">
        <v>36</v>
      </c>
      <c r="BN146" s="1617" t="s">
        <v>36</v>
      </c>
      <c r="BO146" s="1617" t="s">
        <v>36</v>
      </c>
      <c r="BP146" s="1617" t="s">
        <v>36</v>
      </c>
      <c r="BQ146" s="1637" t="s">
        <v>36</v>
      </c>
      <c r="BR146" s="1657" t="s">
        <v>36</v>
      </c>
      <c r="BS146" s="1617" t="s">
        <v>36</v>
      </c>
      <c r="BT146" s="1617" t="s">
        <v>36</v>
      </c>
      <c r="BU146" s="1617" t="s">
        <v>36</v>
      </c>
      <c r="BV146" s="1617" t="s">
        <v>36</v>
      </c>
      <c r="BW146" s="1617" t="s">
        <v>36</v>
      </c>
      <c r="BX146" s="1617" t="s">
        <v>36</v>
      </c>
      <c r="BY146" s="1675" t="s">
        <v>36</v>
      </c>
      <c r="BZ146" s="1675" t="s">
        <v>36</v>
      </c>
      <c r="CA146" s="1675" t="s">
        <v>36</v>
      </c>
      <c r="CB146" s="1675" t="s">
        <v>36</v>
      </c>
      <c r="CC146" s="1675" t="s">
        <v>36</v>
      </c>
      <c r="CD146" s="1675" t="s">
        <v>36</v>
      </c>
      <c r="CE146" s="2594"/>
      <c r="CF146" s="2594"/>
      <c r="CG146" s="2594"/>
      <c r="CH146" s="2594"/>
      <c r="CI146" s="2594"/>
      <c r="CJ146" s="2594"/>
      <c r="CK146" s="2594"/>
      <c r="CL146" s="2594"/>
      <c r="CM146" s="2594"/>
      <c r="CN146" s="2594"/>
      <c r="CO146" s="2594"/>
      <c r="CP146" s="2594"/>
      <c r="CQ146" s="2594"/>
      <c r="CR146" s="2594"/>
      <c r="CS146" s="2594"/>
      <c r="CT146" s="2594"/>
      <c r="CU146" s="2594"/>
      <c r="CV146" s="2594"/>
      <c r="CW146" s="2594"/>
      <c r="CX146" s="2594"/>
      <c r="CY146" s="2594"/>
      <c r="CZ146" s="2594"/>
    </row>
    <row r="147" s="130" customFormat="true" ht="15" customHeight="true" x14ac:dyDescent="0.2">
      <c r="A147" s="3054"/>
      <c r="B147" s="300" t="s">
        <v>68</v>
      </c>
      <c r="C147" s="1534" t="s">
        <v>36</v>
      </c>
      <c r="D147" s="1545" t="s">
        <v>36</v>
      </c>
      <c r="E147" s="1545" t="s">
        <v>36</v>
      </c>
      <c r="F147" s="1545" t="s">
        <v>36</v>
      </c>
      <c r="G147" s="1556" t="s">
        <v>36</v>
      </c>
      <c r="H147" s="1567" t="s">
        <v>36</v>
      </c>
      <c r="I147" s="1545" t="s">
        <v>36</v>
      </c>
      <c r="J147" s="1545" t="s">
        <v>36</v>
      </c>
      <c r="K147" s="1545" t="s">
        <v>36</v>
      </c>
      <c r="L147" s="1578" t="s">
        <v>36</v>
      </c>
      <c r="M147" s="1582" t="s">
        <v>36</v>
      </c>
      <c r="N147" s="1545" t="s">
        <v>36</v>
      </c>
      <c r="O147" s="1545" t="s">
        <v>36</v>
      </c>
      <c r="P147" s="1545" t="s">
        <v>36</v>
      </c>
      <c r="Q147" s="1556" t="s">
        <v>36</v>
      </c>
      <c r="R147" s="1567" t="s">
        <v>36</v>
      </c>
      <c r="S147" s="1545" t="s">
        <v>36</v>
      </c>
      <c r="T147" s="1545" t="s">
        <v>36</v>
      </c>
      <c r="U147" s="1545" t="s">
        <v>36</v>
      </c>
      <c r="V147" s="1545" t="s">
        <v>36</v>
      </c>
      <c r="W147" s="1545" t="s">
        <v>36</v>
      </c>
      <c r="X147" s="1545" t="s">
        <v>36</v>
      </c>
      <c r="Y147" s="1586" t="s">
        <v>36</v>
      </c>
      <c r="Z147" s="1586" t="s">
        <v>36</v>
      </c>
      <c r="AA147" s="1586" t="s">
        <v>36</v>
      </c>
      <c r="AB147" s="1586" t="s">
        <v>36</v>
      </c>
      <c r="AC147" s="1586" t="s">
        <v>36</v>
      </c>
      <c r="AD147" s="2555" t="s">
        <v>36</v>
      </c>
      <c r="AE147" s="2574"/>
      <c r="AF147" s="2574"/>
      <c r="AG147" s="2574"/>
      <c r="AH147" s="2574"/>
      <c r="AI147" s="2574"/>
      <c r="AJ147" s="2574"/>
      <c r="AK147" s="2574"/>
      <c r="AL147" s="2574"/>
      <c r="AM147" s="2574"/>
      <c r="AN147" s="2574"/>
      <c r="AO147" s="2574"/>
      <c r="AP147" s="2574"/>
      <c r="AQ147" s="2574"/>
      <c r="AR147" s="2574"/>
      <c r="AS147" s="2574"/>
      <c r="AT147" s="2574"/>
      <c r="AU147" s="2574"/>
      <c r="AV147" s="2574"/>
      <c r="AW147" s="2574"/>
      <c r="AX147" s="2574"/>
      <c r="AY147" s="2574"/>
      <c r="AZ147" s="239"/>
      <c r="BA147" s="3031"/>
      <c r="BB147" s="173" t="s">
        <v>68</v>
      </c>
      <c r="BC147" s="1598" t="s">
        <v>36</v>
      </c>
      <c r="BD147" s="1617" t="s">
        <v>36</v>
      </c>
      <c r="BE147" s="1617" t="s">
        <v>36</v>
      </c>
      <c r="BF147" s="1617" t="s">
        <v>36</v>
      </c>
      <c r="BG147" s="1637" t="s">
        <v>36</v>
      </c>
      <c r="BH147" s="1657" t="s">
        <v>36</v>
      </c>
      <c r="BI147" s="1617" t="s">
        <v>36</v>
      </c>
      <c r="BJ147" s="1617" t="s">
        <v>36</v>
      </c>
      <c r="BK147" s="1617" t="s">
        <v>36</v>
      </c>
      <c r="BL147" s="1637" t="s">
        <v>36</v>
      </c>
      <c r="BM147" s="1657" t="s">
        <v>36</v>
      </c>
      <c r="BN147" s="1617" t="s">
        <v>36</v>
      </c>
      <c r="BO147" s="1617" t="s">
        <v>36</v>
      </c>
      <c r="BP147" s="1617" t="s">
        <v>36</v>
      </c>
      <c r="BQ147" s="1637" t="s">
        <v>36</v>
      </c>
      <c r="BR147" s="1657" t="s">
        <v>36</v>
      </c>
      <c r="BS147" s="1617" t="s">
        <v>36</v>
      </c>
      <c r="BT147" s="1617" t="s">
        <v>36</v>
      </c>
      <c r="BU147" s="1617" t="s">
        <v>36</v>
      </c>
      <c r="BV147" s="1617" t="s">
        <v>36</v>
      </c>
      <c r="BW147" s="1617" t="s">
        <v>36</v>
      </c>
      <c r="BX147" s="1617" t="s">
        <v>36</v>
      </c>
      <c r="BY147" s="1675" t="s">
        <v>36</v>
      </c>
      <c r="BZ147" s="1675" t="s">
        <v>36</v>
      </c>
      <c r="CA147" s="1675" t="s">
        <v>36</v>
      </c>
      <c r="CB147" s="1675" t="s">
        <v>36</v>
      </c>
      <c r="CC147" s="1675" t="s">
        <v>36</v>
      </c>
      <c r="CD147" s="1675" t="s">
        <v>36</v>
      </c>
      <c r="CE147" s="2594"/>
      <c r="CF147" s="2594"/>
      <c r="CG147" s="2594"/>
      <c r="CH147" s="2594"/>
      <c r="CI147" s="2594"/>
      <c r="CJ147" s="2594"/>
      <c r="CK147" s="2594"/>
      <c r="CL147" s="2594"/>
      <c r="CM147" s="2594"/>
      <c r="CN147" s="2594"/>
      <c r="CO147" s="2594"/>
      <c r="CP147" s="2594"/>
      <c r="CQ147" s="2594"/>
      <c r="CR147" s="2594"/>
      <c r="CS147" s="2594"/>
      <c r="CT147" s="2594"/>
      <c r="CU147" s="2594"/>
      <c r="CV147" s="2594"/>
      <c r="CW147" s="2594"/>
      <c r="CX147" s="2594"/>
      <c r="CY147" s="2594"/>
      <c r="CZ147" s="2594"/>
    </row>
    <row r="148" s="130" customFormat="true" ht="15" customHeight="true" x14ac:dyDescent="0.2">
      <c r="A148" s="3054" t="s">
        <v>110</v>
      </c>
      <c r="B148" s="300" t="s">
        <v>50</v>
      </c>
      <c r="C148" s="1160">
        <v>15.16350783711116</v>
      </c>
      <c r="D148" s="1161">
        <v>15.919464932081977</v>
      </c>
      <c r="E148" s="1161">
        <v>19.713196606860624</v>
      </c>
      <c r="F148" s="1161">
        <v>24.570018387303072</v>
      </c>
      <c r="G148" s="1224">
        <v>42.789915145975279</v>
      </c>
      <c r="H148" s="1210">
        <v>30.430077539493141</v>
      </c>
      <c r="I148" s="1161">
        <v>40.589463739378125</v>
      </c>
      <c r="J148" s="1161">
        <v>46.216651261129066</v>
      </c>
      <c r="K148" s="1161">
        <v>55.314944969799697</v>
      </c>
      <c r="L148" s="1182">
        <v>29.053776405268671</v>
      </c>
      <c r="M148" s="1195">
        <v>13.57533623703536</v>
      </c>
      <c r="N148" s="1161">
        <v>15.403389106135732</v>
      </c>
      <c r="O148" s="1161">
        <v>18.699020210717162</v>
      </c>
      <c r="P148" s="1161">
        <v>18.57439265053981</v>
      </c>
      <c r="Q148" s="1224">
        <v>22.100746643152728</v>
      </c>
      <c r="R148" s="1210">
        <v>21.350653734209082</v>
      </c>
      <c r="S148" s="1161">
        <v>40.398837008628483</v>
      </c>
      <c r="T148" s="1161">
        <v>30.943002326418707</v>
      </c>
      <c r="U148" s="1161">
        <v>32.386252116369015</v>
      </c>
      <c r="V148" s="1161">
        <v>25.729332989292587</v>
      </c>
      <c r="W148" s="1161">
        <v>12.437941879244175</v>
      </c>
      <c r="X148" s="1161">
        <v>8.9416942433280084</v>
      </c>
      <c r="Y148" s="1162">
        <v>13.627499633251961</v>
      </c>
      <c r="Z148" s="1162">
        <v>41.928753200436205</v>
      </c>
      <c r="AA148" s="1162">
        <v>25.80330264925475</v>
      </c>
      <c r="AB148" s="1162">
        <v>21.951060599331605</v>
      </c>
      <c r="AC148" s="1162">
        <v>2.193259850179905</v>
      </c>
      <c r="AD148" s="2556">
        <v>16.46438254432076</v>
      </c>
      <c r="AE148" s="2575"/>
      <c r="AF148" s="2575"/>
      <c r="AG148" s="2575"/>
      <c r="AH148" s="2575"/>
      <c r="AI148" s="2575"/>
      <c r="AJ148" s="2575"/>
      <c r="AK148" s="2575"/>
      <c r="AL148" s="2575"/>
      <c r="AM148" s="2575"/>
      <c r="AN148" s="2575"/>
      <c r="AO148" s="2575"/>
      <c r="AP148" s="2575"/>
      <c r="AQ148" s="2575"/>
      <c r="AR148" s="2575"/>
      <c r="AS148" s="2575"/>
      <c r="AT148" s="2575"/>
      <c r="AU148" s="2575"/>
      <c r="AV148" s="2575"/>
      <c r="AW148" s="2575"/>
      <c r="AX148" s="2575"/>
      <c r="AY148" s="2575"/>
      <c r="AZ148" s="239"/>
      <c r="BA148" s="3031" t="s">
        <v>110</v>
      </c>
      <c r="BB148" s="173" t="s">
        <v>50</v>
      </c>
      <c r="BC148" s="1598" t="s">
        <v>36</v>
      </c>
      <c r="BD148" s="1617" t="s">
        <v>36</v>
      </c>
      <c r="BE148" s="1617" t="s">
        <v>36</v>
      </c>
      <c r="BF148" s="1617" t="s">
        <v>36</v>
      </c>
      <c r="BG148" s="1637" t="s">
        <v>36</v>
      </c>
      <c r="BH148" s="1657" t="s">
        <v>36</v>
      </c>
      <c r="BI148" s="1617" t="s">
        <v>36</v>
      </c>
      <c r="BJ148" s="1617" t="s">
        <v>36</v>
      </c>
      <c r="BK148" s="1617" t="s">
        <v>36</v>
      </c>
      <c r="BL148" s="1637" t="s">
        <v>36</v>
      </c>
      <c r="BM148" s="1657" t="s">
        <v>36</v>
      </c>
      <c r="BN148" s="1617" t="s">
        <v>36</v>
      </c>
      <c r="BO148" s="1617" t="s">
        <v>36</v>
      </c>
      <c r="BP148" s="1617" t="s">
        <v>36</v>
      </c>
      <c r="BQ148" s="1637" t="s">
        <v>36</v>
      </c>
      <c r="BR148" s="1657" t="s">
        <v>36</v>
      </c>
      <c r="BS148" s="1617" t="s">
        <v>36</v>
      </c>
      <c r="BT148" s="1617" t="s">
        <v>36</v>
      </c>
      <c r="BU148" s="1617" t="s">
        <v>36</v>
      </c>
      <c r="BV148" s="1617" t="s">
        <v>36</v>
      </c>
      <c r="BW148" s="1617" t="s">
        <v>36</v>
      </c>
      <c r="BX148" s="1617" t="s">
        <v>36</v>
      </c>
      <c r="BY148" s="1675" t="s">
        <v>36</v>
      </c>
      <c r="BZ148" s="1675" t="s">
        <v>36</v>
      </c>
      <c r="CA148" s="1675" t="s">
        <v>36</v>
      </c>
      <c r="CB148" s="1675" t="s">
        <v>36</v>
      </c>
      <c r="CC148" s="1675" t="s">
        <v>36</v>
      </c>
      <c r="CD148" s="1675" t="s">
        <v>36</v>
      </c>
      <c r="CE148" s="2594"/>
      <c r="CF148" s="2594"/>
      <c r="CG148" s="2594"/>
      <c r="CH148" s="2594"/>
      <c r="CI148" s="2594"/>
      <c r="CJ148" s="2594"/>
      <c r="CK148" s="2594"/>
      <c r="CL148" s="2594"/>
      <c r="CM148" s="2594"/>
      <c r="CN148" s="2594"/>
      <c r="CO148" s="2594"/>
      <c r="CP148" s="2594"/>
      <c r="CQ148" s="2594"/>
      <c r="CR148" s="2594"/>
      <c r="CS148" s="2594"/>
      <c r="CT148" s="2594"/>
      <c r="CU148" s="2594"/>
      <c r="CV148" s="2594"/>
      <c r="CW148" s="2594"/>
      <c r="CX148" s="2594"/>
      <c r="CY148" s="2594"/>
      <c r="CZ148" s="2594"/>
    </row>
    <row r="149" s="130" customFormat="true" ht="15" customHeight="true" x14ac:dyDescent="0.2">
      <c r="A149" s="3054"/>
      <c r="B149" s="300" t="s">
        <v>49</v>
      </c>
      <c r="C149" s="1160">
        <v>9.372010856648135</v>
      </c>
      <c r="D149" s="1161">
        <v>10.593865076019361</v>
      </c>
      <c r="E149" s="1161">
        <v>13.975023379118701</v>
      </c>
      <c r="F149" s="1161">
        <v>26.093407737275143</v>
      </c>
      <c r="G149" s="1224">
        <v>54.876045603365164</v>
      </c>
      <c r="H149" s="1210">
        <v>42.091077534107775</v>
      </c>
      <c r="I149" s="1161">
        <v>51.757705893625172</v>
      </c>
      <c r="J149" s="1161">
        <v>51.694188832248855</v>
      </c>
      <c r="K149" s="1161">
        <v>42.978221311827966</v>
      </c>
      <c r="L149" s="1182">
        <v>70.946223594731279</v>
      </c>
      <c r="M149" s="1195">
        <v>6.5318096240190808</v>
      </c>
      <c r="N149" s="1161">
        <v>8.2380042349856648</v>
      </c>
      <c r="O149" s="1161">
        <v>12.273523675961709</v>
      </c>
      <c r="P149" s="1161">
        <v>14.883985112979719</v>
      </c>
      <c r="Q149" s="1224">
        <v>21.404217587629677</v>
      </c>
      <c r="R149" s="1210">
        <v>9.9522594483311515</v>
      </c>
      <c r="S149" s="1161">
        <v>27.004064387681648</v>
      </c>
      <c r="T149" s="1161">
        <v>63.729077744585325</v>
      </c>
      <c r="U149" s="1161">
        <v>9.5542378761066882</v>
      </c>
      <c r="V149" s="1161">
        <v>24.528207107552536</v>
      </c>
      <c r="W149" s="1161">
        <v>19.16537847478337</v>
      </c>
      <c r="X149" s="1161">
        <v>8.5206931553275655</v>
      </c>
      <c r="Y149" s="1162">
        <v>8.1226274436920782</v>
      </c>
      <c r="Z149" s="1162">
        <v>17.56522129771108</v>
      </c>
      <c r="AA149" s="1162">
        <v>20.651831510603134</v>
      </c>
      <c r="AB149" s="1162">
        <v>36.993754553189952</v>
      </c>
      <c r="AC149" s="1162">
        <v>15.659827111500494</v>
      </c>
      <c r="AD149" s="2556">
        <v>14.77744182165423</v>
      </c>
      <c r="AE149" s="2575"/>
      <c r="AF149" s="2575"/>
      <c r="AG149" s="2575"/>
      <c r="AH149" s="2575"/>
      <c r="AI149" s="2575"/>
      <c r="AJ149" s="2575"/>
      <c r="AK149" s="2575"/>
      <c r="AL149" s="2575"/>
      <c r="AM149" s="2575"/>
      <c r="AN149" s="2575"/>
      <c r="AO149" s="2575"/>
      <c r="AP149" s="2575"/>
      <c r="AQ149" s="2575"/>
      <c r="AR149" s="2575"/>
      <c r="AS149" s="2575"/>
      <c r="AT149" s="2575"/>
      <c r="AU149" s="2575"/>
      <c r="AV149" s="2575"/>
      <c r="AW149" s="2575"/>
      <c r="AX149" s="2575"/>
      <c r="AY149" s="2575"/>
      <c r="AZ149" s="239"/>
      <c r="BA149" s="3031"/>
      <c r="BB149" s="173" t="s">
        <v>49</v>
      </c>
      <c r="BC149" s="1598" t="s">
        <v>36</v>
      </c>
      <c r="BD149" s="1617" t="s">
        <v>36</v>
      </c>
      <c r="BE149" s="1617" t="s">
        <v>36</v>
      </c>
      <c r="BF149" s="1617" t="s">
        <v>36</v>
      </c>
      <c r="BG149" s="1637" t="s">
        <v>36</v>
      </c>
      <c r="BH149" s="1657" t="s">
        <v>36</v>
      </c>
      <c r="BI149" s="1617" t="s">
        <v>36</v>
      </c>
      <c r="BJ149" s="1617" t="s">
        <v>36</v>
      </c>
      <c r="BK149" s="1617" t="s">
        <v>36</v>
      </c>
      <c r="BL149" s="1637" t="s">
        <v>36</v>
      </c>
      <c r="BM149" s="1657" t="s">
        <v>36</v>
      </c>
      <c r="BN149" s="1617" t="s">
        <v>36</v>
      </c>
      <c r="BO149" s="1617" t="s">
        <v>36</v>
      </c>
      <c r="BP149" s="1617" t="s">
        <v>36</v>
      </c>
      <c r="BQ149" s="1637" t="s">
        <v>36</v>
      </c>
      <c r="BR149" s="1657" t="s">
        <v>36</v>
      </c>
      <c r="BS149" s="1617" t="s">
        <v>36</v>
      </c>
      <c r="BT149" s="1617" t="s">
        <v>36</v>
      </c>
      <c r="BU149" s="1617" t="s">
        <v>36</v>
      </c>
      <c r="BV149" s="1617" t="s">
        <v>36</v>
      </c>
      <c r="BW149" s="1617" t="s">
        <v>36</v>
      </c>
      <c r="BX149" s="1617" t="s">
        <v>36</v>
      </c>
      <c r="BY149" s="1675" t="s">
        <v>36</v>
      </c>
      <c r="BZ149" s="1675" t="s">
        <v>36</v>
      </c>
      <c r="CA149" s="1675" t="s">
        <v>36</v>
      </c>
      <c r="CB149" s="1675" t="s">
        <v>36</v>
      </c>
      <c r="CC149" s="1675" t="s">
        <v>36</v>
      </c>
      <c r="CD149" s="1675" t="s">
        <v>36</v>
      </c>
      <c r="CE149" s="2594"/>
      <c r="CF149" s="2594"/>
      <c r="CG149" s="2594"/>
      <c r="CH149" s="2594"/>
      <c r="CI149" s="2594"/>
      <c r="CJ149" s="2594"/>
      <c r="CK149" s="2594"/>
      <c r="CL149" s="2594"/>
      <c r="CM149" s="2594"/>
      <c r="CN149" s="2594"/>
      <c r="CO149" s="2594"/>
      <c r="CP149" s="2594"/>
      <c r="CQ149" s="2594"/>
      <c r="CR149" s="2594"/>
      <c r="CS149" s="2594"/>
      <c r="CT149" s="2594"/>
      <c r="CU149" s="2594"/>
      <c r="CV149" s="2594"/>
      <c r="CW149" s="2594"/>
      <c r="CX149" s="2594"/>
      <c r="CY149" s="2594"/>
      <c r="CZ149" s="2594"/>
    </row>
    <row r="150" s="130" customFormat="true" ht="15" customHeight="true" x14ac:dyDescent="0.2">
      <c r="A150" s="3054"/>
      <c r="B150" s="300" t="s">
        <v>112</v>
      </c>
      <c r="C150" s="1160">
        <v>75.464481306240558</v>
      </c>
      <c r="D150" s="1161">
        <v>73.486669991898495</v>
      </c>
      <c r="E150" s="1161">
        <v>66.311780014020457</v>
      </c>
      <c r="F150" s="1161">
        <v>49.336573875421728</v>
      </c>
      <c r="G150" s="1224">
        <v>2.3340392506597563</v>
      </c>
      <c r="H150" s="1210">
        <v>27.478844926399098</v>
      </c>
      <c r="I150" s="1161">
        <v>7.6528303669966284</v>
      </c>
      <c r="J150" s="1161">
        <v>2.0891599066220348</v>
      </c>
      <c r="K150" s="1161">
        <v>1.7068337183722793</v>
      </c>
      <c r="L150" s="1182">
        <v>0</v>
      </c>
      <c r="M150" s="1195">
        <v>79.89285413894558</v>
      </c>
      <c r="N150" s="1161">
        <v>76.358606658878443</v>
      </c>
      <c r="O150" s="1161">
        <v>69.027456113321051</v>
      </c>
      <c r="P150" s="1161">
        <v>66.541622236480421</v>
      </c>
      <c r="Q150" s="1224">
        <v>56.495035769217559</v>
      </c>
      <c r="R150" s="1210">
        <v>68.69708681745972</v>
      </c>
      <c r="S150" s="1161">
        <v>32.597098603689787</v>
      </c>
      <c r="T150" s="1161">
        <v>5.3279199289961801</v>
      </c>
      <c r="U150" s="1161">
        <v>58.059510007524217</v>
      </c>
      <c r="V150" s="1161">
        <v>49.74245990315481</v>
      </c>
      <c r="W150" s="1161">
        <v>68.396679645972313</v>
      </c>
      <c r="X150" s="1161">
        <v>82.537612601344378</v>
      </c>
      <c r="Y150" s="1162">
        <v>78.249872923056103</v>
      </c>
      <c r="Z150" s="1162">
        <v>40.506025501852889</v>
      </c>
      <c r="AA150" s="1162">
        <v>53.544865840141973</v>
      </c>
      <c r="AB150" s="1162">
        <v>41.055184847478401</v>
      </c>
      <c r="AC150" s="1162">
        <v>82.146913038319596</v>
      </c>
      <c r="AD150" s="2556">
        <v>68.758175634024909</v>
      </c>
      <c r="AE150" s="2575"/>
      <c r="AF150" s="2575"/>
      <c r="AG150" s="2575"/>
      <c r="AH150" s="2575"/>
      <c r="AI150" s="2575"/>
      <c r="AJ150" s="2575"/>
      <c r="AK150" s="2575"/>
      <c r="AL150" s="2575"/>
      <c r="AM150" s="2575"/>
      <c r="AN150" s="2575"/>
      <c r="AO150" s="2575"/>
      <c r="AP150" s="2575"/>
      <c r="AQ150" s="2575"/>
      <c r="AR150" s="2575"/>
      <c r="AS150" s="2575"/>
      <c r="AT150" s="2575"/>
      <c r="AU150" s="2575"/>
      <c r="AV150" s="2575"/>
      <c r="AW150" s="2575"/>
      <c r="AX150" s="2575"/>
      <c r="AY150" s="2575"/>
      <c r="AZ150" s="239"/>
      <c r="BA150" s="3031"/>
      <c r="BB150" s="173" t="s">
        <v>112</v>
      </c>
      <c r="BC150" s="1598" t="s">
        <v>36</v>
      </c>
      <c r="BD150" s="1617" t="s">
        <v>36</v>
      </c>
      <c r="BE150" s="1617" t="s">
        <v>36</v>
      </c>
      <c r="BF150" s="1617" t="s">
        <v>36</v>
      </c>
      <c r="BG150" s="1637" t="s">
        <v>36</v>
      </c>
      <c r="BH150" s="1657" t="s">
        <v>36</v>
      </c>
      <c r="BI150" s="1617" t="s">
        <v>36</v>
      </c>
      <c r="BJ150" s="1617" t="s">
        <v>36</v>
      </c>
      <c r="BK150" s="1617" t="s">
        <v>36</v>
      </c>
      <c r="BL150" s="1637" t="s">
        <v>36</v>
      </c>
      <c r="BM150" s="1657" t="s">
        <v>36</v>
      </c>
      <c r="BN150" s="1617" t="s">
        <v>36</v>
      </c>
      <c r="BO150" s="1617" t="s">
        <v>36</v>
      </c>
      <c r="BP150" s="1617" t="s">
        <v>36</v>
      </c>
      <c r="BQ150" s="1637" t="s">
        <v>36</v>
      </c>
      <c r="BR150" s="1657" t="s">
        <v>36</v>
      </c>
      <c r="BS150" s="1617" t="s">
        <v>36</v>
      </c>
      <c r="BT150" s="1617" t="s">
        <v>36</v>
      </c>
      <c r="BU150" s="1617" t="s">
        <v>36</v>
      </c>
      <c r="BV150" s="1617" t="s">
        <v>36</v>
      </c>
      <c r="BW150" s="1617" t="s">
        <v>36</v>
      </c>
      <c r="BX150" s="1617" t="s">
        <v>36</v>
      </c>
      <c r="BY150" s="1675" t="s">
        <v>36</v>
      </c>
      <c r="BZ150" s="1675" t="s">
        <v>36</v>
      </c>
      <c r="CA150" s="1675" t="s">
        <v>36</v>
      </c>
      <c r="CB150" s="1675" t="s">
        <v>36</v>
      </c>
      <c r="CC150" s="1675" t="s">
        <v>36</v>
      </c>
      <c r="CD150" s="1675" t="s">
        <v>36</v>
      </c>
      <c r="CE150" s="2594"/>
      <c r="CF150" s="2594"/>
      <c r="CG150" s="2594"/>
      <c r="CH150" s="2594"/>
      <c r="CI150" s="2594"/>
      <c r="CJ150" s="2594"/>
      <c r="CK150" s="2594"/>
      <c r="CL150" s="2594"/>
      <c r="CM150" s="2594"/>
      <c r="CN150" s="2594"/>
      <c r="CO150" s="2594"/>
      <c r="CP150" s="2594"/>
      <c r="CQ150" s="2594"/>
      <c r="CR150" s="2594"/>
      <c r="CS150" s="2594"/>
      <c r="CT150" s="2594"/>
      <c r="CU150" s="2594"/>
      <c r="CV150" s="2594"/>
      <c r="CW150" s="2594"/>
      <c r="CX150" s="2594"/>
      <c r="CY150" s="2594"/>
      <c r="CZ150" s="2594"/>
    </row>
    <row r="151" s="130" customFormat="true" ht="15" customHeight="true" x14ac:dyDescent="0.2">
      <c r="A151" s="3054" t="s">
        <v>111</v>
      </c>
      <c r="B151" s="300" t="s">
        <v>50</v>
      </c>
      <c r="C151" s="1160">
        <v>62.323141278035621</v>
      </c>
      <c r="D151" s="1161">
        <v>57.910295422133331</v>
      </c>
      <c r="E151" s="1161">
        <v>58.014577511665131</v>
      </c>
      <c r="F151" s="1161">
        <v>48.286089641052719</v>
      </c>
      <c r="G151" s="1224">
        <v>44.248810281371846</v>
      </c>
      <c r="H151" s="1210">
        <v>43.779637532596603</v>
      </c>
      <c r="I151" s="1161">
        <v>44.32340535001056</v>
      </c>
      <c r="J151" s="1161">
        <v>47.747072203625002</v>
      </c>
      <c r="K151" s="1161">
        <v>56.902703131318546</v>
      </c>
      <c r="L151" s="1182">
        <v>29.053776405268671</v>
      </c>
      <c r="M151" s="1195">
        <v>67.586452688828643</v>
      </c>
      <c r="N151" s="1161">
        <v>62.084180554902389</v>
      </c>
      <c r="O151" s="1161">
        <v>58.693348826381985</v>
      </c>
      <c r="P151" s="1161">
        <v>54.331152848831032</v>
      </c>
      <c r="Q151" s="1224">
        <v>50.54916097629615</v>
      </c>
      <c r="R151" s="1210">
        <v>63.176804518529231</v>
      </c>
      <c r="S151" s="1161">
        <v>60.376142296922751</v>
      </c>
      <c r="T151" s="1161">
        <v>33.402048908182152</v>
      </c>
      <c r="U151" s="1161">
        <v>77.462395486238051</v>
      </c>
      <c r="V151" s="1161">
        <v>51.711447554875136</v>
      </c>
      <c r="W151" s="1161">
        <v>39.056564414419881</v>
      </c>
      <c r="X151" s="1161">
        <v>47.499441544183952</v>
      </c>
      <c r="Y151" s="1162">
        <v>64.363615422961885</v>
      </c>
      <c r="Z151" s="1162">
        <v>69.61117565614903</v>
      </c>
      <c r="AA151" s="1162">
        <v>55.513808456162607</v>
      </c>
      <c r="AB151" s="1162">
        <v>36.343070145238094</v>
      </c>
      <c r="AC151" s="1162">
        <v>13.504576754161214</v>
      </c>
      <c r="AD151" s="2556">
        <v>51.046528676150416</v>
      </c>
      <c r="AE151" s="2575"/>
      <c r="AF151" s="2575"/>
      <c r="AG151" s="2575"/>
      <c r="AH151" s="2575"/>
      <c r="AI151" s="2575"/>
      <c r="AJ151" s="2575"/>
      <c r="AK151" s="2575"/>
      <c r="AL151" s="2575"/>
      <c r="AM151" s="2575"/>
      <c r="AN151" s="2575"/>
      <c r="AO151" s="2575"/>
      <c r="AP151" s="2575"/>
      <c r="AQ151" s="2575"/>
      <c r="AR151" s="2575"/>
      <c r="AS151" s="2575"/>
      <c r="AT151" s="2575"/>
      <c r="AU151" s="2575"/>
      <c r="AV151" s="2575"/>
      <c r="AW151" s="2575"/>
      <c r="AX151" s="2575"/>
      <c r="AY151" s="2575"/>
      <c r="AZ151" s="239"/>
      <c r="BA151" s="3031" t="s">
        <v>111</v>
      </c>
      <c r="BB151" s="173" t="s">
        <v>50</v>
      </c>
      <c r="BC151" s="1598" t="s">
        <v>36</v>
      </c>
      <c r="BD151" s="1617" t="s">
        <v>36</v>
      </c>
      <c r="BE151" s="1617" t="s">
        <v>36</v>
      </c>
      <c r="BF151" s="1617" t="s">
        <v>36</v>
      </c>
      <c r="BG151" s="1637" t="s">
        <v>36</v>
      </c>
      <c r="BH151" s="1657" t="s">
        <v>36</v>
      </c>
      <c r="BI151" s="1617" t="s">
        <v>36</v>
      </c>
      <c r="BJ151" s="1617" t="s">
        <v>36</v>
      </c>
      <c r="BK151" s="1617" t="s">
        <v>36</v>
      </c>
      <c r="BL151" s="1637" t="s">
        <v>36</v>
      </c>
      <c r="BM151" s="1657" t="s">
        <v>36</v>
      </c>
      <c r="BN151" s="1617" t="s">
        <v>36</v>
      </c>
      <c r="BO151" s="1617" t="s">
        <v>36</v>
      </c>
      <c r="BP151" s="1617" t="s">
        <v>36</v>
      </c>
      <c r="BQ151" s="1637" t="s">
        <v>36</v>
      </c>
      <c r="BR151" s="1657" t="s">
        <v>36</v>
      </c>
      <c r="BS151" s="1617" t="s">
        <v>36</v>
      </c>
      <c r="BT151" s="1617" t="s">
        <v>36</v>
      </c>
      <c r="BU151" s="1617" t="s">
        <v>36</v>
      </c>
      <c r="BV151" s="1617" t="s">
        <v>36</v>
      </c>
      <c r="BW151" s="1617" t="s">
        <v>36</v>
      </c>
      <c r="BX151" s="1617" t="s">
        <v>36</v>
      </c>
      <c r="BY151" s="1675" t="s">
        <v>36</v>
      </c>
      <c r="BZ151" s="1675" t="s">
        <v>36</v>
      </c>
      <c r="CA151" s="1675" t="s">
        <v>36</v>
      </c>
      <c r="CB151" s="1675" t="s">
        <v>36</v>
      </c>
      <c r="CC151" s="1675" t="s">
        <v>36</v>
      </c>
      <c r="CD151" s="1675" t="s">
        <v>36</v>
      </c>
      <c r="CE151" s="2594"/>
      <c r="CF151" s="2594"/>
      <c r="CG151" s="2594"/>
      <c r="CH151" s="2594"/>
      <c r="CI151" s="2594"/>
      <c r="CJ151" s="2594"/>
      <c r="CK151" s="2594"/>
      <c r="CL151" s="2594"/>
      <c r="CM151" s="2594"/>
      <c r="CN151" s="2594"/>
      <c r="CO151" s="2594"/>
      <c r="CP151" s="2594"/>
      <c r="CQ151" s="2594"/>
      <c r="CR151" s="2594"/>
      <c r="CS151" s="2594"/>
      <c r="CT151" s="2594"/>
      <c r="CU151" s="2594"/>
      <c r="CV151" s="2594"/>
      <c r="CW151" s="2594"/>
      <c r="CX151" s="2594"/>
      <c r="CY151" s="2594"/>
      <c r="CZ151" s="2594"/>
    </row>
    <row r="152" s="130" customFormat="true" ht="15" customHeight="true" x14ac:dyDescent="0.2">
      <c r="A152" s="3055"/>
      <c r="B152" s="301" t="s">
        <v>49</v>
      </c>
      <c r="C152" s="1163">
        <v>37.324182051345147</v>
      </c>
      <c r="D152" s="1164">
        <v>41.766359446435345</v>
      </c>
      <c r="E152" s="1164">
        <v>41.414633911956244</v>
      </c>
      <c r="F152" s="1164">
        <v>51.505207223670283</v>
      </c>
      <c r="G152" s="1225">
        <v>55.724139829710865</v>
      </c>
      <c r="H152" s="1211">
        <v>55.999663594244353</v>
      </c>
      <c r="I152" s="1164">
        <v>55.569796857293319</v>
      </c>
      <c r="J152" s="1164">
        <v>52.252927796374927</v>
      </c>
      <c r="K152" s="1164">
        <v>43.097296868681397</v>
      </c>
      <c r="L152" s="1183">
        <v>70.946223594731279</v>
      </c>
      <c r="M152" s="1196">
        <v>31.95132327441339</v>
      </c>
      <c r="N152" s="1164">
        <v>37.565547532954582</v>
      </c>
      <c r="O152" s="1164">
        <v>40.4196216219134</v>
      </c>
      <c r="P152" s="1164">
        <v>45.280055027110862</v>
      </c>
      <c r="Q152" s="1225">
        <v>49.450839023703899</v>
      </c>
      <c r="R152" s="1211">
        <v>36.823195481470769</v>
      </c>
      <c r="S152" s="1164">
        <v>39.401064892224738</v>
      </c>
      <c r="T152" s="1164">
        <v>66.597951091818004</v>
      </c>
      <c r="U152" s="1164">
        <v>22.537604513761991</v>
      </c>
      <c r="V152" s="1164">
        <v>48.288552445124786</v>
      </c>
      <c r="W152" s="1164">
        <v>60.94343558558004</v>
      </c>
      <c r="X152" s="1164">
        <v>52.500558455815991</v>
      </c>
      <c r="Y152" s="1165">
        <v>35.636384577038122</v>
      </c>
      <c r="Z152" s="1165">
        <v>30.263033350066593</v>
      </c>
      <c r="AA152" s="1165">
        <v>44.131664565550629</v>
      </c>
      <c r="AB152" s="1165">
        <v>63.449371361166115</v>
      </c>
      <c r="AC152" s="1165">
        <v>85.080895688502693</v>
      </c>
      <c r="AD152" s="2557">
        <v>45.725016482073997</v>
      </c>
      <c r="AE152" s="2576"/>
      <c r="AF152" s="2576"/>
      <c r="AG152" s="2576"/>
      <c r="AH152" s="2576"/>
      <c r="AI152" s="2576"/>
      <c r="AJ152" s="2576"/>
      <c r="AK152" s="2576"/>
      <c r="AL152" s="2576"/>
      <c r="AM152" s="2576"/>
      <c r="AN152" s="2576"/>
      <c r="AO152" s="2576"/>
      <c r="AP152" s="2576"/>
      <c r="AQ152" s="2576"/>
      <c r="AR152" s="2576"/>
      <c r="AS152" s="2576"/>
      <c r="AT152" s="2576"/>
      <c r="AU152" s="2576"/>
      <c r="AV152" s="2576"/>
      <c r="AW152" s="2576"/>
      <c r="AX152" s="2576"/>
      <c r="AY152" s="2576"/>
      <c r="AZ152" s="239"/>
      <c r="BA152" s="3056"/>
      <c r="BB152" s="265" t="s">
        <v>49</v>
      </c>
      <c r="BC152" s="1599" t="s">
        <v>36</v>
      </c>
      <c r="BD152" s="1618" t="s">
        <v>36</v>
      </c>
      <c r="BE152" s="1618" t="s">
        <v>36</v>
      </c>
      <c r="BF152" s="1618" t="s">
        <v>36</v>
      </c>
      <c r="BG152" s="1638" t="s">
        <v>36</v>
      </c>
      <c r="BH152" s="1658" t="s">
        <v>36</v>
      </c>
      <c r="BI152" s="1618" t="s">
        <v>36</v>
      </c>
      <c r="BJ152" s="1618" t="s">
        <v>36</v>
      </c>
      <c r="BK152" s="1618" t="s">
        <v>36</v>
      </c>
      <c r="BL152" s="1638" t="s">
        <v>36</v>
      </c>
      <c r="BM152" s="1658" t="s">
        <v>36</v>
      </c>
      <c r="BN152" s="1618" t="s">
        <v>36</v>
      </c>
      <c r="BO152" s="1618" t="s">
        <v>36</v>
      </c>
      <c r="BP152" s="1618" t="s">
        <v>36</v>
      </c>
      <c r="BQ152" s="1638" t="s">
        <v>36</v>
      </c>
      <c r="BR152" s="1658" t="s">
        <v>36</v>
      </c>
      <c r="BS152" s="1618" t="s">
        <v>36</v>
      </c>
      <c r="BT152" s="1618" t="s">
        <v>36</v>
      </c>
      <c r="BU152" s="1618" t="s">
        <v>36</v>
      </c>
      <c r="BV152" s="1618" t="s">
        <v>36</v>
      </c>
      <c r="BW152" s="1618" t="s">
        <v>36</v>
      </c>
      <c r="BX152" s="1618" t="s">
        <v>36</v>
      </c>
      <c r="BY152" s="1676" t="s">
        <v>36</v>
      </c>
      <c r="BZ152" s="1676" t="s">
        <v>36</v>
      </c>
      <c r="CA152" s="1676" t="s">
        <v>36</v>
      </c>
      <c r="CB152" s="1676" t="s">
        <v>36</v>
      </c>
      <c r="CC152" s="1676" t="s">
        <v>36</v>
      </c>
      <c r="CD152" s="1676" t="s">
        <v>36</v>
      </c>
      <c r="CE152" s="2595"/>
      <c r="CF152" s="2595"/>
      <c r="CG152" s="2595"/>
      <c r="CH152" s="2595"/>
      <c r="CI152" s="2595"/>
      <c r="CJ152" s="2595"/>
      <c r="CK152" s="2595"/>
      <c r="CL152" s="2595"/>
      <c r="CM152" s="2595"/>
      <c r="CN152" s="2595"/>
      <c r="CO152" s="2595"/>
      <c r="CP152" s="2595"/>
      <c r="CQ152" s="2595"/>
      <c r="CR152" s="2595"/>
      <c r="CS152" s="2595"/>
      <c r="CT152" s="2595"/>
      <c r="CU152" s="2595"/>
      <c r="CV152" s="2595"/>
      <c r="CW152" s="2595"/>
      <c r="CX152" s="2595"/>
      <c r="CY152" s="2595"/>
      <c r="CZ152" s="2595"/>
    </row>
    <row r="153" s="767" customFormat="true" ht="15" customHeight="true" x14ac:dyDescent="0.2">
      <c r="A153" s="3384" t="s">
        <v>63</v>
      </c>
      <c r="B153" s="2462" t="s">
        <v>382</v>
      </c>
      <c r="C153" s="2397">
        <v>0</v>
      </c>
      <c r="D153" s="2398">
        <v>0</v>
      </c>
      <c r="E153" s="2398">
        <v>0</v>
      </c>
      <c r="F153" s="2398">
        <v>0.25407921601889666</v>
      </c>
      <c r="G153" s="2399">
        <v>2.0314365046732763</v>
      </c>
      <c r="H153" s="2400">
        <v>0.97338645746609442</v>
      </c>
      <c r="I153" s="2398">
        <v>0</v>
      </c>
      <c r="J153" s="2398">
        <v>0</v>
      </c>
      <c r="K153" s="2398">
        <v>1.6830861463497382</v>
      </c>
      <c r="L153" s="2401">
        <v>6.0131029592236747</v>
      </c>
      <c r="M153" s="2402">
        <v>0</v>
      </c>
      <c r="N153" s="2398">
        <v>0</v>
      </c>
      <c r="O153" s="2398">
        <v>0</v>
      </c>
      <c r="P153" s="2398">
        <v>0</v>
      </c>
      <c r="Q153" s="2399">
        <v>0</v>
      </c>
      <c r="R153" s="2400">
        <v>0</v>
      </c>
      <c r="S153" s="2398">
        <v>0</v>
      </c>
      <c r="T153" s="2398">
        <v>2.9287495619344308</v>
      </c>
      <c r="U153" s="2398">
        <v>0</v>
      </c>
      <c r="V153" s="2398">
        <v>0</v>
      </c>
      <c r="W153" s="2398">
        <v>0</v>
      </c>
      <c r="X153" s="2398">
        <v>0</v>
      </c>
      <c r="Y153" s="2398">
        <v>0</v>
      </c>
      <c r="Z153" s="2398">
        <v>0.26311478255943155</v>
      </c>
      <c r="AA153" s="2398">
        <v>0</v>
      </c>
      <c r="AB153" s="2398">
        <v>0</v>
      </c>
      <c r="AC153" s="2398">
        <v>0.5160215979426015</v>
      </c>
      <c r="AD153" s="2729">
        <v>0</v>
      </c>
      <c r="AE153" s="1045"/>
      <c r="AF153" s="1045"/>
      <c r="AG153" s="1045"/>
      <c r="AH153" s="1045"/>
      <c r="AI153" s="1045"/>
      <c r="AJ153" s="1045"/>
      <c r="AK153" s="1045"/>
      <c r="AL153" s="1045"/>
      <c r="AM153" s="1045"/>
      <c r="AN153" s="1045"/>
      <c r="AO153" s="1045"/>
      <c r="AP153" s="1045"/>
      <c r="AQ153" s="1045"/>
      <c r="AR153" s="1045"/>
      <c r="AS153" s="1045"/>
      <c r="AT153" s="1045"/>
      <c r="AU153" s="1045"/>
      <c r="AV153" s="1045"/>
      <c r="AW153" s="1045"/>
      <c r="AX153" s="1045"/>
      <c r="AY153" s="1045"/>
      <c r="AZ153" s="240"/>
      <c r="BA153" s="3356" t="s">
        <v>63</v>
      </c>
      <c r="BB153" s="264" t="s">
        <v>382</v>
      </c>
      <c r="BC153" s="511">
        <v>0</v>
      </c>
      <c r="BD153" s="443">
        <v>0</v>
      </c>
      <c r="BE153" s="443">
        <v>0</v>
      </c>
      <c r="BF153" s="443">
        <v>19.441513</v>
      </c>
      <c r="BG153" s="512">
        <v>155.75730800000002</v>
      </c>
      <c r="BH153" s="523">
        <v>19.441513</v>
      </c>
      <c r="BI153" s="443">
        <v>0</v>
      </c>
      <c r="BJ153" s="443">
        <v>0</v>
      </c>
      <c r="BK153" s="443">
        <v>33.860919000000003</v>
      </c>
      <c r="BL153" s="512">
        <v>121.89638900000003</v>
      </c>
      <c r="BM153" s="523">
        <v>0</v>
      </c>
      <c r="BN153" s="443">
        <v>0</v>
      </c>
      <c r="BO153" s="443">
        <v>0</v>
      </c>
      <c r="BP153" s="443">
        <v>0</v>
      </c>
      <c r="BQ153" s="512">
        <v>0</v>
      </c>
      <c r="BR153" s="523">
        <v>0</v>
      </c>
      <c r="BS153" s="443">
        <v>0</v>
      </c>
      <c r="BT153" s="443">
        <v>143.06596700000003</v>
      </c>
      <c r="BU153" s="443">
        <v>0</v>
      </c>
      <c r="BV153" s="443">
        <v>0</v>
      </c>
      <c r="BW153" s="443">
        <v>0</v>
      </c>
      <c r="BX153" s="443">
        <v>0</v>
      </c>
      <c r="BY153" s="444">
        <v>0</v>
      </c>
      <c r="BZ153" s="444">
        <v>12.691341</v>
      </c>
      <c r="CA153" s="444">
        <v>0</v>
      </c>
      <c r="CB153" s="444">
        <v>0</v>
      </c>
      <c r="CC153" s="444">
        <v>19.441513</v>
      </c>
      <c r="CD153" s="444">
        <v>0</v>
      </c>
      <c r="CE153" s="2596"/>
      <c r="CF153" s="2596"/>
      <c r="CG153" s="2596"/>
      <c r="CH153" s="2596"/>
      <c r="CI153" s="2596"/>
      <c r="CJ153" s="2596"/>
      <c r="CK153" s="2596"/>
      <c r="CL153" s="2596"/>
      <c r="CM153" s="2596"/>
      <c r="CN153" s="2596"/>
      <c r="CO153" s="2596"/>
      <c r="CP153" s="2596"/>
      <c r="CQ153" s="2596"/>
      <c r="CR153" s="2596"/>
      <c r="CS153" s="2596"/>
      <c r="CT153" s="2596"/>
      <c r="CU153" s="2596"/>
      <c r="CV153" s="2596"/>
      <c r="CW153" s="2596"/>
      <c r="CX153" s="2596"/>
      <c r="CY153" s="2596"/>
      <c r="CZ153" s="2596"/>
    </row>
    <row r="154" s="767" customFormat="true" ht="15" customHeight="true" x14ac:dyDescent="0.2">
      <c r="A154" s="3384"/>
      <c r="B154" s="2462" t="s">
        <v>383</v>
      </c>
      <c r="C154" s="2397">
        <v>0.3751513813525984</v>
      </c>
      <c r="D154" s="2398">
        <v>0.57475923913447902</v>
      </c>
      <c r="E154" s="2398">
        <v>0.74235006001430826</v>
      </c>
      <c r="F154" s="2398">
        <v>1.3204215344394366</v>
      </c>
      <c r="G154" s="2399">
        <v>6.1786671683973928</v>
      </c>
      <c r="H154" s="2400">
        <v>1.4368212903617916</v>
      </c>
      <c r="I154" s="2398">
        <v>0</v>
      </c>
      <c r="J154" s="2398">
        <v>3.1768240823500662</v>
      </c>
      <c r="K154" s="2398">
        <v>6.0758449769777529</v>
      </c>
      <c r="L154" s="2401">
        <v>14.197415993470427</v>
      </c>
      <c r="M154" s="2402">
        <v>0.13782283602040804</v>
      </c>
      <c r="N154" s="2398">
        <v>0.28781562068895372</v>
      </c>
      <c r="O154" s="2398">
        <v>0.8277262294580775</v>
      </c>
      <c r="P154" s="2398">
        <v>0.8583317436492276</v>
      </c>
      <c r="Q154" s="2399">
        <v>1.4648956665513648</v>
      </c>
      <c r="R154" s="2400">
        <v>0.12929474147949038</v>
      </c>
      <c r="S154" s="2398">
        <v>0.62803050988665277</v>
      </c>
      <c r="T154" s="2398">
        <v>6.85635538432029</v>
      </c>
      <c r="U154" s="2398">
        <v>6.2661606099444531E-2</v>
      </c>
      <c r="V154" s="2398">
        <v>0</v>
      </c>
      <c r="W154" s="2398">
        <v>4.3534087981070294E-2</v>
      </c>
      <c r="X154" s="2398">
        <v>4.5726083645282953E-2</v>
      </c>
      <c r="Y154" s="2398">
        <v>0</v>
      </c>
      <c r="Z154" s="2398">
        <v>2.6331735953493181</v>
      </c>
      <c r="AA154" s="2398">
        <v>0</v>
      </c>
      <c r="AB154" s="2398">
        <v>11.61193252831252</v>
      </c>
      <c r="AC154" s="2398">
        <v>0</v>
      </c>
      <c r="AD154" s="2729">
        <v>5.4645366581984253E-2</v>
      </c>
      <c r="AE154" s="1045"/>
      <c r="AF154" s="1045"/>
      <c r="AG154" s="1045"/>
      <c r="AH154" s="1045"/>
      <c r="AI154" s="1045"/>
      <c r="AJ154" s="1045"/>
      <c r="AK154" s="1045"/>
      <c r="AL154" s="1045"/>
      <c r="AM154" s="1045"/>
      <c r="AN154" s="1045"/>
      <c r="AO154" s="1045"/>
      <c r="AP154" s="1045"/>
      <c r="AQ154" s="1045"/>
      <c r="AR154" s="1045"/>
      <c r="AS154" s="1045"/>
      <c r="AT154" s="1045"/>
      <c r="AU154" s="1045"/>
      <c r="AV154" s="1045"/>
      <c r="AW154" s="1045"/>
      <c r="AX154" s="1045"/>
      <c r="AY154" s="1045"/>
      <c r="AZ154" s="240"/>
      <c r="BA154" s="3356"/>
      <c r="BB154" s="173" t="s">
        <v>383</v>
      </c>
      <c r="BC154" s="513">
        <v>28.904392999999999</v>
      </c>
      <c r="BD154" s="445">
        <v>44.223077000000004</v>
      </c>
      <c r="BE154" s="445">
        <v>57.264583000000002</v>
      </c>
      <c r="BF154" s="445">
        <v>101.035389</v>
      </c>
      <c r="BG154" s="514">
        <v>473.73991899999993</v>
      </c>
      <c r="BH154" s="524">
        <v>28.697728000000001</v>
      </c>
      <c r="BI154" s="445">
        <v>0</v>
      </c>
      <c r="BJ154" s="445">
        <v>63.696829999999999</v>
      </c>
      <c r="BK154" s="445">
        <v>122.23598600000001</v>
      </c>
      <c r="BL154" s="514">
        <v>287.80710300000004</v>
      </c>
      <c r="BM154" s="524">
        <v>7.8294990000000002</v>
      </c>
      <c r="BN154" s="445">
        <v>16.304711000000001</v>
      </c>
      <c r="BO154" s="445">
        <v>47.057141999999999</v>
      </c>
      <c r="BP154" s="445">
        <v>48.710557000000001</v>
      </c>
      <c r="BQ154" s="514">
        <v>82.827804999999984</v>
      </c>
      <c r="BR154" s="524">
        <v>4.7126450000000002</v>
      </c>
      <c r="BS154" s="445">
        <v>8.1991390000000006</v>
      </c>
      <c r="BT154" s="445">
        <v>334.92488599999996</v>
      </c>
      <c r="BU154" s="445">
        <v>1.8791439999999999</v>
      </c>
      <c r="BV154" s="445">
        <v>0</v>
      </c>
      <c r="BW154" s="445">
        <v>1.3302400000000001</v>
      </c>
      <c r="BX154" s="445">
        <v>0.71890200000000004</v>
      </c>
      <c r="BY154" s="446">
        <v>0</v>
      </c>
      <c r="BZ154" s="446">
        <v>127.011123</v>
      </c>
      <c r="CA154" s="446">
        <v>0</v>
      </c>
      <c r="CB154" s="446">
        <v>225.56681999999995</v>
      </c>
      <c r="CC154" s="446">
        <v>0</v>
      </c>
      <c r="CD154" s="446">
        <v>0.82446200000000003</v>
      </c>
      <c r="CE154" s="2596"/>
      <c r="CF154" s="2596"/>
      <c r="CG154" s="2596"/>
      <c r="CH154" s="2596"/>
      <c r="CI154" s="2596"/>
      <c r="CJ154" s="2596"/>
      <c r="CK154" s="2596"/>
      <c r="CL154" s="2596"/>
      <c r="CM154" s="2596"/>
      <c r="CN154" s="2596"/>
      <c r="CO154" s="2596"/>
      <c r="CP154" s="2596"/>
      <c r="CQ154" s="2596"/>
      <c r="CR154" s="2596"/>
      <c r="CS154" s="2596"/>
      <c r="CT154" s="2596"/>
      <c r="CU154" s="2596"/>
      <c r="CV154" s="2596"/>
      <c r="CW154" s="2596"/>
      <c r="CX154" s="2596"/>
      <c r="CY154" s="2596"/>
      <c r="CZ154" s="2596"/>
    </row>
    <row r="155" s="767" customFormat="true" ht="15" customHeight="true" x14ac:dyDescent="0.2">
      <c r="A155" s="3384"/>
      <c r="B155" s="2462" t="s">
        <v>384</v>
      </c>
      <c r="C155" s="2397">
        <v>0</v>
      </c>
      <c r="D155" s="2398">
        <v>1.9938897848470659E-2</v>
      </c>
      <c r="E155" s="2398">
        <v>0.20320542250583268</v>
      </c>
      <c r="F155" s="2398">
        <v>0</v>
      </c>
      <c r="G155" s="2399">
        <v>0.33815286201207451</v>
      </c>
      <c r="H155" s="2400">
        <v>0</v>
      </c>
      <c r="I155" s="2398">
        <v>0</v>
      </c>
      <c r="J155" s="2398">
        <v>0</v>
      </c>
      <c r="K155" s="2398">
        <v>0.41974984503302981</v>
      </c>
      <c r="L155" s="2401">
        <v>0.86241411851311245</v>
      </c>
      <c r="M155" s="2402">
        <v>0</v>
      </c>
      <c r="N155" s="2398">
        <v>2.7081043808558729E-2</v>
      </c>
      <c r="O155" s="2398">
        <v>0.11816722390451759</v>
      </c>
      <c r="P155" s="2398">
        <v>0.15783622211789852</v>
      </c>
      <c r="Q155" s="2399">
        <v>0</v>
      </c>
      <c r="R155" s="2400">
        <v>0</v>
      </c>
      <c r="S155" s="2398">
        <v>0.26363644215538423</v>
      </c>
      <c r="T155" s="2398">
        <v>0.78119965190162011</v>
      </c>
      <c r="U155" s="2398">
        <v>0</v>
      </c>
      <c r="V155" s="2398">
        <v>0</v>
      </c>
      <c r="W155" s="2398">
        <v>0</v>
      </c>
      <c r="X155" s="2398">
        <v>0</v>
      </c>
      <c r="Y155" s="2398">
        <v>0</v>
      </c>
      <c r="Z155" s="2398">
        <v>0</v>
      </c>
      <c r="AA155" s="2398">
        <v>0</v>
      </c>
      <c r="AB155" s="2398">
        <v>7.8975690366108769E-2</v>
      </c>
      <c r="AC155" s="2398">
        <v>0</v>
      </c>
      <c r="AD155" s="2729">
        <v>0</v>
      </c>
      <c r="AE155" s="1045"/>
      <c r="AF155" s="1045"/>
      <c r="AG155" s="1045"/>
      <c r="AH155" s="1045"/>
      <c r="AI155" s="1045"/>
      <c r="AJ155" s="1045"/>
      <c r="AK155" s="1045"/>
      <c r="AL155" s="1045"/>
      <c r="AM155" s="1045"/>
      <c r="AN155" s="1045"/>
      <c r="AO155" s="1045"/>
      <c r="AP155" s="1045"/>
      <c r="AQ155" s="1045"/>
      <c r="AR155" s="1045"/>
      <c r="AS155" s="1045"/>
      <c r="AT155" s="1045"/>
      <c r="AU155" s="1045"/>
      <c r="AV155" s="1045"/>
      <c r="AW155" s="1045"/>
      <c r="AX155" s="1045"/>
      <c r="AY155" s="1045"/>
      <c r="AZ155" s="240"/>
      <c r="BA155" s="3356"/>
      <c r="BB155" s="173" t="s">
        <v>384</v>
      </c>
      <c r="BC155" s="513">
        <v>0</v>
      </c>
      <c r="BD155" s="445">
        <v>1.5341370000000001</v>
      </c>
      <c r="BE155" s="445">
        <v>15.675184</v>
      </c>
      <c r="BF155" s="445">
        <v>0</v>
      </c>
      <c r="BG155" s="514">
        <v>25.927357000000001</v>
      </c>
      <c r="BH155" s="524">
        <v>0</v>
      </c>
      <c r="BI155" s="445">
        <v>0</v>
      </c>
      <c r="BJ155" s="445">
        <v>0</v>
      </c>
      <c r="BK155" s="445">
        <v>8.4446750000000002</v>
      </c>
      <c r="BL155" s="514">
        <v>17.482682</v>
      </c>
      <c r="BM155" s="524">
        <v>0</v>
      </c>
      <c r="BN155" s="445">
        <v>1.5341370000000001</v>
      </c>
      <c r="BO155" s="445">
        <v>6.7179359999999999</v>
      </c>
      <c r="BP155" s="445">
        <v>8.9572479999999999</v>
      </c>
      <c r="BQ155" s="514">
        <v>0</v>
      </c>
      <c r="BR155" s="524">
        <v>0</v>
      </c>
      <c r="BS155" s="445">
        <v>3.4418579999999999</v>
      </c>
      <c r="BT155" s="445">
        <v>38.160683000000006</v>
      </c>
      <c r="BU155" s="445">
        <v>0</v>
      </c>
      <c r="BV155" s="445">
        <v>0</v>
      </c>
      <c r="BW155" s="445">
        <v>0</v>
      </c>
      <c r="BX155" s="445">
        <v>0</v>
      </c>
      <c r="BY155" s="446">
        <v>0</v>
      </c>
      <c r="BZ155" s="446">
        <v>0</v>
      </c>
      <c r="CA155" s="446">
        <v>0</v>
      </c>
      <c r="CB155" s="446">
        <v>1.5341370000000001</v>
      </c>
      <c r="CC155" s="446">
        <v>0</v>
      </c>
      <c r="CD155" s="446">
        <v>0</v>
      </c>
      <c r="CE155" s="2596"/>
      <c r="CF155" s="2596"/>
      <c r="CG155" s="2596"/>
      <c r="CH155" s="2596"/>
      <c r="CI155" s="2596"/>
      <c r="CJ155" s="2596"/>
      <c r="CK155" s="2596"/>
      <c r="CL155" s="2596"/>
      <c r="CM155" s="2596"/>
      <c r="CN155" s="2596"/>
      <c r="CO155" s="2596"/>
      <c r="CP155" s="2596"/>
      <c r="CQ155" s="2596"/>
      <c r="CR155" s="2596"/>
      <c r="CS155" s="2596"/>
      <c r="CT155" s="2596"/>
      <c r="CU155" s="2596"/>
      <c r="CV155" s="2596"/>
      <c r="CW155" s="2596"/>
      <c r="CX155" s="2596"/>
      <c r="CY155" s="2596"/>
      <c r="CZ155" s="2596"/>
    </row>
    <row r="156" s="767" customFormat="true" ht="15" customHeight="true" x14ac:dyDescent="0.2">
      <c r="A156" s="3384"/>
      <c r="B156" s="2462" t="s">
        <v>387</v>
      </c>
      <c r="C156" s="2397">
        <v>0.36426088638460224</v>
      </c>
      <c r="D156" s="2398">
        <v>0.71704659813641536</v>
      </c>
      <c r="E156" s="2398">
        <v>0.39167181248812377</v>
      </c>
      <c r="F156" s="2398">
        <v>0.8364831222921898</v>
      </c>
      <c r="G156" s="2399">
        <v>0.57705704100283328</v>
      </c>
      <c r="H156" s="2400">
        <v>3.4298616612015422</v>
      </c>
      <c r="I156" s="2398">
        <v>4.0774914885378002E-2</v>
      </c>
      <c r="J156" s="2398">
        <v>1.1771743403964798</v>
      </c>
      <c r="K156" s="2398">
        <v>0</v>
      </c>
      <c r="L156" s="2401">
        <v>1.0182654399655457</v>
      </c>
      <c r="M156" s="2402">
        <v>0.49403424382478583</v>
      </c>
      <c r="N156" s="2398">
        <v>0.71924373759959392</v>
      </c>
      <c r="O156" s="2398">
        <v>0.49799750213744265</v>
      </c>
      <c r="P156" s="2398">
        <v>0.19383931162574275</v>
      </c>
      <c r="Q156" s="2399">
        <v>0</v>
      </c>
      <c r="R156" s="2400">
        <v>1.0994006373775362</v>
      </c>
      <c r="S156" s="2398">
        <v>0</v>
      </c>
      <c r="T156" s="2398">
        <v>0.26334620542325016</v>
      </c>
      <c r="U156" s="2398">
        <v>0.25269259088287671</v>
      </c>
      <c r="V156" s="2398">
        <v>0</v>
      </c>
      <c r="W156" s="2398">
        <v>0</v>
      </c>
      <c r="X156" s="2398">
        <v>0</v>
      </c>
      <c r="Y156" s="2398">
        <v>0</v>
      </c>
      <c r="Z156" s="2398">
        <v>3.1635397212319125</v>
      </c>
      <c r="AA156" s="2398">
        <v>0</v>
      </c>
      <c r="AB156" s="2398">
        <v>0</v>
      </c>
      <c r="AC156" s="2398">
        <v>0</v>
      </c>
      <c r="AD156" s="2729">
        <v>0.56953972955539078</v>
      </c>
      <c r="AE156" s="1045"/>
      <c r="AF156" s="1045"/>
      <c r="AG156" s="1045"/>
      <c r="AH156" s="1045"/>
      <c r="AI156" s="1045"/>
      <c r="AJ156" s="1045"/>
      <c r="AK156" s="1045"/>
      <c r="AL156" s="1045"/>
      <c r="AM156" s="1045"/>
      <c r="AN156" s="1045"/>
      <c r="AO156" s="1045"/>
      <c r="AP156" s="1045"/>
      <c r="AQ156" s="1045"/>
      <c r="AR156" s="1045"/>
      <c r="AS156" s="1045"/>
      <c r="AT156" s="1045"/>
      <c r="AU156" s="1045"/>
      <c r="AV156" s="1045"/>
      <c r="AW156" s="1045"/>
      <c r="AX156" s="1045"/>
      <c r="AY156" s="1045"/>
      <c r="AZ156" s="240"/>
      <c r="BA156" s="3356"/>
      <c r="BB156" s="173" t="s">
        <v>387</v>
      </c>
      <c r="BC156" s="513">
        <v>28.065309999999997</v>
      </c>
      <c r="BD156" s="445">
        <v>55.170939000000004</v>
      </c>
      <c r="BE156" s="445">
        <v>30.213405000000002</v>
      </c>
      <c r="BF156" s="445">
        <v>64.005618999999996</v>
      </c>
      <c r="BG156" s="514">
        <v>44.244971999999997</v>
      </c>
      <c r="BH156" s="524">
        <v>68.504857000000001</v>
      </c>
      <c r="BI156" s="445">
        <v>0.82792200000000005</v>
      </c>
      <c r="BJ156" s="445">
        <v>23.602904000000002</v>
      </c>
      <c r="BK156" s="445">
        <v>0</v>
      </c>
      <c r="BL156" s="514">
        <v>20.642068000000002</v>
      </c>
      <c r="BM156" s="524">
        <v>28.065309999999997</v>
      </c>
      <c r="BN156" s="445">
        <v>40.745048000000004</v>
      </c>
      <c r="BO156" s="445">
        <v>28.311703000000001</v>
      </c>
      <c r="BP156" s="445">
        <v>11.000433000000001</v>
      </c>
      <c r="BQ156" s="514">
        <v>0</v>
      </c>
      <c r="BR156" s="524">
        <v>40.071892000000005</v>
      </c>
      <c r="BS156" s="445">
        <v>0</v>
      </c>
      <c r="BT156" s="445">
        <v>12.864152000000001</v>
      </c>
      <c r="BU156" s="445">
        <v>7.5779379999999996</v>
      </c>
      <c r="BV156" s="445">
        <v>0</v>
      </c>
      <c r="BW156" s="445">
        <v>0</v>
      </c>
      <c r="BX156" s="445">
        <v>0</v>
      </c>
      <c r="BY156" s="446">
        <v>0</v>
      </c>
      <c r="BZ156" s="446">
        <v>152.59333199999998</v>
      </c>
      <c r="CA156" s="446">
        <v>0</v>
      </c>
      <c r="CB156" s="446">
        <v>0</v>
      </c>
      <c r="CC156" s="446">
        <v>0</v>
      </c>
      <c r="CD156" s="446">
        <v>8.5929310000000001</v>
      </c>
      <c r="CE156" s="2596"/>
      <c r="CF156" s="2596"/>
      <c r="CG156" s="2596"/>
      <c r="CH156" s="2596"/>
      <c r="CI156" s="2596"/>
      <c r="CJ156" s="2596"/>
      <c r="CK156" s="2596"/>
      <c r="CL156" s="2596"/>
      <c r="CM156" s="2596"/>
      <c r="CN156" s="2596"/>
      <c r="CO156" s="2596"/>
      <c r="CP156" s="2596"/>
      <c r="CQ156" s="2596"/>
      <c r="CR156" s="2596"/>
      <c r="CS156" s="2596"/>
      <c r="CT156" s="2596"/>
      <c r="CU156" s="2596"/>
      <c r="CV156" s="2596"/>
      <c r="CW156" s="2596"/>
      <c r="CX156" s="2596"/>
      <c r="CY156" s="2596"/>
      <c r="CZ156" s="2596"/>
    </row>
    <row r="157" s="767" customFormat="true" ht="15" customHeight="true" x14ac:dyDescent="0.2">
      <c r="A157" s="3384"/>
      <c r="B157" s="2462" t="s">
        <v>388</v>
      </c>
      <c r="C157" s="2397">
        <v>23.527068712907521</v>
      </c>
      <c r="D157" s="2398">
        <v>25.028278971566074</v>
      </c>
      <c r="E157" s="2398">
        <v>32.464333394880626</v>
      </c>
      <c r="F157" s="2398">
        <v>48.416421113630228</v>
      </c>
      <c r="G157" s="2399">
        <v>89.08063451155536</v>
      </c>
      <c r="H157" s="2400">
        <v>67.590915870288541</v>
      </c>
      <c r="I157" s="2398">
        <v>92.407822763373929</v>
      </c>
      <c r="J157" s="2398">
        <v>94.402115398923343</v>
      </c>
      <c r="K157" s="2398">
        <v>91.236922447515326</v>
      </c>
      <c r="L157" s="2401">
        <v>77.908801488827194</v>
      </c>
      <c r="M157" s="2402">
        <v>19.246774969297391</v>
      </c>
      <c r="N157" s="2398">
        <v>22.54862402901265</v>
      </c>
      <c r="O157" s="2398">
        <v>29.450336831061975</v>
      </c>
      <c r="P157" s="2398">
        <v>31.983899385455967</v>
      </c>
      <c r="Q157" s="2399">
        <v>42.152796016417994</v>
      </c>
      <c r="R157" s="2400">
        <v>30.206905908435079</v>
      </c>
      <c r="S157" s="2398">
        <v>66.668983551100396</v>
      </c>
      <c r="T157" s="2398">
        <v>83.842429267424464</v>
      </c>
      <c r="U157" s="2398">
        <v>39.3472007909117</v>
      </c>
      <c r="V157" s="2398">
        <v>50.257540096845155</v>
      </c>
      <c r="W157" s="2398">
        <v>31.559786266046501</v>
      </c>
      <c r="X157" s="2398">
        <v>17.416661315010302</v>
      </c>
      <c r="Y157" s="2398">
        <v>21.750127076944029</v>
      </c>
      <c r="Z157" s="2398">
        <v>54.603397064184456</v>
      </c>
      <c r="AA157" s="2398">
        <v>46.624979217993584</v>
      </c>
      <c r="AB157" s="2398">
        <v>46.995413651322714</v>
      </c>
      <c r="AC157" s="2398">
        <v>17.646570460087009</v>
      </c>
      <c r="AD157" s="2729">
        <v>31.398740532807341</v>
      </c>
      <c r="AE157" s="1045"/>
      <c r="AF157" s="1045"/>
      <c r="AG157" s="1045"/>
      <c r="AH157" s="1045"/>
      <c r="AI157" s="1045"/>
      <c r="AJ157" s="1045"/>
      <c r="AK157" s="1045"/>
      <c r="AL157" s="1045"/>
      <c r="AM157" s="1045"/>
      <c r="AN157" s="1045"/>
      <c r="AO157" s="1045"/>
      <c r="AP157" s="1045"/>
      <c r="AQ157" s="1045"/>
      <c r="AR157" s="1045"/>
      <c r="AS157" s="1045"/>
      <c r="AT157" s="1045"/>
      <c r="AU157" s="1045"/>
      <c r="AV157" s="1045"/>
      <c r="AW157" s="1045"/>
      <c r="AX157" s="1045"/>
      <c r="AY157" s="1045"/>
      <c r="AZ157" s="240"/>
      <c r="BA157" s="3356"/>
      <c r="BB157" s="173" t="s">
        <v>388</v>
      </c>
      <c r="BC157" s="513">
        <v>1812.6966179999995</v>
      </c>
      <c r="BD157" s="445">
        <v>1925.7237339999995</v>
      </c>
      <c r="BE157" s="445">
        <v>2504.2855309999995</v>
      </c>
      <c r="BF157" s="445">
        <v>3704.7047580000012</v>
      </c>
      <c r="BG157" s="514">
        <v>6830.1223269999891</v>
      </c>
      <c r="BH157" s="524">
        <v>1349.9978960000001</v>
      </c>
      <c r="BI157" s="445">
        <v>1876.3121800000006</v>
      </c>
      <c r="BJ157" s="445">
        <v>1892.8072000000013</v>
      </c>
      <c r="BK157" s="445">
        <v>1835.5364920000006</v>
      </c>
      <c r="BL157" s="514">
        <v>1579.3512330000003</v>
      </c>
      <c r="BM157" s="524">
        <v>1093.3790780000004</v>
      </c>
      <c r="BN157" s="445">
        <v>1277.3761110000003</v>
      </c>
      <c r="BO157" s="445">
        <v>1674.2838789999989</v>
      </c>
      <c r="BP157" s="445">
        <v>1815.0948810000004</v>
      </c>
      <c r="BQ157" s="514">
        <v>2383.394018</v>
      </c>
      <c r="BR157" s="524">
        <v>1101.0070670000007</v>
      </c>
      <c r="BS157" s="445">
        <v>870.38488500000028</v>
      </c>
      <c r="BT157" s="445">
        <v>4095.603931000001</v>
      </c>
      <c r="BU157" s="445">
        <v>1179.9738449999993</v>
      </c>
      <c r="BV157" s="445">
        <v>1516.9708030000008</v>
      </c>
      <c r="BW157" s="445">
        <v>964.34982400000104</v>
      </c>
      <c r="BX157" s="445">
        <v>273.82342100000017</v>
      </c>
      <c r="BY157" s="446">
        <v>581.49057199999993</v>
      </c>
      <c r="BZ157" s="446">
        <v>2633.7947460000023</v>
      </c>
      <c r="CA157" s="446">
        <v>1508.6508910000011</v>
      </c>
      <c r="CB157" s="446">
        <v>912.90626999999995</v>
      </c>
      <c r="CC157" s="446">
        <v>664.84819700000014</v>
      </c>
      <c r="CD157" s="446">
        <v>473.72851600000024</v>
      </c>
      <c r="CE157" s="2596"/>
      <c r="CF157" s="2596"/>
      <c r="CG157" s="2596"/>
      <c r="CH157" s="2596"/>
      <c r="CI157" s="2596"/>
      <c r="CJ157" s="2596"/>
      <c r="CK157" s="2596"/>
      <c r="CL157" s="2596"/>
      <c r="CM157" s="2596"/>
      <c r="CN157" s="2596"/>
      <c r="CO157" s="2596"/>
      <c r="CP157" s="2596"/>
      <c r="CQ157" s="2596"/>
      <c r="CR157" s="2596"/>
      <c r="CS157" s="2596"/>
      <c r="CT157" s="2596"/>
      <c r="CU157" s="2596"/>
      <c r="CV157" s="2596"/>
      <c r="CW157" s="2596"/>
      <c r="CX157" s="2596"/>
      <c r="CY157" s="2596"/>
      <c r="CZ157" s="2596"/>
    </row>
    <row r="158" s="767" customFormat="true" ht="15" customHeight="true" x14ac:dyDescent="0.2">
      <c r="A158" s="3384"/>
      <c r="B158" s="2462" t="s">
        <v>389</v>
      </c>
      <c r="C158" s="2397">
        <v>2.0218508402940727</v>
      </c>
      <c r="D158" s="2398">
        <v>3.9419138934638034</v>
      </c>
      <c r="E158" s="2398">
        <v>3.0014176754487392</v>
      </c>
      <c r="F158" s="2398">
        <v>5.0815223215097989</v>
      </c>
      <c r="G158" s="2399">
        <v>0.425213797858294</v>
      </c>
      <c r="H158" s="2400">
        <v>1.82374503987484</v>
      </c>
      <c r="I158" s="2398">
        <v>1.9865115063486223</v>
      </c>
      <c r="J158" s="2398">
        <v>0.1653578828385647</v>
      </c>
      <c r="K158" s="2398">
        <v>0.58439658412413209</v>
      </c>
      <c r="L158" s="2401">
        <v>0</v>
      </c>
      <c r="M158" s="2402">
        <v>2.0837057454146235</v>
      </c>
      <c r="N158" s="2398">
        <v>4.1272600475916184</v>
      </c>
      <c r="O158" s="2398">
        <v>2.8612304080572319</v>
      </c>
      <c r="P158" s="2398">
        <v>3.5362183290177422</v>
      </c>
      <c r="Q158" s="2399">
        <v>5.3884543408149836</v>
      </c>
      <c r="R158" s="2400">
        <v>4.176026028451572</v>
      </c>
      <c r="S158" s="2398">
        <v>3.244644438255325</v>
      </c>
      <c r="T158" s="2398">
        <v>1.0073209066860243</v>
      </c>
      <c r="U158" s="2398">
        <v>0</v>
      </c>
      <c r="V158" s="2398">
        <v>0.53753630439184474</v>
      </c>
      <c r="W158" s="2398">
        <v>0.24264988356973036</v>
      </c>
      <c r="X158" s="2398">
        <v>4.3160870210403388</v>
      </c>
      <c r="Y158" s="2398">
        <v>2.0943516352763063</v>
      </c>
      <c r="Z158" s="2398">
        <v>9.9819707756446814</v>
      </c>
      <c r="AA158" s="2398">
        <v>1.282533760698239</v>
      </c>
      <c r="AB158" s="2398">
        <v>1.9671842345829631</v>
      </c>
      <c r="AC158" s="2398">
        <v>3.7178651125673765</v>
      </c>
      <c r="AD158" s="2729">
        <v>1.2924338856926822</v>
      </c>
      <c r="AE158" s="1045"/>
      <c r="AF158" s="1045"/>
      <c r="AG158" s="1045"/>
      <c r="AH158" s="1045"/>
      <c r="AI158" s="1045"/>
      <c r="AJ158" s="1045"/>
      <c r="AK158" s="1045"/>
      <c r="AL158" s="1045"/>
      <c r="AM158" s="1045"/>
      <c r="AN158" s="1045"/>
      <c r="AO158" s="1045"/>
      <c r="AP158" s="1045"/>
      <c r="AQ158" s="1045"/>
      <c r="AR158" s="1045"/>
      <c r="AS158" s="1045"/>
      <c r="AT158" s="1045"/>
      <c r="AU158" s="1045"/>
      <c r="AV158" s="1045"/>
      <c r="AW158" s="1045"/>
      <c r="AX158" s="1045"/>
      <c r="AY158" s="1045"/>
      <c r="AZ158" s="240"/>
      <c r="BA158" s="3356"/>
      <c r="BB158" s="173" t="s">
        <v>389</v>
      </c>
      <c r="BC158" s="513">
        <v>155.77810500000001</v>
      </c>
      <c r="BD158" s="445">
        <v>303.29840700000005</v>
      </c>
      <c r="BE158" s="445">
        <v>231.528144</v>
      </c>
      <c r="BF158" s="445">
        <v>388.82551599999988</v>
      </c>
      <c r="BG158" s="514">
        <v>32.602621999999997</v>
      </c>
      <c r="BH158" s="524">
        <v>36.425781999999998</v>
      </c>
      <c r="BI158" s="445">
        <v>40.335499999999996</v>
      </c>
      <c r="BJ158" s="445">
        <v>3.3155039999999998</v>
      </c>
      <c r="BK158" s="445">
        <v>11.757096000000001</v>
      </c>
      <c r="BL158" s="514">
        <v>0</v>
      </c>
      <c r="BM158" s="524">
        <v>118.37205300000001</v>
      </c>
      <c r="BN158" s="445">
        <v>233.80865200000002</v>
      </c>
      <c r="BO158" s="445">
        <v>162.66408000000004</v>
      </c>
      <c r="BP158" s="445">
        <v>200.68133999999998</v>
      </c>
      <c r="BQ158" s="514">
        <v>304.67278699999997</v>
      </c>
      <c r="BR158" s="524">
        <v>152.21135799999999</v>
      </c>
      <c r="BS158" s="445">
        <v>42.359870000000001</v>
      </c>
      <c r="BT158" s="445">
        <v>49.206440000000001</v>
      </c>
      <c r="BU158" s="445">
        <v>0</v>
      </c>
      <c r="BV158" s="445">
        <v>16.224966000000002</v>
      </c>
      <c r="BW158" s="445">
        <v>7.414479</v>
      </c>
      <c r="BX158" s="445">
        <v>67.857191</v>
      </c>
      <c r="BY158" s="446">
        <v>55.992579999999997</v>
      </c>
      <c r="BZ158" s="446">
        <v>481.48033999999996</v>
      </c>
      <c r="CA158" s="446">
        <v>41.499122</v>
      </c>
      <c r="CB158" s="446">
        <v>38.213406000000006</v>
      </c>
      <c r="CC158" s="446">
        <v>140.07344500000002</v>
      </c>
      <c r="CD158" s="446">
        <v>19.499596999999998</v>
      </c>
      <c r="CE158" s="2596"/>
      <c r="CF158" s="2596"/>
      <c r="CG158" s="2596"/>
      <c r="CH158" s="2596"/>
      <c r="CI158" s="2596"/>
      <c r="CJ158" s="2596"/>
      <c r="CK158" s="2596"/>
      <c r="CL158" s="2596"/>
      <c r="CM158" s="2596"/>
      <c r="CN158" s="2596"/>
      <c r="CO158" s="2596"/>
      <c r="CP158" s="2596"/>
      <c r="CQ158" s="2596"/>
      <c r="CR158" s="2596"/>
      <c r="CS158" s="2596"/>
      <c r="CT158" s="2596"/>
      <c r="CU158" s="2596"/>
      <c r="CV158" s="2596"/>
      <c r="CW158" s="2596"/>
      <c r="CX158" s="2596"/>
      <c r="CY158" s="2596"/>
      <c r="CZ158" s="2596"/>
    </row>
    <row r="159" s="767" customFormat="true" ht="15" customHeight="true" x14ac:dyDescent="0.2">
      <c r="A159" s="3384"/>
      <c r="B159" s="2462" t="s">
        <v>390</v>
      </c>
      <c r="C159" s="2397">
        <v>73.312109277625666</v>
      </c>
      <c r="D159" s="2398">
        <v>69.206526203027011</v>
      </c>
      <c r="E159" s="2398">
        <v>63.099739869090563</v>
      </c>
      <c r="F159" s="2398">
        <v>43.70620852351437</v>
      </c>
      <c r="G159" s="2399">
        <v>1.226647256920524</v>
      </c>
      <c r="H159" s="2400">
        <v>24.066702090136225</v>
      </c>
      <c r="I159" s="2398">
        <v>5.0279573243656071</v>
      </c>
      <c r="J159" s="2398">
        <v>1.0785282954915731</v>
      </c>
      <c r="K159" s="2398">
        <v>0</v>
      </c>
      <c r="L159" s="2401">
        <v>0</v>
      </c>
      <c r="M159" s="2402">
        <v>77.784013761440534</v>
      </c>
      <c r="N159" s="2398">
        <v>71.953983407224044</v>
      </c>
      <c r="O159" s="2398">
        <v>65.744621631372553</v>
      </c>
      <c r="P159" s="2398">
        <v>62.86101044110297</v>
      </c>
      <c r="Q159" s="2399">
        <v>50.843945353631049</v>
      </c>
      <c r="R159" s="2400">
        <v>64.388372684256296</v>
      </c>
      <c r="S159" s="2398">
        <v>29.19470505860216</v>
      </c>
      <c r="T159" s="2398">
        <v>4.097415177132695</v>
      </c>
      <c r="U159" s="2398">
        <v>57.607571513322689</v>
      </c>
      <c r="V159" s="2398">
        <v>49.204923598762967</v>
      </c>
      <c r="W159" s="2398">
        <v>68.154029762402587</v>
      </c>
      <c r="X159" s="2398">
        <v>78.221525580304061</v>
      </c>
      <c r="Y159" s="2398">
        <v>75.886390501946593</v>
      </c>
      <c r="Z159" s="2398">
        <v>29.354804061030443</v>
      </c>
      <c r="AA159" s="2398">
        <v>52.092487021308074</v>
      </c>
      <c r="AB159" s="2398">
        <v>38.418026520379414</v>
      </c>
      <c r="AC159" s="2398">
        <v>78.119542829403045</v>
      </c>
      <c r="AD159" s="2729">
        <v>66.684640485362564</v>
      </c>
      <c r="AE159" s="1045"/>
      <c r="AF159" s="1045"/>
      <c r="AG159" s="1045"/>
      <c r="AH159" s="1045"/>
      <c r="AI159" s="1045"/>
      <c r="AJ159" s="1045"/>
      <c r="AK159" s="1045"/>
      <c r="AL159" s="1045"/>
      <c r="AM159" s="1045"/>
      <c r="AN159" s="1045"/>
      <c r="AO159" s="1045"/>
      <c r="AP159" s="1045"/>
      <c r="AQ159" s="1045"/>
      <c r="AR159" s="1045"/>
      <c r="AS159" s="1045"/>
      <c r="AT159" s="1045"/>
      <c r="AU159" s="1045"/>
      <c r="AV159" s="1045"/>
      <c r="AW159" s="1045"/>
      <c r="AX159" s="1045"/>
      <c r="AY159" s="1045"/>
      <c r="AZ159" s="240"/>
      <c r="BA159" s="3356"/>
      <c r="BB159" s="173" t="s">
        <v>390</v>
      </c>
      <c r="BC159" s="513">
        <v>5648.4985089999891</v>
      </c>
      <c r="BD159" s="445">
        <v>5324.882714000003</v>
      </c>
      <c r="BE159" s="445">
        <v>4867.4883799999971</v>
      </c>
      <c r="BF159" s="445">
        <v>3344.290943999998</v>
      </c>
      <c r="BG159" s="514">
        <v>94.051314999999988</v>
      </c>
      <c r="BH159" s="524">
        <v>480.68585499999989</v>
      </c>
      <c r="BI159" s="445">
        <v>102.09111399999999</v>
      </c>
      <c r="BJ159" s="445">
        <v>21.625004000000001</v>
      </c>
      <c r="BK159" s="445">
        <v>0</v>
      </c>
      <c r="BL159" s="514">
        <v>0</v>
      </c>
      <c r="BM159" s="524">
        <v>4418.7877389999885</v>
      </c>
      <c r="BN159" s="445">
        <v>4076.1821819999986</v>
      </c>
      <c r="BO159" s="445">
        <v>3737.6536900000001</v>
      </c>
      <c r="BP159" s="445">
        <v>3567.3792269999972</v>
      </c>
      <c r="BQ159" s="514">
        <v>2874.8070509999993</v>
      </c>
      <c r="BR159" s="524">
        <v>2346.882317999999</v>
      </c>
      <c r="BS159" s="445">
        <v>381.14620400000013</v>
      </c>
      <c r="BT159" s="445">
        <v>200.15390600000006</v>
      </c>
      <c r="BU159" s="445">
        <v>1727.5797589999988</v>
      </c>
      <c r="BV159" s="445">
        <v>1485.1986849999989</v>
      </c>
      <c r="BW159" s="445">
        <v>2082.5339579999973</v>
      </c>
      <c r="BX159" s="445">
        <v>1229.79286</v>
      </c>
      <c r="BY159" s="446">
        <v>2028.8258759999997</v>
      </c>
      <c r="BZ159" s="446">
        <v>1415.9289140000005</v>
      </c>
      <c r="CA159" s="446">
        <v>1685.5637960000008</v>
      </c>
      <c r="CB159" s="446">
        <v>746.28680899999949</v>
      </c>
      <c r="CC159" s="446">
        <v>2943.2142250000011</v>
      </c>
      <c r="CD159" s="446">
        <v>1006.1045519999991</v>
      </c>
      <c r="CE159" s="2596"/>
      <c r="CF159" s="2596"/>
      <c r="CG159" s="2596"/>
      <c r="CH159" s="2596"/>
      <c r="CI159" s="2596"/>
      <c r="CJ159" s="2596"/>
      <c r="CK159" s="2596"/>
      <c r="CL159" s="2596"/>
      <c r="CM159" s="2596"/>
      <c r="CN159" s="2596"/>
      <c r="CO159" s="2596"/>
      <c r="CP159" s="2596"/>
      <c r="CQ159" s="2596"/>
      <c r="CR159" s="2596"/>
      <c r="CS159" s="2596"/>
      <c r="CT159" s="2596"/>
      <c r="CU159" s="2596"/>
      <c r="CV159" s="2596"/>
      <c r="CW159" s="2596"/>
      <c r="CX159" s="2596"/>
      <c r="CY159" s="2596"/>
      <c r="CZ159" s="2596"/>
    </row>
    <row r="160" s="767" customFormat="true" ht="15" customHeight="true" x14ac:dyDescent="0.2">
      <c r="A160" s="3384"/>
      <c r="B160" s="2462" t="s">
        <v>391</v>
      </c>
      <c r="C160" s="2397">
        <v>0.29210254282854037</v>
      </c>
      <c r="D160" s="2398">
        <v>0.28114385724153812</v>
      </c>
      <c r="E160" s="2398">
        <v>9.7281765571643697E-2</v>
      </c>
      <c r="F160" s="2398">
        <v>0.31594066465394932</v>
      </c>
      <c r="G160" s="2399">
        <v>0</v>
      </c>
      <c r="H160" s="2400">
        <v>0</v>
      </c>
      <c r="I160" s="2398">
        <v>0</v>
      </c>
      <c r="J160" s="2398">
        <v>0</v>
      </c>
      <c r="K160" s="2398">
        <v>0</v>
      </c>
      <c r="L160" s="2401">
        <v>0</v>
      </c>
      <c r="M160" s="2402">
        <v>0.25364844400227743</v>
      </c>
      <c r="N160" s="2398">
        <v>0.20320137691851831</v>
      </c>
      <c r="O160" s="2398">
        <v>0.32042929332252718</v>
      </c>
      <c r="P160" s="2398">
        <v>0.40886456703043711</v>
      </c>
      <c r="Q160" s="2399">
        <v>0.14990862258460219</v>
      </c>
      <c r="R160" s="2400">
        <v>0</v>
      </c>
      <c r="S160" s="2398">
        <v>0</v>
      </c>
      <c r="T160" s="2398">
        <v>0</v>
      </c>
      <c r="U160" s="2398">
        <v>2.2779350045816638</v>
      </c>
      <c r="V160" s="2398">
        <v>0</v>
      </c>
      <c r="W160" s="2398">
        <v>0</v>
      </c>
      <c r="X160" s="2398">
        <v>0</v>
      </c>
      <c r="Y160" s="2398">
        <v>0</v>
      </c>
      <c r="Z160" s="2398">
        <v>0</v>
      </c>
      <c r="AA160" s="2398">
        <v>0</v>
      </c>
      <c r="AB160" s="2398">
        <v>0.38631189900108087</v>
      </c>
      <c r="AC160" s="2398">
        <v>0</v>
      </c>
      <c r="AD160" s="2729">
        <v>0</v>
      </c>
      <c r="AE160" s="1045"/>
      <c r="AF160" s="1045"/>
      <c r="AG160" s="1045"/>
      <c r="AH160" s="1045"/>
      <c r="AI160" s="1045"/>
      <c r="AJ160" s="1045"/>
      <c r="AK160" s="1045"/>
      <c r="AL160" s="1045"/>
      <c r="AM160" s="1045"/>
      <c r="AN160" s="1045"/>
      <c r="AO160" s="1045"/>
      <c r="AP160" s="1045"/>
      <c r="AQ160" s="1045"/>
      <c r="AR160" s="1045"/>
      <c r="AS160" s="1045"/>
      <c r="AT160" s="1045"/>
      <c r="AU160" s="1045"/>
      <c r="AV160" s="1045"/>
      <c r="AW160" s="1045"/>
      <c r="AX160" s="1045"/>
      <c r="AY160" s="1045"/>
      <c r="AZ160" s="240"/>
      <c r="BA160" s="3356"/>
      <c r="BB160" s="173" t="s">
        <v>391</v>
      </c>
      <c r="BC160" s="513">
        <v>22.505706</v>
      </c>
      <c r="BD160" s="445">
        <v>21.631747000000001</v>
      </c>
      <c r="BE160" s="445">
        <v>7.5042759999999999</v>
      </c>
      <c r="BF160" s="445">
        <v>24.174998000000002</v>
      </c>
      <c r="BG160" s="514">
        <v>0</v>
      </c>
      <c r="BH160" s="524">
        <v>0</v>
      </c>
      <c r="BI160" s="445">
        <v>0</v>
      </c>
      <c r="BJ160" s="445">
        <v>0</v>
      </c>
      <c r="BK160" s="445">
        <v>0</v>
      </c>
      <c r="BL160" s="514">
        <v>0</v>
      </c>
      <c r="BM160" s="524">
        <v>14.409370000000001</v>
      </c>
      <c r="BN160" s="445">
        <v>11.511327000000001</v>
      </c>
      <c r="BO160" s="445">
        <v>18.216756000000004</v>
      </c>
      <c r="BP160" s="445">
        <v>23.203174000000001</v>
      </c>
      <c r="BQ160" s="514">
        <v>8.4761000000000006</v>
      </c>
      <c r="BR160" s="524">
        <v>0</v>
      </c>
      <c r="BS160" s="445">
        <v>0</v>
      </c>
      <c r="BT160" s="445">
        <v>0</v>
      </c>
      <c r="BU160" s="445">
        <v>68.31245100000001</v>
      </c>
      <c r="BV160" s="445">
        <v>0</v>
      </c>
      <c r="BW160" s="445">
        <v>0</v>
      </c>
      <c r="BX160" s="445">
        <v>0</v>
      </c>
      <c r="BY160" s="446">
        <v>0</v>
      </c>
      <c r="BZ160" s="446">
        <v>0</v>
      </c>
      <c r="CA160" s="446">
        <v>0</v>
      </c>
      <c r="CB160" s="446">
        <v>7.5042759999999999</v>
      </c>
      <c r="CC160" s="446">
        <v>0</v>
      </c>
      <c r="CD160" s="446">
        <v>0</v>
      </c>
      <c r="CE160" s="2596"/>
      <c r="CF160" s="2596"/>
      <c r="CG160" s="2596"/>
      <c r="CH160" s="2596"/>
      <c r="CI160" s="2596"/>
      <c r="CJ160" s="2596"/>
      <c r="CK160" s="2596"/>
      <c r="CL160" s="2596"/>
      <c r="CM160" s="2596"/>
      <c r="CN160" s="2596"/>
      <c r="CO160" s="2596"/>
      <c r="CP160" s="2596"/>
      <c r="CQ160" s="2596"/>
      <c r="CR160" s="2596"/>
      <c r="CS160" s="2596"/>
      <c r="CT160" s="2596"/>
      <c r="CU160" s="2596"/>
      <c r="CV160" s="2596"/>
      <c r="CW160" s="2596"/>
      <c r="CX160" s="2596"/>
      <c r="CY160" s="2596"/>
      <c r="CZ160" s="2596"/>
    </row>
    <row r="161" s="767" customFormat="true" ht="15" customHeight="true" x14ac:dyDescent="0.2">
      <c r="A161" s="3400"/>
      <c r="B161" s="2463" t="s">
        <v>474</v>
      </c>
      <c r="C161" s="2397">
        <v>0.10745635860687543</v>
      </c>
      <c r="D161" s="2398">
        <v>0.23039233958206429</v>
      </c>
      <c r="E161" s="2398">
        <v>0</v>
      </c>
      <c r="F161" s="2398">
        <v>6.8923503941105538E-2</v>
      </c>
      <c r="G161" s="2399">
        <v>0.14219085758037947</v>
      </c>
      <c r="H161" s="2400">
        <v>0.67856759067099071</v>
      </c>
      <c r="I161" s="2398">
        <v>0.5369334910264254</v>
      </c>
      <c r="J161" s="2398">
        <v>0</v>
      </c>
      <c r="K161" s="2398">
        <v>0</v>
      </c>
      <c r="L161" s="2401">
        <v>0</v>
      </c>
      <c r="M161" s="2402">
        <v>0</v>
      </c>
      <c r="N161" s="2398">
        <v>0.13279073715591808</v>
      </c>
      <c r="O161" s="2398">
        <v>0.1794908806855775</v>
      </c>
      <c r="P161" s="2398">
        <v>0</v>
      </c>
      <c r="Q161" s="2399">
        <v>0</v>
      </c>
      <c r="R161" s="2400">
        <v>0</v>
      </c>
      <c r="S161" s="2398">
        <v>0</v>
      </c>
      <c r="T161" s="2398">
        <v>0.22318384517746107</v>
      </c>
      <c r="U161" s="2398">
        <v>0.4519384942015276</v>
      </c>
      <c r="V161" s="2398">
        <v>0</v>
      </c>
      <c r="W161" s="2398">
        <v>0</v>
      </c>
      <c r="X161" s="2398">
        <v>0</v>
      </c>
      <c r="Y161" s="2398">
        <v>0.26913078583318883</v>
      </c>
      <c r="Z161" s="2398">
        <v>0</v>
      </c>
      <c r="AA161" s="2398">
        <v>0</v>
      </c>
      <c r="AB161" s="2398">
        <v>0.54215547603516678</v>
      </c>
      <c r="AC161" s="2398">
        <v>0</v>
      </c>
      <c r="AD161" s="2729">
        <v>0</v>
      </c>
      <c r="AE161" s="1045"/>
      <c r="AF161" s="1045"/>
      <c r="AG161" s="1045"/>
      <c r="AH161" s="1045"/>
      <c r="AI161" s="1045"/>
      <c r="AJ161" s="1045"/>
      <c r="AK161" s="1045"/>
      <c r="AL161" s="1045"/>
      <c r="AM161" s="1045"/>
      <c r="AN161" s="1045"/>
      <c r="AO161" s="1045"/>
      <c r="AP161" s="1045"/>
      <c r="AQ161" s="1045"/>
      <c r="AR161" s="1045"/>
      <c r="AS161" s="1045"/>
      <c r="AT161" s="1045"/>
      <c r="AU161" s="1045"/>
      <c r="AV161" s="1045"/>
      <c r="AW161" s="1045"/>
      <c r="AX161" s="1045"/>
      <c r="AY161" s="1045"/>
      <c r="AZ161" s="240"/>
      <c r="BA161" s="3356"/>
      <c r="BB161" s="173" t="s">
        <v>474</v>
      </c>
      <c r="BC161" s="513">
        <v>8.2792200000000005</v>
      </c>
      <c r="BD161" s="445">
        <v>17.726828000000001</v>
      </c>
      <c r="BE161" s="445">
        <v>0</v>
      </c>
      <c r="BF161" s="445">
        <v>5.2738560000000003</v>
      </c>
      <c r="BG161" s="514">
        <v>10.902267999999999</v>
      </c>
      <c r="BH161" s="524">
        <v>13.553076000000001</v>
      </c>
      <c r="BI161" s="445">
        <v>10.902267999999999</v>
      </c>
      <c r="BJ161" s="445">
        <v>0</v>
      </c>
      <c r="BK161" s="445">
        <v>0</v>
      </c>
      <c r="BL161" s="514">
        <v>0</v>
      </c>
      <c r="BM161" s="524">
        <v>0</v>
      </c>
      <c r="BN161" s="445">
        <v>7.5225749999999998</v>
      </c>
      <c r="BO161" s="445">
        <v>10.204253000000001</v>
      </c>
      <c r="BP161" s="445">
        <v>0</v>
      </c>
      <c r="BQ161" s="514">
        <v>0</v>
      </c>
      <c r="BR161" s="524">
        <v>0</v>
      </c>
      <c r="BS161" s="445">
        <v>0</v>
      </c>
      <c r="BT161" s="445">
        <v>10.902267999999999</v>
      </c>
      <c r="BU161" s="445">
        <v>13.553076000000001</v>
      </c>
      <c r="BV161" s="445">
        <v>0</v>
      </c>
      <c r="BW161" s="445">
        <v>0</v>
      </c>
      <c r="BX161" s="445">
        <v>0</v>
      </c>
      <c r="BY161" s="446">
        <v>7.1952230000000004</v>
      </c>
      <c r="BZ161" s="446">
        <v>0</v>
      </c>
      <c r="CA161" s="446">
        <v>0</v>
      </c>
      <c r="CB161" s="446">
        <v>10.531604999999999</v>
      </c>
      <c r="CC161" s="446">
        <v>0</v>
      </c>
      <c r="CD161" s="446">
        <v>0</v>
      </c>
      <c r="CE161" s="2596"/>
      <c r="CF161" s="2596"/>
      <c r="CG161" s="2596"/>
      <c r="CH161" s="2596"/>
      <c r="CI161" s="2596"/>
      <c r="CJ161" s="2596"/>
      <c r="CK161" s="2596"/>
      <c r="CL161" s="2596"/>
      <c r="CM161" s="2596"/>
      <c r="CN161" s="2596"/>
      <c r="CO161" s="2596"/>
      <c r="CP161" s="2596"/>
      <c r="CQ161" s="2596"/>
      <c r="CR161" s="2596"/>
      <c r="CS161" s="2596"/>
      <c r="CT161" s="2596"/>
      <c r="CU161" s="2596"/>
      <c r="CV161" s="2596"/>
      <c r="CW161" s="2596"/>
      <c r="CX161" s="2596"/>
      <c r="CY161" s="2596"/>
      <c r="CZ161" s="2596"/>
    </row>
    <row r="162" s="272" customFormat="true" ht="15" customHeight="true" x14ac:dyDescent="0.2">
      <c r="A162" s="1778"/>
      <c r="B162" s="1943"/>
      <c r="C162" s="1341"/>
      <c r="D162" s="1301"/>
      <c r="E162" s="1301"/>
      <c r="F162" s="1301"/>
      <c r="G162" s="1302"/>
      <c r="H162" s="1342"/>
      <c r="I162" s="1301"/>
      <c r="J162" s="1301"/>
      <c r="K162" s="1301"/>
      <c r="L162" s="1343"/>
      <c r="M162" s="1341"/>
      <c r="N162" s="1301"/>
      <c r="O162" s="1301"/>
      <c r="P162" s="1301"/>
      <c r="Q162" s="1302"/>
      <c r="R162" s="1342"/>
      <c r="S162" s="1301"/>
      <c r="T162" s="1301"/>
      <c r="U162" s="1301"/>
      <c r="V162" s="1301"/>
      <c r="W162" s="1301"/>
      <c r="X162" s="1301"/>
      <c r="Y162" s="1301"/>
      <c r="Z162" s="1301"/>
      <c r="AA162" s="1301"/>
      <c r="AB162" s="1301"/>
      <c r="AC162" s="1301"/>
      <c r="AD162" s="1343"/>
      <c r="AE162" s="1045"/>
      <c r="AF162" s="1045"/>
      <c r="AG162" s="1045"/>
      <c r="AH162" s="1045"/>
      <c r="AI162" s="1045"/>
      <c r="AJ162" s="1045"/>
      <c r="AK162" s="1045"/>
      <c r="AL162" s="1045"/>
      <c r="AM162" s="1045"/>
      <c r="AN162" s="1045"/>
      <c r="AO162" s="1045"/>
      <c r="AP162" s="1045"/>
      <c r="AQ162" s="1045"/>
      <c r="AR162" s="1045"/>
      <c r="AS162" s="1045"/>
      <c r="AT162" s="1045"/>
      <c r="AU162" s="1045"/>
      <c r="AV162" s="1045"/>
      <c r="AW162" s="1045"/>
      <c r="AX162" s="1045"/>
      <c r="AY162" s="1045"/>
      <c r="AZ162" s="240"/>
      <c r="BA162" s="3357"/>
      <c r="BB162" s="173" t="s">
        <v>197</v>
      </c>
      <c r="BC162" s="513">
        <v>7704.7278609999976</v>
      </c>
      <c r="BD162" s="445">
        <v>7694.1915830000135</v>
      </c>
      <c r="BE162" s="445">
        <v>7713.9595030000091</v>
      </c>
      <c r="BF162" s="445">
        <v>7651.7525930000011</v>
      </c>
      <c r="BG162" s="514">
        <v>7667.3480879999788</v>
      </c>
      <c r="BH162" s="524">
        <v>1997.3067069999995</v>
      </c>
      <c r="BI162" s="445">
        <v>2030.4689840000015</v>
      </c>
      <c r="BJ162" s="445">
        <v>2005.047442000001</v>
      </c>
      <c r="BK162" s="445">
        <v>2011.8351680000012</v>
      </c>
      <c r="BL162" s="514">
        <v>2027.1794750000013</v>
      </c>
      <c r="BM162" s="524">
        <v>5680.8430489999873</v>
      </c>
      <c r="BN162" s="445">
        <v>5664.9847430000073</v>
      </c>
      <c r="BO162" s="445">
        <v>5685.1094390000044</v>
      </c>
      <c r="BP162" s="445">
        <v>5675.0268599999981</v>
      </c>
      <c r="BQ162" s="514">
        <v>5654.1777609999999</v>
      </c>
      <c r="BR162" s="524">
        <v>3644.8852800000009</v>
      </c>
      <c r="BS162" s="445">
        <v>1305.5319560000014</v>
      </c>
      <c r="BT162" s="445">
        <v>4884.8822329999894</v>
      </c>
      <c r="BU162" s="445">
        <v>2998.8762130000014</v>
      </c>
      <c r="BV162" s="445">
        <v>3018.3944540000007</v>
      </c>
      <c r="BW162" s="445">
        <v>3055.6285010000015</v>
      </c>
      <c r="BX162" s="445">
        <v>1572.1923740000004</v>
      </c>
      <c r="BY162" s="446">
        <v>2673.5042509999967</v>
      </c>
      <c r="BZ162" s="446">
        <v>4823.499795999991</v>
      </c>
      <c r="CA162" s="446">
        <v>3235.7138090000053</v>
      </c>
      <c r="CB162" s="446">
        <v>1942.5433230000001</v>
      </c>
      <c r="CC162" s="446">
        <v>3767.5773800000002</v>
      </c>
      <c r="CD162" s="446">
        <v>1508.7500579999999</v>
      </c>
      <c r="CE162" s="2596"/>
      <c r="CF162" s="2596"/>
      <c r="CG162" s="2596"/>
      <c r="CH162" s="2596"/>
      <c r="CI162" s="2596"/>
      <c r="CJ162" s="2596"/>
      <c r="CK162" s="2596"/>
      <c r="CL162" s="2596"/>
      <c r="CM162" s="2596"/>
      <c r="CN162" s="2596"/>
      <c r="CO162" s="2596"/>
      <c r="CP162" s="2596"/>
      <c r="CQ162" s="2596"/>
      <c r="CR162" s="2596"/>
      <c r="CS162" s="2596"/>
      <c r="CT162" s="2596"/>
      <c r="CU162" s="2596"/>
      <c r="CV162" s="2596"/>
      <c r="CW162" s="2596"/>
      <c r="CX162" s="2596"/>
      <c r="CY162" s="2596"/>
      <c r="CZ162" s="2596"/>
    </row>
    <row r="163" s="272" customFormat="true" ht="15" customHeight="true" x14ac:dyDescent="0.2">
      <c r="A163" s="1704"/>
      <c r="B163" s="1944"/>
      <c r="C163" s="1341"/>
      <c r="D163" s="1301"/>
      <c r="E163" s="1301"/>
      <c r="F163" s="1301"/>
      <c r="G163" s="1302"/>
      <c r="H163" s="1342"/>
      <c r="I163" s="1301"/>
      <c r="J163" s="1301"/>
      <c r="K163" s="1301"/>
      <c r="L163" s="1343"/>
      <c r="M163" s="1341"/>
      <c r="N163" s="1301"/>
      <c r="O163" s="1301"/>
      <c r="P163" s="1301"/>
      <c r="Q163" s="1302"/>
      <c r="R163" s="1342"/>
      <c r="S163" s="1301"/>
      <c r="T163" s="1301"/>
      <c r="U163" s="1301"/>
      <c r="V163" s="1301"/>
      <c r="W163" s="1301"/>
      <c r="X163" s="1301"/>
      <c r="Y163" s="1301"/>
      <c r="Z163" s="1301"/>
      <c r="AA163" s="1301"/>
      <c r="AB163" s="1301"/>
      <c r="AC163" s="1301"/>
      <c r="AD163" s="1343"/>
      <c r="AE163" s="1045"/>
      <c r="AF163" s="1045"/>
      <c r="AG163" s="1045"/>
      <c r="AH163" s="1045"/>
      <c r="AI163" s="1045"/>
      <c r="AJ163" s="1045"/>
      <c r="AK163" s="1045"/>
      <c r="AL163" s="1045"/>
      <c r="AM163" s="1045"/>
      <c r="AN163" s="1045"/>
      <c r="AO163" s="1045"/>
      <c r="AP163" s="1045"/>
      <c r="AQ163" s="1045"/>
      <c r="AR163" s="1045"/>
      <c r="AS163" s="1045"/>
      <c r="AT163" s="1045"/>
      <c r="AU163" s="1045"/>
      <c r="AV163" s="1045"/>
      <c r="AW163" s="1045"/>
      <c r="AX163" s="1045"/>
      <c r="AY163" s="1045"/>
      <c r="AZ163" s="240"/>
      <c r="BA163" s="761"/>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446"/>
      <c r="CB163" s="446"/>
      <c r="CC163" s="446"/>
      <c r="CD163" s="446"/>
      <c r="CE163" s="2596"/>
      <c r="CF163" s="2596"/>
      <c r="CG163" s="2596"/>
      <c r="CH163" s="2596"/>
      <c r="CI163" s="2596"/>
      <c r="CJ163" s="2596"/>
      <c r="CK163" s="2596"/>
      <c r="CL163" s="2596"/>
      <c r="CM163" s="2596"/>
      <c r="CN163" s="2596"/>
      <c r="CO163" s="2596"/>
      <c r="CP163" s="2596"/>
      <c r="CQ163" s="2596"/>
      <c r="CR163" s="2596"/>
      <c r="CS163" s="2596"/>
      <c r="CT163" s="2596"/>
      <c r="CU163" s="2596"/>
      <c r="CV163" s="2596"/>
      <c r="CW163" s="2596"/>
      <c r="CX163" s="2596"/>
      <c r="CY163" s="2596"/>
      <c r="CZ163" s="2596"/>
    </row>
    <row r="164" s="272" customFormat="true" ht="15" customHeight="true" x14ac:dyDescent="0.2">
      <c r="A164" s="1704"/>
      <c r="B164" s="1944"/>
      <c r="C164" s="1341"/>
      <c r="D164" s="1301"/>
      <c r="E164" s="1301"/>
      <c r="F164" s="1301"/>
      <c r="G164" s="1302"/>
      <c r="H164" s="1342"/>
      <c r="I164" s="1301"/>
      <c r="J164" s="1301"/>
      <c r="K164" s="1301"/>
      <c r="L164" s="1343"/>
      <c r="M164" s="1341"/>
      <c r="N164" s="1301"/>
      <c r="O164" s="1301"/>
      <c r="P164" s="1301"/>
      <c r="Q164" s="1302"/>
      <c r="R164" s="1342"/>
      <c r="S164" s="1301"/>
      <c r="T164" s="1301"/>
      <c r="U164" s="1301"/>
      <c r="V164" s="1301"/>
      <c r="W164" s="1301"/>
      <c r="X164" s="1301"/>
      <c r="Y164" s="1301"/>
      <c r="Z164" s="1301"/>
      <c r="AA164" s="1301"/>
      <c r="AB164" s="1301"/>
      <c r="AC164" s="1301"/>
      <c r="AD164" s="1343"/>
      <c r="AE164" s="1045"/>
      <c r="AF164" s="1045"/>
      <c r="AG164" s="1045"/>
      <c r="AH164" s="1045"/>
      <c r="AI164" s="1045"/>
      <c r="AJ164" s="1045"/>
      <c r="AK164" s="1045"/>
      <c r="AL164" s="1045"/>
      <c r="AM164" s="1045"/>
      <c r="AN164" s="1045"/>
      <c r="AO164" s="1045"/>
      <c r="AP164" s="1045"/>
      <c r="AQ164" s="1045"/>
      <c r="AR164" s="1045"/>
      <c r="AS164" s="1045"/>
      <c r="AT164" s="1045"/>
      <c r="AU164" s="1045"/>
      <c r="AV164" s="1045"/>
      <c r="AW164" s="1045"/>
      <c r="AX164" s="1045"/>
      <c r="AY164" s="1045"/>
      <c r="AZ164" s="240"/>
      <c r="BA164" s="761"/>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446"/>
      <c r="CB164" s="446"/>
      <c r="CC164" s="446"/>
      <c r="CD164" s="446"/>
      <c r="CE164" s="2596"/>
      <c r="CF164" s="2596"/>
      <c r="CG164" s="2596"/>
      <c r="CH164" s="2596"/>
      <c r="CI164" s="2596"/>
      <c r="CJ164" s="2596"/>
      <c r="CK164" s="2596"/>
      <c r="CL164" s="2596"/>
      <c r="CM164" s="2596"/>
      <c r="CN164" s="2596"/>
      <c r="CO164" s="2596"/>
      <c r="CP164" s="2596"/>
      <c r="CQ164" s="2596"/>
      <c r="CR164" s="2596"/>
      <c r="CS164" s="2596"/>
      <c r="CT164" s="2596"/>
      <c r="CU164" s="2596"/>
      <c r="CV164" s="2596"/>
      <c r="CW164" s="2596"/>
      <c r="CX164" s="2596"/>
      <c r="CY164" s="2596"/>
      <c r="CZ164" s="2596"/>
    </row>
    <row r="165" s="272" customFormat="true" ht="15" customHeight="true" x14ac:dyDescent="0.2">
      <c r="A165" s="1704"/>
      <c r="B165" s="1944"/>
      <c r="C165" s="1341"/>
      <c r="D165" s="1301"/>
      <c r="E165" s="1301"/>
      <c r="F165" s="1301"/>
      <c r="G165" s="1302"/>
      <c r="H165" s="1342"/>
      <c r="I165" s="1301"/>
      <c r="J165" s="1301"/>
      <c r="K165" s="1301"/>
      <c r="L165" s="1343"/>
      <c r="M165" s="1341"/>
      <c r="N165" s="1301"/>
      <c r="O165" s="1301"/>
      <c r="P165" s="1301"/>
      <c r="Q165" s="1302"/>
      <c r="R165" s="1342"/>
      <c r="S165" s="1301"/>
      <c r="T165" s="1301"/>
      <c r="U165" s="1301"/>
      <c r="V165" s="1301"/>
      <c r="W165" s="1301"/>
      <c r="X165" s="1301"/>
      <c r="Y165" s="1301"/>
      <c r="Z165" s="1301"/>
      <c r="AA165" s="1301"/>
      <c r="AB165" s="1301"/>
      <c r="AC165" s="1301"/>
      <c r="AD165" s="1343"/>
      <c r="AE165" s="1045"/>
      <c r="AF165" s="1045"/>
      <c r="AG165" s="1045"/>
      <c r="AH165" s="1045"/>
      <c r="AI165" s="1045"/>
      <c r="AJ165" s="1045"/>
      <c r="AK165" s="1045"/>
      <c r="AL165" s="1045"/>
      <c r="AM165" s="1045"/>
      <c r="AN165" s="1045"/>
      <c r="AO165" s="1045"/>
      <c r="AP165" s="1045"/>
      <c r="AQ165" s="1045"/>
      <c r="AR165" s="1045"/>
      <c r="AS165" s="1045"/>
      <c r="AT165" s="1045"/>
      <c r="AU165" s="1045"/>
      <c r="AV165" s="1045"/>
      <c r="AW165" s="1045"/>
      <c r="AX165" s="1045"/>
      <c r="AY165" s="1045"/>
      <c r="AZ165" s="240"/>
      <c r="BA165" s="761"/>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446"/>
      <c r="CB165" s="446"/>
      <c r="CC165" s="446"/>
      <c r="CD165" s="446"/>
      <c r="CE165" s="2596"/>
      <c r="CF165" s="2596"/>
      <c r="CG165" s="2596"/>
      <c r="CH165" s="2596"/>
      <c r="CI165" s="2596"/>
      <c r="CJ165" s="2596"/>
      <c r="CK165" s="2596"/>
      <c r="CL165" s="2596"/>
      <c r="CM165" s="2596"/>
      <c r="CN165" s="2596"/>
      <c r="CO165" s="2596"/>
      <c r="CP165" s="2596"/>
      <c r="CQ165" s="2596"/>
      <c r="CR165" s="2596"/>
      <c r="CS165" s="2596"/>
      <c r="CT165" s="2596"/>
      <c r="CU165" s="2596"/>
      <c r="CV165" s="2596"/>
      <c r="CW165" s="2596"/>
      <c r="CX165" s="2596"/>
      <c r="CY165" s="2596"/>
      <c r="CZ165" s="2596"/>
    </row>
    <row r="166" s="272" customFormat="true" ht="15" customHeight="true" x14ac:dyDescent="0.2">
      <c r="A166" s="1704"/>
      <c r="B166" s="1944"/>
      <c r="C166" s="1341"/>
      <c r="D166" s="1301"/>
      <c r="E166" s="1301"/>
      <c r="F166" s="1301"/>
      <c r="G166" s="1302"/>
      <c r="H166" s="1342"/>
      <c r="I166" s="1301"/>
      <c r="J166" s="1301"/>
      <c r="K166" s="1301"/>
      <c r="L166" s="1343"/>
      <c r="M166" s="1341"/>
      <c r="N166" s="1301"/>
      <c r="O166" s="1301"/>
      <c r="P166" s="1301"/>
      <c r="Q166" s="1302"/>
      <c r="R166" s="1342"/>
      <c r="S166" s="1301"/>
      <c r="T166" s="1301"/>
      <c r="U166" s="1301"/>
      <c r="V166" s="1301"/>
      <c r="W166" s="1301"/>
      <c r="X166" s="1301"/>
      <c r="Y166" s="1301"/>
      <c r="Z166" s="1301"/>
      <c r="AA166" s="1301"/>
      <c r="AB166" s="1301"/>
      <c r="AC166" s="1301"/>
      <c r="AD166" s="1343"/>
      <c r="AE166" s="1045"/>
      <c r="AF166" s="1045"/>
      <c r="AG166" s="1045"/>
      <c r="AH166" s="1045"/>
      <c r="AI166" s="1045"/>
      <c r="AJ166" s="1045"/>
      <c r="AK166" s="1045"/>
      <c r="AL166" s="1045"/>
      <c r="AM166" s="1045"/>
      <c r="AN166" s="1045"/>
      <c r="AO166" s="1045"/>
      <c r="AP166" s="1045"/>
      <c r="AQ166" s="1045"/>
      <c r="AR166" s="1045"/>
      <c r="AS166" s="1045"/>
      <c r="AT166" s="1045"/>
      <c r="AU166" s="1045"/>
      <c r="AV166" s="1045"/>
      <c r="AW166" s="1045"/>
      <c r="AX166" s="1045"/>
      <c r="AY166" s="1045"/>
      <c r="AZ166" s="240"/>
      <c r="BA166" s="761"/>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446"/>
      <c r="CC166" s="446"/>
      <c r="CD166" s="446"/>
      <c r="CE166" s="2596"/>
      <c r="CF166" s="2596"/>
      <c r="CG166" s="2596"/>
      <c r="CH166" s="2596"/>
      <c r="CI166" s="2596"/>
      <c r="CJ166" s="2596"/>
      <c r="CK166" s="2596"/>
      <c r="CL166" s="2596"/>
      <c r="CM166" s="2596"/>
      <c r="CN166" s="2596"/>
      <c r="CO166" s="2596"/>
      <c r="CP166" s="2596"/>
      <c r="CQ166" s="2596"/>
      <c r="CR166" s="2596"/>
      <c r="CS166" s="2596"/>
      <c r="CT166" s="2596"/>
      <c r="CU166" s="2596"/>
      <c r="CV166" s="2596"/>
      <c r="CW166" s="2596"/>
      <c r="CX166" s="2596"/>
      <c r="CY166" s="2596"/>
      <c r="CZ166" s="2596"/>
    </row>
    <row r="167" s="272" customFormat="true" ht="15" customHeight="true" x14ac:dyDescent="0.2">
      <c r="A167" s="1704"/>
      <c r="B167" s="1944"/>
      <c r="C167" s="1341"/>
      <c r="D167" s="1301"/>
      <c r="E167" s="1301"/>
      <c r="F167" s="1301"/>
      <c r="G167" s="1302"/>
      <c r="H167" s="1342"/>
      <c r="I167" s="1301"/>
      <c r="J167" s="1301"/>
      <c r="K167" s="1301"/>
      <c r="L167" s="1343"/>
      <c r="M167" s="1341"/>
      <c r="N167" s="1301"/>
      <c r="O167" s="1301"/>
      <c r="P167" s="1301"/>
      <c r="Q167" s="1302"/>
      <c r="R167" s="1342"/>
      <c r="S167" s="1301"/>
      <c r="T167" s="1301"/>
      <c r="U167" s="1301"/>
      <c r="V167" s="1301"/>
      <c r="W167" s="1301"/>
      <c r="X167" s="1301"/>
      <c r="Y167" s="1301"/>
      <c r="Z167" s="1301"/>
      <c r="AA167" s="1301"/>
      <c r="AB167" s="1301"/>
      <c r="AC167" s="1301"/>
      <c r="AD167" s="1343"/>
      <c r="AE167" s="1045"/>
      <c r="AF167" s="1045"/>
      <c r="AG167" s="1045"/>
      <c r="AH167" s="1045"/>
      <c r="AI167" s="1045"/>
      <c r="AJ167" s="1045"/>
      <c r="AK167" s="1045"/>
      <c r="AL167" s="1045"/>
      <c r="AM167" s="1045"/>
      <c r="AN167" s="1045"/>
      <c r="AO167" s="1045"/>
      <c r="AP167" s="1045"/>
      <c r="AQ167" s="1045"/>
      <c r="AR167" s="1045"/>
      <c r="AS167" s="1045"/>
      <c r="AT167" s="1045"/>
      <c r="AU167" s="1045"/>
      <c r="AV167" s="1045"/>
      <c r="AW167" s="1045"/>
      <c r="AX167" s="1045"/>
      <c r="AY167" s="1045"/>
      <c r="AZ167" s="240"/>
      <c r="BA167" s="761"/>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446"/>
      <c r="CC167" s="446"/>
      <c r="CD167" s="446"/>
      <c r="CE167" s="2596"/>
      <c r="CF167" s="2596"/>
      <c r="CG167" s="2596"/>
      <c r="CH167" s="2596"/>
      <c r="CI167" s="2596"/>
      <c r="CJ167" s="2596"/>
      <c r="CK167" s="2596"/>
      <c r="CL167" s="2596"/>
      <c r="CM167" s="2596"/>
      <c r="CN167" s="2596"/>
      <c r="CO167" s="2596"/>
      <c r="CP167" s="2596"/>
      <c r="CQ167" s="2596"/>
      <c r="CR167" s="2596"/>
      <c r="CS167" s="2596"/>
      <c r="CT167" s="2596"/>
      <c r="CU167" s="2596"/>
      <c r="CV167" s="2596"/>
      <c r="CW167" s="2596"/>
      <c r="CX167" s="2596"/>
      <c r="CY167" s="2596"/>
      <c r="CZ167" s="2596"/>
    </row>
    <row r="168" s="767" customFormat="true" ht="15" customHeight="true" x14ac:dyDescent="0.2">
      <c r="A168" s="1769"/>
      <c r="B168" s="1781"/>
      <c r="C168" s="2403"/>
      <c r="D168" s="2404"/>
      <c r="E168" s="2404"/>
      <c r="F168" s="2404"/>
      <c r="G168" s="2405"/>
      <c r="H168" s="2406"/>
      <c r="I168" s="2404"/>
      <c r="J168" s="2404"/>
      <c r="K168" s="2404"/>
      <c r="L168" s="2407"/>
      <c r="M168" s="2408"/>
      <c r="N168" s="2404"/>
      <c r="O168" s="2404"/>
      <c r="P168" s="2404"/>
      <c r="Q168" s="2405"/>
      <c r="R168" s="2406"/>
      <c r="S168" s="2404"/>
      <c r="T168" s="2404"/>
      <c r="U168" s="2404"/>
      <c r="V168" s="2404"/>
      <c r="W168" s="2404"/>
      <c r="X168" s="2404"/>
      <c r="Y168" s="2404"/>
      <c r="Z168" s="2404"/>
      <c r="AA168" s="2404"/>
      <c r="AB168" s="2409"/>
      <c r="AC168" s="1301"/>
      <c r="AD168" s="1343"/>
      <c r="AE168" s="1045"/>
      <c r="AF168" s="1045"/>
      <c r="AG168" s="1045"/>
      <c r="AH168" s="1045"/>
      <c r="AI168" s="1045"/>
      <c r="AJ168" s="1045"/>
      <c r="AK168" s="1045"/>
      <c r="AL168" s="1045"/>
      <c r="AM168" s="1045"/>
      <c r="AN168" s="1045"/>
      <c r="AO168" s="1045"/>
      <c r="AP168" s="1045"/>
      <c r="AQ168" s="1045"/>
      <c r="AR168" s="1045"/>
      <c r="AS168" s="1045"/>
      <c r="AT168" s="1045"/>
      <c r="AU168" s="1045"/>
      <c r="AV168" s="1045"/>
      <c r="AW168" s="1045"/>
      <c r="AX168" s="1045"/>
      <c r="AY168" s="1045"/>
      <c r="AZ168" s="240"/>
      <c r="BA168" s="761"/>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446"/>
      <c r="CC168" s="446"/>
      <c r="CD168" s="446"/>
      <c r="CE168" s="2596"/>
      <c r="CF168" s="2596"/>
      <c r="CG168" s="2596"/>
      <c r="CH168" s="2596"/>
      <c r="CI168" s="2596"/>
      <c r="CJ168" s="2596"/>
      <c r="CK168" s="2596"/>
      <c r="CL168" s="2596"/>
      <c r="CM168" s="2596"/>
      <c r="CN168" s="2596"/>
      <c r="CO168" s="2596"/>
      <c r="CP168" s="2596"/>
      <c r="CQ168" s="2596"/>
      <c r="CR168" s="2596"/>
      <c r="CS168" s="2596"/>
      <c r="CT168" s="2596"/>
      <c r="CU168" s="2596"/>
      <c r="CV168" s="2596"/>
      <c r="CW168" s="2596"/>
      <c r="CX168" s="2596"/>
      <c r="CY168" s="2596"/>
      <c r="CZ168" s="2596"/>
    </row>
    <row r="169" s="767" customFormat="true" ht="15" customHeight="true" x14ac:dyDescent="0.2">
      <c r="A169" s="2308"/>
      <c r="B169" s="2464"/>
      <c r="C169" s="2264"/>
      <c r="D169" s="2265"/>
      <c r="E169" s="2265"/>
      <c r="F169" s="2265"/>
      <c r="G169" s="2299"/>
      <c r="H169" s="2291"/>
      <c r="I169" s="2265"/>
      <c r="J169" s="2265"/>
      <c r="K169" s="2265"/>
      <c r="L169" s="2272"/>
      <c r="M169" s="2281"/>
      <c r="N169" s="2265"/>
      <c r="O169" s="2265"/>
      <c r="P169" s="2265"/>
      <c r="Q169" s="2299"/>
      <c r="R169" s="2291"/>
      <c r="S169" s="2265"/>
      <c r="T169" s="2265"/>
      <c r="U169" s="2265"/>
      <c r="V169" s="2265"/>
      <c r="W169" s="2265"/>
      <c r="X169" s="2265"/>
      <c r="Y169" s="2265"/>
      <c r="Z169" s="2265"/>
      <c r="AA169" s="2265"/>
      <c r="AB169" s="2265"/>
      <c r="AC169" s="2265"/>
      <c r="AD169" s="2730"/>
      <c r="AE169" s="1045"/>
      <c r="AF169" s="1045"/>
      <c r="AG169" s="1045"/>
      <c r="AH169" s="1045"/>
      <c r="AI169" s="1045"/>
      <c r="AJ169" s="1045"/>
      <c r="AK169" s="1045"/>
      <c r="AL169" s="1045"/>
      <c r="AM169" s="1045"/>
      <c r="AN169" s="1045"/>
      <c r="AO169" s="1045"/>
      <c r="AP169" s="1045"/>
      <c r="AQ169" s="1045"/>
      <c r="AR169" s="1045"/>
      <c r="AS169" s="1045"/>
      <c r="AT169" s="1045"/>
      <c r="AU169" s="1045"/>
      <c r="AV169" s="1045"/>
      <c r="AW169" s="1045"/>
      <c r="AX169" s="1045"/>
      <c r="AY169" s="1045"/>
      <c r="AZ169" s="240"/>
      <c r="BA169" s="761"/>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446"/>
      <c r="CC169" s="446"/>
      <c r="CD169" s="446"/>
      <c r="CE169" s="2596"/>
      <c r="CF169" s="2596"/>
      <c r="CG169" s="2596"/>
      <c r="CH169" s="2596"/>
      <c r="CI169" s="2596"/>
      <c r="CJ169" s="2596"/>
      <c r="CK169" s="2596"/>
      <c r="CL169" s="2596"/>
      <c r="CM169" s="2596"/>
      <c r="CN169" s="2596"/>
      <c r="CO169" s="2596"/>
      <c r="CP169" s="2596"/>
      <c r="CQ169" s="2596"/>
      <c r="CR169" s="2596"/>
      <c r="CS169" s="2596"/>
      <c r="CT169" s="2596"/>
      <c r="CU169" s="2596"/>
      <c r="CV169" s="2596"/>
      <c r="CW169" s="2596"/>
      <c r="CX169" s="2596"/>
      <c r="CY169" s="2596"/>
      <c r="CZ169" s="2596"/>
    </row>
    <row r="170" s="767" customFormat="true" ht="15" customHeight="true" x14ac:dyDescent="0.2">
      <c r="A170" s="2309"/>
      <c r="B170" s="2465"/>
      <c r="C170" s="2266"/>
      <c r="D170" s="2267"/>
      <c r="E170" s="2267"/>
      <c r="F170" s="2267"/>
      <c r="G170" s="2300"/>
      <c r="H170" s="2292"/>
      <c r="I170" s="2267"/>
      <c r="J170" s="2267"/>
      <c r="K170" s="2267"/>
      <c r="L170" s="2273"/>
      <c r="M170" s="2282"/>
      <c r="N170" s="2267"/>
      <c r="O170" s="2267"/>
      <c r="P170" s="2267"/>
      <c r="Q170" s="2300"/>
      <c r="R170" s="2292"/>
      <c r="S170" s="2267"/>
      <c r="T170" s="2267"/>
      <c r="U170" s="2267"/>
      <c r="V170" s="2267"/>
      <c r="W170" s="2267"/>
      <c r="X170" s="2267"/>
      <c r="Y170" s="2267"/>
      <c r="Z170" s="2267"/>
      <c r="AA170" s="2267"/>
      <c r="AB170" s="2267"/>
      <c r="AC170" s="2267"/>
      <c r="AD170" s="2731"/>
      <c r="AE170" s="1045"/>
      <c r="AF170" s="1045"/>
      <c r="AG170" s="1045"/>
      <c r="AH170" s="1045"/>
      <c r="AI170" s="1045"/>
      <c r="AJ170" s="1045"/>
      <c r="AK170" s="1045"/>
      <c r="AL170" s="1045"/>
      <c r="AM170" s="1045"/>
      <c r="AN170" s="1045"/>
      <c r="AO170" s="1045"/>
      <c r="AP170" s="1045"/>
      <c r="AQ170" s="1045"/>
      <c r="AR170" s="1045"/>
      <c r="AS170" s="1045"/>
      <c r="AT170" s="1045"/>
      <c r="AU170" s="1045"/>
      <c r="AV170" s="1045"/>
      <c r="AW170" s="1045"/>
      <c r="AX170" s="1045"/>
      <c r="AY170" s="1045"/>
      <c r="AZ170" s="240"/>
      <c r="BA170" s="761"/>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446"/>
      <c r="CC170" s="446"/>
      <c r="CD170" s="446"/>
      <c r="CE170" s="2596"/>
      <c r="CF170" s="2596"/>
      <c r="CG170" s="2596"/>
      <c r="CH170" s="2596"/>
      <c r="CI170" s="2596"/>
      <c r="CJ170" s="2596"/>
      <c r="CK170" s="2596"/>
      <c r="CL170" s="2596"/>
      <c r="CM170" s="2596"/>
      <c r="CN170" s="2596"/>
      <c r="CO170" s="2596"/>
      <c r="CP170" s="2596"/>
      <c r="CQ170" s="2596"/>
      <c r="CR170" s="2596"/>
      <c r="CS170" s="2596"/>
      <c r="CT170" s="2596"/>
      <c r="CU170" s="2596"/>
      <c r="CV170" s="2596"/>
      <c r="CW170" s="2596"/>
      <c r="CX170" s="2596"/>
      <c r="CY170" s="2596"/>
      <c r="CZ170" s="2596"/>
    </row>
    <row r="171" s="767" customFormat="true" ht="15" customHeight="true" x14ac:dyDescent="0.2">
      <c r="A171" s="2310"/>
      <c r="B171" s="2466"/>
      <c r="C171" s="2410"/>
      <c r="D171" s="2411"/>
      <c r="E171" s="2411"/>
      <c r="F171" s="2411"/>
      <c r="G171" s="2412"/>
      <c r="H171" s="2413"/>
      <c r="I171" s="2411"/>
      <c r="J171" s="2411"/>
      <c r="K171" s="2411"/>
      <c r="L171" s="2414"/>
      <c r="M171" s="2415"/>
      <c r="N171" s="2411"/>
      <c r="O171" s="2411"/>
      <c r="P171" s="2411"/>
      <c r="Q171" s="2412"/>
      <c r="R171" s="2413"/>
      <c r="S171" s="2411"/>
      <c r="T171" s="2411"/>
      <c r="U171" s="2411"/>
      <c r="V171" s="2411"/>
      <c r="W171" s="2411"/>
      <c r="X171" s="2411"/>
      <c r="Y171" s="2411"/>
      <c r="Z171" s="2411"/>
      <c r="AA171" s="2411"/>
      <c r="AB171" s="2411"/>
      <c r="AC171" s="2411"/>
      <c r="AD171" s="2732"/>
      <c r="AE171" s="1045"/>
      <c r="AF171" s="1045"/>
      <c r="AG171" s="1045"/>
      <c r="AH171" s="1045"/>
      <c r="AI171" s="1045"/>
      <c r="AJ171" s="1045"/>
      <c r="AK171" s="1045"/>
      <c r="AL171" s="1045"/>
      <c r="AM171" s="1045"/>
      <c r="AN171" s="1045"/>
      <c r="AO171" s="1045"/>
      <c r="AP171" s="1045"/>
      <c r="AQ171" s="1045"/>
      <c r="AR171" s="1045"/>
      <c r="AS171" s="1045"/>
      <c r="AT171" s="1045"/>
      <c r="AU171" s="1045"/>
      <c r="AV171" s="1045"/>
      <c r="AW171" s="1045"/>
      <c r="AX171" s="1045"/>
      <c r="AY171" s="1045"/>
      <c r="AZ171" s="240"/>
      <c r="BA171" s="761"/>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446"/>
      <c r="CC171" s="446"/>
      <c r="CD171" s="446"/>
      <c r="CE171" s="2596"/>
      <c r="CF171" s="2596"/>
      <c r="CG171" s="2596"/>
      <c r="CH171" s="2596"/>
      <c r="CI171" s="2596"/>
      <c r="CJ171" s="2596"/>
      <c r="CK171" s="2596"/>
      <c r="CL171" s="2596"/>
      <c r="CM171" s="2596"/>
      <c r="CN171" s="2596"/>
      <c r="CO171" s="2596"/>
      <c r="CP171" s="2596"/>
      <c r="CQ171" s="2596"/>
      <c r="CR171" s="2596"/>
      <c r="CS171" s="2596"/>
      <c r="CT171" s="2596"/>
      <c r="CU171" s="2596"/>
      <c r="CV171" s="2596"/>
      <c r="CW171" s="2596"/>
      <c r="CX171" s="2596"/>
      <c r="CY171" s="2596"/>
      <c r="CZ171" s="2596"/>
    </row>
    <row r="172" s="767" customFormat="true" ht="15" customHeight="true" x14ac:dyDescent="0.2">
      <c r="A172" s="2311"/>
      <c r="B172" s="2467"/>
      <c r="C172" s="2416"/>
      <c r="D172" s="2417"/>
      <c r="E172" s="2417"/>
      <c r="F172" s="2417"/>
      <c r="G172" s="2418"/>
      <c r="H172" s="2419"/>
      <c r="I172" s="2417"/>
      <c r="J172" s="2417"/>
      <c r="K172" s="2417"/>
      <c r="L172" s="2420"/>
      <c r="M172" s="2421"/>
      <c r="N172" s="2417"/>
      <c r="O172" s="2417"/>
      <c r="P172" s="2417"/>
      <c r="Q172" s="2418"/>
      <c r="R172" s="2419"/>
      <c r="S172" s="2417"/>
      <c r="T172" s="2417"/>
      <c r="U172" s="2417"/>
      <c r="V172" s="2417"/>
      <c r="W172" s="2417"/>
      <c r="X172" s="2417"/>
      <c r="Y172" s="2417"/>
      <c r="Z172" s="2417"/>
      <c r="AA172" s="2417"/>
      <c r="AB172" s="2417"/>
      <c r="AC172" s="2417"/>
      <c r="AD172" s="2733"/>
      <c r="AE172" s="1045"/>
      <c r="AF172" s="1045"/>
      <c r="AG172" s="1045"/>
      <c r="AH172" s="1045"/>
      <c r="AI172" s="1045"/>
      <c r="AJ172" s="1045"/>
      <c r="AK172" s="1045"/>
      <c r="AL172" s="1045"/>
      <c r="AM172" s="1045"/>
      <c r="AN172" s="1045"/>
      <c r="AO172" s="1045"/>
      <c r="AP172" s="1045"/>
      <c r="AQ172" s="1045"/>
      <c r="AR172" s="1045"/>
      <c r="AS172" s="1045"/>
      <c r="AT172" s="1045"/>
      <c r="AU172" s="1045"/>
      <c r="AV172" s="1045"/>
      <c r="AW172" s="1045"/>
      <c r="AX172" s="1045"/>
      <c r="AY172" s="1045"/>
      <c r="AZ172" s="240"/>
      <c r="BA172" s="761"/>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446"/>
      <c r="CC172" s="446"/>
      <c r="CD172" s="446"/>
      <c r="CE172" s="2596"/>
      <c r="CF172" s="2596"/>
      <c r="CG172" s="2596"/>
      <c r="CH172" s="2596"/>
      <c r="CI172" s="2596"/>
      <c r="CJ172" s="2596"/>
      <c r="CK172" s="2596"/>
      <c r="CL172" s="2596"/>
      <c r="CM172" s="2596"/>
      <c r="CN172" s="2596"/>
      <c r="CO172" s="2596"/>
      <c r="CP172" s="2596"/>
      <c r="CQ172" s="2596"/>
      <c r="CR172" s="2596"/>
      <c r="CS172" s="2596"/>
      <c r="CT172" s="2596"/>
      <c r="CU172" s="2596"/>
      <c r="CV172" s="2596"/>
      <c r="CW172" s="2596"/>
      <c r="CX172" s="2596"/>
      <c r="CY172" s="2596"/>
      <c r="CZ172" s="2596"/>
    </row>
    <row r="173" s="767" customFormat="true" ht="15" customHeight="true" x14ac:dyDescent="0.2">
      <c r="A173" s="2311"/>
      <c r="B173" s="2467"/>
      <c r="C173" s="2416"/>
      <c r="D173" s="2417"/>
      <c r="E173" s="2417"/>
      <c r="F173" s="2417"/>
      <c r="G173" s="2418"/>
      <c r="H173" s="2419"/>
      <c r="I173" s="2417"/>
      <c r="J173" s="2417"/>
      <c r="K173" s="2417"/>
      <c r="L173" s="2420"/>
      <c r="M173" s="2421"/>
      <c r="N173" s="2417"/>
      <c r="O173" s="2417"/>
      <c r="P173" s="2417"/>
      <c r="Q173" s="2418"/>
      <c r="R173" s="2419"/>
      <c r="S173" s="2417"/>
      <c r="T173" s="2417"/>
      <c r="U173" s="2417"/>
      <c r="V173" s="2417"/>
      <c r="W173" s="2417"/>
      <c r="X173" s="2417"/>
      <c r="Y173" s="2417"/>
      <c r="Z173" s="2417"/>
      <c r="AA173" s="2417"/>
      <c r="AB173" s="2417"/>
      <c r="AC173" s="2417"/>
      <c r="AD173" s="2733"/>
      <c r="AE173" s="1045"/>
      <c r="AF173" s="1045"/>
      <c r="AG173" s="1045"/>
      <c r="AH173" s="1045"/>
      <c r="AI173" s="1045"/>
      <c r="AJ173" s="1045"/>
      <c r="AK173" s="1045"/>
      <c r="AL173" s="1045"/>
      <c r="AM173" s="1045"/>
      <c r="AN173" s="1045"/>
      <c r="AO173" s="1045"/>
      <c r="AP173" s="1045"/>
      <c r="AQ173" s="1045"/>
      <c r="AR173" s="1045"/>
      <c r="AS173" s="1045"/>
      <c r="AT173" s="1045"/>
      <c r="AU173" s="1045"/>
      <c r="AV173" s="1045"/>
      <c r="AW173" s="1045"/>
      <c r="AX173" s="1045"/>
      <c r="AY173" s="1045"/>
      <c r="AZ173" s="240"/>
      <c r="BA173" s="761"/>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446"/>
      <c r="CC173" s="446"/>
      <c r="CD173" s="446"/>
      <c r="CE173" s="2596"/>
      <c r="CF173" s="2596"/>
      <c r="CG173" s="2596"/>
      <c r="CH173" s="2596"/>
      <c r="CI173" s="2596"/>
      <c r="CJ173" s="2596"/>
      <c r="CK173" s="2596"/>
      <c r="CL173" s="2596"/>
      <c r="CM173" s="2596"/>
      <c r="CN173" s="2596"/>
      <c r="CO173" s="2596"/>
      <c r="CP173" s="2596"/>
      <c r="CQ173" s="2596"/>
      <c r="CR173" s="2596"/>
      <c r="CS173" s="2596"/>
      <c r="CT173" s="2596"/>
      <c r="CU173" s="2596"/>
      <c r="CV173" s="2596"/>
      <c r="CW173" s="2596"/>
      <c r="CX173" s="2596"/>
      <c r="CY173" s="2596"/>
      <c r="CZ173" s="2596"/>
    </row>
    <row r="174" s="767" customFormat="true" ht="15" customHeight="true" x14ac:dyDescent="0.2">
      <c r="A174" s="2311"/>
      <c r="B174" s="2467"/>
      <c r="C174" s="2416"/>
      <c r="D174" s="2417"/>
      <c r="E174" s="2417"/>
      <c r="F174" s="2417"/>
      <c r="G174" s="2418"/>
      <c r="H174" s="2419"/>
      <c r="I174" s="2417"/>
      <c r="J174" s="2417"/>
      <c r="K174" s="2417"/>
      <c r="L174" s="2420"/>
      <c r="M174" s="2421"/>
      <c r="N174" s="2417"/>
      <c r="O174" s="2417"/>
      <c r="P174" s="2417"/>
      <c r="Q174" s="2418"/>
      <c r="R174" s="2419"/>
      <c r="S174" s="2417"/>
      <c r="T174" s="2417"/>
      <c r="U174" s="2417"/>
      <c r="V174" s="2417"/>
      <c r="W174" s="2417"/>
      <c r="X174" s="2417"/>
      <c r="Y174" s="2417"/>
      <c r="Z174" s="2417"/>
      <c r="AA174" s="2417"/>
      <c r="AB174" s="2417"/>
      <c r="AC174" s="2417"/>
      <c r="AD174" s="2733"/>
      <c r="AE174" s="1045"/>
      <c r="AF174" s="1045"/>
      <c r="AG174" s="1045"/>
      <c r="AH174" s="1045"/>
      <c r="AI174" s="1045"/>
      <c r="AJ174" s="1045"/>
      <c r="AK174" s="1045"/>
      <c r="AL174" s="1045"/>
      <c r="AM174" s="1045"/>
      <c r="AN174" s="1045"/>
      <c r="AO174" s="1045"/>
      <c r="AP174" s="1045"/>
      <c r="AQ174" s="1045"/>
      <c r="AR174" s="1045"/>
      <c r="AS174" s="1045"/>
      <c r="AT174" s="1045"/>
      <c r="AU174" s="1045"/>
      <c r="AV174" s="1045"/>
      <c r="AW174" s="1045"/>
      <c r="AX174" s="1045"/>
      <c r="AY174" s="1045"/>
      <c r="AZ174" s="240"/>
      <c r="BA174" s="761"/>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446"/>
      <c r="CC174" s="446"/>
      <c r="CD174" s="446"/>
      <c r="CE174" s="2596"/>
      <c r="CF174" s="2596"/>
      <c r="CG174" s="2596"/>
      <c r="CH174" s="2596"/>
      <c r="CI174" s="2596"/>
      <c r="CJ174" s="2596"/>
      <c r="CK174" s="2596"/>
      <c r="CL174" s="2596"/>
      <c r="CM174" s="2596"/>
      <c r="CN174" s="2596"/>
      <c r="CO174" s="2596"/>
      <c r="CP174" s="2596"/>
      <c r="CQ174" s="2596"/>
      <c r="CR174" s="2596"/>
      <c r="CS174" s="2596"/>
      <c r="CT174" s="2596"/>
      <c r="CU174" s="2596"/>
      <c r="CV174" s="2596"/>
      <c r="CW174" s="2596"/>
      <c r="CX174" s="2596"/>
      <c r="CY174" s="2596"/>
      <c r="CZ174" s="2596"/>
    </row>
    <row r="175" s="767" customFormat="true" ht="15" customHeight="true" x14ac:dyDescent="0.2">
      <c r="A175" s="2311"/>
      <c r="B175" s="2467"/>
      <c r="C175" s="2416"/>
      <c r="D175" s="2417"/>
      <c r="E175" s="2417"/>
      <c r="F175" s="2417"/>
      <c r="G175" s="2418"/>
      <c r="H175" s="2419"/>
      <c r="I175" s="2417"/>
      <c r="J175" s="2417"/>
      <c r="K175" s="2417"/>
      <c r="L175" s="2420"/>
      <c r="M175" s="2421"/>
      <c r="N175" s="2417"/>
      <c r="O175" s="2417"/>
      <c r="P175" s="2417"/>
      <c r="Q175" s="2418"/>
      <c r="R175" s="2419"/>
      <c r="S175" s="2417"/>
      <c r="T175" s="2417"/>
      <c r="U175" s="2417"/>
      <c r="V175" s="2417"/>
      <c r="W175" s="2417"/>
      <c r="X175" s="2417"/>
      <c r="Y175" s="2417"/>
      <c r="Z175" s="2417"/>
      <c r="AA175" s="2417"/>
      <c r="AB175" s="2417"/>
      <c r="AC175" s="2417"/>
      <c r="AD175" s="2733"/>
      <c r="AE175" s="1045"/>
      <c r="AF175" s="1045"/>
      <c r="AG175" s="1045"/>
      <c r="AH175" s="1045"/>
      <c r="AI175" s="1045"/>
      <c r="AJ175" s="1045"/>
      <c r="AK175" s="1045"/>
      <c r="AL175" s="1045"/>
      <c r="AM175" s="1045"/>
      <c r="AN175" s="1045"/>
      <c r="AO175" s="1045"/>
      <c r="AP175" s="1045"/>
      <c r="AQ175" s="1045"/>
      <c r="AR175" s="1045"/>
      <c r="AS175" s="1045"/>
      <c r="AT175" s="1045"/>
      <c r="AU175" s="1045"/>
      <c r="AV175" s="1045"/>
      <c r="AW175" s="1045"/>
      <c r="AX175" s="1045"/>
      <c r="AY175" s="1045"/>
      <c r="AZ175" s="240"/>
      <c r="BA175" s="761"/>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446"/>
      <c r="CC175" s="446"/>
      <c r="CD175" s="446"/>
      <c r="CE175" s="2596"/>
      <c r="CF175" s="2596"/>
      <c r="CG175" s="2596"/>
      <c r="CH175" s="2596"/>
      <c r="CI175" s="2596"/>
      <c r="CJ175" s="2596"/>
      <c r="CK175" s="2596"/>
      <c r="CL175" s="2596"/>
      <c r="CM175" s="2596"/>
      <c r="CN175" s="2596"/>
      <c r="CO175" s="2596"/>
      <c r="CP175" s="2596"/>
      <c r="CQ175" s="2596"/>
      <c r="CR175" s="2596"/>
      <c r="CS175" s="2596"/>
      <c r="CT175" s="2596"/>
      <c r="CU175" s="2596"/>
      <c r="CV175" s="2596"/>
      <c r="CW175" s="2596"/>
      <c r="CX175" s="2596"/>
      <c r="CY175" s="2596"/>
      <c r="CZ175" s="2596"/>
    </row>
    <row r="176" s="767" customFormat="true" ht="15" customHeight="true" x14ac:dyDescent="0.2">
      <c r="A176" s="2311"/>
      <c r="B176" s="2467"/>
      <c r="C176" s="2416"/>
      <c r="D176" s="2417"/>
      <c r="E176" s="2417"/>
      <c r="F176" s="2417"/>
      <c r="G176" s="2418"/>
      <c r="H176" s="2419"/>
      <c r="I176" s="2417"/>
      <c r="J176" s="2417"/>
      <c r="K176" s="2417"/>
      <c r="L176" s="2420"/>
      <c r="M176" s="2421"/>
      <c r="N176" s="2417"/>
      <c r="O176" s="2417"/>
      <c r="P176" s="2417"/>
      <c r="Q176" s="2418"/>
      <c r="R176" s="2419"/>
      <c r="S176" s="2417"/>
      <c r="T176" s="2417"/>
      <c r="U176" s="2417"/>
      <c r="V176" s="2417"/>
      <c r="W176" s="2417"/>
      <c r="X176" s="2417"/>
      <c r="Y176" s="2417"/>
      <c r="Z176" s="2417"/>
      <c r="AA176" s="2417"/>
      <c r="AB176" s="2417"/>
      <c r="AC176" s="2417"/>
      <c r="AD176" s="2733"/>
      <c r="AE176" s="1045"/>
      <c r="AF176" s="1045"/>
      <c r="AG176" s="1045"/>
      <c r="AH176" s="1045"/>
      <c r="AI176" s="1045"/>
      <c r="AJ176" s="1045"/>
      <c r="AK176" s="1045"/>
      <c r="AL176" s="1045"/>
      <c r="AM176" s="1045"/>
      <c r="AN176" s="1045"/>
      <c r="AO176" s="1045"/>
      <c r="AP176" s="1045"/>
      <c r="AQ176" s="1045"/>
      <c r="AR176" s="1045"/>
      <c r="AS176" s="1045"/>
      <c r="AT176" s="1045"/>
      <c r="AU176" s="1045"/>
      <c r="AV176" s="1045"/>
      <c r="AW176" s="1045"/>
      <c r="AX176" s="1045"/>
      <c r="AY176" s="1045"/>
      <c r="AZ176" s="240"/>
      <c r="BA176" s="761"/>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446"/>
      <c r="CC176" s="446"/>
      <c r="CD176" s="446"/>
      <c r="CE176" s="2596"/>
      <c r="CF176" s="2596"/>
      <c r="CG176" s="2596"/>
      <c r="CH176" s="2596"/>
      <c r="CI176" s="2596"/>
      <c r="CJ176" s="2596"/>
      <c r="CK176" s="2596"/>
      <c r="CL176" s="2596"/>
      <c r="CM176" s="2596"/>
      <c r="CN176" s="2596"/>
      <c r="CO176" s="2596"/>
      <c r="CP176" s="2596"/>
      <c r="CQ176" s="2596"/>
      <c r="CR176" s="2596"/>
      <c r="CS176" s="2596"/>
      <c r="CT176" s="2596"/>
      <c r="CU176" s="2596"/>
      <c r="CV176" s="2596"/>
      <c r="CW176" s="2596"/>
      <c r="CX176" s="2596"/>
      <c r="CY176" s="2596"/>
      <c r="CZ176" s="2596"/>
    </row>
    <row r="177" s="767" customFormat="true" ht="15" customHeight="true" x14ac:dyDescent="0.2">
      <c r="A177" s="2311"/>
      <c r="B177" s="2467"/>
      <c r="C177" s="2416"/>
      <c r="D177" s="2417"/>
      <c r="E177" s="2417"/>
      <c r="F177" s="2417"/>
      <c r="G177" s="2418"/>
      <c r="H177" s="2419"/>
      <c r="I177" s="2417"/>
      <c r="J177" s="2417"/>
      <c r="K177" s="2417"/>
      <c r="L177" s="2420"/>
      <c r="M177" s="2421"/>
      <c r="N177" s="2417"/>
      <c r="O177" s="2417"/>
      <c r="P177" s="2417"/>
      <c r="Q177" s="2418"/>
      <c r="R177" s="2419"/>
      <c r="S177" s="2417"/>
      <c r="T177" s="2417"/>
      <c r="U177" s="2417"/>
      <c r="V177" s="2417"/>
      <c r="W177" s="2417"/>
      <c r="X177" s="2417"/>
      <c r="Y177" s="2417"/>
      <c r="Z177" s="2417"/>
      <c r="AA177" s="2417"/>
      <c r="AB177" s="2417"/>
      <c r="AC177" s="2417"/>
      <c r="AD177" s="2733"/>
      <c r="AE177" s="1045"/>
      <c r="AF177" s="1045"/>
      <c r="AG177" s="1045"/>
      <c r="AH177" s="1045"/>
      <c r="AI177" s="1045"/>
      <c r="AJ177" s="1045"/>
      <c r="AK177" s="1045"/>
      <c r="AL177" s="1045"/>
      <c r="AM177" s="1045"/>
      <c r="AN177" s="1045"/>
      <c r="AO177" s="1045"/>
      <c r="AP177" s="1045"/>
      <c r="AQ177" s="1045"/>
      <c r="AR177" s="1045"/>
      <c r="AS177" s="1045"/>
      <c r="AT177" s="1045"/>
      <c r="AU177" s="1045"/>
      <c r="AV177" s="1045"/>
      <c r="AW177" s="1045"/>
      <c r="AX177" s="1045"/>
      <c r="AY177" s="1045"/>
      <c r="AZ177" s="240"/>
      <c r="BA177" s="761"/>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446"/>
      <c r="CC177" s="446"/>
      <c r="CD177" s="446"/>
      <c r="CE177" s="2596"/>
      <c r="CF177" s="2596"/>
      <c r="CG177" s="2596"/>
      <c r="CH177" s="2596"/>
      <c r="CI177" s="2596"/>
      <c r="CJ177" s="2596"/>
      <c r="CK177" s="2596"/>
      <c r="CL177" s="2596"/>
      <c r="CM177" s="2596"/>
      <c r="CN177" s="2596"/>
      <c r="CO177" s="2596"/>
      <c r="CP177" s="2596"/>
      <c r="CQ177" s="2596"/>
      <c r="CR177" s="2596"/>
      <c r="CS177" s="2596"/>
      <c r="CT177" s="2596"/>
      <c r="CU177" s="2596"/>
      <c r="CV177" s="2596"/>
      <c r="CW177" s="2596"/>
      <c r="CX177" s="2596"/>
      <c r="CY177" s="2596"/>
      <c r="CZ177" s="2596"/>
    </row>
    <row r="178" s="767" customFormat="true" ht="15" customHeight="true" x14ac:dyDescent="0.2">
      <c r="A178" s="2311"/>
      <c r="B178" s="2467"/>
      <c r="C178" s="2416"/>
      <c r="D178" s="2417"/>
      <c r="E178" s="2417"/>
      <c r="F178" s="2417"/>
      <c r="G178" s="2418"/>
      <c r="H178" s="2419"/>
      <c r="I178" s="2417"/>
      <c r="J178" s="2417"/>
      <c r="K178" s="2417"/>
      <c r="L178" s="2420"/>
      <c r="M178" s="2421"/>
      <c r="N178" s="2417"/>
      <c r="O178" s="2417"/>
      <c r="P178" s="2417"/>
      <c r="Q178" s="2418"/>
      <c r="R178" s="2419"/>
      <c r="S178" s="2417"/>
      <c r="T178" s="2417"/>
      <c r="U178" s="2417"/>
      <c r="V178" s="2417"/>
      <c r="W178" s="2417"/>
      <c r="X178" s="2417"/>
      <c r="Y178" s="2417"/>
      <c r="Z178" s="2417"/>
      <c r="AA178" s="2417"/>
      <c r="AB178" s="2417"/>
      <c r="AC178" s="2417"/>
      <c r="AD178" s="2733"/>
      <c r="AE178" s="1045"/>
      <c r="AF178" s="1045"/>
      <c r="AG178" s="1045"/>
      <c r="AH178" s="1045"/>
      <c r="AI178" s="1045"/>
      <c r="AJ178" s="1045"/>
      <c r="AK178" s="1045"/>
      <c r="AL178" s="1045"/>
      <c r="AM178" s="1045"/>
      <c r="AN178" s="1045"/>
      <c r="AO178" s="1045"/>
      <c r="AP178" s="1045"/>
      <c r="AQ178" s="1045"/>
      <c r="AR178" s="1045"/>
      <c r="AS178" s="1045"/>
      <c r="AT178" s="1045"/>
      <c r="AU178" s="1045"/>
      <c r="AV178" s="1045"/>
      <c r="AW178" s="1045"/>
      <c r="AX178" s="1045"/>
      <c r="AY178" s="1045"/>
      <c r="AZ178" s="240"/>
      <c r="BA178" s="761"/>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446"/>
      <c r="CC178" s="446"/>
      <c r="CD178" s="446"/>
      <c r="CE178" s="2596"/>
      <c r="CF178" s="2596"/>
      <c r="CG178" s="2596"/>
      <c r="CH178" s="2596"/>
      <c r="CI178" s="2596"/>
      <c r="CJ178" s="2596"/>
      <c r="CK178" s="2596"/>
      <c r="CL178" s="2596"/>
      <c r="CM178" s="2596"/>
      <c r="CN178" s="2596"/>
      <c r="CO178" s="2596"/>
      <c r="CP178" s="2596"/>
      <c r="CQ178" s="2596"/>
      <c r="CR178" s="2596"/>
      <c r="CS178" s="2596"/>
      <c r="CT178" s="2596"/>
      <c r="CU178" s="2596"/>
      <c r="CV178" s="2596"/>
      <c r="CW178" s="2596"/>
      <c r="CX178" s="2596"/>
      <c r="CY178" s="2596"/>
      <c r="CZ178" s="2596"/>
    </row>
    <row r="179" s="767" customFormat="true" ht="15" customHeight="true" x14ac:dyDescent="0.2">
      <c r="A179" s="2311"/>
      <c r="B179" s="2467"/>
      <c r="C179" s="2416"/>
      <c r="D179" s="2417"/>
      <c r="E179" s="2417"/>
      <c r="F179" s="2417"/>
      <c r="G179" s="2418"/>
      <c r="H179" s="2419"/>
      <c r="I179" s="2417"/>
      <c r="J179" s="2417"/>
      <c r="K179" s="2417"/>
      <c r="L179" s="2420"/>
      <c r="M179" s="2421"/>
      <c r="N179" s="2417"/>
      <c r="O179" s="2417"/>
      <c r="P179" s="2417"/>
      <c r="Q179" s="2418"/>
      <c r="R179" s="2419"/>
      <c r="S179" s="2417"/>
      <c r="T179" s="2417"/>
      <c r="U179" s="2417"/>
      <c r="V179" s="2417"/>
      <c r="W179" s="2417"/>
      <c r="X179" s="2417"/>
      <c r="Y179" s="2417"/>
      <c r="Z179" s="2417"/>
      <c r="AA179" s="2417"/>
      <c r="AB179" s="2417"/>
      <c r="AC179" s="2417"/>
      <c r="AD179" s="2733"/>
      <c r="AE179" s="1045"/>
      <c r="AF179" s="1045"/>
      <c r="AG179" s="1045"/>
      <c r="AH179" s="1045"/>
      <c r="AI179" s="1045"/>
      <c r="AJ179" s="1045"/>
      <c r="AK179" s="1045"/>
      <c r="AL179" s="1045"/>
      <c r="AM179" s="1045"/>
      <c r="AN179" s="1045"/>
      <c r="AO179" s="1045"/>
      <c r="AP179" s="1045"/>
      <c r="AQ179" s="1045"/>
      <c r="AR179" s="1045"/>
      <c r="AS179" s="1045"/>
      <c r="AT179" s="1045"/>
      <c r="AU179" s="1045"/>
      <c r="AV179" s="1045"/>
      <c r="AW179" s="1045"/>
      <c r="AX179" s="1045"/>
      <c r="AY179" s="1045"/>
      <c r="AZ179" s="240"/>
      <c r="BA179" s="761"/>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446"/>
      <c r="CC179" s="446"/>
      <c r="CD179" s="446"/>
      <c r="CE179" s="2596"/>
      <c r="CF179" s="2596"/>
      <c r="CG179" s="2596"/>
      <c r="CH179" s="2596"/>
      <c r="CI179" s="2596"/>
      <c r="CJ179" s="2596"/>
      <c r="CK179" s="2596"/>
      <c r="CL179" s="2596"/>
      <c r="CM179" s="2596"/>
      <c r="CN179" s="2596"/>
      <c r="CO179" s="2596"/>
      <c r="CP179" s="2596"/>
      <c r="CQ179" s="2596"/>
      <c r="CR179" s="2596"/>
      <c r="CS179" s="2596"/>
      <c r="CT179" s="2596"/>
      <c r="CU179" s="2596"/>
      <c r="CV179" s="2596"/>
      <c r="CW179" s="2596"/>
      <c r="CX179" s="2596"/>
      <c r="CY179" s="2596"/>
      <c r="CZ179" s="2596"/>
    </row>
    <row r="180" s="767" customFormat="true" ht="15" customHeight="true" x14ac:dyDescent="0.2">
      <c r="A180" s="2311"/>
      <c r="B180" s="2467"/>
      <c r="C180" s="2416"/>
      <c r="D180" s="2417"/>
      <c r="E180" s="2417"/>
      <c r="F180" s="2417"/>
      <c r="G180" s="2418"/>
      <c r="H180" s="2419"/>
      <c r="I180" s="2417"/>
      <c r="J180" s="2417"/>
      <c r="K180" s="2417"/>
      <c r="L180" s="2420"/>
      <c r="M180" s="2421"/>
      <c r="N180" s="2417"/>
      <c r="O180" s="2417"/>
      <c r="P180" s="2417"/>
      <c r="Q180" s="2418"/>
      <c r="R180" s="2419"/>
      <c r="S180" s="2417"/>
      <c r="T180" s="2417"/>
      <c r="U180" s="2417"/>
      <c r="V180" s="2417"/>
      <c r="W180" s="2417"/>
      <c r="X180" s="2417"/>
      <c r="Y180" s="2417"/>
      <c r="Z180" s="2417"/>
      <c r="AA180" s="2417"/>
      <c r="AB180" s="2417"/>
      <c r="AC180" s="2417"/>
      <c r="AD180" s="2733"/>
      <c r="AE180" s="1045"/>
      <c r="AF180" s="1045"/>
      <c r="AG180" s="1045"/>
      <c r="AH180" s="1045"/>
      <c r="AI180" s="1045"/>
      <c r="AJ180" s="1045"/>
      <c r="AK180" s="1045"/>
      <c r="AL180" s="1045"/>
      <c r="AM180" s="1045"/>
      <c r="AN180" s="1045"/>
      <c r="AO180" s="1045"/>
      <c r="AP180" s="1045"/>
      <c r="AQ180" s="1045"/>
      <c r="AR180" s="1045"/>
      <c r="AS180" s="1045"/>
      <c r="AT180" s="1045"/>
      <c r="AU180" s="1045"/>
      <c r="AV180" s="1045"/>
      <c r="AW180" s="1045"/>
      <c r="AX180" s="1045"/>
      <c r="AY180" s="1045"/>
      <c r="AZ180" s="240"/>
      <c r="BA180" s="761"/>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446"/>
      <c r="CC180" s="446"/>
      <c r="CD180" s="446"/>
      <c r="CE180" s="2596"/>
      <c r="CF180" s="2596"/>
      <c r="CG180" s="2596"/>
      <c r="CH180" s="2596"/>
      <c r="CI180" s="2596"/>
      <c r="CJ180" s="2596"/>
      <c r="CK180" s="2596"/>
      <c r="CL180" s="2596"/>
      <c r="CM180" s="2596"/>
      <c r="CN180" s="2596"/>
      <c r="CO180" s="2596"/>
      <c r="CP180" s="2596"/>
      <c r="CQ180" s="2596"/>
      <c r="CR180" s="2596"/>
      <c r="CS180" s="2596"/>
      <c r="CT180" s="2596"/>
      <c r="CU180" s="2596"/>
      <c r="CV180" s="2596"/>
      <c r="CW180" s="2596"/>
      <c r="CX180" s="2596"/>
      <c r="CY180" s="2596"/>
      <c r="CZ180" s="2596"/>
    </row>
    <row r="181" s="767" customFormat="true" ht="15" customHeight="true" x14ac:dyDescent="0.2">
      <c r="A181" s="2311"/>
      <c r="B181" s="2467"/>
      <c r="C181" s="2416"/>
      <c r="D181" s="2417"/>
      <c r="E181" s="2417"/>
      <c r="F181" s="2417"/>
      <c r="G181" s="2418"/>
      <c r="H181" s="2419"/>
      <c r="I181" s="2417"/>
      <c r="J181" s="2417"/>
      <c r="K181" s="2417"/>
      <c r="L181" s="2420"/>
      <c r="M181" s="2421"/>
      <c r="N181" s="2417"/>
      <c r="O181" s="2417"/>
      <c r="P181" s="2417"/>
      <c r="Q181" s="2418"/>
      <c r="R181" s="2419"/>
      <c r="S181" s="2417"/>
      <c r="T181" s="2417"/>
      <c r="U181" s="2417"/>
      <c r="V181" s="2417"/>
      <c r="W181" s="2417"/>
      <c r="X181" s="2417"/>
      <c r="Y181" s="2417"/>
      <c r="Z181" s="2417"/>
      <c r="AA181" s="2417"/>
      <c r="AB181" s="2417"/>
      <c r="AC181" s="2417"/>
      <c r="AD181" s="2733"/>
      <c r="AE181" s="1045"/>
      <c r="AF181" s="1045"/>
      <c r="AG181" s="1045"/>
      <c r="AH181" s="1045"/>
      <c r="AI181" s="1045"/>
      <c r="AJ181" s="1045"/>
      <c r="AK181" s="1045"/>
      <c r="AL181" s="1045"/>
      <c r="AM181" s="1045"/>
      <c r="AN181" s="1045"/>
      <c r="AO181" s="1045"/>
      <c r="AP181" s="1045"/>
      <c r="AQ181" s="1045"/>
      <c r="AR181" s="1045"/>
      <c r="AS181" s="1045"/>
      <c r="AT181" s="1045"/>
      <c r="AU181" s="1045"/>
      <c r="AV181" s="1045"/>
      <c r="AW181" s="1045"/>
      <c r="AX181" s="1045"/>
      <c r="AY181" s="1045"/>
      <c r="AZ181" s="240"/>
      <c r="BA181" s="761"/>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446"/>
      <c r="CC181" s="446"/>
      <c r="CD181" s="446"/>
      <c r="CE181" s="2596"/>
      <c r="CF181" s="2596"/>
      <c r="CG181" s="2596"/>
      <c r="CH181" s="2596"/>
      <c r="CI181" s="2596"/>
      <c r="CJ181" s="2596"/>
      <c r="CK181" s="2596"/>
      <c r="CL181" s="2596"/>
      <c r="CM181" s="2596"/>
      <c r="CN181" s="2596"/>
      <c r="CO181" s="2596"/>
      <c r="CP181" s="2596"/>
      <c r="CQ181" s="2596"/>
      <c r="CR181" s="2596"/>
      <c r="CS181" s="2596"/>
      <c r="CT181" s="2596"/>
      <c r="CU181" s="2596"/>
      <c r="CV181" s="2596"/>
      <c r="CW181" s="2596"/>
      <c r="CX181" s="2596"/>
      <c r="CY181" s="2596"/>
      <c r="CZ181" s="2596"/>
    </row>
    <row r="182" s="767" customFormat="true" ht="15" customHeight="true" x14ac:dyDescent="0.2">
      <c r="A182" s="2311"/>
      <c r="B182" s="2467"/>
      <c r="C182" s="2416"/>
      <c r="D182" s="2417"/>
      <c r="E182" s="2417"/>
      <c r="F182" s="2417"/>
      <c r="G182" s="2418"/>
      <c r="H182" s="2419"/>
      <c r="I182" s="2417"/>
      <c r="J182" s="2417"/>
      <c r="K182" s="2417"/>
      <c r="L182" s="2420"/>
      <c r="M182" s="2421"/>
      <c r="N182" s="2417"/>
      <c r="O182" s="2417"/>
      <c r="P182" s="2417"/>
      <c r="Q182" s="2418"/>
      <c r="R182" s="2419"/>
      <c r="S182" s="2417"/>
      <c r="T182" s="2417"/>
      <c r="U182" s="2417"/>
      <c r="V182" s="2417"/>
      <c r="W182" s="2417"/>
      <c r="X182" s="2417"/>
      <c r="Y182" s="2417"/>
      <c r="Z182" s="2417"/>
      <c r="AA182" s="2417"/>
      <c r="AB182" s="2417"/>
      <c r="AC182" s="2417"/>
      <c r="AD182" s="2733"/>
      <c r="AE182" s="1045"/>
      <c r="AF182" s="1045"/>
      <c r="AG182" s="1045"/>
      <c r="AH182" s="1045"/>
      <c r="AI182" s="1045"/>
      <c r="AJ182" s="1045"/>
      <c r="AK182" s="1045"/>
      <c r="AL182" s="1045"/>
      <c r="AM182" s="1045"/>
      <c r="AN182" s="1045"/>
      <c r="AO182" s="1045"/>
      <c r="AP182" s="1045"/>
      <c r="AQ182" s="1045"/>
      <c r="AR182" s="1045"/>
      <c r="AS182" s="1045"/>
      <c r="AT182" s="1045"/>
      <c r="AU182" s="1045"/>
      <c r="AV182" s="1045"/>
      <c r="AW182" s="1045"/>
      <c r="AX182" s="1045"/>
      <c r="AY182" s="1045"/>
      <c r="AZ182" s="240"/>
      <c r="BA182" s="761"/>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446"/>
      <c r="CC182" s="446"/>
      <c r="CD182" s="446"/>
      <c r="CE182" s="2596"/>
      <c r="CF182" s="2596"/>
      <c r="CG182" s="2596"/>
      <c r="CH182" s="2596"/>
      <c r="CI182" s="2596"/>
      <c r="CJ182" s="2596"/>
      <c r="CK182" s="2596"/>
      <c r="CL182" s="2596"/>
      <c r="CM182" s="2596"/>
      <c r="CN182" s="2596"/>
      <c r="CO182" s="2596"/>
      <c r="CP182" s="2596"/>
      <c r="CQ182" s="2596"/>
      <c r="CR182" s="2596"/>
      <c r="CS182" s="2596"/>
      <c r="CT182" s="2596"/>
      <c r="CU182" s="2596"/>
      <c r="CV182" s="2596"/>
      <c r="CW182" s="2596"/>
      <c r="CX182" s="2596"/>
      <c r="CY182" s="2596"/>
      <c r="CZ182" s="2596"/>
    </row>
    <row r="183" s="767" customFormat="true" ht="15" customHeight="true" x14ac:dyDescent="0.2">
      <c r="A183" s="2311"/>
      <c r="B183" s="2467"/>
      <c r="C183" s="2416"/>
      <c r="D183" s="2417"/>
      <c r="E183" s="2417"/>
      <c r="F183" s="2417"/>
      <c r="G183" s="2418"/>
      <c r="H183" s="2419"/>
      <c r="I183" s="2417"/>
      <c r="J183" s="2417"/>
      <c r="K183" s="2417"/>
      <c r="L183" s="2420"/>
      <c r="M183" s="2421"/>
      <c r="N183" s="2417"/>
      <c r="O183" s="2417"/>
      <c r="P183" s="2417"/>
      <c r="Q183" s="2418"/>
      <c r="R183" s="2419"/>
      <c r="S183" s="2417"/>
      <c r="T183" s="2417"/>
      <c r="U183" s="2417"/>
      <c r="V183" s="2417"/>
      <c r="W183" s="2417"/>
      <c r="X183" s="2417"/>
      <c r="Y183" s="2417"/>
      <c r="Z183" s="2417"/>
      <c r="AA183" s="2417"/>
      <c r="AB183" s="2417"/>
      <c r="AC183" s="2417"/>
      <c r="AD183" s="2733"/>
      <c r="AE183" s="1045"/>
      <c r="AF183" s="1045"/>
      <c r="AG183" s="1045"/>
      <c r="AH183" s="1045"/>
      <c r="AI183" s="1045"/>
      <c r="AJ183" s="1045"/>
      <c r="AK183" s="1045"/>
      <c r="AL183" s="1045"/>
      <c r="AM183" s="1045"/>
      <c r="AN183" s="1045"/>
      <c r="AO183" s="1045"/>
      <c r="AP183" s="1045"/>
      <c r="AQ183" s="1045"/>
      <c r="AR183" s="1045"/>
      <c r="AS183" s="1045"/>
      <c r="AT183" s="1045"/>
      <c r="AU183" s="1045"/>
      <c r="AV183" s="1045"/>
      <c r="AW183" s="1045"/>
      <c r="AX183" s="1045"/>
      <c r="AY183" s="1045"/>
      <c r="AZ183" s="240"/>
      <c r="BA183" s="761"/>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446"/>
      <c r="CC183" s="446"/>
      <c r="CD183" s="446"/>
      <c r="CE183" s="2596"/>
      <c r="CF183" s="2596"/>
      <c r="CG183" s="2596"/>
      <c r="CH183" s="2596"/>
      <c r="CI183" s="2596"/>
      <c r="CJ183" s="2596"/>
      <c r="CK183" s="2596"/>
      <c r="CL183" s="2596"/>
      <c r="CM183" s="2596"/>
      <c r="CN183" s="2596"/>
      <c r="CO183" s="2596"/>
      <c r="CP183" s="2596"/>
      <c r="CQ183" s="2596"/>
      <c r="CR183" s="2596"/>
      <c r="CS183" s="2596"/>
      <c r="CT183" s="2596"/>
      <c r="CU183" s="2596"/>
      <c r="CV183" s="2596"/>
      <c r="CW183" s="2596"/>
      <c r="CX183" s="2596"/>
      <c r="CY183" s="2596"/>
      <c r="CZ183" s="2596"/>
    </row>
    <row r="184" s="767" customFormat="true" ht="15" customHeight="true" x14ac:dyDescent="0.2">
      <c r="A184" s="2311"/>
      <c r="B184" s="2467"/>
      <c r="C184" s="2416"/>
      <c r="D184" s="2417"/>
      <c r="E184" s="2417"/>
      <c r="F184" s="2417"/>
      <c r="G184" s="2418"/>
      <c r="H184" s="2419"/>
      <c r="I184" s="2417"/>
      <c r="J184" s="2417"/>
      <c r="K184" s="2417"/>
      <c r="L184" s="2420"/>
      <c r="M184" s="2421"/>
      <c r="N184" s="2417"/>
      <c r="O184" s="2417"/>
      <c r="P184" s="2417"/>
      <c r="Q184" s="2418"/>
      <c r="R184" s="2419"/>
      <c r="S184" s="2417"/>
      <c r="T184" s="2417"/>
      <c r="U184" s="2417"/>
      <c r="V184" s="2417"/>
      <c r="W184" s="2417"/>
      <c r="X184" s="2417"/>
      <c r="Y184" s="2417"/>
      <c r="Z184" s="2417"/>
      <c r="AA184" s="2417"/>
      <c r="AB184" s="2417"/>
      <c r="AC184" s="2417"/>
      <c r="AD184" s="2733"/>
      <c r="AE184" s="1045"/>
      <c r="AF184" s="1045"/>
      <c r="AG184" s="1045"/>
      <c r="AH184" s="1045"/>
      <c r="AI184" s="1045"/>
      <c r="AJ184" s="1045"/>
      <c r="AK184" s="1045"/>
      <c r="AL184" s="1045"/>
      <c r="AM184" s="1045"/>
      <c r="AN184" s="1045"/>
      <c r="AO184" s="1045"/>
      <c r="AP184" s="1045"/>
      <c r="AQ184" s="1045"/>
      <c r="AR184" s="1045"/>
      <c r="AS184" s="1045"/>
      <c r="AT184" s="1045"/>
      <c r="AU184" s="1045"/>
      <c r="AV184" s="1045"/>
      <c r="AW184" s="1045"/>
      <c r="AX184" s="1045"/>
      <c r="AY184" s="1045"/>
      <c r="AZ184" s="240"/>
      <c r="BA184" s="761"/>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446"/>
      <c r="CC184" s="446"/>
      <c r="CD184" s="446"/>
      <c r="CE184" s="2596"/>
      <c r="CF184" s="2596"/>
      <c r="CG184" s="2596"/>
      <c r="CH184" s="2596"/>
      <c r="CI184" s="2596"/>
      <c r="CJ184" s="2596"/>
      <c r="CK184" s="2596"/>
      <c r="CL184" s="2596"/>
      <c r="CM184" s="2596"/>
      <c r="CN184" s="2596"/>
      <c r="CO184" s="2596"/>
      <c r="CP184" s="2596"/>
      <c r="CQ184" s="2596"/>
      <c r="CR184" s="2596"/>
      <c r="CS184" s="2596"/>
      <c r="CT184" s="2596"/>
      <c r="CU184" s="2596"/>
      <c r="CV184" s="2596"/>
      <c r="CW184" s="2596"/>
      <c r="CX184" s="2596"/>
      <c r="CY184" s="2596"/>
      <c r="CZ184" s="2596"/>
    </row>
    <row r="185" s="767" customFormat="true" ht="15" customHeight="true" x14ac:dyDescent="0.2">
      <c r="A185" s="2311"/>
      <c r="B185" s="2467"/>
      <c r="C185" s="2416"/>
      <c r="D185" s="2417"/>
      <c r="E185" s="2417"/>
      <c r="F185" s="2417"/>
      <c r="G185" s="2418"/>
      <c r="H185" s="2419"/>
      <c r="I185" s="2417"/>
      <c r="J185" s="2417"/>
      <c r="K185" s="2417"/>
      <c r="L185" s="2420"/>
      <c r="M185" s="2421"/>
      <c r="N185" s="2417"/>
      <c r="O185" s="2417"/>
      <c r="P185" s="2417"/>
      <c r="Q185" s="2418"/>
      <c r="R185" s="2419"/>
      <c r="S185" s="2417"/>
      <c r="T185" s="2417"/>
      <c r="U185" s="2417"/>
      <c r="V185" s="2417"/>
      <c r="W185" s="2417"/>
      <c r="X185" s="2417"/>
      <c r="Y185" s="2417"/>
      <c r="Z185" s="2417"/>
      <c r="AA185" s="2417"/>
      <c r="AB185" s="2417"/>
      <c r="AC185" s="2417"/>
      <c r="AD185" s="2733"/>
      <c r="AE185" s="1045"/>
      <c r="AF185" s="1045"/>
      <c r="AG185" s="1045"/>
      <c r="AH185" s="1045"/>
      <c r="AI185" s="1045"/>
      <c r="AJ185" s="1045"/>
      <c r="AK185" s="1045"/>
      <c r="AL185" s="1045"/>
      <c r="AM185" s="1045"/>
      <c r="AN185" s="1045"/>
      <c r="AO185" s="1045"/>
      <c r="AP185" s="1045"/>
      <c r="AQ185" s="1045"/>
      <c r="AR185" s="1045"/>
      <c r="AS185" s="1045"/>
      <c r="AT185" s="1045"/>
      <c r="AU185" s="1045"/>
      <c r="AV185" s="1045"/>
      <c r="AW185" s="1045"/>
      <c r="AX185" s="1045"/>
      <c r="AY185" s="1045"/>
      <c r="AZ185" s="240"/>
      <c r="BA185" s="761"/>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446"/>
      <c r="CC185" s="446"/>
      <c r="CD185" s="446"/>
      <c r="CE185" s="2596"/>
      <c r="CF185" s="2596"/>
      <c r="CG185" s="2596"/>
      <c r="CH185" s="2596"/>
      <c r="CI185" s="2596"/>
      <c r="CJ185" s="2596"/>
      <c r="CK185" s="2596"/>
      <c r="CL185" s="2596"/>
      <c r="CM185" s="2596"/>
      <c r="CN185" s="2596"/>
      <c r="CO185" s="2596"/>
      <c r="CP185" s="2596"/>
      <c r="CQ185" s="2596"/>
      <c r="CR185" s="2596"/>
      <c r="CS185" s="2596"/>
      <c r="CT185" s="2596"/>
      <c r="CU185" s="2596"/>
      <c r="CV185" s="2596"/>
      <c r="CW185" s="2596"/>
      <c r="CX185" s="2596"/>
      <c r="CY185" s="2596"/>
      <c r="CZ185" s="2596"/>
    </row>
    <row r="186" s="767" customFormat="true" ht="15" customHeight="true" x14ac:dyDescent="0.2">
      <c r="A186" s="2312"/>
      <c r="B186" s="2468"/>
      <c r="C186" s="2422"/>
      <c r="D186" s="2423"/>
      <c r="E186" s="2423"/>
      <c r="F186" s="2423"/>
      <c r="G186" s="2424"/>
      <c r="H186" s="2425"/>
      <c r="I186" s="2423"/>
      <c r="J186" s="2423"/>
      <c r="K186" s="2423"/>
      <c r="L186" s="2426"/>
      <c r="M186" s="2427"/>
      <c r="N186" s="2423"/>
      <c r="O186" s="2423"/>
      <c r="P186" s="2423"/>
      <c r="Q186" s="2424"/>
      <c r="R186" s="2425"/>
      <c r="S186" s="2423"/>
      <c r="T186" s="2423"/>
      <c r="U186" s="2423"/>
      <c r="V186" s="2423"/>
      <c r="W186" s="2423"/>
      <c r="X186" s="2423"/>
      <c r="Y186" s="2423"/>
      <c r="Z186" s="2423"/>
      <c r="AA186" s="2423"/>
      <c r="AB186" s="2423"/>
      <c r="AC186" s="2423"/>
      <c r="AD186" s="2734"/>
      <c r="AE186" s="1045"/>
      <c r="AF186" s="1045"/>
      <c r="AG186" s="1045"/>
      <c r="AH186" s="1045"/>
      <c r="AI186" s="1045"/>
      <c r="AJ186" s="1045"/>
      <c r="AK186" s="1045"/>
      <c r="AL186" s="1045"/>
      <c r="AM186" s="1045"/>
      <c r="AN186" s="1045"/>
      <c r="AO186" s="1045"/>
      <c r="AP186" s="1045"/>
      <c r="AQ186" s="1045"/>
      <c r="AR186" s="1045"/>
      <c r="AS186" s="1045"/>
      <c r="AT186" s="1045"/>
      <c r="AU186" s="1045"/>
      <c r="AV186" s="1045"/>
      <c r="AW186" s="1045"/>
      <c r="AX186" s="1045"/>
      <c r="AY186" s="1045"/>
      <c r="AZ186" s="240"/>
      <c r="BA186" s="761"/>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446"/>
      <c r="CC186" s="446"/>
      <c r="CD186" s="446"/>
      <c r="CE186" s="2596"/>
      <c r="CF186" s="2596"/>
      <c r="CG186" s="2596"/>
      <c r="CH186" s="2596"/>
      <c r="CI186" s="2596"/>
      <c r="CJ186" s="2596"/>
      <c r="CK186" s="2596"/>
      <c r="CL186" s="2596"/>
      <c r="CM186" s="2596"/>
      <c r="CN186" s="2596"/>
      <c r="CO186" s="2596"/>
      <c r="CP186" s="2596"/>
      <c r="CQ186" s="2596"/>
      <c r="CR186" s="2596"/>
      <c r="CS186" s="2596"/>
      <c r="CT186" s="2596"/>
      <c r="CU186" s="2596"/>
      <c r="CV186" s="2596"/>
      <c r="CW186" s="2596"/>
      <c r="CX186" s="2596"/>
      <c r="CY186" s="2596"/>
      <c r="CZ186" s="2596"/>
    </row>
    <row r="187" s="767" customFormat="true" ht="15" customHeight="true" x14ac:dyDescent="0.2">
      <c r="A187" s="1246"/>
      <c r="B187" s="1268"/>
      <c r="C187" s="1404"/>
      <c r="D187" s="1405"/>
      <c r="E187" s="1405"/>
      <c r="F187" s="1405"/>
      <c r="G187" s="1406"/>
      <c r="H187" s="1407"/>
      <c r="I187" s="1405"/>
      <c r="J187" s="1405"/>
      <c r="K187" s="1405"/>
      <c r="L187" s="1408"/>
      <c r="M187" s="1409"/>
      <c r="N187" s="1405"/>
      <c r="O187" s="1405"/>
      <c r="P187" s="1405"/>
      <c r="Q187" s="1406"/>
      <c r="R187" s="1407"/>
      <c r="S187" s="1405"/>
      <c r="T187" s="1405"/>
      <c r="U187" s="1405"/>
      <c r="V187" s="1405"/>
      <c r="W187" s="1405"/>
      <c r="X187" s="1405"/>
      <c r="Y187" s="1405"/>
      <c r="Z187" s="1405"/>
      <c r="AA187" s="1405"/>
      <c r="AB187" s="1410"/>
      <c r="AC187" s="1301"/>
      <c r="AD187" s="1343"/>
      <c r="AE187" s="1045"/>
      <c r="AF187" s="1045"/>
      <c r="AG187" s="1045"/>
      <c r="AH187" s="1045"/>
      <c r="AI187" s="1045"/>
      <c r="AJ187" s="1045"/>
      <c r="AK187" s="1045"/>
      <c r="AL187" s="1045"/>
      <c r="AM187" s="1045"/>
      <c r="AN187" s="1045"/>
      <c r="AO187" s="1045"/>
      <c r="AP187" s="1045"/>
      <c r="AQ187" s="1045"/>
      <c r="AR187" s="1045"/>
      <c r="AS187" s="1045"/>
      <c r="AT187" s="1045"/>
      <c r="AU187" s="1045"/>
      <c r="AV187" s="1045"/>
      <c r="AW187" s="1045"/>
      <c r="AX187" s="1045"/>
      <c r="AY187" s="1045"/>
      <c r="AZ187" s="240"/>
      <c r="BA187" s="761"/>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446"/>
      <c r="CC187" s="446"/>
      <c r="CD187" s="446"/>
      <c r="CE187" s="2596"/>
      <c r="CF187" s="2596"/>
      <c r="CG187" s="2596"/>
      <c r="CH187" s="2596"/>
      <c r="CI187" s="2596"/>
      <c r="CJ187" s="2596"/>
      <c r="CK187" s="2596"/>
      <c r="CL187" s="2596"/>
      <c r="CM187" s="2596"/>
      <c r="CN187" s="2596"/>
      <c r="CO187" s="2596"/>
      <c r="CP187" s="2596"/>
      <c r="CQ187" s="2596"/>
      <c r="CR187" s="2596"/>
      <c r="CS187" s="2596"/>
      <c r="CT187" s="2596"/>
      <c r="CU187" s="2596"/>
      <c r="CV187" s="2596"/>
      <c r="CW187" s="2596"/>
      <c r="CX187" s="2596"/>
      <c r="CY187" s="2596"/>
      <c r="CZ187" s="2596"/>
    </row>
    <row r="188" s="767" customFormat="true" ht="15" customHeight="true" x14ac:dyDescent="0.2">
      <c r="A188" s="1246"/>
      <c r="B188" s="1268"/>
      <c r="C188" s="1404"/>
      <c r="D188" s="1405"/>
      <c r="E188" s="1405"/>
      <c r="F188" s="1405"/>
      <c r="G188" s="1406"/>
      <c r="H188" s="1407"/>
      <c r="I188" s="1405"/>
      <c r="J188" s="1405"/>
      <c r="K188" s="1405"/>
      <c r="L188" s="1408"/>
      <c r="M188" s="1409"/>
      <c r="N188" s="1405"/>
      <c r="O188" s="1405"/>
      <c r="P188" s="1405"/>
      <c r="Q188" s="1406"/>
      <c r="R188" s="1407"/>
      <c r="S188" s="1405"/>
      <c r="T188" s="1405"/>
      <c r="U188" s="1405"/>
      <c r="V188" s="1405"/>
      <c r="W188" s="1405"/>
      <c r="X188" s="1405"/>
      <c r="Y188" s="1405"/>
      <c r="Z188" s="1405"/>
      <c r="AA188" s="1405"/>
      <c r="AB188" s="1410"/>
      <c r="AC188" s="1301"/>
      <c r="AD188" s="1343"/>
      <c r="AE188" s="1045"/>
      <c r="AF188" s="1045"/>
      <c r="AG188" s="1045"/>
      <c r="AH188" s="1045"/>
      <c r="AI188" s="1045"/>
      <c r="AJ188" s="1045"/>
      <c r="AK188" s="1045"/>
      <c r="AL188" s="1045"/>
      <c r="AM188" s="1045"/>
      <c r="AN188" s="1045"/>
      <c r="AO188" s="1045"/>
      <c r="AP188" s="1045"/>
      <c r="AQ188" s="1045"/>
      <c r="AR188" s="1045"/>
      <c r="AS188" s="1045"/>
      <c r="AT188" s="1045"/>
      <c r="AU188" s="1045"/>
      <c r="AV188" s="1045"/>
      <c r="AW188" s="1045"/>
      <c r="AX188" s="1045"/>
      <c r="AY188" s="1045"/>
      <c r="AZ188" s="240"/>
      <c r="BA188" s="761"/>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446"/>
      <c r="CC188" s="446"/>
      <c r="CD188" s="446"/>
      <c r="CE188" s="2596"/>
      <c r="CF188" s="2596"/>
      <c r="CG188" s="2596"/>
      <c r="CH188" s="2596"/>
      <c r="CI188" s="2596"/>
      <c r="CJ188" s="2596"/>
      <c r="CK188" s="2596"/>
      <c r="CL188" s="2596"/>
      <c r="CM188" s="2596"/>
      <c r="CN188" s="2596"/>
      <c r="CO188" s="2596"/>
      <c r="CP188" s="2596"/>
      <c r="CQ188" s="2596"/>
      <c r="CR188" s="2596"/>
      <c r="CS188" s="2596"/>
      <c r="CT188" s="2596"/>
      <c r="CU188" s="2596"/>
      <c r="CV188" s="2596"/>
      <c r="CW188" s="2596"/>
      <c r="CX188" s="2596"/>
      <c r="CY188" s="2596"/>
      <c r="CZ188" s="2596"/>
    </row>
    <row r="189" s="767" customFormat="true" ht="15" customHeight="true" x14ac:dyDescent="0.2">
      <c r="A189" s="1246"/>
      <c r="B189" s="1268"/>
      <c r="C189" s="1404"/>
      <c r="D189" s="1405"/>
      <c r="E189" s="1405"/>
      <c r="F189" s="1405"/>
      <c r="G189" s="1406"/>
      <c r="H189" s="1407"/>
      <c r="I189" s="1405"/>
      <c r="J189" s="1405"/>
      <c r="K189" s="1405"/>
      <c r="L189" s="1408"/>
      <c r="M189" s="1409"/>
      <c r="N189" s="1405"/>
      <c r="O189" s="1405"/>
      <c r="P189" s="1405"/>
      <c r="Q189" s="1406"/>
      <c r="R189" s="1407"/>
      <c r="S189" s="1405"/>
      <c r="T189" s="1405"/>
      <c r="U189" s="1405"/>
      <c r="V189" s="1405"/>
      <c r="W189" s="1405"/>
      <c r="X189" s="1405"/>
      <c r="Y189" s="1405"/>
      <c r="Z189" s="1405"/>
      <c r="AA189" s="1405"/>
      <c r="AB189" s="1410"/>
      <c r="AC189" s="1301"/>
      <c r="AD189" s="1343"/>
      <c r="AE189" s="1045"/>
      <c r="AF189" s="1045"/>
      <c r="AG189" s="1045"/>
      <c r="AH189" s="1045"/>
      <c r="AI189" s="1045"/>
      <c r="AJ189" s="1045"/>
      <c r="AK189" s="1045"/>
      <c r="AL189" s="1045"/>
      <c r="AM189" s="1045"/>
      <c r="AN189" s="1045"/>
      <c r="AO189" s="1045"/>
      <c r="AP189" s="1045"/>
      <c r="AQ189" s="1045"/>
      <c r="AR189" s="1045"/>
      <c r="AS189" s="1045"/>
      <c r="AT189" s="1045"/>
      <c r="AU189" s="1045"/>
      <c r="AV189" s="1045"/>
      <c r="AW189" s="1045"/>
      <c r="AX189" s="1045"/>
      <c r="AY189" s="1045"/>
      <c r="AZ189" s="240"/>
      <c r="BA189" s="761"/>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446"/>
      <c r="CC189" s="446"/>
      <c r="CD189" s="446"/>
      <c r="CE189" s="2596"/>
      <c r="CF189" s="2596"/>
      <c r="CG189" s="2596"/>
      <c r="CH189" s="2596"/>
      <c r="CI189" s="2596"/>
      <c r="CJ189" s="2596"/>
      <c r="CK189" s="2596"/>
      <c r="CL189" s="2596"/>
      <c r="CM189" s="2596"/>
      <c r="CN189" s="2596"/>
      <c r="CO189" s="2596"/>
      <c r="CP189" s="2596"/>
      <c r="CQ189" s="2596"/>
      <c r="CR189" s="2596"/>
      <c r="CS189" s="2596"/>
      <c r="CT189" s="2596"/>
      <c r="CU189" s="2596"/>
      <c r="CV189" s="2596"/>
      <c r="CW189" s="2596"/>
      <c r="CX189" s="2596"/>
      <c r="CY189" s="2596"/>
      <c r="CZ189" s="2596"/>
    </row>
    <row r="190" s="767" customFormat="true" ht="15" customHeight="true" x14ac:dyDescent="0.2">
      <c r="A190" s="1246"/>
      <c r="B190" s="1268"/>
      <c r="C190" s="1404"/>
      <c r="D190" s="1405"/>
      <c r="E190" s="1405"/>
      <c r="F190" s="1405"/>
      <c r="G190" s="1406"/>
      <c r="H190" s="1407"/>
      <c r="I190" s="1405"/>
      <c r="J190" s="1405"/>
      <c r="K190" s="1405"/>
      <c r="L190" s="1408"/>
      <c r="M190" s="1409"/>
      <c r="N190" s="1405"/>
      <c r="O190" s="1405"/>
      <c r="P190" s="1405"/>
      <c r="Q190" s="1406"/>
      <c r="R190" s="1407"/>
      <c r="S190" s="1405"/>
      <c r="T190" s="1405"/>
      <c r="U190" s="1405"/>
      <c r="V190" s="1405"/>
      <c r="W190" s="1405"/>
      <c r="X190" s="1405"/>
      <c r="Y190" s="1405"/>
      <c r="Z190" s="1405"/>
      <c r="AA190" s="1405"/>
      <c r="AB190" s="1410"/>
      <c r="AC190" s="1301"/>
      <c r="AD190" s="1343"/>
      <c r="AE190" s="1045"/>
      <c r="AF190" s="1045"/>
      <c r="AG190" s="1045"/>
      <c r="AH190" s="1045"/>
      <c r="AI190" s="1045"/>
      <c r="AJ190" s="1045"/>
      <c r="AK190" s="1045"/>
      <c r="AL190" s="1045"/>
      <c r="AM190" s="1045"/>
      <c r="AN190" s="1045"/>
      <c r="AO190" s="1045"/>
      <c r="AP190" s="1045"/>
      <c r="AQ190" s="1045"/>
      <c r="AR190" s="1045"/>
      <c r="AS190" s="1045"/>
      <c r="AT190" s="1045"/>
      <c r="AU190" s="1045"/>
      <c r="AV190" s="1045"/>
      <c r="AW190" s="1045"/>
      <c r="AX190" s="1045"/>
      <c r="AY190" s="1045"/>
      <c r="AZ190" s="240"/>
      <c r="BA190" s="761"/>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446"/>
      <c r="CC190" s="446"/>
      <c r="CD190" s="446"/>
      <c r="CE190" s="2596"/>
      <c r="CF190" s="2596"/>
      <c r="CG190" s="2596"/>
      <c r="CH190" s="2596"/>
      <c r="CI190" s="2596"/>
      <c r="CJ190" s="2596"/>
      <c r="CK190" s="2596"/>
      <c r="CL190" s="2596"/>
      <c r="CM190" s="2596"/>
      <c r="CN190" s="2596"/>
      <c r="CO190" s="2596"/>
      <c r="CP190" s="2596"/>
      <c r="CQ190" s="2596"/>
      <c r="CR190" s="2596"/>
      <c r="CS190" s="2596"/>
      <c r="CT190" s="2596"/>
      <c r="CU190" s="2596"/>
      <c r="CV190" s="2596"/>
      <c r="CW190" s="2596"/>
      <c r="CX190" s="2596"/>
      <c r="CY190" s="2596"/>
      <c r="CZ190" s="2596"/>
    </row>
    <row r="191" s="767" customFormat="true" ht="15" customHeight="true" x14ac:dyDescent="0.2">
      <c r="A191" s="1246"/>
      <c r="B191" s="1268"/>
      <c r="C191" s="1404"/>
      <c r="D191" s="1405"/>
      <c r="E191" s="1405"/>
      <c r="F191" s="1405"/>
      <c r="G191" s="1406"/>
      <c r="H191" s="1407"/>
      <c r="I191" s="1405"/>
      <c r="J191" s="1405"/>
      <c r="K191" s="1405"/>
      <c r="L191" s="1408"/>
      <c r="M191" s="1409"/>
      <c r="N191" s="1405"/>
      <c r="O191" s="1405"/>
      <c r="P191" s="1405"/>
      <c r="Q191" s="1406"/>
      <c r="R191" s="1407"/>
      <c r="S191" s="1405"/>
      <c r="T191" s="1405"/>
      <c r="U191" s="1405"/>
      <c r="V191" s="1405"/>
      <c r="W191" s="1405"/>
      <c r="X191" s="1405"/>
      <c r="Y191" s="1405"/>
      <c r="Z191" s="1405"/>
      <c r="AA191" s="1405"/>
      <c r="AB191" s="1410"/>
      <c r="AC191" s="1301"/>
      <c r="AD191" s="1343"/>
      <c r="AE191" s="1045"/>
      <c r="AF191" s="1045"/>
      <c r="AG191" s="1045"/>
      <c r="AH191" s="1045"/>
      <c r="AI191" s="1045"/>
      <c r="AJ191" s="1045"/>
      <c r="AK191" s="1045"/>
      <c r="AL191" s="1045"/>
      <c r="AM191" s="1045"/>
      <c r="AN191" s="1045"/>
      <c r="AO191" s="1045"/>
      <c r="AP191" s="1045"/>
      <c r="AQ191" s="1045"/>
      <c r="AR191" s="1045"/>
      <c r="AS191" s="1045"/>
      <c r="AT191" s="1045"/>
      <c r="AU191" s="1045"/>
      <c r="AV191" s="1045"/>
      <c r="AW191" s="1045"/>
      <c r="AX191" s="1045"/>
      <c r="AY191" s="1045"/>
      <c r="AZ191" s="240"/>
      <c r="BA191" s="761"/>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446"/>
      <c r="CC191" s="446"/>
      <c r="CD191" s="446"/>
      <c r="CE191" s="2596"/>
      <c r="CF191" s="2596"/>
      <c r="CG191" s="2596"/>
      <c r="CH191" s="2596"/>
      <c r="CI191" s="2596"/>
      <c r="CJ191" s="2596"/>
      <c r="CK191" s="2596"/>
      <c r="CL191" s="2596"/>
      <c r="CM191" s="2596"/>
      <c r="CN191" s="2596"/>
      <c r="CO191" s="2596"/>
      <c r="CP191" s="2596"/>
      <c r="CQ191" s="2596"/>
      <c r="CR191" s="2596"/>
      <c r="CS191" s="2596"/>
      <c r="CT191" s="2596"/>
      <c r="CU191" s="2596"/>
      <c r="CV191" s="2596"/>
      <c r="CW191" s="2596"/>
      <c r="CX191" s="2596"/>
      <c r="CY191" s="2596"/>
      <c r="CZ191" s="2596"/>
    </row>
    <row r="192" s="767" customFormat="true" ht="15" customHeight="true" x14ac:dyDescent="0.2">
      <c r="A192" s="1246"/>
      <c r="B192" s="1268"/>
      <c r="C192" s="1404"/>
      <c r="D192" s="1405"/>
      <c r="E192" s="1405"/>
      <c r="F192" s="1405"/>
      <c r="G192" s="1406"/>
      <c r="H192" s="1407"/>
      <c r="I192" s="1405"/>
      <c r="J192" s="1405"/>
      <c r="K192" s="1405"/>
      <c r="L192" s="1408"/>
      <c r="M192" s="1409"/>
      <c r="N192" s="1405"/>
      <c r="O192" s="1405"/>
      <c r="P192" s="1405"/>
      <c r="Q192" s="1406"/>
      <c r="R192" s="1407"/>
      <c r="S192" s="1405"/>
      <c r="T192" s="1405"/>
      <c r="U192" s="1405"/>
      <c r="V192" s="1405"/>
      <c r="W192" s="1405"/>
      <c r="X192" s="1405"/>
      <c r="Y192" s="1405"/>
      <c r="Z192" s="1405"/>
      <c r="AA192" s="1405"/>
      <c r="AB192" s="1410"/>
      <c r="AC192" s="1301"/>
      <c r="AD192" s="1343"/>
      <c r="AE192" s="1045"/>
      <c r="AF192" s="1045"/>
      <c r="AG192" s="1045"/>
      <c r="AH192" s="1045"/>
      <c r="AI192" s="1045"/>
      <c r="AJ192" s="1045"/>
      <c r="AK192" s="1045"/>
      <c r="AL192" s="1045"/>
      <c r="AM192" s="1045"/>
      <c r="AN192" s="1045"/>
      <c r="AO192" s="1045"/>
      <c r="AP192" s="1045"/>
      <c r="AQ192" s="1045"/>
      <c r="AR192" s="1045"/>
      <c r="AS192" s="1045"/>
      <c r="AT192" s="1045"/>
      <c r="AU192" s="1045"/>
      <c r="AV192" s="1045"/>
      <c r="AW192" s="1045"/>
      <c r="AX192" s="1045"/>
      <c r="AY192" s="1045"/>
      <c r="AZ192" s="240"/>
      <c r="BA192" s="761"/>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446"/>
      <c r="CC192" s="446"/>
      <c r="CD192" s="446"/>
      <c r="CE192" s="2596"/>
      <c r="CF192" s="2596"/>
      <c r="CG192" s="2596"/>
      <c r="CH192" s="2596"/>
      <c r="CI192" s="2596"/>
      <c r="CJ192" s="2596"/>
      <c r="CK192" s="2596"/>
      <c r="CL192" s="2596"/>
      <c r="CM192" s="2596"/>
      <c r="CN192" s="2596"/>
      <c r="CO192" s="2596"/>
      <c r="CP192" s="2596"/>
      <c r="CQ192" s="2596"/>
      <c r="CR192" s="2596"/>
      <c r="CS192" s="2596"/>
      <c r="CT192" s="2596"/>
      <c r="CU192" s="2596"/>
      <c r="CV192" s="2596"/>
      <c r="CW192" s="2596"/>
      <c r="CX192" s="2596"/>
      <c r="CY192" s="2596"/>
      <c r="CZ192" s="2596"/>
    </row>
    <row r="193" s="767" customFormat="true" ht="15" customHeight="true" x14ac:dyDescent="0.2">
      <c r="A193" s="1769"/>
      <c r="B193" s="1781"/>
      <c r="C193" s="1411"/>
      <c r="D193" s="1412"/>
      <c r="E193" s="1412"/>
      <c r="F193" s="1412"/>
      <c r="G193" s="1413"/>
      <c r="H193" s="1414"/>
      <c r="I193" s="1412"/>
      <c r="J193" s="1412"/>
      <c r="K193" s="1412"/>
      <c r="L193" s="1415"/>
      <c r="M193" s="1416"/>
      <c r="N193" s="1412"/>
      <c r="O193" s="1412"/>
      <c r="P193" s="1412"/>
      <c r="Q193" s="1413"/>
      <c r="R193" s="1414"/>
      <c r="S193" s="1412"/>
      <c r="T193" s="1412"/>
      <c r="U193" s="1412"/>
      <c r="V193" s="1412"/>
      <c r="W193" s="1412"/>
      <c r="X193" s="1412"/>
      <c r="Y193" s="1412"/>
      <c r="Z193" s="1412"/>
      <c r="AA193" s="1412"/>
      <c r="AB193" s="1417"/>
      <c r="AC193" s="1301"/>
      <c r="AD193" s="1343"/>
      <c r="AE193" s="1045"/>
      <c r="AF193" s="1045"/>
      <c r="AG193" s="1045"/>
      <c r="AH193" s="1045"/>
      <c r="AI193" s="1045"/>
      <c r="AJ193" s="1045"/>
      <c r="AK193" s="1045"/>
      <c r="AL193" s="1045"/>
      <c r="AM193" s="1045"/>
      <c r="AN193" s="1045"/>
      <c r="AO193" s="1045"/>
      <c r="AP193" s="1045"/>
      <c r="AQ193" s="1045"/>
      <c r="AR193" s="1045"/>
      <c r="AS193" s="1045"/>
      <c r="AT193" s="1045"/>
      <c r="AU193" s="1045"/>
      <c r="AV193" s="1045"/>
      <c r="AW193" s="1045"/>
      <c r="AX193" s="1045"/>
      <c r="AY193" s="1045"/>
      <c r="AZ193" s="240"/>
      <c r="BA193" s="761"/>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446"/>
      <c r="CC193" s="446"/>
      <c r="CD193" s="446"/>
      <c r="CE193" s="2596"/>
      <c r="CF193" s="2596"/>
      <c r="CG193" s="2596"/>
      <c r="CH193" s="2596"/>
      <c r="CI193" s="2596"/>
      <c r="CJ193" s="2596"/>
      <c r="CK193" s="2596"/>
      <c r="CL193" s="2596"/>
      <c r="CM193" s="2596"/>
      <c r="CN193" s="2596"/>
      <c r="CO193" s="2596"/>
      <c r="CP193" s="2596"/>
      <c r="CQ193" s="2596"/>
      <c r="CR193" s="2596"/>
      <c r="CS193" s="2596"/>
      <c r="CT193" s="2596"/>
      <c r="CU193" s="2596"/>
      <c r="CV193" s="2596"/>
      <c r="CW193" s="2596"/>
      <c r="CX193" s="2596"/>
      <c r="CY193" s="2596"/>
      <c r="CZ193" s="2596"/>
    </row>
    <row r="194" s="767" customFormat="true" ht="15" customHeight="true" x14ac:dyDescent="0.2">
      <c r="A194" s="1152"/>
      <c r="B194" s="1261"/>
      <c r="C194" s="1341"/>
      <c r="D194" s="1301"/>
      <c r="E194" s="1301"/>
      <c r="F194" s="1301"/>
      <c r="G194" s="1302"/>
      <c r="H194" s="1342"/>
      <c r="I194" s="1301"/>
      <c r="J194" s="1301"/>
      <c r="K194" s="1301"/>
      <c r="L194" s="1343"/>
      <c r="M194" s="1341"/>
      <c r="N194" s="1301"/>
      <c r="O194" s="1301"/>
      <c r="P194" s="1301"/>
      <c r="Q194" s="1302"/>
      <c r="R194" s="1342"/>
      <c r="S194" s="1301"/>
      <c r="T194" s="1301"/>
      <c r="U194" s="1301"/>
      <c r="V194" s="1301"/>
      <c r="W194" s="1301"/>
      <c r="X194" s="1301"/>
      <c r="Y194" s="1301"/>
      <c r="Z194" s="1301"/>
      <c r="AA194" s="1301"/>
      <c r="AB194" s="1301"/>
      <c r="AC194" s="1301"/>
      <c r="AD194" s="1343"/>
      <c r="AE194" s="1045"/>
      <c r="AF194" s="1045"/>
      <c r="AG194" s="1045"/>
      <c r="AH194" s="1045"/>
      <c r="AI194" s="1045"/>
      <c r="AJ194" s="1045"/>
      <c r="AK194" s="1045"/>
      <c r="AL194" s="1045"/>
      <c r="AM194" s="1045"/>
      <c r="AN194" s="1045"/>
      <c r="AO194" s="1045"/>
      <c r="AP194" s="1045"/>
      <c r="AQ194" s="1045"/>
      <c r="AR194" s="1045"/>
      <c r="AS194" s="1045"/>
      <c r="AT194" s="1045"/>
      <c r="AU194" s="1045"/>
      <c r="AV194" s="1045"/>
      <c r="AW194" s="1045"/>
      <c r="AX194" s="1045"/>
      <c r="AY194" s="1045"/>
      <c r="AZ194" s="240"/>
      <c r="BA194" s="761"/>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446"/>
      <c r="CC194" s="446"/>
      <c r="CD194" s="446"/>
      <c r="CE194" s="2596"/>
      <c r="CF194" s="2596"/>
      <c r="CG194" s="2596"/>
      <c r="CH194" s="2596"/>
      <c r="CI194" s="2596"/>
      <c r="CJ194" s="2596"/>
      <c r="CK194" s="2596"/>
      <c r="CL194" s="2596"/>
      <c r="CM194" s="2596"/>
      <c r="CN194" s="2596"/>
      <c r="CO194" s="2596"/>
      <c r="CP194" s="2596"/>
      <c r="CQ194" s="2596"/>
      <c r="CR194" s="2596"/>
      <c r="CS194" s="2596"/>
      <c r="CT194" s="2596"/>
      <c r="CU194" s="2596"/>
      <c r="CV194" s="2596"/>
      <c r="CW194" s="2596"/>
      <c r="CX194" s="2596"/>
      <c r="CY194" s="2596"/>
      <c r="CZ194" s="2596"/>
    </row>
    <row r="195" s="131" customFormat="true" ht="15" customHeight="true" x14ac:dyDescent="0.2">
      <c r="A195" s="1152"/>
      <c r="B195" s="1261"/>
      <c r="C195" s="1341"/>
      <c r="D195" s="1301"/>
      <c r="E195" s="1301"/>
      <c r="F195" s="1301"/>
      <c r="G195" s="1302"/>
      <c r="H195" s="1342"/>
      <c r="I195" s="1301"/>
      <c r="J195" s="1301"/>
      <c r="K195" s="1301"/>
      <c r="L195" s="1343"/>
      <c r="M195" s="1341"/>
      <c r="N195" s="1301"/>
      <c r="O195" s="1301"/>
      <c r="P195" s="1301"/>
      <c r="Q195" s="1302"/>
      <c r="R195" s="1342"/>
      <c r="S195" s="1301"/>
      <c r="T195" s="1301"/>
      <c r="U195" s="1301"/>
      <c r="V195" s="1301"/>
      <c r="W195" s="1301"/>
      <c r="X195" s="1301"/>
      <c r="Y195" s="1301"/>
      <c r="Z195" s="1301"/>
      <c r="AA195" s="1301"/>
      <c r="AB195" s="1301"/>
      <c r="AC195" s="1301"/>
      <c r="AD195" s="1343"/>
      <c r="AE195" s="1045"/>
      <c r="AF195" s="1045"/>
      <c r="AG195" s="1045"/>
      <c r="AH195" s="1045"/>
      <c r="AI195" s="1045"/>
      <c r="AJ195" s="1045"/>
      <c r="AK195" s="1045"/>
      <c r="AL195" s="1045"/>
      <c r="AM195" s="1045"/>
      <c r="AN195" s="1045"/>
      <c r="AO195" s="1045"/>
      <c r="AP195" s="1045"/>
      <c r="AQ195" s="1045"/>
      <c r="AR195" s="1045"/>
      <c r="AS195" s="1045"/>
      <c r="AT195" s="1045"/>
      <c r="AU195" s="1045"/>
      <c r="AV195" s="1045"/>
      <c r="AW195" s="1045"/>
      <c r="AX195" s="1045"/>
      <c r="AY195" s="1045"/>
      <c r="AZ195" s="240"/>
      <c r="BA195" s="761"/>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446"/>
      <c r="CC195" s="446"/>
      <c r="CD195" s="446"/>
      <c r="CE195" s="2596"/>
      <c r="CF195" s="2596"/>
      <c r="CG195" s="2596"/>
      <c r="CH195" s="2596"/>
      <c r="CI195" s="2596"/>
      <c r="CJ195" s="2596"/>
      <c r="CK195" s="2596"/>
      <c r="CL195" s="2596"/>
      <c r="CM195" s="2596"/>
      <c r="CN195" s="2596"/>
      <c r="CO195" s="2596"/>
      <c r="CP195" s="2596"/>
      <c r="CQ195" s="2596"/>
      <c r="CR195" s="2596"/>
      <c r="CS195" s="2596"/>
      <c r="CT195" s="2596"/>
      <c r="CU195" s="2596"/>
      <c r="CV195" s="2596"/>
      <c r="CW195" s="2596"/>
      <c r="CX195" s="2596"/>
      <c r="CY195" s="2596"/>
      <c r="CZ195" s="2596"/>
    </row>
    <row r="196" s="131" customFormat="true" ht="15" customHeight="true" x14ac:dyDescent="0.2">
      <c r="A196" s="1152"/>
      <c r="B196" s="1261"/>
      <c r="C196" s="1341"/>
      <c r="D196" s="1301"/>
      <c r="E196" s="1301"/>
      <c r="F196" s="1301"/>
      <c r="G196" s="1302"/>
      <c r="H196" s="1342"/>
      <c r="I196" s="1301"/>
      <c r="J196" s="1301"/>
      <c r="K196" s="1301"/>
      <c r="L196" s="1343"/>
      <c r="M196" s="1341"/>
      <c r="N196" s="1301"/>
      <c r="O196" s="1301"/>
      <c r="P196" s="1301"/>
      <c r="Q196" s="1302"/>
      <c r="R196" s="1342"/>
      <c r="S196" s="1301"/>
      <c r="T196" s="1301"/>
      <c r="U196" s="1301"/>
      <c r="V196" s="1301"/>
      <c r="W196" s="1301"/>
      <c r="X196" s="1301"/>
      <c r="Y196" s="1301"/>
      <c r="Z196" s="1301"/>
      <c r="AA196" s="1301"/>
      <c r="AB196" s="1301"/>
      <c r="AC196" s="1301"/>
      <c r="AD196" s="1343"/>
      <c r="AE196" s="1045"/>
      <c r="AF196" s="1045"/>
      <c r="AG196" s="1045"/>
      <c r="AH196" s="1045"/>
      <c r="AI196" s="1045"/>
      <c r="AJ196" s="1045"/>
      <c r="AK196" s="1045"/>
      <c r="AL196" s="1045"/>
      <c r="AM196" s="1045"/>
      <c r="AN196" s="1045"/>
      <c r="AO196" s="1045"/>
      <c r="AP196" s="1045"/>
      <c r="AQ196" s="1045"/>
      <c r="AR196" s="1045"/>
      <c r="AS196" s="1045"/>
      <c r="AT196" s="1045"/>
      <c r="AU196" s="1045"/>
      <c r="AV196" s="1045"/>
      <c r="AW196" s="1045"/>
      <c r="AX196" s="1045"/>
      <c r="AY196" s="1045"/>
      <c r="AZ196" s="240"/>
      <c r="BA196" s="761"/>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446"/>
      <c r="CC196" s="446"/>
      <c r="CD196" s="446"/>
      <c r="CE196" s="2596"/>
      <c r="CF196" s="2596"/>
      <c r="CG196" s="2596"/>
      <c r="CH196" s="2596"/>
      <c r="CI196" s="2596"/>
      <c r="CJ196" s="2596"/>
      <c r="CK196" s="2596"/>
      <c r="CL196" s="2596"/>
      <c r="CM196" s="2596"/>
      <c r="CN196" s="2596"/>
      <c r="CO196" s="2596"/>
      <c r="CP196" s="2596"/>
      <c r="CQ196" s="2596"/>
      <c r="CR196" s="2596"/>
      <c r="CS196" s="2596"/>
      <c r="CT196" s="2596"/>
      <c r="CU196" s="2596"/>
      <c r="CV196" s="2596"/>
      <c r="CW196" s="2596"/>
      <c r="CX196" s="2596"/>
      <c r="CY196" s="2596"/>
      <c r="CZ196" s="2596"/>
    </row>
    <row r="197" s="131" customFormat="true" ht="15" customHeight="true" x14ac:dyDescent="0.2">
      <c r="A197" s="1152"/>
      <c r="B197" s="1261"/>
      <c r="C197" s="1341"/>
      <c r="D197" s="1301"/>
      <c r="E197" s="1301"/>
      <c r="F197" s="1301"/>
      <c r="G197" s="1302"/>
      <c r="H197" s="1342"/>
      <c r="I197" s="1301"/>
      <c r="J197" s="1301"/>
      <c r="K197" s="1301"/>
      <c r="L197" s="1343"/>
      <c r="M197" s="1341"/>
      <c r="N197" s="1301"/>
      <c r="O197" s="1301"/>
      <c r="P197" s="1301"/>
      <c r="Q197" s="1302"/>
      <c r="R197" s="1342"/>
      <c r="S197" s="1301"/>
      <c r="T197" s="1301"/>
      <c r="U197" s="1301"/>
      <c r="V197" s="1301"/>
      <c r="W197" s="1301"/>
      <c r="X197" s="1301"/>
      <c r="Y197" s="1301"/>
      <c r="Z197" s="1301"/>
      <c r="AA197" s="1301"/>
      <c r="AB197" s="1301"/>
      <c r="AC197" s="1301"/>
      <c r="AD197" s="1343"/>
      <c r="AE197" s="1045"/>
      <c r="AF197" s="1045"/>
      <c r="AG197" s="1045"/>
      <c r="AH197" s="1045"/>
      <c r="AI197" s="1045"/>
      <c r="AJ197" s="1045"/>
      <c r="AK197" s="1045"/>
      <c r="AL197" s="1045"/>
      <c r="AM197" s="1045"/>
      <c r="AN197" s="1045"/>
      <c r="AO197" s="1045"/>
      <c r="AP197" s="1045"/>
      <c r="AQ197" s="1045"/>
      <c r="AR197" s="1045"/>
      <c r="AS197" s="1045"/>
      <c r="AT197" s="1045"/>
      <c r="AU197" s="1045"/>
      <c r="AV197" s="1045"/>
      <c r="AW197" s="1045"/>
      <c r="AX197" s="1045"/>
      <c r="AY197" s="1045"/>
      <c r="AZ197" s="240"/>
      <c r="BA197" s="761"/>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446"/>
      <c r="CC197" s="446"/>
      <c r="CD197" s="446"/>
      <c r="CE197" s="2596"/>
      <c r="CF197" s="2596"/>
      <c r="CG197" s="2596"/>
      <c r="CH197" s="2596"/>
      <c r="CI197" s="2596"/>
      <c r="CJ197" s="2596"/>
      <c r="CK197" s="2596"/>
      <c r="CL197" s="2596"/>
      <c r="CM197" s="2596"/>
      <c r="CN197" s="2596"/>
      <c r="CO197" s="2596"/>
      <c r="CP197" s="2596"/>
      <c r="CQ197" s="2596"/>
      <c r="CR197" s="2596"/>
      <c r="CS197" s="2596"/>
      <c r="CT197" s="2596"/>
      <c r="CU197" s="2596"/>
      <c r="CV197" s="2596"/>
      <c r="CW197" s="2596"/>
      <c r="CX197" s="2596"/>
      <c r="CY197" s="2596"/>
      <c r="CZ197" s="2596"/>
    </row>
    <row r="198" s="131" customFormat="true" ht="15" customHeight="true" x14ac:dyDescent="0.2">
      <c r="A198" s="1152"/>
      <c r="B198" s="1261"/>
      <c r="C198" s="1341"/>
      <c r="D198" s="1301"/>
      <c r="E198" s="1301"/>
      <c r="F198" s="1301"/>
      <c r="G198" s="1302"/>
      <c r="H198" s="1342"/>
      <c r="I198" s="1301"/>
      <c r="J198" s="1301"/>
      <c r="K198" s="1301"/>
      <c r="L198" s="1343"/>
      <c r="M198" s="1341"/>
      <c r="N198" s="1301"/>
      <c r="O198" s="1301"/>
      <c r="P198" s="1301"/>
      <c r="Q198" s="1302"/>
      <c r="R198" s="1342"/>
      <c r="S198" s="1301"/>
      <c r="T198" s="1301"/>
      <c r="U198" s="1301"/>
      <c r="V198" s="1301"/>
      <c r="W198" s="1301"/>
      <c r="X198" s="1301"/>
      <c r="Y198" s="1301"/>
      <c r="Z198" s="1301"/>
      <c r="AA198" s="1301"/>
      <c r="AB198" s="1301"/>
      <c r="AC198" s="1301"/>
      <c r="AD198" s="1343"/>
      <c r="AE198" s="1045"/>
      <c r="AF198" s="1045"/>
      <c r="AG198" s="1045"/>
      <c r="AH198" s="1045"/>
      <c r="AI198" s="1045"/>
      <c r="AJ198" s="1045"/>
      <c r="AK198" s="1045"/>
      <c r="AL198" s="1045"/>
      <c r="AM198" s="1045"/>
      <c r="AN198" s="1045"/>
      <c r="AO198" s="1045"/>
      <c r="AP198" s="1045"/>
      <c r="AQ198" s="1045"/>
      <c r="AR198" s="1045"/>
      <c r="AS198" s="1045"/>
      <c r="AT198" s="1045"/>
      <c r="AU198" s="1045"/>
      <c r="AV198" s="1045"/>
      <c r="AW198" s="1045"/>
      <c r="AX198" s="1045"/>
      <c r="AY198" s="1045"/>
      <c r="AZ198" s="240"/>
      <c r="BA198" s="761"/>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446"/>
      <c r="CC198" s="446"/>
      <c r="CD198" s="446"/>
      <c r="CE198" s="2596"/>
      <c r="CF198" s="2596"/>
      <c r="CG198" s="2596"/>
      <c r="CH198" s="2596"/>
      <c r="CI198" s="2596"/>
      <c r="CJ198" s="2596"/>
      <c r="CK198" s="2596"/>
      <c r="CL198" s="2596"/>
      <c r="CM198" s="2596"/>
      <c r="CN198" s="2596"/>
      <c r="CO198" s="2596"/>
      <c r="CP198" s="2596"/>
      <c r="CQ198" s="2596"/>
      <c r="CR198" s="2596"/>
      <c r="CS198" s="2596"/>
      <c r="CT198" s="2596"/>
      <c r="CU198" s="2596"/>
      <c r="CV198" s="2596"/>
      <c r="CW198" s="2596"/>
      <c r="CX198" s="2596"/>
      <c r="CY198" s="2596"/>
      <c r="CZ198" s="2596"/>
    </row>
    <row r="199" s="131" customFormat="true" ht="15" customHeight="true" x14ac:dyDescent="0.2">
      <c r="A199" s="1152"/>
      <c r="B199" s="1261"/>
      <c r="C199" s="1341"/>
      <c r="D199" s="1301"/>
      <c r="E199" s="1301"/>
      <c r="F199" s="1301"/>
      <c r="G199" s="1302"/>
      <c r="H199" s="1342"/>
      <c r="I199" s="1301"/>
      <c r="J199" s="1301"/>
      <c r="K199" s="1301"/>
      <c r="L199" s="1343"/>
      <c r="M199" s="1341"/>
      <c r="N199" s="1301"/>
      <c r="O199" s="1301"/>
      <c r="P199" s="1301"/>
      <c r="Q199" s="1302"/>
      <c r="R199" s="1342"/>
      <c r="S199" s="1301"/>
      <c r="T199" s="1301"/>
      <c r="U199" s="1301"/>
      <c r="V199" s="1301"/>
      <c r="W199" s="1301"/>
      <c r="X199" s="1301"/>
      <c r="Y199" s="1301"/>
      <c r="Z199" s="1301"/>
      <c r="AA199" s="1301"/>
      <c r="AB199" s="1301"/>
      <c r="AC199" s="1301"/>
      <c r="AD199" s="1343"/>
      <c r="AE199" s="1045"/>
      <c r="AF199" s="1045"/>
      <c r="AG199" s="1045"/>
      <c r="AH199" s="1045"/>
      <c r="AI199" s="1045"/>
      <c r="AJ199" s="1045"/>
      <c r="AK199" s="1045"/>
      <c r="AL199" s="1045"/>
      <c r="AM199" s="1045"/>
      <c r="AN199" s="1045"/>
      <c r="AO199" s="1045"/>
      <c r="AP199" s="1045"/>
      <c r="AQ199" s="1045"/>
      <c r="AR199" s="1045"/>
      <c r="AS199" s="1045"/>
      <c r="AT199" s="1045"/>
      <c r="AU199" s="1045"/>
      <c r="AV199" s="1045"/>
      <c r="AW199" s="1045"/>
      <c r="AX199" s="1045"/>
      <c r="AY199" s="1045"/>
      <c r="AZ199" s="240"/>
      <c r="BA199" s="761"/>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446"/>
      <c r="CC199" s="446"/>
      <c r="CD199" s="446"/>
      <c r="CE199" s="2596"/>
      <c r="CF199" s="2596"/>
      <c r="CG199" s="2596"/>
      <c r="CH199" s="2596"/>
      <c r="CI199" s="2596"/>
      <c r="CJ199" s="2596"/>
      <c r="CK199" s="2596"/>
      <c r="CL199" s="2596"/>
      <c r="CM199" s="2596"/>
      <c r="CN199" s="2596"/>
      <c r="CO199" s="2596"/>
      <c r="CP199" s="2596"/>
      <c r="CQ199" s="2596"/>
      <c r="CR199" s="2596"/>
      <c r="CS199" s="2596"/>
      <c r="CT199" s="2596"/>
      <c r="CU199" s="2596"/>
      <c r="CV199" s="2596"/>
      <c r="CW199" s="2596"/>
      <c r="CX199" s="2596"/>
      <c r="CY199" s="2596"/>
      <c r="CZ199" s="2596"/>
    </row>
    <row r="200" s="131" customFormat="true" ht="15" customHeight="true" x14ac:dyDescent="0.2">
      <c r="A200" s="1152"/>
      <c r="B200" s="1261"/>
      <c r="C200" s="1341"/>
      <c r="D200" s="1301"/>
      <c r="E200" s="1301"/>
      <c r="F200" s="1301"/>
      <c r="G200" s="1302"/>
      <c r="H200" s="1342"/>
      <c r="I200" s="1301"/>
      <c r="J200" s="1301"/>
      <c r="K200" s="1301"/>
      <c r="L200" s="1343"/>
      <c r="M200" s="1341"/>
      <c r="N200" s="1301"/>
      <c r="O200" s="1301"/>
      <c r="P200" s="1301"/>
      <c r="Q200" s="1302"/>
      <c r="R200" s="1342"/>
      <c r="S200" s="1301"/>
      <c r="T200" s="1301"/>
      <c r="U200" s="1301"/>
      <c r="V200" s="1301"/>
      <c r="W200" s="1301"/>
      <c r="X200" s="1301"/>
      <c r="Y200" s="1301"/>
      <c r="Z200" s="1301"/>
      <c r="AA200" s="1301"/>
      <c r="AB200" s="1301"/>
      <c r="AC200" s="1301"/>
      <c r="AD200" s="1343"/>
      <c r="AE200" s="1045"/>
      <c r="AF200" s="1045"/>
      <c r="AG200" s="1045"/>
      <c r="AH200" s="1045"/>
      <c r="AI200" s="1045"/>
      <c r="AJ200" s="1045"/>
      <c r="AK200" s="1045"/>
      <c r="AL200" s="1045"/>
      <c r="AM200" s="1045"/>
      <c r="AN200" s="1045"/>
      <c r="AO200" s="1045"/>
      <c r="AP200" s="1045"/>
      <c r="AQ200" s="1045"/>
      <c r="AR200" s="1045"/>
      <c r="AS200" s="1045"/>
      <c r="AT200" s="1045"/>
      <c r="AU200" s="1045"/>
      <c r="AV200" s="1045"/>
      <c r="AW200" s="1045"/>
      <c r="AX200" s="1045"/>
      <c r="AY200" s="1045"/>
      <c r="AZ200" s="240"/>
      <c r="BA200" s="761"/>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446"/>
      <c r="CC200" s="446"/>
      <c r="CD200" s="446"/>
      <c r="CE200" s="2596"/>
      <c r="CF200" s="2596"/>
      <c r="CG200" s="2596"/>
      <c r="CH200" s="2596"/>
      <c r="CI200" s="2596"/>
      <c r="CJ200" s="2596"/>
      <c r="CK200" s="2596"/>
      <c r="CL200" s="2596"/>
      <c r="CM200" s="2596"/>
      <c r="CN200" s="2596"/>
      <c r="CO200" s="2596"/>
      <c r="CP200" s="2596"/>
      <c r="CQ200" s="2596"/>
      <c r="CR200" s="2596"/>
      <c r="CS200" s="2596"/>
      <c r="CT200" s="2596"/>
      <c r="CU200" s="2596"/>
      <c r="CV200" s="2596"/>
      <c r="CW200" s="2596"/>
      <c r="CX200" s="2596"/>
      <c r="CY200" s="2596"/>
      <c r="CZ200" s="2596"/>
    </row>
    <row r="201" s="131" customFormat="true" ht="15" customHeight="true" x14ac:dyDescent="0.2">
      <c r="A201" s="1152"/>
      <c r="B201" s="1261"/>
      <c r="C201" s="1341"/>
      <c r="D201" s="1301"/>
      <c r="E201" s="1301"/>
      <c r="F201" s="1301"/>
      <c r="G201" s="1302"/>
      <c r="H201" s="1342"/>
      <c r="I201" s="1301"/>
      <c r="J201" s="1301"/>
      <c r="K201" s="1301"/>
      <c r="L201" s="1343"/>
      <c r="M201" s="1341"/>
      <c r="N201" s="1301"/>
      <c r="O201" s="1301"/>
      <c r="P201" s="1301"/>
      <c r="Q201" s="1302"/>
      <c r="R201" s="1342"/>
      <c r="S201" s="1301"/>
      <c r="T201" s="1301"/>
      <c r="U201" s="1301"/>
      <c r="V201" s="1301"/>
      <c r="W201" s="1301"/>
      <c r="X201" s="1301"/>
      <c r="Y201" s="1301"/>
      <c r="Z201" s="1301"/>
      <c r="AA201" s="1301"/>
      <c r="AB201" s="1301"/>
      <c r="AC201" s="1301"/>
      <c r="AD201" s="1343"/>
      <c r="AE201" s="1045"/>
      <c r="AF201" s="1045"/>
      <c r="AG201" s="1045"/>
      <c r="AH201" s="1045"/>
      <c r="AI201" s="1045"/>
      <c r="AJ201" s="1045"/>
      <c r="AK201" s="1045"/>
      <c r="AL201" s="1045"/>
      <c r="AM201" s="1045"/>
      <c r="AN201" s="1045"/>
      <c r="AO201" s="1045"/>
      <c r="AP201" s="1045"/>
      <c r="AQ201" s="1045"/>
      <c r="AR201" s="1045"/>
      <c r="AS201" s="1045"/>
      <c r="AT201" s="1045"/>
      <c r="AU201" s="1045"/>
      <c r="AV201" s="1045"/>
      <c r="AW201" s="1045"/>
      <c r="AX201" s="1045"/>
      <c r="AY201" s="1045"/>
      <c r="AZ201" s="240"/>
      <c r="BA201" s="761"/>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446"/>
      <c r="CC201" s="446"/>
      <c r="CD201" s="446"/>
      <c r="CE201" s="2596"/>
      <c r="CF201" s="2596"/>
      <c r="CG201" s="2596"/>
      <c r="CH201" s="2596"/>
      <c r="CI201" s="2596"/>
      <c r="CJ201" s="2596"/>
      <c r="CK201" s="2596"/>
      <c r="CL201" s="2596"/>
      <c r="CM201" s="2596"/>
      <c r="CN201" s="2596"/>
      <c r="CO201" s="2596"/>
      <c r="CP201" s="2596"/>
      <c r="CQ201" s="2596"/>
      <c r="CR201" s="2596"/>
      <c r="CS201" s="2596"/>
      <c r="CT201" s="2596"/>
      <c r="CU201" s="2596"/>
      <c r="CV201" s="2596"/>
      <c r="CW201" s="2596"/>
      <c r="CX201" s="2596"/>
      <c r="CY201" s="2596"/>
      <c r="CZ201" s="2596"/>
    </row>
    <row r="202" s="131" customFormat="true" ht="15" customHeight="true" x14ac:dyDescent="0.2">
      <c r="A202" s="1152"/>
      <c r="B202" s="1261"/>
      <c r="C202" s="1341"/>
      <c r="D202" s="1301"/>
      <c r="E202" s="1301"/>
      <c r="F202" s="1301"/>
      <c r="G202" s="1302"/>
      <c r="H202" s="1342"/>
      <c r="I202" s="1301"/>
      <c r="J202" s="1301"/>
      <c r="K202" s="1301"/>
      <c r="L202" s="1343"/>
      <c r="M202" s="1341"/>
      <c r="N202" s="1301"/>
      <c r="O202" s="1301"/>
      <c r="P202" s="1301"/>
      <c r="Q202" s="1302"/>
      <c r="R202" s="1342"/>
      <c r="S202" s="1301"/>
      <c r="T202" s="1301"/>
      <c r="U202" s="1301"/>
      <c r="V202" s="1301"/>
      <c r="W202" s="1301"/>
      <c r="X202" s="1301"/>
      <c r="Y202" s="1301"/>
      <c r="Z202" s="1301"/>
      <c r="AA202" s="1301"/>
      <c r="AB202" s="1301"/>
      <c r="AC202" s="1301"/>
      <c r="AD202" s="1343"/>
      <c r="AE202" s="1045"/>
      <c r="AF202" s="1045"/>
      <c r="AG202" s="1045"/>
      <c r="AH202" s="1045"/>
      <c r="AI202" s="1045"/>
      <c r="AJ202" s="1045"/>
      <c r="AK202" s="1045"/>
      <c r="AL202" s="1045"/>
      <c r="AM202" s="1045"/>
      <c r="AN202" s="1045"/>
      <c r="AO202" s="1045"/>
      <c r="AP202" s="1045"/>
      <c r="AQ202" s="1045"/>
      <c r="AR202" s="1045"/>
      <c r="AS202" s="1045"/>
      <c r="AT202" s="1045"/>
      <c r="AU202" s="1045"/>
      <c r="AV202" s="1045"/>
      <c r="AW202" s="1045"/>
      <c r="AX202" s="1045"/>
      <c r="AY202" s="1045"/>
      <c r="AZ202" s="240"/>
      <c r="BA202" s="761"/>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446"/>
      <c r="CC202" s="446"/>
      <c r="CD202" s="446"/>
      <c r="CE202" s="2596"/>
      <c r="CF202" s="2596"/>
      <c r="CG202" s="2596"/>
      <c r="CH202" s="2596"/>
      <c r="CI202" s="2596"/>
      <c r="CJ202" s="2596"/>
      <c r="CK202" s="2596"/>
      <c r="CL202" s="2596"/>
      <c r="CM202" s="2596"/>
      <c r="CN202" s="2596"/>
      <c r="CO202" s="2596"/>
      <c r="CP202" s="2596"/>
      <c r="CQ202" s="2596"/>
      <c r="CR202" s="2596"/>
      <c r="CS202" s="2596"/>
      <c r="CT202" s="2596"/>
      <c r="CU202" s="2596"/>
      <c r="CV202" s="2596"/>
      <c r="CW202" s="2596"/>
      <c r="CX202" s="2596"/>
      <c r="CY202" s="2596"/>
      <c r="CZ202" s="2596"/>
    </row>
    <row r="203" s="1074" customFormat="true" ht="15" customHeight="true" x14ac:dyDescent="0.2">
      <c r="A203" s="2311"/>
      <c r="B203" s="2467"/>
      <c r="C203" s="2397"/>
      <c r="D203" s="2398"/>
      <c r="E203" s="2398"/>
      <c r="F203" s="2398"/>
      <c r="G203" s="2399"/>
      <c r="H203" s="2400"/>
      <c r="I203" s="2398"/>
      <c r="J203" s="2398"/>
      <c r="K203" s="2398"/>
      <c r="L203" s="2401"/>
      <c r="M203" s="2402"/>
      <c r="N203" s="2398"/>
      <c r="O203" s="2398"/>
      <c r="P203" s="2398"/>
      <c r="Q203" s="2399"/>
      <c r="R203" s="2400"/>
      <c r="S203" s="2398"/>
      <c r="T203" s="2398"/>
      <c r="U203" s="2398"/>
      <c r="V203" s="2398"/>
      <c r="W203" s="2398"/>
      <c r="X203" s="2398"/>
      <c r="Y203" s="2398"/>
      <c r="Z203" s="2398"/>
      <c r="AA203" s="2398"/>
      <c r="AB203" s="2398"/>
      <c r="AC203" s="2398"/>
      <c r="AD203" s="2729"/>
      <c r="AE203" s="1045"/>
      <c r="AF203" s="1045"/>
      <c r="AG203" s="1045"/>
      <c r="AH203" s="1045"/>
      <c r="AI203" s="1045"/>
      <c r="AJ203" s="1045"/>
      <c r="AK203" s="1045"/>
      <c r="AL203" s="1045"/>
      <c r="AM203" s="1045"/>
      <c r="AN203" s="1045"/>
      <c r="AO203" s="1045"/>
      <c r="AP203" s="1045"/>
      <c r="AQ203" s="1045"/>
      <c r="AR203" s="1045"/>
      <c r="AS203" s="1045"/>
      <c r="AT203" s="1045"/>
      <c r="AU203" s="1045"/>
      <c r="AV203" s="1045"/>
      <c r="AW203" s="1045"/>
      <c r="AX203" s="1045"/>
      <c r="AY203" s="1045"/>
      <c r="AZ203" s="240"/>
      <c r="BA203" s="761"/>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446"/>
      <c r="CC203" s="446"/>
      <c r="CD203" s="446"/>
      <c r="CE203" s="2596"/>
      <c r="CF203" s="2596"/>
      <c r="CG203" s="2596"/>
      <c r="CH203" s="2596"/>
      <c r="CI203" s="2596"/>
      <c r="CJ203" s="2596"/>
      <c r="CK203" s="2596"/>
      <c r="CL203" s="2596"/>
      <c r="CM203" s="2596"/>
      <c r="CN203" s="2596"/>
      <c r="CO203" s="2596"/>
      <c r="CP203" s="2596"/>
      <c r="CQ203" s="2596"/>
      <c r="CR203" s="2596"/>
      <c r="CS203" s="2596"/>
      <c r="CT203" s="2596"/>
      <c r="CU203" s="2596"/>
      <c r="CV203" s="2596"/>
      <c r="CW203" s="2596"/>
      <c r="CX203" s="2596"/>
      <c r="CY203" s="2596"/>
      <c r="CZ203" s="2596"/>
    </row>
    <row r="204" s="1074" customFormat="true" ht="15" customHeight="true" x14ac:dyDescent="0.2">
      <c r="A204" s="2311"/>
      <c r="B204" s="2467"/>
      <c r="C204" s="2397"/>
      <c r="D204" s="2398"/>
      <c r="E204" s="2398"/>
      <c r="F204" s="2398"/>
      <c r="G204" s="2399"/>
      <c r="H204" s="2400"/>
      <c r="I204" s="2398"/>
      <c r="J204" s="2398"/>
      <c r="K204" s="2398"/>
      <c r="L204" s="2401"/>
      <c r="M204" s="2402"/>
      <c r="N204" s="2398"/>
      <c r="O204" s="2398"/>
      <c r="P204" s="2398"/>
      <c r="Q204" s="2399"/>
      <c r="R204" s="2400"/>
      <c r="S204" s="2398"/>
      <c r="T204" s="2398"/>
      <c r="U204" s="2398"/>
      <c r="V204" s="2398"/>
      <c r="W204" s="2398"/>
      <c r="X204" s="2398"/>
      <c r="Y204" s="2398"/>
      <c r="Z204" s="2398"/>
      <c r="AA204" s="2398"/>
      <c r="AB204" s="2398"/>
      <c r="AC204" s="2398"/>
      <c r="AD204" s="2729"/>
      <c r="AE204" s="1045"/>
      <c r="AF204" s="1045"/>
      <c r="AG204" s="1045"/>
      <c r="AH204" s="1045"/>
      <c r="AI204" s="1045"/>
      <c r="AJ204" s="1045"/>
      <c r="AK204" s="1045"/>
      <c r="AL204" s="1045"/>
      <c r="AM204" s="1045"/>
      <c r="AN204" s="1045"/>
      <c r="AO204" s="1045"/>
      <c r="AP204" s="1045"/>
      <c r="AQ204" s="1045"/>
      <c r="AR204" s="1045"/>
      <c r="AS204" s="1045"/>
      <c r="AT204" s="1045"/>
      <c r="AU204" s="1045"/>
      <c r="AV204" s="1045"/>
      <c r="AW204" s="1045"/>
      <c r="AX204" s="1045"/>
      <c r="AY204" s="1045"/>
      <c r="AZ204" s="240"/>
      <c r="BA204" s="761"/>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446"/>
      <c r="CC204" s="446"/>
      <c r="CD204" s="446"/>
      <c r="CE204" s="2596"/>
      <c r="CF204" s="2596"/>
      <c r="CG204" s="2596"/>
      <c r="CH204" s="2596"/>
      <c r="CI204" s="2596"/>
      <c r="CJ204" s="2596"/>
      <c r="CK204" s="2596"/>
      <c r="CL204" s="2596"/>
      <c r="CM204" s="2596"/>
      <c r="CN204" s="2596"/>
      <c r="CO204" s="2596"/>
      <c r="CP204" s="2596"/>
      <c r="CQ204" s="2596"/>
      <c r="CR204" s="2596"/>
      <c r="CS204" s="2596"/>
      <c r="CT204" s="2596"/>
      <c r="CU204" s="2596"/>
      <c r="CV204" s="2596"/>
      <c r="CW204" s="2596"/>
      <c r="CX204" s="2596"/>
      <c r="CY204" s="2596"/>
      <c r="CZ204" s="2596"/>
    </row>
    <row r="205" s="1074" customFormat="true" ht="15" customHeight="true" x14ac:dyDescent="0.2">
      <c r="A205" s="2318"/>
      <c r="B205" s="2469"/>
      <c r="C205" s="2428"/>
      <c r="D205" s="2429"/>
      <c r="E205" s="2429"/>
      <c r="F205" s="2429"/>
      <c r="G205" s="2430"/>
      <c r="H205" s="2431"/>
      <c r="I205" s="2429"/>
      <c r="J205" s="2429"/>
      <c r="K205" s="2429"/>
      <c r="L205" s="2432"/>
      <c r="M205" s="2433"/>
      <c r="N205" s="2429"/>
      <c r="O205" s="2429"/>
      <c r="P205" s="2429"/>
      <c r="Q205" s="2430"/>
      <c r="R205" s="2431"/>
      <c r="S205" s="2429"/>
      <c r="T205" s="2429"/>
      <c r="U205" s="2429"/>
      <c r="V205" s="2429"/>
      <c r="W205" s="2429"/>
      <c r="X205" s="2429"/>
      <c r="Y205" s="2429"/>
      <c r="Z205" s="2429"/>
      <c r="AA205" s="2429"/>
      <c r="AB205" s="2429"/>
      <c r="AC205" s="2429"/>
      <c r="AD205" s="2735"/>
      <c r="AE205" s="1045"/>
      <c r="AF205" s="1045"/>
      <c r="AG205" s="1045"/>
      <c r="AH205" s="1045"/>
      <c r="AI205" s="1045"/>
      <c r="AJ205" s="1045"/>
      <c r="AK205" s="1045"/>
      <c r="AL205" s="1045"/>
      <c r="AM205" s="1045"/>
      <c r="AN205" s="1045"/>
      <c r="AO205" s="1045"/>
      <c r="AP205" s="1045"/>
      <c r="AQ205" s="1045"/>
      <c r="AR205" s="1045"/>
      <c r="AS205" s="1045"/>
      <c r="AT205" s="1045"/>
      <c r="AU205" s="1045"/>
      <c r="AV205" s="1045"/>
      <c r="AW205" s="1045"/>
      <c r="AX205" s="1045"/>
      <c r="AY205" s="1045"/>
      <c r="AZ205" s="240"/>
      <c r="BA205" s="761"/>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532"/>
      <c r="CC205" s="532"/>
      <c r="CD205" s="532"/>
      <c r="CE205" s="2596"/>
      <c r="CF205" s="2596"/>
      <c r="CG205" s="2596"/>
      <c r="CH205" s="2596"/>
      <c r="CI205" s="2596"/>
      <c r="CJ205" s="2596"/>
      <c r="CK205" s="2596"/>
      <c r="CL205" s="2596"/>
      <c r="CM205" s="2596"/>
      <c r="CN205" s="2596"/>
      <c r="CO205" s="2596"/>
      <c r="CP205" s="2596"/>
      <c r="CQ205" s="2596"/>
      <c r="CR205" s="2596"/>
      <c r="CS205" s="2596"/>
      <c r="CT205" s="2596"/>
      <c r="CU205" s="2596"/>
      <c r="CV205" s="2596"/>
      <c r="CW205" s="2596"/>
      <c r="CX205" s="2596"/>
      <c r="CY205" s="2596"/>
      <c r="CZ205" s="2596"/>
    </row>
    <row r="206" s="1074" customFormat="true" ht="250.15" customHeight="true" x14ac:dyDescent="0.2">
      <c r="B206" s="1133"/>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104" t="str">
        <f>A1026</f>
        <v>Burkina Faso</v>
      </c>
      <c r="B208" s="310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2014</v>
      </c>
      <c r="B209" s="139"/>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762" t="s">
        <v>113</v>
      </c>
      <c r="B210" s="141"/>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98</v>
      </c>
      <c r="B211" s="139"/>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763" t="s">
        <v>99</v>
      </c>
      <c r="B212" s="248"/>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137</v>
      </c>
      <c r="B215" s="247" t="str">
        <f>A1025</f>
        <v>MIS14</v>
      </c>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83"/>
      <c r="B216" s="1082"/>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83"/>
      <c r="B217" s="1086"/>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83"/>
      <c r="B218" s="1082"/>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84"/>
      <c r="B219" s="108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767" customFormat="true" ht="15" customHeight="true" x14ac:dyDescent="0.2">
      <c r="A220" s="114" t="s">
        <v>87</v>
      </c>
      <c r="B220" s="230"/>
      <c r="C220" s="3123" t="s">
        <v>116</v>
      </c>
      <c r="D220" s="3124"/>
      <c r="E220" s="3124"/>
      <c r="F220" s="3124"/>
      <c r="G220" s="3125"/>
      <c r="H220" s="3394" t="s">
        <v>39</v>
      </c>
      <c r="I220" s="3395"/>
      <c r="J220" s="3395"/>
      <c r="K220" s="3395"/>
      <c r="L220" s="3396"/>
      <c r="M220" s="3397" t="s">
        <v>38</v>
      </c>
      <c r="N220" s="3398"/>
      <c r="O220" s="3398"/>
      <c r="P220" s="3398"/>
      <c r="Q220" s="3399"/>
      <c r="R220" s="2703" t="s">
        <v>143</v>
      </c>
      <c r="S220" s="2714"/>
      <c r="T220" s="2714"/>
      <c r="U220" s="2714"/>
      <c r="V220" s="2714"/>
      <c r="W220" s="2714"/>
      <c r="X220" s="2714"/>
      <c r="Y220" s="2714"/>
      <c r="Z220" s="2714"/>
      <c r="AA220" s="2714"/>
      <c r="AB220" s="2714"/>
      <c r="AC220" s="2714"/>
      <c r="AD220" s="2715"/>
      <c r="AE220" s="1045"/>
      <c r="AF220" s="1045"/>
      <c r="AG220" s="1045"/>
      <c r="AH220" s="1045"/>
      <c r="AI220" s="1045"/>
      <c r="AJ220" s="1045"/>
      <c r="AK220" s="1045"/>
      <c r="AL220" s="1045"/>
      <c r="AM220" s="1045"/>
      <c r="AN220" s="1045"/>
      <c r="AO220" s="1045"/>
      <c r="AP220" s="1045"/>
      <c r="AQ220" s="1045"/>
      <c r="AR220" s="1045"/>
      <c r="AS220" s="1045"/>
      <c r="AT220" s="1045"/>
      <c r="AU220" s="1045"/>
      <c r="AV220" s="1045"/>
      <c r="AW220" s="1045"/>
      <c r="AX220" s="1045"/>
      <c r="AY220" s="1045"/>
      <c r="AZ220" s="240"/>
      <c r="BA220" s="241" t="s">
        <v>132</v>
      </c>
      <c r="BB220" s="114" t="s">
        <v>87</v>
      </c>
      <c r="BC220" s="3032" t="s">
        <v>116</v>
      </c>
      <c r="BD220" s="3033"/>
      <c r="BE220" s="3033"/>
      <c r="BF220" s="3033"/>
      <c r="BG220" s="3034"/>
      <c r="BH220" s="3035" t="s">
        <v>39</v>
      </c>
      <c r="BI220" s="3033"/>
      <c r="BJ220" s="3033"/>
      <c r="BK220" s="3033"/>
      <c r="BL220" s="3034"/>
      <c r="BM220" s="3035" t="s">
        <v>38</v>
      </c>
      <c r="BN220" s="3033"/>
      <c r="BO220" s="3033"/>
      <c r="BP220" s="3033"/>
      <c r="BQ220" s="3036"/>
      <c r="BR220" s="2524" t="s">
        <v>143</v>
      </c>
      <c r="BS220" s="2525"/>
      <c r="BT220" s="2525"/>
      <c r="BU220" s="2525"/>
      <c r="BV220" s="2525"/>
      <c r="BW220" s="2525"/>
      <c r="BX220" s="2525"/>
      <c r="BY220" s="2526"/>
      <c r="BZ220" s="461"/>
      <c r="CA220" s="461"/>
      <c r="CB220" s="461"/>
      <c r="CC220" s="461"/>
      <c r="CD220" s="461"/>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767" customFormat="true" ht="24" x14ac:dyDescent="0.2">
      <c r="A221" s="209" t="s">
        <v>88</v>
      </c>
      <c r="B221" s="281"/>
      <c r="C221" s="419" t="s">
        <v>0</v>
      </c>
      <c r="D221" s="420" t="s">
        <v>1</v>
      </c>
      <c r="E221" s="420" t="s">
        <v>2</v>
      </c>
      <c r="F221" s="420" t="s">
        <v>3</v>
      </c>
      <c r="G221" s="421" t="s">
        <v>4</v>
      </c>
      <c r="H221" s="2293" t="s">
        <v>0</v>
      </c>
      <c r="I221" s="2261" t="s">
        <v>1</v>
      </c>
      <c r="J221" s="2261" t="s">
        <v>2</v>
      </c>
      <c r="K221" s="2261" t="s">
        <v>3</v>
      </c>
      <c r="L221" s="2262" t="s">
        <v>4</v>
      </c>
      <c r="M221" s="2283" t="s">
        <v>0</v>
      </c>
      <c r="N221" s="2261" t="s">
        <v>1</v>
      </c>
      <c r="O221" s="2261" t="s">
        <v>2</v>
      </c>
      <c r="P221" s="2261" t="s">
        <v>3</v>
      </c>
      <c r="Q221" s="2305" t="s">
        <v>4</v>
      </c>
      <c r="R221" s="2293" t="s">
        <v>364</v>
      </c>
      <c r="S221" s="2261" t="s">
        <v>365</v>
      </c>
      <c r="T221" s="2261" t="s">
        <v>247</v>
      </c>
      <c r="U221" s="2261" t="s">
        <v>248</v>
      </c>
      <c r="V221" s="2261" t="s">
        <v>249</v>
      </c>
      <c r="W221" s="2261" t="s">
        <v>250</v>
      </c>
      <c r="X221" s="2261" t="s">
        <v>251</v>
      </c>
      <c r="Y221" s="2261" t="s">
        <v>252</v>
      </c>
      <c r="Z221" s="2261" t="s">
        <v>366</v>
      </c>
      <c r="AA221" s="2261" t="s">
        <v>254</v>
      </c>
      <c r="AB221" s="2261" t="s">
        <v>367</v>
      </c>
      <c r="AC221" s="2261" t="s">
        <v>256</v>
      </c>
      <c r="AD221" s="2263" t="s">
        <v>257</v>
      </c>
      <c r="AE221" s="1045"/>
      <c r="AF221" s="1045"/>
      <c r="AG221" s="1045"/>
      <c r="AH221" s="1045"/>
      <c r="AI221" s="1045"/>
      <c r="AJ221" s="1045"/>
      <c r="AK221" s="1045"/>
      <c r="AL221" s="1045"/>
      <c r="AM221" s="1045"/>
      <c r="AN221" s="1045"/>
      <c r="AO221" s="1045"/>
      <c r="AP221" s="1045"/>
      <c r="AQ221" s="1045"/>
      <c r="AR221" s="1045"/>
      <c r="AS221" s="1045"/>
      <c r="AT221" s="1045"/>
      <c r="AU221" s="1045"/>
      <c r="AV221" s="1045"/>
      <c r="AW221" s="1045"/>
      <c r="AX221" s="1045"/>
      <c r="AY221" s="1045"/>
      <c r="AZ221" s="240"/>
      <c r="BA221" s="224" t="s">
        <v>119</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364</v>
      </c>
      <c r="BS221" s="190" t="s">
        <v>365</v>
      </c>
      <c r="BT221" s="190" t="s">
        <v>247</v>
      </c>
      <c r="BU221" s="190" t="s">
        <v>248</v>
      </c>
      <c r="BV221" s="190" t="s">
        <v>249</v>
      </c>
      <c r="BW221" s="190" t="s">
        <v>250</v>
      </c>
      <c r="BX221" s="190" t="s">
        <v>251</v>
      </c>
      <c r="BY221" s="191" t="s">
        <v>252</v>
      </c>
      <c r="BZ221" s="191" t="s">
        <v>366</v>
      </c>
      <c r="CA221" s="191" t="s">
        <v>254</v>
      </c>
      <c r="CB221" s="191" t="s">
        <v>367</v>
      </c>
      <c r="CC221" s="191" t="s">
        <v>256</v>
      </c>
      <c r="CD221" s="191" t="s">
        <v>257</v>
      </c>
      <c r="CE221" s="2597"/>
      <c r="CF221" s="2597"/>
      <c r="CG221" s="2597"/>
      <c r="CH221" s="2597"/>
      <c r="CI221" s="2597"/>
      <c r="CJ221" s="2597"/>
      <c r="CK221" s="2597"/>
      <c r="CL221" s="2597"/>
      <c r="CM221" s="2597"/>
      <c r="CN221" s="2597"/>
      <c r="CO221" s="2597"/>
      <c r="CP221" s="2597"/>
      <c r="CQ221" s="2597"/>
      <c r="CR221" s="2597"/>
      <c r="CS221" s="2597"/>
      <c r="CT221" s="2597"/>
      <c r="CU221" s="2597"/>
      <c r="CV221" s="2597"/>
      <c r="CW221" s="2597"/>
      <c r="CX221" s="2597"/>
      <c r="CY221" s="2597"/>
      <c r="CZ221" s="2597"/>
    </row>
    <row r="222" s="767" customFormat="true" ht="15" customHeight="true" x14ac:dyDescent="0.2">
      <c r="A222" s="3414" t="s">
        <v>37</v>
      </c>
      <c r="B222" s="2470" t="s">
        <v>15</v>
      </c>
      <c r="C222" s="2479" t="s">
        <v>36</v>
      </c>
      <c r="D222" s="2483" t="s">
        <v>36</v>
      </c>
      <c r="E222" s="2483" t="s">
        <v>36</v>
      </c>
      <c r="F222" s="2483" t="s">
        <v>36</v>
      </c>
      <c r="G222" s="2487" t="s">
        <v>36</v>
      </c>
      <c r="H222" s="2491" t="s">
        <v>36</v>
      </c>
      <c r="I222" s="2483" t="s">
        <v>36</v>
      </c>
      <c r="J222" s="2483" t="s">
        <v>36</v>
      </c>
      <c r="K222" s="2483" t="s">
        <v>36</v>
      </c>
      <c r="L222" s="2495" t="s">
        <v>36</v>
      </c>
      <c r="M222" s="2479" t="s">
        <v>36</v>
      </c>
      <c r="N222" s="2483" t="s">
        <v>36</v>
      </c>
      <c r="O222" s="2483" t="s">
        <v>36</v>
      </c>
      <c r="P222" s="2483" t="s">
        <v>36</v>
      </c>
      <c r="Q222" s="2487" t="s">
        <v>36</v>
      </c>
      <c r="R222" s="2491" t="s">
        <v>36</v>
      </c>
      <c r="S222" s="2483" t="s">
        <v>36</v>
      </c>
      <c r="T222" s="2483" t="s">
        <v>36</v>
      </c>
      <c r="U222" s="2483" t="s">
        <v>36</v>
      </c>
      <c r="V222" s="2483" t="s">
        <v>36</v>
      </c>
      <c r="W222" s="2483" t="s">
        <v>36</v>
      </c>
      <c r="X222" s="2483" t="s">
        <v>36</v>
      </c>
      <c r="Y222" s="2483" t="s">
        <v>36</v>
      </c>
      <c r="Z222" s="2483" t="s">
        <v>36</v>
      </c>
      <c r="AA222" s="2483" t="s">
        <v>36</v>
      </c>
      <c r="AB222" s="2483" t="s">
        <v>36</v>
      </c>
      <c r="AC222" s="2483" t="s">
        <v>36</v>
      </c>
      <c r="AD222" s="2495" t="s">
        <v>36</v>
      </c>
      <c r="AE222" s="1045"/>
      <c r="AF222" s="1045"/>
      <c r="AG222" s="1045"/>
      <c r="AH222" s="1045"/>
      <c r="AI222" s="1045"/>
      <c r="AJ222" s="1045"/>
      <c r="AK222" s="1045"/>
      <c r="AL222" s="1045"/>
      <c r="AM222" s="1045"/>
      <c r="AN222" s="1045"/>
      <c r="AO222" s="1045"/>
      <c r="AP222" s="1045"/>
      <c r="AQ222" s="1045"/>
      <c r="AR222" s="1045"/>
      <c r="AS222" s="1045"/>
      <c r="AT222" s="1045"/>
      <c r="AU222" s="1045"/>
      <c r="AV222" s="1045"/>
      <c r="AW222" s="1045"/>
      <c r="AX222" s="1045"/>
      <c r="AY222" s="1045"/>
      <c r="AZ222" s="240"/>
      <c r="BA222" s="3011" t="s">
        <v>37</v>
      </c>
      <c r="BB222" s="174" t="s">
        <v>15</v>
      </c>
      <c r="BC222" s="1979" t="s">
        <v>36</v>
      </c>
      <c r="BD222" s="1980" t="s">
        <v>36</v>
      </c>
      <c r="BE222" s="1980" t="s">
        <v>36</v>
      </c>
      <c r="BF222" s="1980" t="s">
        <v>36</v>
      </c>
      <c r="BG222" s="1981" t="s">
        <v>36</v>
      </c>
      <c r="BH222" s="1982" t="s">
        <v>36</v>
      </c>
      <c r="BI222" s="1980" t="s">
        <v>36</v>
      </c>
      <c r="BJ222" s="1980" t="s">
        <v>36</v>
      </c>
      <c r="BK222" s="1980" t="s">
        <v>36</v>
      </c>
      <c r="BL222" s="1981" t="s">
        <v>36</v>
      </c>
      <c r="BM222" s="1982" t="s">
        <v>36</v>
      </c>
      <c r="BN222" s="1980" t="s">
        <v>36</v>
      </c>
      <c r="BO222" s="1980" t="s">
        <v>36</v>
      </c>
      <c r="BP222" s="1980" t="s">
        <v>36</v>
      </c>
      <c r="BQ222" s="1981" t="s">
        <v>36</v>
      </c>
      <c r="BR222" s="1982" t="s">
        <v>36</v>
      </c>
      <c r="BS222" s="1980" t="s">
        <v>36</v>
      </c>
      <c r="BT222" s="1980" t="s">
        <v>36</v>
      </c>
      <c r="BU222" s="1980" t="s">
        <v>36</v>
      </c>
      <c r="BV222" s="1980" t="s">
        <v>36</v>
      </c>
      <c r="BW222" s="1980" t="s">
        <v>36</v>
      </c>
      <c r="BX222" s="1980" t="s">
        <v>36</v>
      </c>
      <c r="BY222" s="1983" t="s">
        <v>36</v>
      </c>
      <c r="BZ222" s="1983" t="s">
        <v>36</v>
      </c>
      <c r="CA222" s="1983" t="s">
        <v>36</v>
      </c>
      <c r="CB222" s="1983" t="s">
        <v>36</v>
      </c>
      <c r="CC222" s="1983" t="s">
        <v>36</v>
      </c>
      <c r="CD222" s="1983" t="s">
        <v>36</v>
      </c>
      <c r="CE222" s="2598"/>
      <c r="CF222" s="2598"/>
      <c r="CG222" s="2598"/>
      <c r="CH222" s="2598"/>
      <c r="CI222" s="2598"/>
      <c r="CJ222" s="2598"/>
      <c r="CK222" s="2598"/>
      <c r="CL222" s="2598"/>
      <c r="CM222" s="2598"/>
      <c r="CN222" s="2598"/>
      <c r="CO222" s="2598"/>
      <c r="CP222" s="2598"/>
      <c r="CQ222" s="2598"/>
      <c r="CR222" s="2598"/>
      <c r="CS222" s="2598"/>
      <c r="CT222" s="2598"/>
      <c r="CU222" s="2598"/>
      <c r="CV222" s="2598"/>
      <c r="CW222" s="2598"/>
      <c r="CX222" s="2598"/>
      <c r="CY222" s="2598"/>
      <c r="CZ222" s="2599"/>
    </row>
    <row r="223" s="767" customFormat="true" ht="15" customHeight="true" x14ac:dyDescent="0.2">
      <c r="A223" s="3415"/>
      <c r="B223" s="2471" t="s">
        <v>16</v>
      </c>
      <c r="C223" s="2480" t="s">
        <v>36</v>
      </c>
      <c r="D223" s="2484" t="s">
        <v>36</v>
      </c>
      <c r="E223" s="2484" t="s">
        <v>36</v>
      </c>
      <c r="F223" s="2484" t="s">
        <v>36</v>
      </c>
      <c r="G223" s="2488" t="s">
        <v>36</v>
      </c>
      <c r="H223" s="2492" t="s">
        <v>36</v>
      </c>
      <c r="I223" s="2484" t="s">
        <v>36</v>
      </c>
      <c r="J223" s="2484" t="s">
        <v>36</v>
      </c>
      <c r="K223" s="2484" t="s">
        <v>36</v>
      </c>
      <c r="L223" s="2496" t="s">
        <v>36</v>
      </c>
      <c r="M223" s="2480" t="s">
        <v>36</v>
      </c>
      <c r="N223" s="2484" t="s">
        <v>36</v>
      </c>
      <c r="O223" s="2484" t="s">
        <v>36</v>
      </c>
      <c r="P223" s="2484" t="s">
        <v>36</v>
      </c>
      <c r="Q223" s="2488" t="s">
        <v>36</v>
      </c>
      <c r="R223" s="2492" t="s">
        <v>36</v>
      </c>
      <c r="S223" s="2484" t="s">
        <v>36</v>
      </c>
      <c r="T223" s="2484" t="s">
        <v>36</v>
      </c>
      <c r="U223" s="2484" t="s">
        <v>36</v>
      </c>
      <c r="V223" s="2484" t="s">
        <v>36</v>
      </c>
      <c r="W223" s="2484" t="s">
        <v>36</v>
      </c>
      <c r="X223" s="2484" t="s">
        <v>36</v>
      </c>
      <c r="Y223" s="2484" t="s">
        <v>36</v>
      </c>
      <c r="Z223" s="2484" t="s">
        <v>36</v>
      </c>
      <c r="AA223" s="2484" t="s">
        <v>36</v>
      </c>
      <c r="AB223" s="2484" t="s">
        <v>36</v>
      </c>
      <c r="AC223" s="2484" t="s">
        <v>36</v>
      </c>
      <c r="AD223" s="2496" t="s">
        <v>36</v>
      </c>
      <c r="AE223" s="1045"/>
      <c r="AF223" s="1045"/>
      <c r="AG223" s="1045"/>
      <c r="AH223" s="1045"/>
      <c r="AI223" s="1045"/>
      <c r="AJ223" s="1045"/>
      <c r="AK223" s="1045"/>
      <c r="AL223" s="1045"/>
      <c r="AM223" s="1045"/>
      <c r="AN223" s="1045"/>
      <c r="AO223" s="1045"/>
      <c r="AP223" s="1045"/>
      <c r="AQ223" s="1045"/>
      <c r="AR223" s="1045"/>
      <c r="AS223" s="1045"/>
      <c r="AT223" s="1045"/>
      <c r="AU223" s="1045"/>
      <c r="AV223" s="1045"/>
      <c r="AW223" s="1045"/>
      <c r="AX223" s="1045"/>
      <c r="AY223" s="1045"/>
      <c r="AZ223" s="240"/>
      <c r="BA223" s="3012"/>
      <c r="BB223" s="175" t="s">
        <v>16</v>
      </c>
      <c r="BC223" s="1600" t="s">
        <v>36</v>
      </c>
      <c r="BD223" s="1619" t="s">
        <v>36</v>
      </c>
      <c r="BE223" s="1619" t="s">
        <v>36</v>
      </c>
      <c r="BF223" s="1619" t="s">
        <v>36</v>
      </c>
      <c r="BG223" s="1639" t="s">
        <v>36</v>
      </c>
      <c r="BH223" s="1659" t="s">
        <v>36</v>
      </c>
      <c r="BI223" s="1619" t="s">
        <v>36</v>
      </c>
      <c r="BJ223" s="1619" t="s">
        <v>36</v>
      </c>
      <c r="BK223" s="1619" t="s">
        <v>36</v>
      </c>
      <c r="BL223" s="1639" t="s">
        <v>36</v>
      </c>
      <c r="BM223" s="1659" t="s">
        <v>36</v>
      </c>
      <c r="BN223" s="1619" t="s">
        <v>36</v>
      </c>
      <c r="BO223" s="1619" t="s">
        <v>36</v>
      </c>
      <c r="BP223" s="1619" t="s">
        <v>36</v>
      </c>
      <c r="BQ223" s="1639" t="s">
        <v>36</v>
      </c>
      <c r="BR223" s="1659" t="s">
        <v>36</v>
      </c>
      <c r="BS223" s="1619" t="s">
        <v>36</v>
      </c>
      <c r="BT223" s="1619" t="s">
        <v>36</v>
      </c>
      <c r="BU223" s="1619" t="s">
        <v>36</v>
      </c>
      <c r="BV223" s="1619" t="s">
        <v>36</v>
      </c>
      <c r="BW223" s="1619" t="s">
        <v>36</v>
      </c>
      <c r="BX223" s="1619" t="s">
        <v>36</v>
      </c>
      <c r="BY223" s="1677" t="s">
        <v>36</v>
      </c>
      <c r="BZ223" s="1677" t="s">
        <v>36</v>
      </c>
      <c r="CA223" s="1677" t="s">
        <v>36</v>
      </c>
      <c r="CB223" s="1677" t="s">
        <v>36</v>
      </c>
      <c r="CC223" s="1677" t="s">
        <v>36</v>
      </c>
      <c r="CD223" s="1677" t="s">
        <v>36</v>
      </c>
      <c r="CE223" s="2600"/>
      <c r="CF223" s="2600"/>
      <c r="CG223" s="2600"/>
      <c r="CH223" s="2600"/>
      <c r="CI223" s="2600"/>
      <c r="CJ223" s="2600"/>
      <c r="CK223" s="2600"/>
      <c r="CL223" s="2600"/>
      <c r="CM223" s="2600"/>
      <c r="CN223" s="2600"/>
      <c r="CO223" s="2600"/>
      <c r="CP223" s="2600"/>
      <c r="CQ223" s="2600"/>
      <c r="CR223" s="2600"/>
      <c r="CS223" s="2600"/>
      <c r="CT223" s="2600"/>
      <c r="CU223" s="2600"/>
      <c r="CV223" s="2600"/>
      <c r="CW223" s="2600"/>
      <c r="CX223" s="2600"/>
      <c r="CY223" s="2600"/>
      <c r="CZ223" s="2601"/>
    </row>
    <row r="224" s="767" customFormat="true" ht="15" customHeight="true" x14ac:dyDescent="0.2">
      <c r="A224" s="3416"/>
      <c r="B224" s="2472" t="s">
        <v>20</v>
      </c>
      <c r="C224" s="2481" t="s">
        <v>36</v>
      </c>
      <c r="D224" s="2485" t="s">
        <v>36</v>
      </c>
      <c r="E224" s="2485" t="s">
        <v>36</v>
      </c>
      <c r="F224" s="2485" t="s">
        <v>36</v>
      </c>
      <c r="G224" s="2489" t="s">
        <v>36</v>
      </c>
      <c r="H224" s="2493" t="s">
        <v>36</v>
      </c>
      <c r="I224" s="2485" t="s">
        <v>36</v>
      </c>
      <c r="J224" s="2485" t="s">
        <v>36</v>
      </c>
      <c r="K224" s="2485" t="s">
        <v>36</v>
      </c>
      <c r="L224" s="2497" t="s">
        <v>36</v>
      </c>
      <c r="M224" s="2481" t="s">
        <v>36</v>
      </c>
      <c r="N224" s="2485" t="s">
        <v>36</v>
      </c>
      <c r="O224" s="2485" t="s">
        <v>36</v>
      </c>
      <c r="P224" s="2485" t="s">
        <v>36</v>
      </c>
      <c r="Q224" s="2489" t="s">
        <v>36</v>
      </c>
      <c r="R224" s="2493" t="s">
        <v>36</v>
      </c>
      <c r="S224" s="2485" t="s">
        <v>36</v>
      </c>
      <c r="T224" s="2485" t="s">
        <v>36</v>
      </c>
      <c r="U224" s="2485" t="s">
        <v>36</v>
      </c>
      <c r="V224" s="2485" t="s">
        <v>36</v>
      </c>
      <c r="W224" s="2485" t="s">
        <v>36</v>
      </c>
      <c r="X224" s="2485" t="s">
        <v>36</v>
      </c>
      <c r="Y224" s="2485" t="s">
        <v>36</v>
      </c>
      <c r="Z224" s="2485" t="s">
        <v>36</v>
      </c>
      <c r="AA224" s="2485" t="s">
        <v>36</v>
      </c>
      <c r="AB224" s="2485" t="s">
        <v>36</v>
      </c>
      <c r="AC224" s="2485" t="s">
        <v>36</v>
      </c>
      <c r="AD224" s="2497" t="s">
        <v>36</v>
      </c>
      <c r="AE224" s="1045"/>
      <c r="AF224" s="1045"/>
      <c r="AG224" s="1045"/>
      <c r="AH224" s="1045"/>
      <c r="AI224" s="1045"/>
      <c r="AJ224" s="1045"/>
      <c r="AK224" s="1045"/>
      <c r="AL224" s="1045"/>
      <c r="AM224" s="1045"/>
      <c r="AN224" s="1045"/>
      <c r="AO224" s="1045"/>
      <c r="AP224" s="1045"/>
      <c r="AQ224" s="1045"/>
      <c r="AR224" s="1045"/>
      <c r="AS224" s="1045"/>
      <c r="AT224" s="1045"/>
      <c r="AU224" s="1045"/>
      <c r="AV224" s="1045"/>
      <c r="AW224" s="1045"/>
      <c r="AX224" s="1045"/>
      <c r="AY224" s="1045"/>
      <c r="AZ224" s="240"/>
      <c r="BA224" s="3012"/>
      <c r="BB224" s="175" t="s">
        <v>20</v>
      </c>
      <c r="BC224" s="1600" t="s">
        <v>36</v>
      </c>
      <c r="BD224" s="1619" t="s">
        <v>36</v>
      </c>
      <c r="BE224" s="1619" t="s">
        <v>36</v>
      </c>
      <c r="BF224" s="1619" t="s">
        <v>36</v>
      </c>
      <c r="BG224" s="1639" t="s">
        <v>36</v>
      </c>
      <c r="BH224" s="1659" t="s">
        <v>36</v>
      </c>
      <c r="BI224" s="1619" t="s">
        <v>36</v>
      </c>
      <c r="BJ224" s="1619" t="s">
        <v>36</v>
      </c>
      <c r="BK224" s="1619" t="s">
        <v>36</v>
      </c>
      <c r="BL224" s="1639" t="s">
        <v>36</v>
      </c>
      <c r="BM224" s="1659" t="s">
        <v>36</v>
      </c>
      <c r="BN224" s="1619" t="s">
        <v>36</v>
      </c>
      <c r="BO224" s="1619" t="s">
        <v>36</v>
      </c>
      <c r="BP224" s="1619" t="s">
        <v>36</v>
      </c>
      <c r="BQ224" s="1639" t="s">
        <v>36</v>
      </c>
      <c r="BR224" s="1659" t="s">
        <v>36</v>
      </c>
      <c r="BS224" s="1619" t="s">
        <v>36</v>
      </c>
      <c r="BT224" s="1619" t="s">
        <v>36</v>
      </c>
      <c r="BU224" s="1619" t="s">
        <v>36</v>
      </c>
      <c r="BV224" s="1619" t="s">
        <v>36</v>
      </c>
      <c r="BW224" s="1619" t="s">
        <v>36</v>
      </c>
      <c r="BX224" s="1619" t="s">
        <v>36</v>
      </c>
      <c r="BY224" s="1677" t="s">
        <v>36</v>
      </c>
      <c r="BZ224" s="1677" t="s">
        <v>36</v>
      </c>
      <c r="CA224" s="1677" t="s">
        <v>36</v>
      </c>
      <c r="CB224" s="1677" t="s">
        <v>36</v>
      </c>
      <c r="CC224" s="1677" t="s">
        <v>36</v>
      </c>
      <c r="CD224" s="1677" t="s">
        <v>36</v>
      </c>
      <c r="CE224" s="2600"/>
      <c r="CF224" s="2600"/>
      <c r="CG224" s="2600"/>
      <c r="CH224" s="2600"/>
      <c r="CI224" s="2600"/>
      <c r="CJ224" s="2600"/>
      <c r="CK224" s="2600"/>
      <c r="CL224" s="2600"/>
      <c r="CM224" s="2600"/>
      <c r="CN224" s="2600"/>
      <c r="CO224" s="2600"/>
      <c r="CP224" s="2600"/>
      <c r="CQ224" s="2600"/>
      <c r="CR224" s="2600"/>
      <c r="CS224" s="2600"/>
      <c r="CT224" s="2600"/>
      <c r="CU224" s="2600"/>
      <c r="CV224" s="2600"/>
      <c r="CW224" s="2600"/>
      <c r="CX224" s="2600"/>
      <c r="CY224" s="2600"/>
      <c r="CZ224" s="2601"/>
    </row>
    <row r="225" s="767" customFormat="true" ht="15" customHeight="true" x14ac:dyDescent="0.2">
      <c r="A225" s="1779"/>
      <c r="B225" s="1782"/>
      <c r="C225" s="1450"/>
      <c r="D225" s="1451"/>
      <c r="E225" s="1451"/>
      <c r="F225" s="1451"/>
      <c r="G225" s="1452"/>
      <c r="H225" s="1453"/>
      <c r="I225" s="1451"/>
      <c r="J225" s="1451"/>
      <c r="K225" s="1451"/>
      <c r="L225" s="1454"/>
      <c r="M225" s="1455"/>
      <c r="N225" s="1451"/>
      <c r="O225" s="1451"/>
      <c r="P225" s="1451"/>
      <c r="Q225" s="1452"/>
      <c r="R225" s="1453"/>
      <c r="S225" s="1451"/>
      <c r="T225" s="1451"/>
      <c r="U225" s="1451"/>
      <c r="V225" s="1451"/>
      <c r="W225" s="1451"/>
      <c r="X225" s="1451"/>
      <c r="Y225" s="1451"/>
      <c r="Z225" s="1451"/>
      <c r="AA225" s="1451"/>
      <c r="AB225" s="1456"/>
      <c r="AC225" s="1301"/>
      <c r="AD225" s="1343"/>
      <c r="AE225" s="1045"/>
      <c r="AF225" s="1045"/>
      <c r="AG225" s="1045"/>
      <c r="AH225" s="1045"/>
      <c r="AI225" s="1045"/>
      <c r="AJ225" s="1045"/>
      <c r="AK225" s="1045"/>
      <c r="AL225" s="1045"/>
      <c r="AM225" s="1045"/>
      <c r="AN225" s="1045"/>
      <c r="AO225" s="1045"/>
      <c r="AP225" s="1045"/>
      <c r="AQ225" s="1045"/>
      <c r="AR225" s="1045"/>
      <c r="AS225" s="1045"/>
      <c r="AT225" s="1045"/>
      <c r="AU225" s="1045"/>
      <c r="AV225" s="1045"/>
      <c r="AW225" s="1045"/>
      <c r="AX225" s="1045"/>
      <c r="AY225" s="1045"/>
      <c r="AZ225" s="240"/>
      <c r="BA225" s="3012" t="s">
        <v>71</v>
      </c>
      <c r="BB225" s="175" t="s">
        <v>72</v>
      </c>
      <c r="BC225" s="1600" t="s">
        <v>36</v>
      </c>
      <c r="BD225" s="1619" t="s">
        <v>36</v>
      </c>
      <c r="BE225" s="1619" t="s">
        <v>36</v>
      </c>
      <c r="BF225" s="1619" t="s">
        <v>36</v>
      </c>
      <c r="BG225" s="1639" t="s">
        <v>36</v>
      </c>
      <c r="BH225" s="1659" t="s">
        <v>36</v>
      </c>
      <c r="BI225" s="1619" t="s">
        <v>36</v>
      </c>
      <c r="BJ225" s="1619" t="s">
        <v>36</v>
      </c>
      <c r="BK225" s="1619" t="s">
        <v>36</v>
      </c>
      <c r="BL225" s="1639" t="s">
        <v>36</v>
      </c>
      <c r="BM225" s="1659" t="s">
        <v>36</v>
      </c>
      <c r="BN225" s="1619" t="s">
        <v>36</v>
      </c>
      <c r="BO225" s="1619" t="s">
        <v>36</v>
      </c>
      <c r="BP225" s="1619" t="s">
        <v>36</v>
      </c>
      <c r="BQ225" s="1639" t="s">
        <v>36</v>
      </c>
      <c r="BR225" s="1659" t="s">
        <v>36</v>
      </c>
      <c r="BS225" s="1619" t="s">
        <v>36</v>
      </c>
      <c r="BT225" s="1619" t="s">
        <v>36</v>
      </c>
      <c r="BU225" s="1619" t="s">
        <v>36</v>
      </c>
      <c r="BV225" s="1619" t="s">
        <v>36</v>
      </c>
      <c r="BW225" s="1619" t="s">
        <v>36</v>
      </c>
      <c r="BX225" s="1619" t="s">
        <v>36</v>
      </c>
      <c r="BY225" s="1677" t="s">
        <v>36</v>
      </c>
      <c r="BZ225" s="1677" t="s">
        <v>36</v>
      </c>
      <c r="CA225" s="1677" t="s">
        <v>36</v>
      </c>
      <c r="CB225" s="1677" t="s">
        <v>36</v>
      </c>
      <c r="CC225" s="1677" t="s">
        <v>36</v>
      </c>
      <c r="CD225" s="1677" t="s">
        <v>36</v>
      </c>
      <c r="CE225" s="2601"/>
      <c r="CF225" s="2601"/>
      <c r="CG225" s="2601"/>
      <c r="CH225" s="2601"/>
      <c r="CI225" s="2601"/>
      <c r="CJ225" s="2601"/>
      <c r="CK225" s="2601"/>
      <c r="CL225" s="2601"/>
      <c r="CM225" s="2601"/>
      <c r="CN225" s="2601"/>
      <c r="CO225" s="2601"/>
      <c r="CP225" s="2601"/>
      <c r="CQ225" s="2601"/>
      <c r="CR225" s="2601"/>
      <c r="CS225" s="2601"/>
      <c r="CT225" s="2601"/>
      <c r="CU225" s="2601"/>
      <c r="CV225" s="2601"/>
      <c r="CW225" s="2601"/>
      <c r="CX225" s="2601"/>
      <c r="CY225" s="2601"/>
      <c r="CZ225" s="2601"/>
    </row>
    <row r="226" s="767" customFormat="true" ht="15" customHeight="true" x14ac:dyDescent="0.2">
      <c r="A226" s="2313"/>
      <c r="B226" s="2473"/>
      <c r="C226" s="2268"/>
      <c r="D226" s="2269"/>
      <c r="E226" s="2269"/>
      <c r="F226" s="2269"/>
      <c r="G226" s="2303"/>
      <c r="H226" s="2294"/>
      <c r="I226" s="2269"/>
      <c r="J226" s="2269"/>
      <c r="K226" s="2269"/>
      <c r="L226" s="2274"/>
      <c r="M226" s="2284"/>
      <c r="N226" s="2269"/>
      <c r="O226" s="2269"/>
      <c r="P226" s="2269"/>
      <c r="Q226" s="2303"/>
      <c r="R226" s="2294"/>
      <c r="S226" s="2269"/>
      <c r="T226" s="2269"/>
      <c r="U226" s="2269"/>
      <c r="V226" s="2269"/>
      <c r="W226" s="2269"/>
      <c r="X226" s="2269"/>
      <c r="Y226" s="2269"/>
      <c r="Z226" s="2269"/>
      <c r="AA226" s="2269"/>
      <c r="AB226" s="2269"/>
      <c r="AC226" s="2269"/>
      <c r="AD226" s="2736"/>
      <c r="AE226" s="1045"/>
      <c r="AF226" s="1045"/>
      <c r="AG226" s="1045"/>
      <c r="AH226" s="1045"/>
      <c r="AI226" s="1045"/>
      <c r="AJ226" s="1045"/>
      <c r="AK226" s="1045"/>
      <c r="AL226" s="1045"/>
      <c r="AM226" s="1045"/>
      <c r="AN226" s="1045"/>
      <c r="AO226" s="1045"/>
      <c r="AP226" s="1045"/>
      <c r="AQ226" s="1045"/>
      <c r="AR226" s="1045"/>
      <c r="AS226" s="1045"/>
      <c r="AT226" s="1045"/>
      <c r="AU226" s="1045"/>
      <c r="AV226" s="1045"/>
      <c r="AW226" s="1045"/>
      <c r="AX226" s="1045"/>
      <c r="AY226" s="1045"/>
      <c r="AZ226" s="240"/>
      <c r="BA226" s="3012"/>
      <c r="BB226" s="175" t="s">
        <v>73</v>
      </c>
      <c r="BC226" s="1600" t="s">
        <v>36</v>
      </c>
      <c r="BD226" s="1619" t="s">
        <v>36</v>
      </c>
      <c r="BE226" s="1619" t="s">
        <v>36</v>
      </c>
      <c r="BF226" s="1619" t="s">
        <v>36</v>
      </c>
      <c r="BG226" s="1639" t="s">
        <v>36</v>
      </c>
      <c r="BH226" s="1659" t="s">
        <v>36</v>
      </c>
      <c r="BI226" s="1619" t="s">
        <v>36</v>
      </c>
      <c r="BJ226" s="1619" t="s">
        <v>36</v>
      </c>
      <c r="BK226" s="1619" t="s">
        <v>36</v>
      </c>
      <c r="BL226" s="1639" t="s">
        <v>36</v>
      </c>
      <c r="BM226" s="1659" t="s">
        <v>36</v>
      </c>
      <c r="BN226" s="1619" t="s">
        <v>36</v>
      </c>
      <c r="BO226" s="1619" t="s">
        <v>36</v>
      </c>
      <c r="BP226" s="1619" t="s">
        <v>36</v>
      </c>
      <c r="BQ226" s="1639" t="s">
        <v>36</v>
      </c>
      <c r="BR226" s="1659" t="s">
        <v>36</v>
      </c>
      <c r="BS226" s="1619" t="s">
        <v>36</v>
      </c>
      <c r="BT226" s="1619" t="s">
        <v>36</v>
      </c>
      <c r="BU226" s="1619" t="s">
        <v>36</v>
      </c>
      <c r="BV226" s="1619" t="s">
        <v>36</v>
      </c>
      <c r="BW226" s="1619" t="s">
        <v>36</v>
      </c>
      <c r="BX226" s="1619" t="s">
        <v>36</v>
      </c>
      <c r="BY226" s="1677" t="s">
        <v>36</v>
      </c>
      <c r="BZ226" s="1677" t="s">
        <v>36</v>
      </c>
      <c r="CA226" s="1677" t="s">
        <v>36</v>
      </c>
      <c r="CB226" s="1677" t="s">
        <v>36</v>
      </c>
      <c r="CC226" s="1677" t="s">
        <v>36</v>
      </c>
      <c r="CD226" s="1677" t="s">
        <v>36</v>
      </c>
      <c r="CE226" s="2601"/>
      <c r="CF226" s="2601"/>
      <c r="CG226" s="2601"/>
      <c r="CH226" s="2601"/>
      <c r="CI226" s="2601"/>
      <c r="CJ226" s="2601"/>
      <c r="CK226" s="2601"/>
      <c r="CL226" s="2601"/>
      <c r="CM226" s="2601"/>
      <c r="CN226" s="2601"/>
      <c r="CO226" s="2601"/>
      <c r="CP226" s="2601"/>
      <c r="CQ226" s="2601"/>
      <c r="CR226" s="2601"/>
      <c r="CS226" s="2601"/>
      <c r="CT226" s="2601"/>
      <c r="CU226" s="2601"/>
      <c r="CV226" s="2601"/>
      <c r="CW226" s="2601"/>
      <c r="CX226" s="2601"/>
      <c r="CY226" s="2601"/>
      <c r="CZ226" s="2601"/>
    </row>
    <row r="227" s="767" customFormat="true" ht="15" customHeight="true" x14ac:dyDescent="0.2">
      <c r="A227" s="2314"/>
      <c r="B227" s="2474"/>
      <c r="C227" s="2270"/>
      <c r="D227" s="2271"/>
      <c r="E227" s="2271"/>
      <c r="F227" s="2271"/>
      <c r="G227" s="2304"/>
      <c r="H227" s="2295"/>
      <c r="I227" s="2271"/>
      <c r="J227" s="2271"/>
      <c r="K227" s="2271"/>
      <c r="L227" s="2275"/>
      <c r="M227" s="2285"/>
      <c r="N227" s="2271"/>
      <c r="O227" s="2271"/>
      <c r="P227" s="2271"/>
      <c r="Q227" s="2304"/>
      <c r="R227" s="2295"/>
      <c r="S227" s="2271"/>
      <c r="T227" s="2271"/>
      <c r="U227" s="2271"/>
      <c r="V227" s="2271"/>
      <c r="W227" s="2271"/>
      <c r="X227" s="2271"/>
      <c r="Y227" s="2271"/>
      <c r="Z227" s="2271"/>
      <c r="AA227" s="2271"/>
      <c r="AB227" s="2271"/>
      <c r="AC227" s="2271"/>
      <c r="AD227" s="2737"/>
      <c r="AE227" s="1045"/>
      <c r="AF227" s="1045"/>
      <c r="AG227" s="1045"/>
      <c r="AH227" s="1045"/>
      <c r="AI227" s="1045"/>
      <c r="AJ227" s="1045"/>
      <c r="AK227" s="1045"/>
      <c r="AL227" s="1045"/>
      <c r="AM227" s="1045"/>
      <c r="AN227" s="1045"/>
      <c r="AO227" s="1045"/>
      <c r="AP227" s="1045"/>
      <c r="AQ227" s="1045"/>
      <c r="AR227" s="1045"/>
      <c r="AS227" s="1045"/>
      <c r="AT227" s="1045"/>
      <c r="AU227" s="1045"/>
      <c r="AV227" s="1045"/>
      <c r="AW227" s="1045"/>
      <c r="AX227" s="1045"/>
      <c r="AY227" s="1045"/>
      <c r="AZ227" s="240"/>
      <c r="BA227" s="3012" t="s">
        <v>96</v>
      </c>
      <c r="BB227" s="175" t="s">
        <v>62</v>
      </c>
      <c r="BC227" s="1600" t="s">
        <v>36</v>
      </c>
      <c r="BD227" s="1619" t="s">
        <v>36</v>
      </c>
      <c r="BE227" s="1619" t="s">
        <v>36</v>
      </c>
      <c r="BF227" s="1619" t="s">
        <v>36</v>
      </c>
      <c r="BG227" s="1639" t="s">
        <v>36</v>
      </c>
      <c r="BH227" s="1659" t="s">
        <v>36</v>
      </c>
      <c r="BI227" s="1619" t="s">
        <v>36</v>
      </c>
      <c r="BJ227" s="1619" t="s">
        <v>36</v>
      </c>
      <c r="BK227" s="1619" t="s">
        <v>36</v>
      </c>
      <c r="BL227" s="1639" t="s">
        <v>36</v>
      </c>
      <c r="BM227" s="1659" t="s">
        <v>36</v>
      </c>
      <c r="BN227" s="1619" t="s">
        <v>36</v>
      </c>
      <c r="BO227" s="1619" t="s">
        <v>36</v>
      </c>
      <c r="BP227" s="1619" t="s">
        <v>36</v>
      </c>
      <c r="BQ227" s="1639" t="s">
        <v>36</v>
      </c>
      <c r="BR227" s="1659" t="s">
        <v>36</v>
      </c>
      <c r="BS227" s="1619" t="s">
        <v>36</v>
      </c>
      <c r="BT227" s="1619" t="s">
        <v>36</v>
      </c>
      <c r="BU227" s="1619" t="s">
        <v>36</v>
      </c>
      <c r="BV227" s="1619" t="s">
        <v>36</v>
      </c>
      <c r="BW227" s="1619" t="s">
        <v>36</v>
      </c>
      <c r="BX227" s="1619" t="s">
        <v>36</v>
      </c>
      <c r="BY227" s="1677" t="s">
        <v>36</v>
      </c>
      <c r="BZ227" s="1677" t="s">
        <v>36</v>
      </c>
      <c r="CA227" s="1677" t="s">
        <v>36</v>
      </c>
      <c r="CB227" s="1677" t="s">
        <v>36</v>
      </c>
      <c r="CC227" s="1677" t="s">
        <v>36</v>
      </c>
      <c r="CD227" s="1677" t="s">
        <v>36</v>
      </c>
      <c r="CE227" s="2601"/>
      <c r="CF227" s="2601"/>
      <c r="CG227" s="2601"/>
      <c r="CH227" s="2601"/>
      <c r="CI227" s="2601"/>
      <c r="CJ227" s="2601"/>
      <c r="CK227" s="2601"/>
      <c r="CL227" s="2601"/>
      <c r="CM227" s="2601"/>
      <c r="CN227" s="2601"/>
      <c r="CO227" s="2601"/>
      <c r="CP227" s="2601"/>
      <c r="CQ227" s="2601"/>
      <c r="CR227" s="2601"/>
      <c r="CS227" s="2601"/>
      <c r="CT227" s="2601"/>
      <c r="CU227" s="2601"/>
      <c r="CV227" s="2601"/>
      <c r="CW227" s="2601"/>
      <c r="CX227" s="2601"/>
      <c r="CY227" s="2601"/>
      <c r="CZ227" s="2601"/>
    </row>
    <row r="228" s="767" customFormat="true" ht="15" customHeight="true" x14ac:dyDescent="0.2">
      <c r="A228" s="2315"/>
      <c r="B228" s="2475"/>
      <c r="C228" s="2444"/>
      <c r="D228" s="2445"/>
      <c r="E228" s="2445"/>
      <c r="F228" s="2445"/>
      <c r="G228" s="2446"/>
      <c r="H228" s="2447"/>
      <c r="I228" s="2445"/>
      <c r="J228" s="2445"/>
      <c r="K228" s="2445"/>
      <c r="L228" s="2448"/>
      <c r="M228" s="2444"/>
      <c r="N228" s="2445"/>
      <c r="O228" s="2445"/>
      <c r="P228" s="2445"/>
      <c r="Q228" s="2446"/>
      <c r="R228" s="2447"/>
      <c r="S228" s="2445"/>
      <c r="T228" s="2445"/>
      <c r="U228" s="2445"/>
      <c r="V228" s="2445"/>
      <c r="W228" s="2445"/>
      <c r="X228" s="2445"/>
      <c r="Y228" s="2445"/>
      <c r="Z228" s="2445"/>
      <c r="AA228" s="2445"/>
      <c r="AB228" s="2445"/>
      <c r="AC228" s="2445"/>
      <c r="AD228" s="2448"/>
      <c r="AE228" s="1045"/>
      <c r="AF228" s="1045"/>
      <c r="AG228" s="1045"/>
      <c r="AH228" s="1045"/>
      <c r="AI228" s="1045"/>
      <c r="AJ228" s="1045"/>
      <c r="AK228" s="1045"/>
      <c r="AL228" s="1045"/>
      <c r="AM228" s="1045"/>
      <c r="AN228" s="1045"/>
      <c r="AO228" s="1045"/>
      <c r="AP228" s="1045"/>
      <c r="AQ228" s="1045"/>
      <c r="AR228" s="1045"/>
      <c r="AS228" s="1045"/>
      <c r="AT228" s="1045"/>
      <c r="AU228" s="1045"/>
      <c r="AV228" s="1045"/>
      <c r="AW228" s="1045"/>
      <c r="AX228" s="1045"/>
      <c r="AY228" s="1045"/>
      <c r="AZ228" s="240"/>
      <c r="BA228" s="3012"/>
      <c r="BB228" s="175" t="s">
        <v>93</v>
      </c>
      <c r="BC228" s="1600" t="s">
        <v>36</v>
      </c>
      <c r="BD228" s="1619" t="s">
        <v>36</v>
      </c>
      <c r="BE228" s="1619" t="s">
        <v>36</v>
      </c>
      <c r="BF228" s="1619" t="s">
        <v>36</v>
      </c>
      <c r="BG228" s="1639" t="s">
        <v>36</v>
      </c>
      <c r="BH228" s="1659" t="s">
        <v>36</v>
      </c>
      <c r="BI228" s="1619" t="s">
        <v>36</v>
      </c>
      <c r="BJ228" s="1619" t="s">
        <v>36</v>
      </c>
      <c r="BK228" s="1619" t="s">
        <v>36</v>
      </c>
      <c r="BL228" s="1639" t="s">
        <v>36</v>
      </c>
      <c r="BM228" s="1659" t="s">
        <v>36</v>
      </c>
      <c r="BN228" s="1619" t="s">
        <v>36</v>
      </c>
      <c r="BO228" s="1619" t="s">
        <v>36</v>
      </c>
      <c r="BP228" s="1619" t="s">
        <v>36</v>
      </c>
      <c r="BQ228" s="1639" t="s">
        <v>36</v>
      </c>
      <c r="BR228" s="1659" t="s">
        <v>36</v>
      </c>
      <c r="BS228" s="1619" t="s">
        <v>36</v>
      </c>
      <c r="BT228" s="1619" t="s">
        <v>36</v>
      </c>
      <c r="BU228" s="1619" t="s">
        <v>36</v>
      </c>
      <c r="BV228" s="1619" t="s">
        <v>36</v>
      </c>
      <c r="BW228" s="1619" t="s">
        <v>36</v>
      </c>
      <c r="BX228" s="1619" t="s">
        <v>36</v>
      </c>
      <c r="BY228" s="1677" t="s">
        <v>36</v>
      </c>
      <c r="BZ228" s="1677" t="s">
        <v>36</v>
      </c>
      <c r="CA228" s="1677" t="s">
        <v>36</v>
      </c>
      <c r="CB228" s="1677" t="s">
        <v>36</v>
      </c>
      <c r="CC228" s="1677" t="s">
        <v>36</v>
      </c>
      <c r="CD228" s="1677" t="s">
        <v>36</v>
      </c>
      <c r="CE228" s="2601"/>
      <c r="CF228" s="2601"/>
      <c r="CG228" s="2601"/>
      <c r="CH228" s="2601"/>
      <c r="CI228" s="2601"/>
      <c r="CJ228" s="2601"/>
      <c r="CK228" s="2601"/>
      <c r="CL228" s="2601"/>
      <c r="CM228" s="2601"/>
      <c r="CN228" s="2601"/>
      <c r="CO228" s="2601"/>
      <c r="CP228" s="2601"/>
      <c r="CQ228" s="2601"/>
      <c r="CR228" s="2601"/>
      <c r="CS228" s="2601"/>
      <c r="CT228" s="2601"/>
      <c r="CU228" s="2601"/>
      <c r="CV228" s="2601"/>
      <c r="CW228" s="2601"/>
      <c r="CX228" s="2601"/>
      <c r="CY228" s="2601"/>
      <c r="CZ228" s="2601"/>
    </row>
    <row r="229" s="767" customFormat="true" ht="15" customHeight="true" x14ac:dyDescent="0.2">
      <c r="A229" s="2316"/>
      <c r="B229" s="2476"/>
      <c r="C229" s="2434"/>
      <c r="D229" s="2435"/>
      <c r="E229" s="2435"/>
      <c r="F229" s="2435"/>
      <c r="G229" s="2436"/>
      <c r="H229" s="2437"/>
      <c r="I229" s="2435"/>
      <c r="J229" s="2435"/>
      <c r="K229" s="2435"/>
      <c r="L229" s="2438"/>
      <c r="M229" s="2434"/>
      <c r="N229" s="2435"/>
      <c r="O229" s="2435"/>
      <c r="P229" s="2435"/>
      <c r="Q229" s="2436"/>
      <c r="R229" s="2437"/>
      <c r="S229" s="2435"/>
      <c r="T229" s="2435"/>
      <c r="U229" s="2435"/>
      <c r="V229" s="2435"/>
      <c r="W229" s="2435"/>
      <c r="X229" s="2435"/>
      <c r="Y229" s="2435"/>
      <c r="Z229" s="2435"/>
      <c r="AA229" s="2435"/>
      <c r="AB229" s="2435"/>
      <c r="AC229" s="2435"/>
      <c r="AD229" s="2438"/>
      <c r="AE229" s="1045"/>
      <c r="AF229" s="1045"/>
      <c r="AG229" s="1045"/>
      <c r="AH229" s="1045"/>
      <c r="AI229" s="1045"/>
      <c r="AJ229" s="1045"/>
      <c r="AK229" s="1045"/>
      <c r="AL229" s="1045"/>
      <c r="AM229" s="1045"/>
      <c r="AN229" s="1045"/>
      <c r="AO229" s="1045"/>
      <c r="AP229" s="1045"/>
      <c r="AQ229" s="1045"/>
      <c r="AR229" s="1045"/>
      <c r="AS229" s="1045"/>
      <c r="AT229" s="1045"/>
      <c r="AU229" s="1045"/>
      <c r="AV229" s="1045"/>
      <c r="AW229" s="1045"/>
      <c r="AX229" s="1045"/>
      <c r="AY229" s="1045"/>
      <c r="AZ229" s="240"/>
      <c r="BA229" s="3012"/>
      <c r="BB229" s="175" t="s">
        <v>94</v>
      </c>
      <c r="BC229" s="1600" t="s">
        <v>36</v>
      </c>
      <c r="BD229" s="1619" t="s">
        <v>36</v>
      </c>
      <c r="BE229" s="1619" t="s">
        <v>36</v>
      </c>
      <c r="BF229" s="1619" t="s">
        <v>36</v>
      </c>
      <c r="BG229" s="1639" t="s">
        <v>36</v>
      </c>
      <c r="BH229" s="1659" t="s">
        <v>36</v>
      </c>
      <c r="BI229" s="1619" t="s">
        <v>36</v>
      </c>
      <c r="BJ229" s="1619" t="s">
        <v>36</v>
      </c>
      <c r="BK229" s="1619" t="s">
        <v>36</v>
      </c>
      <c r="BL229" s="1639" t="s">
        <v>36</v>
      </c>
      <c r="BM229" s="1659" t="s">
        <v>36</v>
      </c>
      <c r="BN229" s="1619" t="s">
        <v>36</v>
      </c>
      <c r="BO229" s="1619" t="s">
        <v>36</v>
      </c>
      <c r="BP229" s="1619" t="s">
        <v>36</v>
      </c>
      <c r="BQ229" s="1639" t="s">
        <v>36</v>
      </c>
      <c r="BR229" s="1659" t="s">
        <v>36</v>
      </c>
      <c r="BS229" s="1619" t="s">
        <v>36</v>
      </c>
      <c r="BT229" s="1619" t="s">
        <v>36</v>
      </c>
      <c r="BU229" s="1619" t="s">
        <v>36</v>
      </c>
      <c r="BV229" s="1619" t="s">
        <v>36</v>
      </c>
      <c r="BW229" s="1619" t="s">
        <v>36</v>
      </c>
      <c r="BX229" s="1619" t="s">
        <v>36</v>
      </c>
      <c r="BY229" s="1677" t="s">
        <v>36</v>
      </c>
      <c r="BZ229" s="1677" t="s">
        <v>36</v>
      </c>
      <c r="CA229" s="1677" t="s">
        <v>36</v>
      </c>
      <c r="CB229" s="1677" t="s">
        <v>36</v>
      </c>
      <c r="CC229" s="1677" t="s">
        <v>36</v>
      </c>
      <c r="CD229" s="1677" t="s">
        <v>36</v>
      </c>
      <c r="CE229" s="2601"/>
      <c r="CF229" s="2601"/>
      <c r="CG229" s="2601"/>
      <c r="CH229" s="2601"/>
      <c r="CI229" s="2601"/>
      <c r="CJ229" s="2601"/>
      <c r="CK229" s="2601"/>
      <c r="CL229" s="2601"/>
      <c r="CM229" s="2601"/>
      <c r="CN229" s="2601"/>
      <c r="CO229" s="2601"/>
      <c r="CP229" s="2601"/>
      <c r="CQ229" s="2601"/>
      <c r="CR229" s="2601"/>
      <c r="CS229" s="2601"/>
      <c r="CT229" s="2601"/>
      <c r="CU229" s="2601"/>
      <c r="CV229" s="2601"/>
      <c r="CW229" s="2601"/>
      <c r="CX229" s="2601"/>
      <c r="CY229" s="2601"/>
      <c r="CZ229" s="2601"/>
    </row>
    <row r="230" s="767" customFormat="true" ht="15" customHeight="true" x14ac:dyDescent="0.2">
      <c r="A230" s="2317"/>
      <c r="B230" s="2477"/>
      <c r="C230" s="2439"/>
      <c r="D230" s="2440"/>
      <c r="E230" s="2440"/>
      <c r="F230" s="2440"/>
      <c r="G230" s="2441"/>
      <c r="H230" s="2442"/>
      <c r="I230" s="2440"/>
      <c r="J230" s="2440"/>
      <c r="K230" s="2440"/>
      <c r="L230" s="2443"/>
      <c r="M230" s="2439"/>
      <c r="N230" s="2440"/>
      <c r="O230" s="2440"/>
      <c r="P230" s="2440"/>
      <c r="Q230" s="2441"/>
      <c r="R230" s="2442"/>
      <c r="S230" s="2440"/>
      <c r="T230" s="2440"/>
      <c r="U230" s="2440"/>
      <c r="V230" s="2440"/>
      <c r="W230" s="2440"/>
      <c r="X230" s="2440"/>
      <c r="Y230" s="2440"/>
      <c r="Z230" s="2440"/>
      <c r="AA230" s="2440"/>
      <c r="AB230" s="2440"/>
      <c r="AC230" s="2440"/>
      <c r="AD230" s="2443"/>
      <c r="AE230" s="1045"/>
      <c r="AF230" s="1045"/>
      <c r="AG230" s="1045"/>
      <c r="AH230" s="1045"/>
      <c r="AI230" s="1045"/>
      <c r="AJ230" s="1045"/>
      <c r="AK230" s="1045"/>
      <c r="AL230" s="1045"/>
      <c r="AM230" s="1045"/>
      <c r="AN230" s="1045"/>
      <c r="AO230" s="1045"/>
      <c r="AP230" s="1045"/>
      <c r="AQ230" s="1045"/>
      <c r="AR230" s="1045"/>
      <c r="AS230" s="1045"/>
      <c r="AT230" s="1045"/>
      <c r="AU230" s="1045"/>
      <c r="AV230" s="1045"/>
      <c r="AW230" s="1045"/>
      <c r="AX230" s="1045"/>
      <c r="AY230" s="1045"/>
      <c r="AZ230" s="240"/>
      <c r="BA230" s="3012"/>
      <c r="BB230" s="175" t="s">
        <v>95</v>
      </c>
      <c r="BC230" s="1600" t="s">
        <v>36</v>
      </c>
      <c r="BD230" s="1619" t="s">
        <v>36</v>
      </c>
      <c r="BE230" s="1619" t="s">
        <v>36</v>
      </c>
      <c r="BF230" s="1619" t="s">
        <v>36</v>
      </c>
      <c r="BG230" s="1639" t="s">
        <v>36</v>
      </c>
      <c r="BH230" s="1659" t="s">
        <v>36</v>
      </c>
      <c r="BI230" s="1619" t="s">
        <v>36</v>
      </c>
      <c r="BJ230" s="1619" t="s">
        <v>36</v>
      </c>
      <c r="BK230" s="1619" t="s">
        <v>36</v>
      </c>
      <c r="BL230" s="1639" t="s">
        <v>36</v>
      </c>
      <c r="BM230" s="1659" t="s">
        <v>36</v>
      </c>
      <c r="BN230" s="1619" t="s">
        <v>36</v>
      </c>
      <c r="BO230" s="1619" t="s">
        <v>36</v>
      </c>
      <c r="BP230" s="1619" t="s">
        <v>36</v>
      </c>
      <c r="BQ230" s="1639" t="s">
        <v>36</v>
      </c>
      <c r="BR230" s="1659" t="s">
        <v>36</v>
      </c>
      <c r="BS230" s="1619" t="s">
        <v>36</v>
      </c>
      <c r="BT230" s="1619" t="s">
        <v>36</v>
      </c>
      <c r="BU230" s="1619" t="s">
        <v>36</v>
      </c>
      <c r="BV230" s="1619" t="s">
        <v>36</v>
      </c>
      <c r="BW230" s="1619" t="s">
        <v>36</v>
      </c>
      <c r="BX230" s="1619" t="s">
        <v>36</v>
      </c>
      <c r="BY230" s="1677" t="s">
        <v>36</v>
      </c>
      <c r="BZ230" s="1677" t="s">
        <v>36</v>
      </c>
      <c r="CA230" s="1677" t="s">
        <v>36</v>
      </c>
      <c r="CB230" s="1677" t="s">
        <v>36</v>
      </c>
      <c r="CC230" s="1677" t="s">
        <v>36</v>
      </c>
      <c r="CD230" s="1677" t="s">
        <v>36</v>
      </c>
      <c r="CE230" s="2601"/>
      <c r="CF230" s="2601"/>
      <c r="CG230" s="2601"/>
      <c r="CH230" s="2601"/>
      <c r="CI230" s="2601"/>
      <c r="CJ230" s="2601"/>
      <c r="CK230" s="2601"/>
      <c r="CL230" s="2601"/>
      <c r="CM230" s="2601"/>
      <c r="CN230" s="2601"/>
      <c r="CO230" s="2601"/>
      <c r="CP230" s="2601"/>
      <c r="CQ230" s="2601"/>
      <c r="CR230" s="2601"/>
      <c r="CS230" s="2601"/>
      <c r="CT230" s="2601"/>
      <c r="CU230" s="2601"/>
      <c r="CV230" s="2601"/>
      <c r="CW230" s="2601"/>
      <c r="CX230" s="2601"/>
      <c r="CY230" s="2601"/>
      <c r="CZ230" s="2601"/>
    </row>
    <row r="231" s="767" customFormat="true" ht="15" customHeight="true" x14ac:dyDescent="0.2">
      <c r="A231" s="1775"/>
      <c r="B231" s="1783"/>
      <c r="C231" s="1713"/>
      <c r="D231" s="1714"/>
      <c r="E231" s="1714"/>
      <c r="F231" s="1714"/>
      <c r="G231" s="1758"/>
      <c r="H231" s="1747"/>
      <c r="I231" s="1714"/>
      <c r="J231" s="1714"/>
      <c r="K231" s="1714"/>
      <c r="L231" s="1723"/>
      <c r="M231" s="1735"/>
      <c r="N231" s="1714"/>
      <c r="O231" s="1714"/>
      <c r="P231" s="1714"/>
      <c r="Q231" s="1758"/>
      <c r="R231" s="1747"/>
      <c r="S231" s="1714"/>
      <c r="T231" s="1714"/>
      <c r="U231" s="1714"/>
      <c r="V231" s="1714"/>
      <c r="W231" s="1714"/>
      <c r="X231" s="1714"/>
      <c r="Y231" s="1714"/>
      <c r="Z231" s="1714"/>
      <c r="AA231" s="1714"/>
      <c r="AB231" s="1715"/>
      <c r="AC231" s="1301"/>
      <c r="AD231" s="1343"/>
      <c r="AE231" s="1045"/>
      <c r="AF231" s="1045"/>
      <c r="AG231" s="1045"/>
      <c r="AH231" s="1045"/>
      <c r="AI231" s="1045"/>
      <c r="AJ231" s="1045"/>
      <c r="AK231" s="1045"/>
      <c r="AL231" s="1045"/>
      <c r="AM231" s="1045"/>
      <c r="AN231" s="1045"/>
      <c r="AO231" s="1045"/>
      <c r="AP231" s="1045"/>
      <c r="AQ231" s="1045"/>
      <c r="AR231" s="1045"/>
      <c r="AS231" s="1045"/>
      <c r="AT231" s="1045"/>
      <c r="AU231" s="1045"/>
      <c r="AV231" s="1045"/>
      <c r="AW231" s="1045"/>
      <c r="AX231" s="1045"/>
      <c r="AY231" s="1045"/>
      <c r="AZ231" s="240"/>
      <c r="BA231" s="792"/>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448"/>
      <c r="CB231" s="448"/>
      <c r="CC231" s="448"/>
      <c r="CD231" s="448"/>
      <c r="CE231" s="2602"/>
      <c r="CF231" s="2602"/>
      <c r="CG231" s="2602"/>
      <c r="CH231" s="2602"/>
      <c r="CI231" s="2602"/>
      <c r="CJ231" s="2602"/>
      <c r="CK231" s="2602"/>
      <c r="CL231" s="2602"/>
      <c r="CM231" s="2602"/>
      <c r="CN231" s="2602"/>
      <c r="CO231" s="2602"/>
      <c r="CP231" s="2602"/>
      <c r="CQ231" s="2602"/>
      <c r="CR231" s="2602"/>
      <c r="CS231" s="2602"/>
      <c r="CT231" s="2602"/>
      <c r="CU231" s="2602"/>
      <c r="CV231" s="2602"/>
      <c r="CW231" s="2602"/>
      <c r="CX231" s="2602"/>
      <c r="CY231" s="2602"/>
      <c r="CZ231" s="2602"/>
    </row>
    <row r="232" s="767" customFormat="true" ht="15" customHeight="true" x14ac:dyDescent="0.2">
      <c r="A232" s="1776"/>
      <c r="B232" s="1784"/>
      <c r="C232" s="1716"/>
      <c r="D232" s="1717"/>
      <c r="E232" s="1717"/>
      <c r="F232" s="1717"/>
      <c r="G232" s="1759"/>
      <c r="H232" s="1748"/>
      <c r="I232" s="1717"/>
      <c r="J232" s="1717"/>
      <c r="K232" s="1717"/>
      <c r="L232" s="1724"/>
      <c r="M232" s="1736"/>
      <c r="N232" s="1717"/>
      <c r="O232" s="1717"/>
      <c r="P232" s="1717"/>
      <c r="Q232" s="1759"/>
      <c r="R232" s="1748"/>
      <c r="S232" s="1717"/>
      <c r="T232" s="1717"/>
      <c r="U232" s="1717"/>
      <c r="V232" s="1717"/>
      <c r="W232" s="1717"/>
      <c r="X232" s="1717"/>
      <c r="Y232" s="1717"/>
      <c r="Z232" s="1717"/>
      <c r="AA232" s="1717"/>
      <c r="AB232" s="1718"/>
      <c r="AC232" s="1301"/>
      <c r="AD232" s="1343"/>
      <c r="AE232" s="1045"/>
      <c r="AF232" s="1045"/>
      <c r="AG232" s="1045"/>
      <c r="AH232" s="1045"/>
      <c r="AI232" s="1045"/>
      <c r="AJ232" s="1045"/>
      <c r="AK232" s="1045"/>
      <c r="AL232" s="1045"/>
      <c r="AM232" s="1045"/>
      <c r="AN232" s="1045"/>
      <c r="AO232" s="1045"/>
      <c r="AP232" s="1045"/>
      <c r="AQ232" s="1045"/>
      <c r="AR232" s="1045"/>
      <c r="AS232" s="1045"/>
      <c r="AT232" s="1045"/>
      <c r="AU232" s="1045"/>
      <c r="AV232" s="1045"/>
      <c r="AW232" s="1045"/>
      <c r="AX232" s="1045"/>
      <c r="AY232" s="1045"/>
      <c r="AZ232" s="240"/>
      <c r="BA232" s="764"/>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448"/>
      <c r="CB232" s="448"/>
      <c r="CC232" s="448"/>
      <c r="CD232" s="448"/>
      <c r="CE232" s="2602"/>
      <c r="CF232" s="2602"/>
      <c r="CG232" s="2602"/>
      <c r="CH232" s="2602"/>
      <c r="CI232" s="2602"/>
      <c r="CJ232" s="2602"/>
      <c r="CK232" s="2602"/>
      <c r="CL232" s="2602"/>
      <c r="CM232" s="2602"/>
      <c r="CN232" s="2602"/>
      <c r="CO232" s="2602"/>
      <c r="CP232" s="2602"/>
      <c r="CQ232" s="2602"/>
      <c r="CR232" s="2602"/>
      <c r="CS232" s="2602"/>
      <c r="CT232" s="2602"/>
      <c r="CU232" s="2602"/>
      <c r="CV232" s="2602"/>
      <c r="CW232" s="2602"/>
      <c r="CX232" s="2602"/>
      <c r="CY232" s="2602"/>
      <c r="CZ232" s="2602"/>
    </row>
    <row r="233" s="767" customFormat="true" ht="15" customHeight="true" x14ac:dyDescent="0.2">
      <c r="A233" s="1777"/>
      <c r="B233" s="1785"/>
      <c r="C233" s="1921"/>
      <c r="D233" s="1922"/>
      <c r="E233" s="1922"/>
      <c r="F233" s="1922"/>
      <c r="G233" s="1923"/>
      <c r="H233" s="1924"/>
      <c r="I233" s="1922"/>
      <c r="J233" s="1922"/>
      <c r="K233" s="1922"/>
      <c r="L233" s="1925"/>
      <c r="M233" s="1926"/>
      <c r="N233" s="1922"/>
      <c r="O233" s="1922"/>
      <c r="P233" s="1922"/>
      <c r="Q233" s="1923"/>
      <c r="R233" s="1924"/>
      <c r="S233" s="1922"/>
      <c r="T233" s="1922"/>
      <c r="U233" s="1922"/>
      <c r="V233" s="1922"/>
      <c r="W233" s="1922"/>
      <c r="X233" s="1922"/>
      <c r="Y233" s="1922"/>
      <c r="Z233" s="1922"/>
      <c r="AA233" s="1922"/>
      <c r="AB233" s="1927"/>
      <c r="AC233" s="1301"/>
      <c r="AD233" s="1343"/>
      <c r="AE233" s="1045"/>
      <c r="AF233" s="1045"/>
      <c r="AG233" s="1045"/>
      <c r="AH233" s="1045"/>
      <c r="AI233" s="1045"/>
      <c r="AJ233" s="1045"/>
      <c r="AK233" s="1045"/>
      <c r="AL233" s="1045"/>
      <c r="AM233" s="1045"/>
      <c r="AN233" s="1045"/>
      <c r="AO233" s="1045"/>
      <c r="AP233" s="1045"/>
      <c r="AQ233" s="1045"/>
      <c r="AR233" s="1045"/>
      <c r="AS233" s="1045"/>
      <c r="AT233" s="1045"/>
      <c r="AU233" s="1045"/>
      <c r="AV233" s="1045"/>
      <c r="AW233" s="1045"/>
      <c r="AX233" s="1045"/>
      <c r="AY233" s="1045"/>
      <c r="AZ233" s="240"/>
      <c r="BA233" s="764"/>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448"/>
      <c r="CB233" s="448"/>
      <c r="CC233" s="448"/>
      <c r="CD233" s="448"/>
      <c r="CE233" s="2602"/>
      <c r="CF233" s="2602"/>
      <c r="CG233" s="2602"/>
      <c r="CH233" s="2602"/>
      <c r="CI233" s="2602"/>
      <c r="CJ233" s="2602"/>
      <c r="CK233" s="2602"/>
      <c r="CL233" s="2602"/>
      <c r="CM233" s="2602"/>
      <c r="CN233" s="2602"/>
      <c r="CO233" s="2602"/>
      <c r="CP233" s="2602"/>
      <c r="CQ233" s="2602"/>
      <c r="CR233" s="2602"/>
      <c r="CS233" s="2602"/>
      <c r="CT233" s="2602"/>
      <c r="CU233" s="2602"/>
      <c r="CV233" s="2602"/>
      <c r="CW233" s="2602"/>
      <c r="CX233" s="2602"/>
      <c r="CY233" s="2602"/>
      <c r="CZ233" s="2602"/>
    </row>
    <row r="234" s="767" customFormat="true" ht="15" customHeight="true" x14ac:dyDescent="0.2">
      <c r="A234" s="1250"/>
      <c r="B234" s="1275"/>
      <c r="C234" s="1475"/>
      <c r="D234" s="1476"/>
      <c r="E234" s="1476"/>
      <c r="F234" s="1476"/>
      <c r="G234" s="1477"/>
      <c r="H234" s="1478"/>
      <c r="I234" s="1476"/>
      <c r="J234" s="1476"/>
      <c r="K234" s="1476"/>
      <c r="L234" s="1479"/>
      <c r="M234" s="1480"/>
      <c r="N234" s="1476"/>
      <c r="O234" s="1476"/>
      <c r="P234" s="1476"/>
      <c r="Q234" s="1477"/>
      <c r="R234" s="1478"/>
      <c r="S234" s="1476"/>
      <c r="T234" s="1476"/>
      <c r="U234" s="1476"/>
      <c r="V234" s="1476"/>
      <c r="W234" s="1476"/>
      <c r="X234" s="1476"/>
      <c r="Y234" s="1476"/>
      <c r="Z234" s="1476"/>
      <c r="AA234" s="1476"/>
      <c r="AB234" s="1481"/>
      <c r="AC234" s="1301"/>
      <c r="AD234" s="1343"/>
      <c r="AE234" s="1045"/>
      <c r="AF234" s="1045"/>
      <c r="AG234" s="1045"/>
      <c r="AH234" s="1045"/>
      <c r="AI234" s="1045"/>
      <c r="AJ234" s="1045"/>
      <c r="AK234" s="1045"/>
      <c r="AL234" s="1045"/>
      <c r="AM234" s="1045"/>
      <c r="AN234" s="1045"/>
      <c r="AO234" s="1045"/>
      <c r="AP234" s="1045"/>
      <c r="AQ234" s="1045"/>
      <c r="AR234" s="1045"/>
      <c r="AS234" s="1045"/>
      <c r="AT234" s="1045"/>
      <c r="AU234" s="1045"/>
      <c r="AV234" s="1045"/>
      <c r="AW234" s="1045"/>
      <c r="AX234" s="1045"/>
      <c r="AY234" s="1045"/>
      <c r="AZ234" s="240"/>
      <c r="BA234" s="764"/>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448"/>
      <c r="CB234" s="448"/>
      <c r="CC234" s="448"/>
      <c r="CD234" s="448"/>
      <c r="CE234" s="2602"/>
      <c r="CF234" s="2602"/>
      <c r="CG234" s="2602"/>
      <c r="CH234" s="2602"/>
      <c r="CI234" s="2602"/>
      <c r="CJ234" s="2602"/>
      <c r="CK234" s="2602"/>
      <c r="CL234" s="2602"/>
      <c r="CM234" s="2602"/>
      <c r="CN234" s="2602"/>
      <c r="CO234" s="2602"/>
      <c r="CP234" s="2602"/>
      <c r="CQ234" s="2602"/>
      <c r="CR234" s="2602"/>
      <c r="CS234" s="2602"/>
      <c r="CT234" s="2602"/>
      <c r="CU234" s="2602"/>
      <c r="CV234" s="2602"/>
      <c r="CW234" s="2602"/>
      <c r="CX234" s="2602"/>
      <c r="CY234" s="2602"/>
      <c r="CZ234" s="2602"/>
    </row>
    <row r="235" s="767" customFormat="true" ht="15" customHeight="true" x14ac:dyDescent="0.2">
      <c r="A235" s="1250"/>
      <c r="B235" s="1275"/>
      <c r="C235" s="1475"/>
      <c r="D235" s="1476"/>
      <c r="E235" s="1476"/>
      <c r="F235" s="1476"/>
      <c r="G235" s="1477"/>
      <c r="H235" s="1478"/>
      <c r="I235" s="1476"/>
      <c r="J235" s="1476"/>
      <c r="K235" s="1476"/>
      <c r="L235" s="1479"/>
      <c r="M235" s="1480"/>
      <c r="N235" s="1476"/>
      <c r="O235" s="1476"/>
      <c r="P235" s="1476"/>
      <c r="Q235" s="1477"/>
      <c r="R235" s="1478"/>
      <c r="S235" s="1476"/>
      <c r="T235" s="1476"/>
      <c r="U235" s="1476"/>
      <c r="V235" s="1476"/>
      <c r="W235" s="1476"/>
      <c r="X235" s="1476"/>
      <c r="Y235" s="1476"/>
      <c r="Z235" s="1476"/>
      <c r="AA235" s="1476"/>
      <c r="AB235" s="1481"/>
      <c r="AC235" s="1301"/>
      <c r="AD235" s="1343"/>
      <c r="AE235" s="1045"/>
      <c r="AF235" s="1045"/>
      <c r="AG235" s="1045"/>
      <c r="AH235" s="1045"/>
      <c r="AI235" s="1045"/>
      <c r="AJ235" s="1045"/>
      <c r="AK235" s="1045"/>
      <c r="AL235" s="1045"/>
      <c r="AM235" s="1045"/>
      <c r="AN235" s="1045"/>
      <c r="AO235" s="1045"/>
      <c r="AP235" s="1045"/>
      <c r="AQ235" s="1045"/>
      <c r="AR235" s="1045"/>
      <c r="AS235" s="1045"/>
      <c r="AT235" s="1045"/>
      <c r="AU235" s="1045"/>
      <c r="AV235" s="1045"/>
      <c r="AW235" s="1045"/>
      <c r="AX235" s="1045"/>
      <c r="AY235" s="1045"/>
      <c r="AZ235" s="240"/>
      <c r="BA235" s="764"/>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448"/>
      <c r="CB235" s="448"/>
      <c r="CC235" s="448"/>
      <c r="CD235" s="448"/>
      <c r="CE235" s="2602"/>
      <c r="CF235" s="2602"/>
      <c r="CG235" s="2602"/>
      <c r="CH235" s="2602"/>
      <c r="CI235" s="2602"/>
      <c r="CJ235" s="2602"/>
      <c r="CK235" s="2602"/>
      <c r="CL235" s="2602"/>
      <c r="CM235" s="2602"/>
      <c r="CN235" s="2602"/>
      <c r="CO235" s="2602"/>
      <c r="CP235" s="2602"/>
      <c r="CQ235" s="2602"/>
      <c r="CR235" s="2602"/>
      <c r="CS235" s="2602"/>
      <c r="CT235" s="2602"/>
      <c r="CU235" s="2602"/>
      <c r="CV235" s="2602"/>
      <c r="CW235" s="2602"/>
      <c r="CX235" s="2602"/>
      <c r="CY235" s="2602"/>
      <c r="CZ235" s="2602"/>
    </row>
    <row r="236" s="767" customFormat="true" ht="15" customHeight="true" x14ac:dyDescent="0.2">
      <c r="A236" s="1250"/>
      <c r="B236" s="1275"/>
      <c r="C236" s="1475"/>
      <c r="D236" s="1476"/>
      <c r="E236" s="1476"/>
      <c r="F236" s="1476"/>
      <c r="G236" s="1477"/>
      <c r="H236" s="1478"/>
      <c r="I236" s="1476"/>
      <c r="J236" s="1476"/>
      <c r="K236" s="1476"/>
      <c r="L236" s="1479"/>
      <c r="M236" s="1480"/>
      <c r="N236" s="1476"/>
      <c r="O236" s="1476"/>
      <c r="P236" s="1476"/>
      <c r="Q236" s="1477"/>
      <c r="R236" s="1478"/>
      <c r="S236" s="1476"/>
      <c r="T236" s="1476"/>
      <c r="U236" s="1476"/>
      <c r="V236" s="1476"/>
      <c r="W236" s="1476"/>
      <c r="X236" s="1476"/>
      <c r="Y236" s="1476"/>
      <c r="Z236" s="1476"/>
      <c r="AA236" s="1476"/>
      <c r="AB236" s="1481"/>
      <c r="AC236" s="1301"/>
      <c r="AD236" s="1343"/>
      <c r="AE236" s="1045"/>
      <c r="AF236" s="1045"/>
      <c r="AG236" s="1045"/>
      <c r="AH236" s="1045"/>
      <c r="AI236" s="1045"/>
      <c r="AJ236" s="1045"/>
      <c r="AK236" s="1045"/>
      <c r="AL236" s="1045"/>
      <c r="AM236" s="1045"/>
      <c r="AN236" s="1045"/>
      <c r="AO236" s="1045"/>
      <c r="AP236" s="1045"/>
      <c r="AQ236" s="1045"/>
      <c r="AR236" s="1045"/>
      <c r="AS236" s="1045"/>
      <c r="AT236" s="1045"/>
      <c r="AU236" s="1045"/>
      <c r="AV236" s="1045"/>
      <c r="AW236" s="1045"/>
      <c r="AX236" s="1045"/>
      <c r="AY236" s="1045"/>
      <c r="AZ236" s="240"/>
      <c r="BA236" s="764"/>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448"/>
      <c r="CC236" s="448"/>
      <c r="CD236" s="448"/>
      <c r="CE236" s="2602"/>
      <c r="CF236" s="2602"/>
      <c r="CG236" s="2602"/>
      <c r="CH236" s="2602"/>
      <c r="CI236" s="2602"/>
      <c r="CJ236" s="2602"/>
      <c r="CK236" s="2602"/>
      <c r="CL236" s="2602"/>
      <c r="CM236" s="2602"/>
      <c r="CN236" s="2602"/>
      <c r="CO236" s="2602"/>
      <c r="CP236" s="2602"/>
      <c r="CQ236" s="2602"/>
      <c r="CR236" s="2602"/>
      <c r="CS236" s="2602"/>
      <c r="CT236" s="2602"/>
      <c r="CU236" s="2602"/>
      <c r="CV236" s="2602"/>
      <c r="CW236" s="2602"/>
      <c r="CX236" s="2602"/>
      <c r="CY236" s="2602"/>
      <c r="CZ236" s="2602"/>
    </row>
    <row r="237" s="767" customFormat="true" ht="15" customHeight="true" x14ac:dyDescent="0.2">
      <c r="A237" s="1250"/>
      <c r="B237" s="1275"/>
      <c r="C237" s="1475"/>
      <c r="D237" s="1476"/>
      <c r="E237" s="1476"/>
      <c r="F237" s="1476"/>
      <c r="G237" s="1477"/>
      <c r="H237" s="1478"/>
      <c r="I237" s="1476"/>
      <c r="J237" s="1476"/>
      <c r="K237" s="1476"/>
      <c r="L237" s="1479"/>
      <c r="M237" s="1480"/>
      <c r="N237" s="1476"/>
      <c r="O237" s="1476"/>
      <c r="P237" s="1476"/>
      <c r="Q237" s="1477"/>
      <c r="R237" s="1478"/>
      <c r="S237" s="1476"/>
      <c r="T237" s="1476"/>
      <c r="U237" s="1476"/>
      <c r="V237" s="1476"/>
      <c r="W237" s="1476"/>
      <c r="X237" s="1476"/>
      <c r="Y237" s="1476"/>
      <c r="Z237" s="1476"/>
      <c r="AA237" s="1476"/>
      <c r="AB237" s="1481"/>
      <c r="AC237" s="1301"/>
      <c r="AD237" s="1343"/>
      <c r="AE237" s="1045"/>
      <c r="AF237" s="1045"/>
      <c r="AG237" s="1045"/>
      <c r="AH237" s="1045"/>
      <c r="AI237" s="1045"/>
      <c r="AJ237" s="1045"/>
      <c r="AK237" s="1045"/>
      <c r="AL237" s="1045"/>
      <c r="AM237" s="1045"/>
      <c r="AN237" s="1045"/>
      <c r="AO237" s="1045"/>
      <c r="AP237" s="1045"/>
      <c r="AQ237" s="1045"/>
      <c r="AR237" s="1045"/>
      <c r="AS237" s="1045"/>
      <c r="AT237" s="1045"/>
      <c r="AU237" s="1045"/>
      <c r="AV237" s="1045"/>
      <c r="AW237" s="1045"/>
      <c r="AX237" s="1045"/>
      <c r="AY237" s="1045"/>
      <c r="AZ237" s="240"/>
      <c r="BA237" s="764"/>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448"/>
      <c r="CC237" s="448"/>
      <c r="CD237" s="448"/>
      <c r="CE237" s="2602"/>
      <c r="CF237" s="2602"/>
      <c r="CG237" s="2602"/>
      <c r="CH237" s="2602"/>
      <c r="CI237" s="2602"/>
      <c r="CJ237" s="2602"/>
      <c r="CK237" s="2602"/>
      <c r="CL237" s="2602"/>
      <c r="CM237" s="2602"/>
      <c r="CN237" s="2602"/>
      <c r="CO237" s="2602"/>
      <c r="CP237" s="2602"/>
      <c r="CQ237" s="2602"/>
      <c r="CR237" s="2602"/>
      <c r="CS237" s="2602"/>
      <c r="CT237" s="2602"/>
      <c r="CU237" s="2602"/>
      <c r="CV237" s="2602"/>
      <c r="CW237" s="2602"/>
      <c r="CX237" s="2602"/>
      <c r="CY237" s="2602"/>
      <c r="CZ237" s="2602"/>
    </row>
    <row r="238" s="767" customFormat="true" ht="15" customHeight="true" x14ac:dyDescent="0.2">
      <c r="A238" s="1250"/>
      <c r="B238" s="1275"/>
      <c r="C238" s="1475"/>
      <c r="D238" s="1476"/>
      <c r="E238" s="1476"/>
      <c r="F238" s="1476"/>
      <c r="G238" s="1477"/>
      <c r="H238" s="1478"/>
      <c r="I238" s="1476"/>
      <c r="J238" s="1476"/>
      <c r="K238" s="1476"/>
      <c r="L238" s="1479"/>
      <c r="M238" s="1480"/>
      <c r="N238" s="1476"/>
      <c r="O238" s="1476"/>
      <c r="P238" s="1476"/>
      <c r="Q238" s="1477"/>
      <c r="R238" s="1478"/>
      <c r="S238" s="1476"/>
      <c r="T238" s="1476"/>
      <c r="U238" s="1476"/>
      <c r="V238" s="1476"/>
      <c r="W238" s="1476"/>
      <c r="X238" s="1476"/>
      <c r="Y238" s="1476"/>
      <c r="Z238" s="1476"/>
      <c r="AA238" s="1476"/>
      <c r="AB238" s="1481"/>
      <c r="AC238" s="1301"/>
      <c r="AD238" s="1343"/>
      <c r="AE238" s="1045"/>
      <c r="AF238" s="1045"/>
      <c r="AG238" s="1045"/>
      <c r="AH238" s="1045"/>
      <c r="AI238" s="1045"/>
      <c r="AJ238" s="1045"/>
      <c r="AK238" s="1045"/>
      <c r="AL238" s="1045"/>
      <c r="AM238" s="1045"/>
      <c r="AN238" s="1045"/>
      <c r="AO238" s="1045"/>
      <c r="AP238" s="1045"/>
      <c r="AQ238" s="1045"/>
      <c r="AR238" s="1045"/>
      <c r="AS238" s="1045"/>
      <c r="AT238" s="1045"/>
      <c r="AU238" s="1045"/>
      <c r="AV238" s="1045"/>
      <c r="AW238" s="1045"/>
      <c r="AX238" s="1045"/>
      <c r="AY238" s="1045"/>
      <c r="AZ238" s="240"/>
      <c r="BA238" s="764"/>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448"/>
      <c r="CC238" s="448"/>
      <c r="CD238" s="448"/>
      <c r="CE238" s="2602"/>
      <c r="CF238" s="2602"/>
      <c r="CG238" s="2602"/>
      <c r="CH238" s="2602"/>
      <c r="CI238" s="2602"/>
      <c r="CJ238" s="2602"/>
      <c r="CK238" s="2602"/>
      <c r="CL238" s="2602"/>
      <c r="CM238" s="2602"/>
      <c r="CN238" s="2602"/>
      <c r="CO238" s="2602"/>
      <c r="CP238" s="2602"/>
      <c r="CQ238" s="2602"/>
      <c r="CR238" s="2602"/>
      <c r="CS238" s="2602"/>
      <c r="CT238" s="2602"/>
      <c r="CU238" s="2602"/>
      <c r="CV238" s="2602"/>
      <c r="CW238" s="2602"/>
      <c r="CX238" s="2602"/>
      <c r="CY238" s="2602"/>
      <c r="CZ238" s="2602"/>
    </row>
    <row r="239" s="767" customFormat="true" ht="15" customHeight="true" x14ac:dyDescent="0.2">
      <c r="A239" s="1250"/>
      <c r="B239" s="1275"/>
      <c r="C239" s="1475"/>
      <c r="D239" s="1476"/>
      <c r="E239" s="1476"/>
      <c r="F239" s="1476"/>
      <c r="G239" s="1477"/>
      <c r="H239" s="1478"/>
      <c r="I239" s="1476"/>
      <c r="J239" s="1476"/>
      <c r="K239" s="1476"/>
      <c r="L239" s="1479"/>
      <c r="M239" s="1480"/>
      <c r="N239" s="1476"/>
      <c r="O239" s="1476"/>
      <c r="P239" s="1476"/>
      <c r="Q239" s="1477"/>
      <c r="R239" s="1478"/>
      <c r="S239" s="1476"/>
      <c r="T239" s="1476"/>
      <c r="U239" s="1476"/>
      <c r="V239" s="1476"/>
      <c r="W239" s="1476"/>
      <c r="X239" s="1476"/>
      <c r="Y239" s="1476"/>
      <c r="Z239" s="1476"/>
      <c r="AA239" s="1476"/>
      <c r="AB239" s="1481"/>
      <c r="AC239" s="1301"/>
      <c r="AD239" s="1343"/>
      <c r="AE239" s="1045"/>
      <c r="AF239" s="1045"/>
      <c r="AG239" s="1045"/>
      <c r="AH239" s="1045"/>
      <c r="AI239" s="1045"/>
      <c r="AJ239" s="1045"/>
      <c r="AK239" s="1045"/>
      <c r="AL239" s="1045"/>
      <c r="AM239" s="1045"/>
      <c r="AN239" s="1045"/>
      <c r="AO239" s="1045"/>
      <c r="AP239" s="1045"/>
      <c r="AQ239" s="1045"/>
      <c r="AR239" s="1045"/>
      <c r="AS239" s="1045"/>
      <c r="AT239" s="1045"/>
      <c r="AU239" s="1045"/>
      <c r="AV239" s="1045"/>
      <c r="AW239" s="1045"/>
      <c r="AX239" s="1045"/>
      <c r="AY239" s="1045"/>
      <c r="AZ239" s="240"/>
      <c r="BA239" s="764"/>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448"/>
      <c r="CC239" s="448"/>
      <c r="CD239" s="448"/>
      <c r="CE239" s="2602"/>
      <c r="CF239" s="2602"/>
      <c r="CG239" s="2602"/>
      <c r="CH239" s="2602"/>
      <c r="CI239" s="2602"/>
      <c r="CJ239" s="2602"/>
      <c r="CK239" s="2602"/>
      <c r="CL239" s="2602"/>
      <c r="CM239" s="2602"/>
      <c r="CN239" s="2602"/>
      <c r="CO239" s="2602"/>
      <c r="CP239" s="2602"/>
      <c r="CQ239" s="2602"/>
      <c r="CR239" s="2602"/>
      <c r="CS239" s="2602"/>
      <c r="CT239" s="2602"/>
      <c r="CU239" s="2602"/>
      <c r="CV239" s="2602"/>
      <c r="CW239" s="2602"/>
      <c r="CX239" s="2602"/>
      <c r="CY239" s="2602"/>
      <c r="CZ239" s="2602"/>
    </row>
    <row r="240" s="767" customFormat="true" ht="15" customHeight="true" x14ac:dyDescent="0.2">
      <c r="A240" s="1250"/>
      <c r="B240" s="1276"/>
      <c r="C240" s="1475"/>
      <c r="D240" s="1476"/>
      <c r="E240" s="1476"/>
      <c r="F240" s="1476"/>
      <c r="G240" s="1477"/>
      <c r="H240" s="1478"/>
      <c r="I240" s="1476"/>
      <c r="J240" s="1476"/>
      <c r="K240" s="1476"/>
      <c r="L240" s="1479"/>
      <c r="M240" s="1480"/>
      <c r="N240" s="1476"/>
      <c r="O240" s="1476"/>
      <c r="P240" s="1476"/>
      <c r="Q240" s="1477"/>
      <c r="R240" s="1478"/>
      <c r="S240" s="1476"/>
      <c r="T240" s="1476"/>
      <c r="U240" s="1476"/>
      <c r="V240" s="1476"/>
      <c r="W240" s="1476"/>
      <c r="X240" s="1476"/>
      <c r="Y240" s="1476"/>
      <c r="Z240" s="1476"/>
      <c r="AA240" s="1476"/>
      <c r="AB240" s="1481"/>
      <c r="AC240" s="1301"/>
      <c r="AD240" s="1343"/>
      <c r="AE240" s="1045"/>
      <c r="AF240" s="1045"/>
      <c r="AG240" s="1045"/>
      <c r="AH240" s="1045"/>
      <c r="AI240" s="1045"/>
      <c r="AJ240" s="1045"/>
      <c r="AK240" s="1045"/>
      <c r="AL240" s="1045"/>
      <c r="AM240" s="1045"/>
      <c r="AN240" s="1045"/>
      <c r="AO240" s="1045"/>
      <c r="AP240" s="1045"/>
      <c r="AQ240" s="1045"/>
      <c r="AR240" s="1045"/>
      <c r="AS240" s="1045"/>
      <c r="AT240" s="1045"/>
      <c r="AU240" s="1045"/>
      <c r="AV240" s="1045"/>
      <c r="AW240" s="1045"/>
      <c r="AX240" s="1045"/>
      <c r="AY240" s="1045"/>
      <c r="AZ240" s="240"/>
      <c r="BA240" s="764"/>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448"/>
      <c r="CC240" s="448"/>
      <c r="CD240" s="448"/>
      <c r="CE240" s="2602"/>
      <c r="CF240" s="2602"/>
      <c r="CG240" s="2602"/>
      <c r="CH240" s="2602"/>
      <c r="CI240" s="2602"/>
      <c r="CJ240" s="2602"/>
      <c r="CK240" s="2602"/>
      <c r="CL240" s="2602"/>
      <c r="CM240" s="2602"/>
      <c r="CN240" s="2602"/>
      <c r="CO240" s="2602"/>
      <c r="CP240" s="2602"/>
      <c r="CQ240" s="2602"/>
      <c r="CR240" s="2602"/>
      <c r="CS240" s="2602"/>
      <c r="CT240" s="2602"/>
      <c r="CU240" s="2602"/>
      <c r="CV240" s="2602"/>
      <c r="CW240" s="2602"/>
      <c r="CX240" s="2602"/>
      <c r="CY240" s="2602"/>
      <c r="CZ240" s="2602"/>
    </row>
    <row r="241" s="767" customFormat="true" ht="15" customHeight="true" x14ac:dyDescent="0.2">
      <c r="A241" s="1256"/>
      <c r="B241" s="1277"/>
      <c r="C241" s="1482"/>
      <c r="D241" s="1483"/>
      <c r="E241" s="1483"/>
      <c r="F241" s="1483"/>
      <c r="G241" s="1484"/>
      <c r="H241" s="1485"/>
      <c r="I241" s="1483"/>
      <c r="J241" s="1483"/>
      <c r="K241" s="1483"/>
      <c r="L241" s="1486"/>
      <c r="M241" s="1487"/>
      <c r="N241" s="1483"/>
      <c r="O241" s="1483"/>
      <c r="P241" s="1483"/>
      <c r="Q241" s="1484"/>
      <c r="R241" s="1485"/>
      <c r="S241" s="1483"/>
      <c r="T241" s="1483"/>
      <c r="U241" s="1483"/>
      <c r="V241" s="1483"/>
      <c r="W241" s="1483"/>
      <c r="X241" s="1483"/>
      <c r="Y241" s="1483"/>
      <c r="Z241" s="1483"/>
      <c r="AA241" s="1483"/>
      <c r="AB241" s="1488"/>
      <c r="AC241" s="1301"/>
      <c r="AD241" s="1343"/>
      <c r="AE241" s="1045"/>
      <c r="AF241" s="1045"/>
      <c r="AG241" s="1045"/>
      <c r="AH241" s="1045"/>
      <c r="AI241" s="1045"/>
      <c r="AJ241" s="1045"/>
      <c r="AK241" s="1045"/>
      <c r="AL241" s="1045"/>
      <c r="AM241" s="1045"/>
      <c r="AN241" s="1045"/>
      <c r="AO241" s="1045"/>
      <c r="AP241" s="1045"/>
      <c r="AQ241" s="1045"/>
      <c r="AR241" s="1045"/>
      <c r="AS241" s="1045"/>
      <c r="AT241" s="1045"/>
      <c r="AU241" s="1045"/>
      <c r="AV241" s="1045"/>
      <c r="AW241" s="1045"/>
      <c r="AX241" s="1045"/>
      <c r="AY241" s="1045"/>
      <c r="AZ241" s="240"/>
      <c r="BA241" s="764"/>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448"/>
      <c r="CC241" s="448"/>
      <c r="CD241" s="448"/>
      <c r="CE241" s="2602"/>
      <c r="CF241" s="2602"/>
      <c r="CG241" s="2602"/>
      <c r="CH241" s="2602"/>
      <c r="CI241" s="2602"/>
      <c r="CJ241" s="2602"/>
      <c r="CK241" s="2602"/>
      <c r="CL241" s="2602"/>
      <c r="CM241" s="2602"/>
      <c r="CN241" s="2602"/>
      <c r="CO241" s="2602"/>
      <c r="CP241" s="2602"/>
      <c r="CQ241" s="2602"/>
      <c r="CR241" s="2602"/>
      <c r="CS241" s="2602"/>
      <c r="CT241" s="2602"/>
      <c r="CU241" s="2602"/>
      <c r="CV241" s="2602"/>
      <c r="CW241" s="2602"/>
      <c r="CX241" s="2602"/>
      <c r="CY241" s="2602"/>
      <c r="CZ241" s="2602"/>
    </row>
    <row r="242" s="767" customFormat="true" ht="15" customHeight="true" x14ac:dyDescent="0.2">
      <c r="A242" s="1152"/>
      <c r="B242" s="1261"/>
      <c r="C242" s="1341"/>
      <c r="D242" s="1301"/>
      <c r="E242" s="1301"/>
      <c r="F242" s="1301"/>
      <c r="G242" s="1302"/>
      <c r="H242" s="1342"/>
      <c r="I242" s="1301"/>
      <c r="J242" s="1301"/>
      <c r="K242" s="1301"/>
      <c r="L242" s="1343"/>
      <c r="M242" s="1341"/>
      <c r="N242" s="1301"/>
      <c r="O242" s="1301"/>
      <c r="P242" s="1301"/>
      <c r="Q242" s="1302"/>
      <c r="R242" s="1342"/>
      <c r="S242" s="1301"/>
      <c r="T242" s="1301"/>
      <c r="U242" s="1301"/>
      <c r="V242" s="1301"/>
      <c r="W242" s="1301"/>
      <c r="X242" s="1301"/>
      <c r="Y242" s="1301"/>
      <c r="Z242" s="1301"/>
      <c r="AA242" s="1301"/>
      <c r="AB242" s="1301"/>
      <c r="AC242" s="1301"/>
      <c r="AD242" s="1343"/>
      <c r="AE242" s="1045"/>
      <c r="AF242" s="1045"/>
      <c r="AG242" s="1045"/>
      <c r="AH242" s="1045"/>
      <c r="AI242" s="1045"/>
      <c r="AJ242" s="1045"/>
      <c r="AK242" s="1045"/>
      <c r="AL242" s="1045"/>
      <c r="AM242" s="1045"/>
      <c r="AN242" s="1045"/>
      <c r="AO242" s="1045"/>
      <c r="AP242" s="1045"/>
      <c r="AQ242" s="1045"/>
      <c r="AR242" s="1045"/>
      <c r="AS242" s="1045"/>
      <c r="AT242" s="1045"/>
      <c r="AU242" s="1045"/>
      <c r="AV242" s="1045"/>
      <c r="AW242" s="1045"/>
      <c r="AX242" s="1045"/>
      <c r="AY242" s="1045"/>
      <c r="AZ242" s="240"/>
      <c r="BA242" s="764"/>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448"/>
      <c r="CC242" s="448"/>
      <c r="CD242" s="448"/>
      <c r="CE242" s="2602"/>
      <c r="CF242" s="2602"/>
      <c r="CG242" s="2602"/>
      <c r="CH242" s="2602"/>
      <c r="CI242" s="2602"/>
      <c r="CJ242" s="2602"/>
      <c r="CK242" s="2602"/>
      <c r="CL242" s="2602"/>
      <c r="CM242" s="2602"/>
      <c r="CN242" s="2602"/>
      <c r="CO242" s="2602"/>
      <c r="CP242" s="2602"/>
      <c r="CQ242" s="2602"/>
      <c r="CR242" s="2602"/>
      <c r="CS242" s="2602"/>
      <c r="CT242" s="2602"/>
      <c r="CU242" s="2602"/>
      <c r="CV242" s="2602"/>
      <c r="CW242" s="2602"/>
      <c r="CX242" s="2602"/>
      <c r="CY242" s="2602"/>
      <c r="CZ242" s="2602"/>
    </row>
    <row r="243" s="767" customFormat="true" ht="15" customHeight="true" x14ac:dyDescent="0.2">
      <c r="A243" s="1152"/>
      <c r="B243" s="1261"/>
      <c r="C243" s="1341"/>
      <c r="D243" s="1301"/>
      <c r="E243" s="1301"/>
      <c r="F243" s="1301"/>
      <c r="G243" s="1302"/>
      <c r="H243" s="1342"/>
      <c r="I243" s="1301"/>
      <c r="J243" s="1301"/>
      <c r="K243" s="1301"/>
      <c r="L243" s="1343"/>
      <c r="M243" s="1341"/>
      <c r="N243" s="1301"/>
      <c r="O243" s="1301"/>
      <c r="P243" s="1301"/>
      <c r="Q243" s="1302"/>
      <c r="R243" s="1342"/>
      <c r="S243" s="1301"/>
      <c r="T243" s="1301"/>
      <c r="U243" s="1301"/>
      <c r="V243" s="1301"/>
      <c r="W243" s="1301"/>
      <c r="X243" s="1301"/>
      <c r="Y243" s="1301"/>
      <c r="Z243" s="1301"/>
      <c r="AA243" s="1301"/>
      <c r="AB243" s="1301"/>
      <c r="AC243" s="1301"/>
      <c r="AD243" s="1343"/>
      <c r="AE243" s="1045"/>
      <c r="AF243" s="1045"/>
      <c r="AG243" s="1045"/>
      <c r="AH243" s="1045"/>
      <c r="AI243" s="1045"/>
      <c r="AJ243" s="1045"/>
      <c r="AK243" s="1045"/>
      <c r="AL243" s="1045"/>
      <c r="AM243" s="1045"/>
      <c r="AN243" s="1045"/>
      <c r="AO243" s="1045"/>
      <c r="AP243" s="1045"/>
      <c r="AQ243" s="1045"/>
      <c r="AR243" s="1045"/>
      <c r="AS243" s="1045"/>
      <c r="AT243" s="1045"/>
      <c r="AU243" s="1045"/>
      <c r="AV243" s="1045"/>
      <c r="AW243" s="1045"/>
      <c r="AX243" s="1045"/>
      <c r="AY243" s="1045"/>
      <c r="AZ243" s="240"/>
      <c r="BA243" s="764"/>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448"/>
      <c r="CC243" s="448"/>
      <c r="CD243" s="448"/>
      <c r="CE243" s="2602"/>
      <c r="CF243" s="2602"/>
      <c r="CG243" s="2602"/>
      <c r="CH243" s="2602"/>
      <c r="CI243" s="2602"/>
      <c r="CJ243" s="2602"/>
      <c r="CK243" s="2602"/>
      <c r="CL243" s="2602"/>
      <c r="CM243" s="2602"/>
      <c r="CN243" s="2602"/>
      <c r="CO243" s="2602"/>
      <c r="CP243" s="2602"/>
      <c r="CQ243" s="2602"/>
      <c r="CR243" s="2602"/>
      <c r="CS243" s="2602"/>
      <c r="CT243" s="2602"/>
      <c r="CU243" s="2602"/>
      <c r="CV243" s="2602"/>
      <c r="CW243" s="2602"/>
      <c r="CX243" s="2602"/>
      <c r="CY243" s="2602"/>
      <c r="CZ243" s="2602"/>
    </row>
    <row r="244" s="767" customFormat="true" ht="15" customHeight="true" x14ac:dyDescent="0.2">
      <c r="A244" s="1152"/>
      <c r="B244" s="1261"/>
      <c r="C244" s="1341"/>
      <c r="D244" s="1301"/>
      <c r="E244" s="1301"/>
      <c r="F244" s="1301"/>
      <c r="G244" s="1302"/>
      <c r="H244" s="1342"/>
      <c r="I244" s="1301"/>
      <c r="J244" s="1301"/>
      <c r="K244" s="1301"/>
      <c r="L244" s="1343"/>
      <c r="M244" s="1341"/>
      <c r="N244" s="1301"/>
      <c r="O244" s="1301"/>
      <c r="P244" s="1301"/>
      <c r="Q244" s="1302"/>
      <c r="R244" s="1342"/>
      <c r="S244" s="1301"/>
      <c r="T244" s="1301"/>
      <c r="U244" s="1301"/>
      <c r="V244" s="1301"/>
      <c r="W244" s="1301"/>
      <c r="X244" s="1301"/>
      <c r="Y244" s="1301"/>
      <c r="Z244" s="1301"/>
      <c r="AA244" s="1301"/>
      <c r="AB244" s="1301"/>
      <c r="AC244" s="1301"/>
      <c r="AD244" s="1343"/>
      <c r="AE244" s="1045"/>
      <c r="AF244" s="1045"/>
      <c r="AG244" s="1045"/>
      <c r="AH244" s="1045"/>
      <c r="AI244" s="1045"/>
      <c r="AJ244" s="1045"/>
      <c r="AK244" s="1045"/>
      <c r="AL244" s="1045"/>
      <c r="AM244" s="1045"/>
      <c r="AN244" s="1045"/>
      <c r="AO244" s="1045"/>
      <c r="AP244" s="1045"/>
      <c r="AQ244" s="1045"/>
      <c r="AR244" s="1045"/>
      <c r="AS244" s="1045"/>
      <c r="AT244" s="1045"/>
      <c r="AU244" s="1045"/>
      <c r="AV244" s="1045"/>
      <c r="AW244" s="1045"/>
      <c r="AX244" s="1045"/>
      <c r="AY244" s="1045"/>
      <c r="AZ244" s="240"/>
      <c r="BA244" s="764"/>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448"/>
      <c r="CC244" s="448"/>
      <c r="CD244" s="448"/>
      <c r="CE244" s="2602"/>
      <c r="CF244" s="2602"/>
      <c r="CG244" s="2602"/>
      <c r="CH244" s="2602"/>
      <c r="CI244" s="2602"/>
      <c r="CJ244" s="2602"/>
      <c r="CK244" s="2602"/>
      <c r="CL244" s="2602"/>
      <c r="CM244" s="2602"/>
      <c r="CN244" s="2602"/>
      <c r="CO244" s="2602"/>
      <c r="CP244" s="2602"/>
      <c r="CQ244" s="2602"/>
      <c r="CR244" s="2602"/>
      <c r="CS244" s="2602"/>
      <c r="CT244" s="2602"/>
      <c r="CU244" s="2602"/>
      <c r="CV244" s="2602"/>
      <c r="CW244" s="2602"/>
      <c r="CX244" s="2602"/>
      <c r="CY244" s="2602"/>
      <c r="CZ244" s="2602"/>
    </row>
    <row r="245" s="767" customFormat="true" ht="15" customHeight="true" x14ac:dyDescent="0.2">
      <c r="A245" s="1152"/>
      <c r="B245" s="1261"/>
      <c r="C245" s="1341"/>
      <c r="D245" s="1301"/>
      <c r="E245" s="1301"/>
      <c r="F245" s="1301"/>
      <c r="G245" s="1302"/>
      <c r="H245" s="1342"/>
      <c r="I245" s="1301"/>
      <c r="J245" s="1301"/>
      <c r="K245" s="1301"/>
      <c r="L245" s="1343"/>
      <c r="M245" s="1341"/>
      <c r="N245" s="1301"/>
      <c r="O245" s="1301"/>
      <c r="P245" s="1301"/>
      <c r="Q245" s="1302"/>
      <c r="R245" s="1342"/>
      <c r="S245" s="1301"/>
      <c r="T245" s="1301"/>
      <c r="U245" s="1301"/>
      <c r="V245" s="1301"/>
      <c r="W245" s="1301"/>
      <c r="X245" s="1301"/>
      <c r="Y245" s="1301"/>
      <c r="Z245" s="1301"/>
      <c r="AA245" s="1301"/>
      <c r="AB245" s="1301"/>
      <c r="AC245" s="1301"/>
      <c r="AD245" s="1343"/>
      <c r="AE245" s="1045"/>
      <c r="AF245" s="1045"/>
      <c r="AG245" s="1045"/>
      <c r="AH245" s="1045"/>
      <c r="AI245" s="1045"/>
      <c r="AJ245" s="1045"/>
      <c r="AK245" s="1045"/>
      <c r="AL245" s="1045"/>
      <c r="AM245" s="1045"/>
      <c r="AN245" s="1045"/>
      <c r="AO245" s="1045"/>
      <c r="AP245" s="1045"/>
      <c r="AQ245" s="1045"/>
      <c r="AR245" s="1045"/>
      <c r="AS245" s="1045"/>
      <c r="AT245" s="1045"/>
      <c r="AU245" s="1045"/>
      <c r="AV245" s="1045"/>
      <c r="AW245" s="1045"/>
      <c r="AX245" s="1045"/>
      <c r="AY245" s="1045"/>
      <c r="AZ245" s="240"/>
      <c r="BA245" s="764"/>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448"/>
      <c r="CC245" s="448"/>
      <c r="CD245" s="448"/>
      <c r="CE245" s="2602"/>
      <c r="CF245" s="2602"/>
      <c r="CG245" s="2602"/>
      <c r="CH245" s="2602"/>
      <c r="CI245" s="2602"/>
      <c r="CJ245" s="2602"/>
      <c r="CK245" s="2602"/>
      <c r="CL245" s="2602"/>
      <c r="CM245" s="2602"/>
      <c r="CN245" s="2602"/>
      <c r="CO245" s="2602"/>
      <c r="CP245" s="2602"/>
      <c r="CQ245" s="2602"/>
      <c r="CR245" s="2602"/>
      <c r="CS245" s="2602"/>
      <c r="CT245" s="2602"/>
      <c r="CU245" s="2602"/>
      <c r="CV245" s="2602"/>
      <c r="CW245" s="2602"/>
      <c r="CX245" s="2602"/>
      <c r="CY245" s="2602"/>
      <c r="CZ245" s="2602"/>
    </row>
    <row r="246" s="767" customFormat="true" ht="15" customHeight="true" x14ac:dyDescent="0.2">
      <c r="A246" s="1152"/>
      <c r="B246" s="1261"/>
      <c r="C246" s="1341"/>
      <c r="D246" s="1301"/>
      <c r="E246" s="1301"/>
      <c r="F246" s="1301"/>
      <c r="G246" s="1302"/>
      <c r="H246" s="1342"/>
      <c r="I246" s="1301"/>
      <c r="J246" s="1301"/>
      <c r="K246" s="1301"/>
      <c r="L246" s="1343"/>
      <c r="M246" s="1341"/>
      <c r="N246" s="1301"/>
      <c r="O246" s="1301"/>
      <c r="P246" s="1301"/>
      <c r="Q246" s="1302"/>
      <c r="R246" s="1342"/>
      <c r="S246" s="1301"/>
      <c r="T246" s="1301"/>
      <c r="U246" s="1301"/>
      <c r="V246" s="1301"/>
      <c r="W246" s="1301"/>
      <c r="X246" s="1301"/>
      <c r="Y246" s="1301"/>
      <c r="Z246" s="1301"/>
      <c r="AA246" s="1301"/>
      <c r="AB246" s="1301"/>
      <c r="AC246" s="1301"/>
      <c r="AD246" s="1343"/>
      <c r="AE246" s="1045"/>
      <c r="AF246" s="1045"/>
      <c r="AG246" s="1045"/>
      <c r="AH246" s="1045"/>
      <c r="AI246" s="1045"/>
      <c r="AJ246" s="1045"/>
      <c r="AK246" s="1045"/>
      <c r="AL246" s="1045"/>
      <c r="AM246" s="1045"/>
      <c r="AN246" s="1045"/>
      <c r="AO246" s="1045"/>
      <c r="AP246" s="1045"/>
      <c r="AQ246" s="1045"/>
      <c r="AR246" s="1045"/>
      <c r="AS246" s="1045"/>
      <c r="AT246" s="1045"/>
      <c r="AU246" s="1045"/>
      <c r="AV246" s="1045"/>
      <c r="AW246" s="1045"/>
      <c r="AX246" s="1045"/>
      <c r="AY246" s="1045"/>
      <c r="AZ246" s="240"/>
      <c r="BA246" s="764"/>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448"/>
      <c r="CC246" s="448"/>
      <c r="CD246" s="448"/>
      <c r="CE246" s="2602"/>
      <c r="CF246" s="2602"/>
      <c r="CG246" s="2602"/>
      <c r="CH246" s="2602"/>
      <c r="CI246" s="2602"/>
      <c r="CJ246" s="2602"/>
      <c r="CK246" s="2602"/>
      <c r="CL246" s="2602"/>
      <c r="CM246" s="2602"/>
      <c r="CN246" s="2602"/>
      <c r="CO246" s="2602"/>
      <c r="CP246" s="2602"/>
      <c r="CQ246" s="2602"/>
      <c r="CR246" s="2602"/>
      <c r="CS246" s="2602"/>
      <c r="CT246" s="2602"/>
      <c r="CU246" s="2602"/>
      <c r="CV246" s="2602"/>
      <c r="CW246" s="2602"/>
      <c r="CX246" s="2602"/>
      <c r="CY246" s="2602"/>
      <c r="CZ246" s="2602"/>
    </row>
    <row r="247" s="767" customFormat="true" ht="15" customHeight="true" x14ac:dyDescent="0.2">
      <c r="A247" s="1152"/>
      <c r="B247" s="1261"/>
      <c r="C247" s="1341"/>
      <c r="D247" s="1301"/>
      <c r="E247" s="1301"/>
      <c r="F247" s="1301"/>
      <c r="G247" s="1302"/>
      <c r="H247" s="1342"/>
      <c r="I247" s="1301"/>
      <c r="J247" s="1301"/>
      <c r="K247" s="1301"/>
      <c r="L247" s="1343"/>
      <c r="M247" s="1341"/>
      <c r="N247" s="1301"/>
      <c r="O247" s="1301"/>
      <c r="P247" s="1301"/>
      <c r="Q247" s="1302"/>
      <c r="R247" s="1342"/>
      <c r="S247" s="1301"/>
      <c r="T247" s="1301"/>
      <c r="U247" s="1301"/>
      <c r="V247" s="1301"/>
      <c r="W247" s="1301"/>
      <c r="X247" s="1301"/>
      <c r="Y247" s="1301"/>
      <c r="Z247" s="1301"/>
      <c r="AA247" s="1301"/>
      <c r="AB247" s="1301"/>
      <c r="AC247" s="1301"/>
      <c r="AD247" s="1343"/>
      <c r="AE247" s="1045"/>
      <c r="AF247" s="1045"/>
      <c r="AG247" s="1045"/>
      <c r="AH247" s="1045"/>
      <c r="AI247" s="1045"/>
      <c r="AJ247" s="1045"/>
      <c r="AK247" s="1045"/>
      <c r="AL247" s="1045"/>
      <c r="AM247" s="1045"/>
      <c r="AN247" s="1045"/>
      <c r="AO247" s="1045"/>
      <c r="AP247" s="1045"/>
      <c r="AQ247" s="1045"/>
      <c r="AR247" s="1045"/>
      <c r="AS247" s="1045"/>
      <c r="AT247" s="1045"/>
      <c r="AU247" s="1045"/>
      <c r="AV247" s="1045"/>
      <c r="AW247" s="1045"/>
      <c r="AX247" s="1045"/>
      <c r="AY247" s="1045"/>
      <c r="AZ247" s="240"/>
      <c r="BA247" s="764"/>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448"/>
      <c r="CC247" s="448"/>
      <c r="CD247" s="448"/>
      <c r="CE247" s="2602"/>
      <c r="CF247" s="2602"/>
      <c r="CG247" s="2602"/>
      <c r="CH247" s="2602"/>
      <c r="CI247" s="2602"/>
      <c r="CJ247" s="2602"/>
      <c r="CK247" s="2602"/>
      <c r="CL247" s="2602"/>
      <c r="CM247" s="2602"/>
      <c r="CN247" s="2602"/>
      <c r="CO247" s="2602"/>
      <c r="CP247" s="2602"/>
      <c r="CQ247" s="2602"/>
      <c r="CR247" s="2602"/>
      <c r="CS247" s="2602"/>
      <c r="CT247" s="2602"/>
      <c r="CU247" s="2602"/>
      <c r="CV247" s="2602"/>
      <c r="CW247" s="2602"/>
      <c r="CX247" s="2602"/>
      <c r="CY247" s="2602"/>
      <c r="CZ247" s="2602"/>
    </row>
    <row r="248" s="767" customFormat="true" ht="15" customHeight="true" x14ac:dyDescent="0.2">
      <c r="A248" s="1156"/>
      <c r="B248" s="1278"/>
      <c r="C248" s="1429"/>
      <c r="D248" s="1354"/>
      <c r="E248" s="1354"/>
      <c r="F248" s="1354"/>
      <c r="G248" s="1355"/>
      <c r="H248" s="1430"/>
      <c r="I248" s="1354"/>
      <c r="J248" s="1354"/>
      <c r="K248" s="1354"/>
      <c r="L248" s="1431"/>
      <c r="M248" s="1429"/>
      <c r="N248" s="1354"/>
      <c r="O248" s="1354"/>
      <c r="P248" s="1354"/>
      <c r="Q248" s="1355"/>
      <c r="R248" s="1430"/>
      <c r="S248" s="1354"/>
      <c r="T248" s="1354"/>
      <c r="U248" s="1354"/>
      <c r="V248" s="1354"/>
      <c r="W248" s="1354"/>
      <c r="X248" s="1354"/>
      <c r="Y248" s="1354"/>
      <c r="Z248" s="1354"/>
      <c r="AA248" s="1354"/>
      <c r="AB248" s="1354"/>
      <c r="AC248" s="1354"/>
      <c r="AD248" s="1431"/>
      <c r="AE248" s="1045"/>
      <c r="AF248" s="1045"/>
      <c r="AG248" s="1045"/>
      <c r="AH248" s="1045"/>
      <c r="AI248" s="1045"/>
      <c r="AJ248" s="1045"/>
      <c r="AK248" s="1045"/>
      <c r="AL248" s="1045"/>
      <c r="AM248" s="1045"/>
      <c r="AN248" s="1045"/>
      <c r="AO248" s="1045"/>
      <c r="AP248" s="1045"/>
      <c r="AQ248" s="1045"/>
      <c r="AR248" s="1045"/>
      <c r="AS248" s="1045"/>
      <c r="AT248" s="1045"/>
      <c r="AU248" s="1045"/>
      <c r="AV248" s="1045"/>
      <c r="AW248" s="1045"/>
      <c r="AX248" s="1045"/>
      <c r="AY248" s="1045"/>
      <c r="AZ248" s="240"/>
      <c r="BA248" s="764"/>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537"/>
      <c r="CC248" s="537"/>
      <c r="CD248" s="537"/>
      <c r="CE248" s="2602"/>
      <c r="CF248" s="2602"/>
      <c r="CG248" s="2602"/>
      <c r="CH248" s="2602"/>
      <c r="CI248" s="2602"/>
      <c r="CJ248" s="2602"/>
      <c r="CK248" s="2602"/>
      <c r="CL248" s="2602"/>
      <c r="CM248" s="2602"/>
      <c r="CN248" s="2602"/>
      <c r="CO248" s="2602"/>
      <c r="CP248" s="2602"/>
      <c r="CQ248" s="2602"/>
      <c r="CR248" s="2602"/>
      <c r="CS248" s="2602"/>
      <c r="CT248" s="2602"/>
      <c r="CU248" s="2602"/>
      <c r="CV248" s="2602"/>
      <c r="CW248" s="2602"/>
      <c r="CX248" s="2602"/>
      <c r="CY248" s="2602"/>
      <c r="CZ248" s="2602"/>
    </row>
    <row r="249" s="767" customFormat="true" ht="250.15" customHeight="true" x14ac:dyDescent="0.2">
      <c r="B249" s="766"/>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76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760"/>
      <c r="BB250" s="268"/>
      <c r="BC250" s="760"/>
      <c r="BD250" s="760"/>
      <c r="BE250" s="760"/>
      <c r="BF250" s="760"/>
      <c r="BG250" s="760"/>
      <c r="BH250" s="760"/>
      <c r="BI250" s="760"/>
      <c r="BJ250" s="760"/>
      <c r="BK250" s="760"/>
      <c r="BL250" s="760"/>
      <c r="BM250" s="760"/>
      <c r="BN250" s="760"/>
      <c r="BO250" s="760"/>
      <c r="BP250" s="760"/>
      <c r="BQ250" s="760"/>
      <c r="BR250" s="760"/>
      <c r="BS250" s="760"/>
      <c r="BT250" s="760"/>
      <c r="BU250" s="760"/>
      <c r="BV250" s="760"/>
      <c r="BW250" s="760"/>
      <c r="BX250" s="760"/>
      <c r="BY250" s="760"/>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76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760"/>
      <c r="BB251" s="268"/>
      <c r="BC251" s="760"/>
      <c r="BD251" s="760"/>
      <c r="BE251" s="760"/>
      <c r="BF251" s="760"/>
      <c r="BG251" s="760"/>
      <c r="BH251" s="760"/>
      <c r="BI251" s="760"/>
      <c r="BJ251" s="760"/>
      <c r="BK251" s="760"/>
      <c r="BL251" s="760"/>
      <c r="BM251" s="760"/>
      <c r="BN251" s="760"/>
      <c r="BO251" s="760"/>
      <c r="BP251" s="760"/>
      <c r="BQ251" s="760"/>
      <c r="BR251" s="760"/>
      <c r="BS251" s="760"/>
      <c r="BT251" s="760"/>
      <c r="BU251" s="760"/>
      <c r="BV251" s="760"/>
      <c r="BW251" s="760"/>
      <c r="BX251" s="760"/>
      <c r="BY251" s="760"/>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76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760"/>
      <c r="BB252" s="268"/>
      <c r="BC252" s="760"/>
      <c r="BD252" s="760"/>
      <c r="BE252" s="760"/>
      <c r="BF252" s="760"/>
      <c r="BG252" s="760"/>
      <c r="BH252" s="760"/>
      <c r="BI252" s="760"/>
      <c r="BJ252" s="760"/>
      <c r="BK252" s="760"/>
      <c r="BL252" s="760"/>
      <c r="BM252" s="760"/>
      <c r="BN252" s="760"/>
      <c r="BO252" s="760"/>
      <c r="BP252" s="760"/>
      <c r="BQ252" s="760"/>
      <c r="BR252" s="760"/>
      <c r="BS252" s="760"/>
      <c r="BT252" s="760"/>
      <c r="BU252" s="760"/>
      <c r="BV252" s="760"/>
      <c r="BW252" s="760"/>
      <c r="BX252" s="760"/>
      <c r="BY252" s="760"/>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76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760"/>
      <c r="BB253" s="268"/>
      <c r="BC253" s="760"/>
      <c r="BD253" s="760"/>
      <c r="BE253" s="760"/>
      <c r="BF253" s="760"/>
      <c r="BG253" s="760"/>
      <c r="BH253" s="760"/>
      <c r="BI253" s="760"/>
      <c r="BJ253" s="760"/>
      <c r="BK253" s="760"/>
      <c r="BL253" s="760"/>
      <c r="BM253" s="760"/>
      <c r="BN253" s="760"/>
      <c r="BO253" s="760"/>
      <c r="BP253" s="760"/>
      <c r="BQ253" s="760"/>
      <c r="BR253" s="760"/>
      <c r="BS253" s="760"/>
      <c r="BT253" s="760"/>
      <c r="BU253" s="760"/>
      <c r="BV253" s="760"/>
      <c r="BW253" s="760"/>
      <c r="BX253" s="760"/>
      <c r="BY253" s="760"/>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76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760"/>
      <c r="BB254" s="268"/>
      <c r="BC254" s="760"/>
      <c r="BD254" s="760"/>
      <c r="BE254" s="760"/>
      <c r="BF254" s="760"/>
      <c r="BG254" s="760"/>
      <c r="BH254" s="760"/>
      <c r="BI254" s="760"/>
      <c r="BJ254" s="760"/>
      <c r="BK254" s="760"/>
      <c r="BL254" s="760"/>
      <c r="BM254" s="760"/>
      <c r="BN254" s="760"/>
      <c r="BO254" s="760"/>
      <c r="BP254" s="760"/>
      <c r="BQ254" s="760"/>
      <c r="BR254" s="760"/>
      <c r="BS254" s="760"/>
      <c r="BT254" s="760"/>
      <c r="BU254" s="760"/>
      <c r="BV254" s="760"/>
      <c r="BW254" s="760"/>
      <c r="BX254" s="760"/>
      <c r="BY254" s="760"/>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76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760"/>
      <c r="BB255" s="268"/>
      <c r="BC255" s="760"/>
      <c r="BD255" s="760"/>
      <c r="BE255" s="760"/>
      <c r="BF255" s="760"/>
      <c r="BG255" s="760"/>
      <c r="BH255" s="760"/>
      <c r="BI255" s="760"/>
      <c r="BJ255" s="760"/>
      <c r="BK255" s="760"/>
      <c r="BL255" s="760"/>
      <c r="BM255" s="760"/>
      <c r="BN255" s="760"/>
      <c r="BO255" s="760"/>
      <c r="BP255" s="760"/>
      <c r="BQ255" s="760"/>
      <c r="BR255" s="760"/>
      <c r="BS255" s="760"/>
      <c r="BT255" s="760"/>
      <c r="BU255" s="760"/>
      <c r="BV255" s="760"/>
      <c r="BW255" s="760"/>
      <c r="BX255" s="760"/>
      <c r="BY255" s="760"/>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76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760"/>
      <c r="BB256" s="268"/>
      <c r="BC256" s="760"/>
      <c r="BD256" s="760"/>
      <c r="BE256" s="760"/>
      <c r="BF256" s="760"/>
      <c r="BG256" s="760"/>
      <c r="BH256" s="760"/>
      <c r="BI256" s="760"/>
      <c r="BJ256" s="760"/>
      <c r="BK256" s="760"/>
      <c r="BL256" s="760"/>
      <c r="BM256" s="760"/>
      <c r="BN256" s="760"/>
      <c r="BO256" s="760"/>
      <c r="BP256" s="760"/>
      <c r="BQ256" s="760"/>
      <c r="BR256" s="760"/>
      <c r="BS256" s="760"/>
      <c r="BT256" s="760"/>
      <c r="BU256" s="760"/>
      <c r="BV256" s="760"/>
      <c r="BW256" s="760"/>
      <c r="BX256" s="760"/>
      <c r="BY256" s="760"/>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76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760"/>
      <c r="BB257" s="268"/>
      <c r="BC257" s="760"/>
      <c r="BD257" s="760"/>
      <c r="BE257" s="760"/>
      <c r="BF257" s="760"/>
      <c r="BG257" s="760"/>
      <c r="BH257" s="760"/>
      <c r="BI257" s="760"/>
      <c r="BJ257" s="760"/>
      <c r="BK257" s="760"/>
      <c r="BL257" s="760"/>
      <c r="BM257" s="760"/>
      <c r="BN257" s="760"/>
      <c r="BO257" s="760"/>
      <c r="BP257" s="760"/>
      <c r="BQ257" s="760"/>
      <c r="BR257" s="760"/>
      <c r="BS257" s="760"/>
      <c r="BT257" s="760"/>
      <c r="BU257" s="760"/>
      <c r="BV257" s="760"/>
      <c r="BW257" s="760"/>
      <c r="BX257" s="760"/>
      <c r="BY257" s="760"/>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76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760"/>
      <c r="BB258" s="268"/>
      <c r="BC258" s="760"/>
      <c r="BD258" s="760"/>
      <c r="BE258" s="760"/>
      <c r="BF258" s="760"/>
      <c r="BG258" s="760"/>
      <c r="BH258" s="760"/>
      <c r="BI258" s="760"/>
      <c r="BJ258" s="760"/>
      <c r="BK258" s="760"/>
      <c r="BL258" s="760"/>
      <c r="BM258" s="760"/>
      <c r="BN258" s="760"/>
      <c r="BO258" s="760"/>
      <c r="BP258" s="760"/>
      <c r="BQ258" s="760"/>
      <c r="BR258" s="760"/>
      <c r="BS258" s="760"/>
      <c r="BT258" s="760"/>
      <c r="BU258" s="760"/>
      <c r="BV258" s="760"/>
      <c r="BW258" s="760"/>
      <c r="BX258" s="760"/>
      <c r="BY258" s="760"/>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767" customFormat="true" ht="15" customHeight="true" x14ac:dyDescent="0.2">
      <c r="B259" s="766"/>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132</v>
      </c>
      <c r="BB259" s="137" t="s">
        <v>86</v>
      </c>
      <c r="BC259" s="3013" t="s">
        <v>116</v>
      </c>
      <c r="BD259" s="3014"/>
      <c r="BE259" s="3014"/>
      <c r="BF259" s="3014"/>
      <c r="BG259" s="3015"/>
      <c r="BH259" s="3016" t="s">
        <v>39</v>
      </c>
      <c r="BI259" s="3014"/>
      <c r="BJ259" s="3014"/>
      <c r="BK259" s="3014"/>
      <c r="BL259" s="3015"/>
      <c r="BM259" s="3016" t="s">
        <v>38</v>
      </c>
      <c r="BN259" s="3014"/>
      <c r="BO259" s="3014"/>
      <c r="BP259" s="3014"/>
      <c r="BQ259" s="3017"/>
      <c r="BR259" s="2527" t="s">
        <v>143</v>
      </c>
      <c r="BS259" s="2528"/>
      <c r="BT259" s="2528"/>
      <c r="BU259" s="2528"/>
      <c r="BV259" s="2528"/>
      <c r="BW259" s="2528"/>
      <c r="BX259" s="2528"/>
      <c r="BY259" s="2529"/>
      <c r="BZ259" s="461"/>
      <c r="CA259" s="461"/>
      <c r="CB259" s="461"/>
      <c r="CC259" s="461"/>
      <c r="CD259" s="461"/>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767" customFormat="true" ht="24" x14ac:dyDescent="0.2">
      <c r="B260" s="766"/>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120</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364</v>
      </c>
      <c r="BS260" s="195" t="s">
        <v>365</v>
      </c>
      <c r="BT260" s="195" t="s">
        <v>247</v>
      </c>
      <c r="BU260" s="195" t="s">
        <v>248</v>
      </c>
      <c r="BV260" s="195" t="s">
        <v>249</v>
      </c>
      <c r="BW260" s="195" t="s">
        <v>250</v>
      </c>
      <c r="BX260" s="195" t="s">
        <v>251</v>
      </c>
      <c r="BY260" s="196" t="s">
        <v>252</v>
      </c>
      <c r="BZ260" s="196" t="s">
        <v>366</v>
      </c>
      <c r="CA260" s="196" t="s">
        <v>254</v>
      </c>
      <c r="CB260" s="196" t="s">
        <v>367</v>
      </c>
      <c r="CC260" s="196" t="s">
        <v>256</v>
      </c>
      <c r="CD260" s="196" t="s">
        <v>257</v>
      </c>
      <c r="CE260" s="2603"/>
      <c r="CF260" s="2603"/>
      <c r="CG260" s="2603"/>
      <c r="CH260" s="2603"/>
      <c r="CI260" s="2603"/>
      <c r="CJ260" s="2603"/>
      <c r="CK260" s="2603"/>
      <c r="CL260" s="2603"/>
      <c r="CM260" s="2603"/>
      <c r="CN260" s="2603"/>
      <c r="CO260" s="2603"/>
      <c r="CP260" s="2603"/>
      <c r="CQ260" s="2603"/>
      <c r="CR260" s="2603"/>
      <c r="CS260" s="2603"/>
      <c r="CT260" s="2603"/>
      <c r="CU260" s="2603"/>
      <c r="CV260" s="2603"/>
      <c r="CW260" s="2603"/>
      <c r="CX260" s="2603"/>
      <c r="CY260" s="2603"/>
      <c r="CZ260" s="2603"/>
    </row>
    <row r="261" s="767" customFormat="true" ht="15" customHeight="true" x14ac:dyDescent="0.2">
      <c r="B261" s="766"/>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3018" t="s">
        <v>74</v>
      </c>
      <c r="BB261" s="430" t="s">
        <v>50</v>
      </c>
      <c r="BC261" s="1601" t="s">
        <v>36</v>
      </c>
      <c r="BD261" s="1620" t="s">
        <v>36</v>
      </c>
      <c r="BE261" s="1620" t="s">
        <v>36</v>
      </c>
      <c r="BF261" s="1620" t="s">
        <v>36</v>
      </c>
      <c r="BG261" s="1640" t="s">
        <v>36</v>
      </c>
      <c r="BH261" s="1660" t="s">
        <v>36</v>
      </c>
      <c r="BI261" s="1620" t="s">
        <v>36</v>
      </c>
      <c r="BJ261" s="1620" t="s">
        <v>36</v>
      </c>
      <c r="BK261" s="1620" t="s">
        <v>36</v>
      </c>
      <c r="BL261" s="1640" t="s">
        <v>36</v>
      </c>
      <c r="BM261" s="1660" t="s">
        <v>36</v>
      </c>
      <c r="BN261" s="1620" t="s">
        <v>36</v>
      </c>
      <c r="BO261" s="1620" t="s">
        <v>36</v>
      </c>
      <c r="BP261" s="1620" t="s">
        <v>36</v>
      </c>
      <c r="BQ261" s="1640" t="s">
        <v>36</v>
      </c>
      <c r="BR261" s="1660" t="s">
        <v>36</v>
      </c>
      <c r="BS261" s="1620" t="s">
        <v>36</v>
      </c>
      <c r="BT261" s="1620" t="s">
        <v>36</v>
      </c>
      <c r="BU261" s="1620" t="s">
        <v>36</v>
      </c>
      <c r="BV261" s="1620" t="s">
        <v>36</v>
      </c>
      <c r="BW261" s="1620" t="s">
        <v>36</v>
      </c>
      <c r="BX261" s="1620" t="s">
        <v>36</v>
      </c>
      <c r="BY261" s="1678" t="s">
        <v>36</v>
      </c>
      <c r="BZ261" s="1678" t="s">
        <v>36</v>
      </c>
      <c r="CA261" s="1678" t="s">
        <v>36</v>
      </c>
      <c r="CB261" s="1678" t="s">
        <v>36</v>
      </c>
      <c r="CC261" s="1678" t="s">
        <v>36</v>
      </c>
      <c r="CD261" s="1678" t="s">
        <v>36</v>
      </c>
      <c r="CE261" s="2604"/>
      <c r="CF261" s="2604"/>
      <c r="CG261" s="2604"/>
      <c r="CH261" s="2604"/>
      <c r="CI261" s="2604"/>
      <c r="CJ261" s="2604"/>
      <c r="CK261" s="2604"/>
      <c r="CL261" s="2604"/>
      <c r="CM261" s="2604"/>
      <c r="CN261" s="2604"/>
      <c r="CO261" s="2604"/>
      <c r="CP261" s="2604"/>
      <c r="CQ261" s="2604"/>
      <c r="CR261" s="2604"/>
      <c r="CS261" s="2604"/>
      <c r="CT261" s="2604"/>
      <c r="CU261" s="2604"/>
      <c r="CV261" s="2604"/>
      <c r="CW261" s="2604"/>
      <c r="CX261" s="2604"/>
      <c r="CY261" s="2604"/>
      <c r="CZ261" s="2604"/>
    </row>
    <row r="262" s="767" customFormat="true" ht="15" customHeight="true" x14ac:dyDescent="0.2">
      <c r="B262" s="766"/>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3003"/>
      <c r="BB262" s="431" t="s">
        <v>49</v>
      </c>
      <c r="BC262" s="1602" t="s">
        <v>36</v>
      </c>
      <c r="BD262" s="1621" t="s">
        <v>36</v>
      </c>
      <c r="BE262" s="1621" t="s">
        <v>36</v>
      </c>
      <c r="BF262" s="1621" t="s">
        <v>36</v>
      </c>
      <c r="BG262" s="1641" t="s">
        <v>36</v>
      </c>
      <c r="BH262" s="1661" t="s">
        <v>36</v>
      </c>
      <c r="BI262" s="1621" t="s">
        <v>36</v>
      </c>
      <c r="BJ262" s="1621" t="s">
        <v>36</v>
      </c>
      <c r="BK262" s="1621" t="s">
        <v>36</v>
      </c>
      <c r="BL262" s="1641" t="s">
        <v>36</v>
      </c>
      <c r="BM262" s="1661" t="s">
        <v>36</v>
      </c>
      <c r="BN262" s="1621" t="s">
        <v>36</v>
      </c>
      <c r="BO262" s="1621" t="s">
        <v>36</v>
      </c>
      <c r="BP262" s="1621" t="s">
        <v>36</v>
      </c>
      <c r="BQ262" s="1641" t="s">
        <v>36</v>
      </c>
      <c r="BR262" s="1661" t="s">
        <v>36</v>
      </c>
      <c r="BS262" s="1621" t="s">
        <v>36</v>
      </c>
      <c r="BT262" s="1621" t="s">
        <v>36</v>
      </c>
      <c r="BU262" s="1621" t="s">
        <v>36</v>
      </c>
      <c r="BV262" s="1621" t="s">
        <v>36</v>
      </c>
      <c r="BW262" s="1621" t="s">
        <v>36</v>
      </c>
      <c r="BX262" s="1621" t="s">
        <v>36</v>
      </c>
      <c r="BY262" s="1679" t="s">
        <v>36</v>
      </c>
      <c r="BZ262" s="1679" t="s">
        <v>36</v>
      </c>
      <c r="CA262" s="1679" t="s">
        <v>36</v>
      </c>
      <c r="CB262" s="1679" t="s">
        <v>36</v>
      </c>
      <c r="CC262" s="1679" t="s">
        <v>36</v>
      </c>
      <c r="CD262" s="1679" t="s">
        <v>36</v>
      </c>
      <c r="CE262" s="2605"/>
      <c r="CF262" s="2605"/>
      <c r="CG262" s="2605"/>
      <c r="CH262" s="2605"/>
      <c r="CI262" s="2605"/>
      <c r="CJ262" s="2605"/>
      <c r="CK262" s="2605"/>
      <c r="CL262" s="2605"/>
      <c r="CM262" s="2605"/>
      <c r="CN262" s="2605"/>
      <c r="CO262" s="2605"/>
      <c r="CP262" s="2605"/>
      <c r="CQ262" s="2605"/>
      <c r="CR262" s="2605"/>
      <c r="CS262" s="2605"/>
      <c r="CT262" s="2605"/>
      <c r="CU262" s="2605"/>
      <c r="CV262" s="2605"/>
      <c r="CW262" s="2605"/>
      <c r="CX262" s="2605"/>
      <c r="CY262" s="2605"/>
      <c r="CZ262" s="2605"/>
    </row>
    <row r="263" s="767" customFormat="true" ht="15" customHeight="true" x14ac:dyDescent="0.2">
      <c r="B263" s="766"/>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3003"/>
      <c r="BB263" s="431" t="s">
        <v>114</v>
      </c>
      <c r="BC263" s="1602" t="s">
        <v>36</v>
      </c>
      <c r="BD263" s="1621" t="s">
        <v>36</v>
      </c>
      <c r="BE263" s="1621" t="s">
        <v>36</v>
      </c>
      <c r="BF263" s="1621" t="s">
        <v>36</v>
      </c>
      <c r="BG263" s="1641" t="s">
        <v>36</v>
      </c>
      <c r="BH263" s="1661" t="s">
        <v>36</v>
      </c>
      <c r="BI263" s="1621" t="s">
        <v>36</v>
      </c>
      <c r="BJ263" s="1621" t="s">
        <v>36</v>
      </c>
      <c r="BK263" s="1621" t="s">
        <v>36</v>
      </c>
      <c r="BL263" s="1641" t="s">
        <v>36</v>
      </c>
      <c r="BM263" s="1661" t="s">
        <v>36</v>
      </c>
      <c r="BN263" s="1621" t="s">
        <v>36</v>
      </c>
      <c r="BO263" s="1621" t="s">
        <v>36</v>
      </c>
      <c r="BP263" s="1621" t="s">
        <v>36</v>
      </c>
      <c r="BQ263" s="1641" t="s">
        <v>36</v>
      </c>
      <c r="BR263" s="1661" t="s">
        <v>36</v>
      </c>
      <c r="BS263" s="1621" t="s">
        <v>36</v>
      </c>
      <c r="BT263" s="1621" t="s">
        <v>36</v>
      </c>
      <c r="BU263" s="1621" t="s">
        <v>36</v>
      </c>
      <c r="BV263" s="1621" t="s">
        <v>36</v>
      </c>
      <c r="BW263" s="1621" t="s">
        <v>36</v>
      </c>
      <c r="BX263" s="1621" t="s">
        <v>36</v>
      </c>
      <c r="BY263" s="1679" t="s">
        <v>36</v>
      </c>
      <c r="BZ263" s="1679" t="s">
        <v>36</v>
      </c>
      <c r="CA263" s="1679" t="s">
        <v>36</v>
      </c>
      <c r="CB263" s="1679" t="s">
        <v>36</v>
      </c>
      <c r="CC263" s="1679" t="s">
        <v>36</v>
      </c>
      <c r="CD263" s="1679" t="s">
        <v>36</v>
      </c>
      <c r="CE263" s="2605"/>
      <c r="CF263" s="2605"/>
      <c r="CG263" s="2605"/>
      <c r="CH263" s="2605"/>
      <c r="CI263" s="2605"/>
      <c r="CJ263" s="2605"/>
      <c r="CK263" s="2605"/>
      <c r="CL263" s="2605"/>
      <c r="CM263" s="2605"/>
      <c r="CN263" s="2605"/>
      <c r="CO263" s="2605"/>
      <c r="CP263" s="2605"/>
      <c r="CQ263" s="2605"/>
      <c r="CR263" s="2605"/>
      <c r="CS263" s="2605"/>
      <c r="CT263" s="2605"/>
      <c r="CU263" s="2605"/>
      <c r="CV263" s="2605"/>
      <c r="CW263" s="2605"/>
      <c r="CX263" s="2605"/>
      <c r="CY263" s="2605"/>
      <c r="CZ263" s="2605"/>
    </row>
    <row r="264" s="767" customFormat="true" ht="15" customHeight="true" x14ac:dyDescent="0.2">
      <c r="B264" s="766"/>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3003" t="s">
        <v>75</v>
      </c>
      <c r="BB264" s="431" t="s">
        <v>90</v>
      </c>
      <c r="BC264" s="1602" t="s">
        <v>36</v>
      </c>
      <c r="BD264" s="1621" t="s">
        <v>36</v>
      </c>
      <c r="BE264" s="1621" t="s">
        <v>36</v>
      </c>
      <c r="BF264" s="1621" t="s">
        <v>36</v>
      </c>
      <c r="BG264" s="1641" t="s">
        <v>36</v>
      </c>
      <c r="BH264" s="1661" t="s">
        <v>36</v>
      </c>
      <c r="BI264" s="1621" t="s">
        <v>36</v>
      </c>
      <c r="BJ264" s="1621" t="s">
        <v>36</v>
      </c>
      <c r="BK264" s="1621" t="s">
        <v>36</v>
      </c>
      <c r="BL264" s="1641" t="s">
        <v>36</v>
      </c>
      <c r="BM264" s="1661" t="s">
        <v>36</v>
      </c>
      <c r="BN264" s="1621" t="s">
        <v>36</v>
      </c>
      <c r="BO264" s="1621" t="s">
        <v>36</v>
      </c>
      <c r="BP264" s="1621" t="s">
        <v>36</v>
      </c>
      <c r="BQ264" s="1641" t="s">
        <v>36</v>
      </c>
      <c r="BR264" s="1661" t="s">
        <v>36</v>
      </c>
      <c r="BS264" s="1621" t="s">
        <v>36</v>
      </c>
      <c r="BT264" s="1621" t="s">
        <v>36</v>
      </c>
      <c r="BU264" s="1621" t="s">
        <v>36</v>
      </c>
      <c r="BV264" s="1621" t="s">
        <v>36</v>
      </c>
      <c r="BW264" s="1621" t="s">
        <v>36</v>
      </c>
      <c r="BX264" s="1621" t="s">
        <v>36</v>
      </c>
      <c r="BY264" s="1679" t="s">
        <v>36</v>
      </c>
      <c r="BZ264" s="1679" t="s">
        <v>36</v>
      </c>
      <c r="CA264" s="1679" t="s">
        <v>36</v>
      </c>
      <c r="CB264" s="1679" t="s">
        <v>36</v>
      </c>
      <c r="CC264" s="1679" t="s">
        <v>36</v>
      </c>
      <c r="CD264" s="1679" t="s">
        <v>36</v>
      </c>
      <c r="CE264" s="2605"/>
      <c r="CF264" s="2605"/>
      <c r="CG264" s="2605"/>
      <c r="CH264" s="2605"/>
      <c r="CI264" s="2605"/>
      <c r="CJ264" s="2605"/>
      <c r="CK264" s="2605"/>
      <c r="CL264" s="2605"/>
      <c r="CM264" s="2605"/>
      <c r="CN264" s="2605"/>
      <c r="CO264" s="2605"/>
      <c r="CP264" s="2605"/>
      <c r="CQ264" s="2605"/>
      <c r="CR264" s="2605"/>
      <c r="CS264" s="2605"/>
      <c r="CT264" s="2605"/>
      <c r="CU264" s="2605"/>
      <c r="CV264" s="2605"/>
      <c r="CW264" s="2605"/>
      <c r="CX264" s="2605"/>
      <c r="CY264" s="2605"/>
      <c r="CZ264" s="2605"/>
    </row>
    <row r="265" s="767" customFormat="true" ht="15" customHeight="true" x14ac:dyDescent="0.2">
      <c r="B265" s="766"/>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3003"/>
      <c r="BB265" s="431" t="s">
        <v>91</v>
      </c>
      <c r="BC265" s="1602" t="s">
        <v>36</v>
      </c>
      <c r="BD265" s="1621" t="s">
        <v>36</v>
      </c>
      <c r="BE265" s="1621" t="s">
        <v>36</v>
      </c>
      <c r="BF265" s="1621" t="s">
        <v>36</v>
      </c>
      <c r="BG265" s="1641" t="s">
        <v>36</v>
      </c>
      <c r="BH265" s="1661" t="s">
        <v>36</v>
      </c>
      <c r="BI265" s="1621" t="s">
        <v>36</v>
      </c>
      <c r="BJ265" s="1621" t="s">
        <v>36</v>
      </c>
      <c r="BK265" s="1621" t="s">
        <v>36</v>
      </c>
      <c r="BL265" s="1641" t="s">
        <v>36</v>
      </c>
      <c r="BM265" s="1661" t="s">
        <v>36</v>
      </c>
      <c r="BN265" s="1621" t="s">
        <v>36</v>
      </c>
      <c r="BO265" s="1621" t="s">
        <v>36</v>
      </c>
      <c r="BP265" s="1621" t="s">
        <v>36</v>
      </c>
      <c r="BQ265" s="1641" t="s">
        <v>36</v>
      </c>
      <c r="BR265" s="1661" t="s">
        <v>36</v>
      </c>
      <c r="BS265" s="1621" t="s">
        <v>36</v>
      </c>
      <c r="BT265" s="1621" t="s">
        <v>36</v>
      </c>
      <c r="BU265" s="1621" t="s">
        <v>36</v>
      </c>
      <c r="BV265" s="1621" t="s">
        <v>36</v>
      </c>
      <c r="BW265" s="1621" t="s">
        <v>36</v>
      </c>
      <c r="BX265" s="1621" t="s">
        <v>36</v>
      </c>
      <c r="BY265" s="1679" t="s">
        <v>36</v>
      </c>
      <c r="BZ265" s="1679" t="s">
        <v>36</v>
      </c>
      <c r="CA265" s="1679" t="s">
        <v>36</v>
      </c>
      <c r="CB265" s="1679" t="s">
        <v>36</v>
      </c>
      <c r="CC265" s="1679" t="s">
        <v>36</v>
      </c>
      <c r="CD265" s="1679" t="s">
        <v>36</v>
      </c>
      <c r="CE265" s="2605"/>
      <c r="CF265" s="2605"/>
      <c r="CG265" s="2605"/>
      <c r="CH265" s="2605"/>
      <c r="CI265" s="2605"/>
      <c r="CJ265" s="2605"/>
      <c r="CK265" s="2605"/>
      <c r="CL265" s="2605"/>
      <c r="CM265" s="2605"/>
      <c r="CN265" s="2605"/>
      <c r="CO265" s="2605"/>
      <c r="CP265" s="2605"/>
      <c r="CQ265" s="2605"/>
      <c r="CR265" s="2605"/>
      <c r="CS265" s="2605"/>
      <c r="CT265" s="2605"/>
      <c r="CU265" s="2605"/>
      <c r="CV265" s="2605"/>
      <c r="CW265" s="2605"/>
      <c r="CX265" s="2605"/>
      <c r="CY265" s="2605"/>
      <c r="CZ265" s="2605"/>
    </row>
    <row r="266" s="767" customFormat="true" ht="15" customHeight="true" x14ac:dyDescent="0.2">
      <c r="B266" s="766"/>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3003"/>
      <c r="BB266" s="431" t="s">
        <v>92</v>
      </c>
      <c r="BC266" s="1602" t="s">
        <v>36</v>
      </c>
      <c r="BD266" s="1621" t="s">
        <v>36</v>
      </c>
      <c r="BE266" s="1621" t="s">
        <v>36</v>
      </c>
      <c r="BF266" s="1621" t="s">
        <v>36</v>
      </c>
      <c r="BG266" s="1641" t="s">
        <v>36</v>
      </c>
      <c r="BH266" s="1661" t="s">
        <v>36</v>
      </c>
      <c r="BI266" s="1621" t="s">
        <v>36</v>
      </c>
      <c r="BJ266" s="1621" t="s">
        <v>36</v>
      </c>
      <c r="BK266" s="1621" t="s">
        <v>36</v>
      </c>
      <c r="BL266" s="1641" t="s">
        <v>36</v>
      </c>
      <c r="BM266" s="1661" t="s">
        <v>36</v>
      </c>
      <c r="BN266" s="1621" t="s">
        <v>36</v>
      </c>
      <c r="BO266" s="1621" t="s">
        <v>36</v>
      </c>
      <c r="BP266" s="1621" t="s">
        <v>36</v>
      </c>
      <c r="BQ266" s="1641" t="s">
        <v>36</v>
      </c>
      <c r="BR266" s="1661" t="s">
        <v>36</v>
      </c>
      <c r="BS266" s="1621" t="s">
        <v>36</v>
      </c>
      <c r="BT266" s="1621" t="s">
        <v>36</v>
      </c>
      <c r="BU266" s="1621" t="s">
        <v>36</v>
      </c>
      <c r="BV266" s="1621" t="s">
        <v>36</v>
      </c>
      <c r="BW266" s="1621" t="s">
        <v>36</v>
      </c>
      <c r="BX266" s="1621" t="s">
        <v>36</v>
      </c>
      <c r="BY266" s="1679" t="s">
        <v>36</v>
      </c>
      <c r="BZ266" s="1679" t="s">
        <v>36</v>
      </c>
      <c r="CA266" s="1679" t="s">
        <v>36</v>
      </c>
      <c r="CB266" s="1679" t="s">
        <v>36</v>
      </c>
      <c r="CC266" s="1679" t="s">
        <v>36</v>
      </c>
      <c r="CD266" s="1679" t="s">
        <v>36</v>
      </c>
      <c r="CE266" s="2605"/>
      <c r="CF266" s="2605"/>
      <c r="CG266" s="2605"/>
      <c r="CH266" s="2605"/>
      <c r="CI266" s="2605"/>
      <c r="CJ266" s="2605"/>
      <c r="CK266" s="2605"/>
      <c r="CL266" s="2605"/>
      <c r="CM266" s="2605"/>
      <c r="CN266" s="2605"/>
      <c r="CO266" s="2605"/>
      <c r="CP266" s="2605"/>
      <c r="CQ266" s="2605"/>
      <c r="CR266" s="2605"/>
      <c r="CS266" s="2605"/>
      <c r="CT266" s="2605"/>
      <c r="CU266" s="2605"/>
      <c r="CV266" s="2605"/>
      <c r="CW266" s="2605"/>
      <c r="CX266" s="2605"/>
      <c r="CY266" s="2605"/>
      <c r="CZ266" s="2605"/>
    </row>
    <row r="267" s="767" customFormat="true" ht="15" customHeight="true" x14ac:dyDescent="0.2">
      <c r="B267" s="766"/>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3003"/>
      <c r="BB267" s="431" t="s">
        <v>114</v>
      </c>
      <c r="BC267" s="1602" t="s">
        <v>36</v>
      </c>
      <c r="BD267" s="1621" t="s">
        <v>36</v>
      </c>
      <c r="BE267" s="1621" t="s">
        <v>36</v>
      </c>
      <c r="BF267" s="1621" t="s">
        <v>36</v>
      </c>
      <c r="BG267" s="1641" t="s">
        <v>36</v>
      </c>
      <c r="BH267" s="1661" t="s">
        <v>36</v>
      </c>
      <c r="BI267" s="1621" t="s">
        <v>36</v>
      </c>
      <c r="BJ267" s="1621" t="s">
        <v>36</v>
      </c>
      <c r="BK267" s="1621" t="s">
        <v>36</v>
      </c>
      <c r="BL267" s="1641" t="s">
        <v>36</v>
      </c>
      <c r="BM267" s="1661" t="s">
        <v>36</v>
      </c>
      <c r="BN267" s="1621" t="s">
        <v>36</v>
      </c>
      <c r="BO267" s="1621" t="s">
        <v>36</v>
      </c>
      <c r="BP267" s="1621" t="s">
        <v>36</v>
      </c>
      <c r="BQ267" s="1641" t="s">
        <v>36</v>
      </c>
      <c r="BR267" s="1661" t="s">
        <v>36</v>
      </c>
      <c r="BS267" s="1621" t="s">
        <v>36</v>
      </c>
      <c r="BT267" s="1621" t="s">
        <v>36</v>
      </c>
      <c r="BU267" s="1621" t="s">
        <v>36</v>
      </c>
      <c r="BV267" s="1621" t="s">
        <v>36</v>
      </c>
      <c r="BW267" s="1621" t="s">
        <v>36</v>
      </c>
      <c r="BX267" s="1621" t="s">
        <v>36</v>
      </c>
      <c r="BY267" s="1679" t="s">
        <v>36</v>
      </c>
      <c r="BZ267" s="1679" t="s">
        <v>36</v>
      </c>
      <c r="CA267" s="1679" t="s">
        <v>36</v>
      </c>
      <c r="CB267" s="1679" t="s">
        <v>36</v>
      </c>
      <c r="CC267" s="1679" t="s">
        <v>36</v>
      </c>
      <c r="CD267" s="1679" t="s">
        <v>36</v>
      </c>
      <c r="CE267" s="2605"/>
      <c r="CF267" s="2605"/>
      <c r="CG267" s="2605"/>
      <c r="CH267" s="2605"/>
      <c r="CI267" s="2605"/>
      <c r="CJ267" s="2605"/>
      <c r="CK267" s="2605"/>
      <c r="CL267" s="2605"/>
      <c r="CM267" s="2605"/>
      <c r="CN267" s="2605"/>
      <c r="CO267" s="2605"/>
      <c r="CP267" s="2605"/>
      <c r="CQ267" s="2605"/>
      <c r="CR267" s="2605"/>
      <c r="CS267" s="2605"/>
      <c r="CT267" s="2605"/>
      <c r="CU267" s="2605"/>
      <c r="CV267" s="2605"/>
      <c r="CW267" s="2605"/>
      <c r="CX267" s="2605"/>
      <c r="CY267" s="2605"/>
      <c r="CZ267" s="2605"/>
    </row>
    <row r="268" s="767" customFormat="true" ht="15" customHeight="true" x14ac:dyDescent="0.2">
      <c r="B268" s="766"/>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3003" t="s">
        <v>117</v>
      </c>
      <c r="BB268" s="431" t="s">
        <v>90</v>
      </c>
      <c r="BC268" s="1602" t="s">
        <v>36</v>
      </c>
      <c r="BD268" s="1621" t="s">
        <v>36</v>
      </c>
      <c r="BE268" s="1621" t="s">
        <v>36</v>
      </c>
      <c r="BF268" s="1621" t="s">
        <v>36</v>
      </c>
      <c r="BG268" s="1641" t="s">
        <v>36</v>
      </c>
      <c r="BH268" s="1661" t="s">
        <v>36</v>
      </c>
      <c r="BI268" s="1621" t="s">
        <v>36</v>
      </c>
      <c r="BJ268" s="1621" t="s">
        <v>36</v>
      </c>
      <c r="BK268" s="1621" t="s">
        <v>36</v>
      </c>
      <c r="BL268" s="1641" t="s">
        <v>36</v>
      </c>
      <c r="BM268" s="1661" t="s">
        <v>36</v>
      </c>
      <c r="BN268" s="1621" t="s">
        <v>36</v>
      </c>
      <c r="BO268" s="1621" t="s">
        <v>36</v>
      </c>
      <c r="BP268" s="1621" t="s">
        <v>36</v>
      </c>
      <c r="BQ268" s="1641" t="s">
        <v>36</v>
      </c>
      <c r="BR268" s="1661" t="s">
        <v>36</v>
      </c>
      <c r="BS268" s="1621" t="s">
        <v>36</v>
      </c>
      <c r="BT268" s="1621" t="s">
        <v>36</v>
      </c>
      <c r="BU268" s="1621" t="s">
        <v>36</v>
      </c>
      <c r="BV268" s="1621" t="s">
        <v>36</v>
      </c>
      <c r="BW268" s="1621" t="s">
        <v>36</v>
      </c>
      <c r="BX268" s="1621" t="s">
        <v>36</v>
      </c>
      <c r="BY268" s="1679" t="s">
        <v>36</v>
      </c>
      <c r="BZ268" s="1679" t="s">
        <v>36</v>
      </c>
      <c r="CA268" s="1679" t="s">
        <v>36</v>
      </c>
      <c r="CB268" s="1679" t="s">
        <v>36</v>
      </c>
      <c r="CC268" s="1679" t="s">
        <v>36</v>
      </c>
      <c r="CD268" s="1679" t="s">
        <v>36</v>
      </c>
      <c r="CE268" s="2605"/>
      <c r="CF268" s="2605"/>
      <c r="CG268" s="2605"/>
      <c r="CH268" s="2605"/>
      <c r="CI268" s="2605"/>
      <c r="CJ268" s="2605"/>
      <c r="CK268" s="2605"/>
      <c r="CL268" s="2605"/>
      <c r="CM268" s="2605"/>
      <c r="CN268" s="2605"/>
      <c r="CO268" s="2605"/>
      <c r="CP268" s="2605"/>
      <c r="CQ268" s="2605"/>
      <c r="CR268" s="2605"/>
      <c r="CS268" s="2605"/>
      <c r="CT268" s="2605"/>
      <c r="CU268" s="2605"/>
      <c r="CV268" s="2605"/>
      <c r="CW268" s="2605"/>
      <c r="CX268" s="2605"/>
      <c r="CY268" s="2605"/>
      <c r="CZ268" s="2605"/>
    </row>
    <row r="269" s="767" customFormat="true" ht="15" customHeight="true" x14ac:dyDescent="0.2">
      <c r="B269" s="766"/>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3003"/>
      <c r="BB269" s="431" t="s">
        <v>91</v>
      </c>
      <c r="BC269" s="1602" t="s">
        <v>36</v>
      </c>
      <c r="BD269" s="1621" t="s">
        <v>36</v>
      </c>
      <c r="BE269" s="1621" t="s">
        <v>36</v>
      </c>
      <c r="BF269" s="1621" t="s">
        <v>36</v>
      </c>
      <c r="BG269" s="1641" t="s">
        <v>36</v>
      </c>
      <c r="BH269" s="1661" t="s">
        <v>36</v>
      </c>
      <c r="BI269" s="1621" t="s">
        <v>36</v>
      </c>
      <c r="BJ269" s="1621" t="s">
        <v>36</v>
      </c>
      <c r="BK269" s="1621" t="s">
        <v>36</v>
      </c>
      <c r="BL269" s="1641" t="s">
        <v>36</v>
      </c>
      <c r="BM269" s="1661" t="s">
        <v>36</v>
      </c>
      <c r="BN269" s="1621" t="s">
        <v>36</v>
      </c>
      <c r="BO269" s="1621" t="s">
        <v>36</v>
      </c>
      <c r="BP269" s="1621" t="s">
        <v>36</v>
      </c>
      <c r="BQ269" s="1641" t="s">
        <v>36</v>
      </c>
      <c r="BR269" s="1661" t="s">
        <v>36</v>
      </c>
      <c r="BS269" s="1621" t="s">
        <v>36</v>
      </c>
      <c r="BT269" s="1621" t="s">
        <v>36</v>
      </c>
      <c r="BU269" s="1621" t="s">
        <v>36</v>
      </c>
      <c r="BV269" s="1621" t="s">
        <v>36</v>
      </c>
      <c r="BW269" s="1621" t="s">
        <v>36</v>
      </c>
      <c r="BX269" s="1621" t="s">
        <v>36</v>
      </c>
      <c r="BY269" s="1679" t="s">
        <v>36</v>
      </c>
      <c r="BZ269" s="1679" t="s">
        <v>36</v>
      </c>
      <c r="CA269" s="1679" t="s">
        <v>36</v>
      </c>
      <c r="CB269" s="1679" t="s">
        <v>36</v>
      </c>
      <c r="CC269" s="1679" t="s">
        <v>36</v>
      </c>
      <c r="CD269" s="1679" t="s">
        <v>36</v>
      </c>
      <c r="CE269" s="2605"/>
      <c r="CF269" s="2605"/>
      <c r="CG269" s="2605"/>
      <c r="CH269" s="2605"/>
      <c r="CI269" s="2605"/>
      <c r="CJ269" s="2605"/>
      <c r="CK269" s="2605"/>
      <c r="CL269" s="2605"/>
      <c r="CM269" s="2605"/>
      <c r="CN269" s="2605"/>
      <c r="CO269" s="2605"/>
      <c r="CP269" s="2605"/>
      <c r="CQ269" s="2605"/>
      <c r="CR269" s="2605"/>
      <c r="CS269" s="2605"/>
      <c r="CT269" s="2605"/>
      <c r="CU269" s="2605"/>
      <c r="CV269" s="2605"/>
      <c r="CW269" s="2605"/>
      <c r="CX269" s="2605"/>
      <c r="CY269" s="2605"/>
      <c r="CZ269" s="2605"/>
    </row>
    <row r="270" s="767" customFormat="true" ht="15" customHeight="true" x14ac:dyDescent="0.2">
      <c r="B270" s="766"/>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3003"/>
      <c r="BB270" s="431" t="s">
        <v>92</v>
      </c>
      <c r="BC270" s="1602" t="s">
        <v>36</v>
      </c>
      <c r="BD270" s="1621" t="s">
        <v>36</v>
      </c>
      <c r="BE270" s="1621" t="s">
        <v>36</v>
      </c>
      <c r="BF270" s="1621" t="s">
        <v>36</v>
      </c>
      <c r="BG270" s="1641" t="s">
        <v>36</v>
      </c>
      <c r="BH270" s="1661" t="s">
        <v>36</v>
      </c>
      <c r="BI270" s="1621" t="s">
        <v>36</v>
      </c>
      <c r="BJ270" s="1621" t="s">
        <v>36</v>
      </c>
      <c r="BK270" s="1621" t="s">
        <v>36</v>
      </c>
      <c r="BL270" s="1641" t="s">
        <v>36</v>
      </c>
      <c r="BM270" s="1661" t="s">
        <v>36</v>
      </c>
      <c r="BN270" s="1621" t="s">
        <v>36</v>
      </c>
      <c r="BO270" s="1621" t="s">
        <v>36</v>
      </c>
      <c r="BP270" s="1621" t="s">
        <v>36</v>
      </c>
      <c r="BQ270" s="1641" t="s">
        <v>36</v>
      </c>
      <c r="BR270" s="1661" t="s">
        <v>36</v>
      </c>
      <c r="BS270" s="1621" t="s">
        <v>36</v>
      </c>
      <c r="BT270" s="1621" t="s">
        <v>36</v>
      </c>
      <c r="BU270" s="1621" t="s">
        <v>36</v>
      </c>
      <c r="BV270" s="1621" t="s">
        <v>36</v>
      </c>
      <c r="BW270" s="1621" t="s">
        <v>36</v>
      </c>
      <c r="BX270" s="1621" t="s">
        <v>36</v>
      </c>
      <c r="BY270" s="1679" t="s">
        <v>36</v>
      </c>
      <c r="BZ270" s="1679" t="s">
        <v>36</v>
      </c>
      <c r="CA270" s="1679" t="s">
        <v>36</v>
      </c>
      <c r="CB270" s="1679" t="s">
        <v>36</v>
      </c>
      <c r="CC270" s="1679" t="s">
        <v>36</v>
      </c>
      <c r="CD270" s="1679" t="s">
        <v>36</v>
      </c>
      <c r="CE270" s="2605"/>
      <c r="CF270" s="2605"/>
      <c r="CG270" s="2605"/>
      <c r="CH270" s="2605"/>
      <c r="CI270" s="2605"/>
      <c r="CJ270" s="2605"/>
      <c r="CK270" s="2605"/>
      <c r="CL270" s="2605"/>
      <c r="CM270" s="2605"/>
      <c r="CN270" s="2605"/>
      <c r="CO270" s="2605"/>
      <c r="CP270" s="2605"/>
      <c r="CQ270" s="2605"/>
      <c r="CR270" s="2605"/>
      <c r="CS270" s="2605"/>
      <c r="CT270" s="2605"/>
      <c r="CU270" s="2605"/>
      <c r="CV270" s="2605"/>
      <c r="CW270" s="2605"/>
      <c r="CX270" s="2605"/>
      <c r="CY270" s="2605"/>
      <c r="CZ270" s="2605"/>
    </row>
    <row r="271" s="767" customFormat="true" ht="15" customHeight="true" x14ac:dyDescent="0.2">
      <c r="B271" s="766"/>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3003" t="s">
        <v>76</v>
      </c>
      <c r="BB271" s="431" t="s">
        <v>50</v>
      </c>
      <c r="BC271" s="1602" t="s">
        <v>36</v>
      </c>
      <c r="BD271" s="1622" t="s">
        <v>36</v>
      </c>
      <c r="BE271" s="1622" t="s">
        <v>36</v>
      </c>
      <c r="BF271" s="1622" t="s">
        <v>36</v>
      </c>
      <c r="BG271" s="1642" t="s">
        <v>36</v>
      </c>
      <c r="BH271" s="1602" t="s">
        <v>36</v>
      </c>
      <c r="BI271" s="1622" t="s">
        <v>36</v>
      </c>
      <c r="BJ271" s="1622" t="s">
        <v>36</v>
      </c>
      <c r="BK271" s="1622" t="s">
        <v>36</v>
      </c>
      <c r="BL271" s="1642" t="s">
        <v>36</v>
      </c>
      <c r="BM271" s="1602" t="s">
        <v>36</v>
      </c>
      <c r="BN271" s="1622" t="s">
        <v>36</v>
      </c>
      <c r="BO271" s="1622" t="s">
        <v>36</v>
      </c>
      <c r="BP271" s="1622" t="s">
        <v>36</v>
      </c>
      <c r="BQ271" s="1642" t="s">
        <v>36</v>
      </c>
      <c r="BR271" s="1602" t="s">
        <v>36</v>
      </c>
      <c r="BS271" s="1622" t="s">
        <v>36</v>
      </c>
      <c r="BT271" s="1622" t="s">
        <v>36</v>
      </c>
      <c r="BU271" s="1622" t="s">
        <v>36</v>
      </c>
      <c r="BV271" s="1622" t="s">
        <v>36</v>
      </c>
      <c r="BW271" s="1622" t="s">
        <v>36</v>
      </c>
      <c r="BX271" s="1622" t="s">
        <v>36</v>
      </c>
      <c r="BY271" s="1680" t="s">
        <v>36</v>
      </c>
      <c r="BZ271" s="1680" t="s">
        <v>36</v>
      </c>
      <c r="CA271" s="1680" t="s">
        <v>36</v>
      </c>
      <c r="CB271" s="1680" t="s">
        <v>36</v>
      </c>
      <c r="CC271" s="1680" t="s">
        <v>36</v>
      </c>
      <c r="CD271" s="1680" t="s">
        <v>36</v>
      </c>
      <c r="CE271" s="2606"/>
      <c r="CF271" s="2606"/>
      <c r="CG271" s="2606"/>
      <c r="CH271" s="2606"/>
      <c r="CI271" s="2606"/>
      <c r="CJ271" s="2606"/>
      <c r="CK271" s="2606"/>
      <c r="CL271" s="2606"/>
      <c r="CM271" s="2606"/>
      <c r="CN271" s="2606"/>
      <c r="CO271" s="2606"/>
      <c r="CP271" s="2606"/>
      <c r="CQ271" s="2606"/>
      <c r="CR271" s="2606"/>
      <c r="CS271" s="2606"/>
      <c r="CT271" s="2606"/>
      <c r="CU271" s="2606"/>
      <c r="CV271" s="2606"/>
      <c r="CW271" s="2606"/>
      <c r="CX271" s="2606"/>
      <c r="CY271" s="2606"/>
      <c r="CZ271" s="2606"/>
    </row>
    <row r="272" s="767" customFormat="true" ht="15" customHeight="true" x14ac:dyDescent="0.2">
      <c r="B272" s="766"/>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3003"/>
      <c r="BB272" s="431" t="s">
        <v>49</v>
      </c>
      <c r="BC272" s="1602" t="s">
        <v>36</v>
      </c>
      <c r="BD272" s="1622" t="s">
        <v>36</v>
      </c>
      <c r="BE272" s="1622" t="s">
        <v>36</v>
      </c>
      <c r="BF272" s="1622" t="s">
        <v>36</v>
      </c>
      <c r="BG272" s="1642" t="s">
        <v>36</v>
      </c>
      <c r="BH272" s="1602" t="s">
        <v>36</v>
      </c>
      <c r="BI272" s="1622" t="s">
        <v>36</v>
      </c>
      <c r="BJ272" s="1622" t="s">
        <v>36</v>
      </c>
      <c r="BK272" s="1622" t="s">
        <v>36</v>
      </c>
      <c r="BL272" s="1642" t="s">
        <v>36</v>
      </c>
      <c r="BM272" s="1602" t="s">
        <v>36</v>
      </c>
      <c r="BN272" s="1622" t="s">
        <v>36</v>
      </c>
      <c r="BO272" s="1622" t="s">
        <v>36</v>
      </c>
      <c r="BP272" s="1622" t="s">
        <v>36</v>
      </c>
      <c r="BQ272" s="1642" t="s">
        <v>36</v>
      </c>
      <c r="BR272" s="1602" t="s">
        <v>36</v>
      </c>
      <c r="BS272" s="1622" t="s">
        <v>36</v>
      </c>
      <c r="BT272" s="1622" t="s">
        <v>36</v>
      </c>
      <c r="BU272" s="1622" t="s">
        <v>36</v>
      </c>
      <c r="BV272" s="1622" t="s">
        <v>36</v>
      </c>
      <c r="BW272" s="1622" t="s">
        <v>36</v>
      </c>
      <c r="BX272" s="1622" t="s">
        <v>36</v>
      </c>
      <c r="BY272" s="1680" t="s">
        <v>36</v>
      </c>
      <c r="BZ272" s="1680" t="s">
        <v>36</v>
      </c>
      <c r="CA272" s="1680" t="s">
        <v>36</v>
      </c>
      <c r="CB272" s="1680" t="s">
        <v>36</v>
      </c>
      <c r="CC272" s="1680" t="s">
        <v>36</v>
      </c>
      <c r="CD272" s="1680" t="s">
        <v>36</v>
      </c>
      <c r="CE272" s="2606"/>
      <c r="CF272" s="2606"/>
      <c r="CG272" s="2606"/>
      <c r="CH272" s="2606"/>
      <c r="CI272" s="2606"/>
      <c r="CJ272" s="2606"/>
      <c r="CK272" s="2606"/>
      <c r="CL272" s="2606"/>
      <c r="CM272" s="2606"/>
      <c r="CN272" s="2606"/>
      <c r="CO272" s="2606"/>
      <c r="CP272" s="2606"/>
      <c r="CQ272" s="2606"/>
      <c r="CR272" s="2606"/>
      <c r="CS272" s="2606"/>
      <c r="CT272" s="2606"/>
      <c r="CU272" s="2606"/>
      <c r="CV272" s="2606"/>
      <c r="CW272" s="2606"/>
      <c r="CX272" s="2606"/>
      <c r="CY272" s="2606"/>
      <c r="CZ272" s="2606"/>
    </row>
    <row r="273" s="767" customFormat="true" ht="15" customHeight="true" x14ac:dyDescent="0.2">
      <c r="B273" s="766"/>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3003"/>
      <c r="BB273" s="431" t="s">
        <v>114</v>
      </c>
      <c r="BC273" s="1602" t="s">
        <v>36</v>
      </c>
      <c r="BD273" s="1622" t="s">
        <v>36</v>
      </c>
      <c r="BE273" s="1622" t="s">
        <v>36</v>
      </c>
      <c r="BF273" s="1622" t="s">
        <v>36</v>
      </c>
      <c r="BG273" s="1642" t="s">
        <v>36</v>
      </c>
      <c r="BH273" s="1602" t="s">
        <v>36</v>
      </c>
      <c r="BI273" s="1622" t="s">
        <v>36</v>
      </c>
      <c r="BJ273" s="1622" t="s">
        <v>36</v>
      </c>
      <c r="BK273" s="1622" t="s">
        <v>36</v>
      </c>
      <c r="BL273" s="1642" t="s">
        <v>36</v>
      </c>
      <c r="BM273" s="1602" t="s">
        <v>36</v>
      </c>
      <c r="BN273" s="1622" t="s">
        <v>36</v>
      </c>
      <c r="BO273" s="1622" t="s">
        <v>36</v>
      </c>
      <c r="BP273" s="1622" t="s">
        <v>36</v>
      </c>
      <c r="BQ273" s="1642" t="s">
        <v>36</v>
      </c>
      <c r="BR273" s="1602" t="s">
        <v>36</v>
      </c>
      <c r="BS273" s="1622" t="s">
        <v>36</v>
      </c>
      <c r="BT273" s="1622" t="s">
        <v>36</v>
      </c>
      <c r="BU273" s="1622" t="s">
        <v>36</v>
      </c>
      <c r="BV273" s="1622" t="s">
        <v>36</v>
      </c>
      <c r="BW273" s="1622" t="s">
        <v>36</v>
      </c>
      <c r="BX273" s="1622" t="s">
        <v>36</v>
      </c>
      <c r="BY273" s="1680" t="s">
        <v>36</v>
      </c>
      <c r="BZ273" s="1680" t="s">
        <v>36</v>
      </c>
      <c r="CA273" s="1680" t="s">
        <v>36</v>
      </c>
      <c r="CB273" s="1680" t="s">
        <v>36</v>
      </c>
      <c r="CC273" s="1680" t="s">
        <v>36</v>
      </c>
      <c r="CD273" s="1680" t="s">
        <v>36</v>
      </c>
      <c r="CE273" s="2606"/>
      <c r="CF273" s="2606"/>
      <c r="CG273" s="2606"/>
      <c r="CH273" s="2606"/>
      <c r="CI273" s="2606"/>
      <c r="CJ273" s="2606"/>
      <c r="CK273" s="2606"/>
      <c r="CL273" s="2606"/>
      <c r="CM273" s="2606"/>
      <c r="CN273" s="2606"/>
      <c r="CO273" s="2606"/>
      <c r="CP273" s="2606"/>
      <c r="CQ273" s="2606"/>
      <c r="CR273" s="2606"/>
      <c r="CS273" s="2606"/>
      <c r="CT273" s="2606"/>
      <c r="CU273" s="2606"/>
      <c r="CV273" s="2606"/>
      <c r="CW273" s="2606"/>
      <c r="CX273" s="2606"/>
      <c r="CY273" s="2606"/>
      <c r="CZ273" s="2606"/>
    </row>
    <row r="274" s="767" customFormat="true" ht="15" customHeight="true" x14ac:dyDescent="0.2">
      <c r="B274" s="766"/>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3003" t="s">
        <v>77</v>
      </c>
      <c r="BB274" s="431" t="s">
        <v>50</v>
      </c>
      <c r="BC274" s="1602" t="s">
        <v>36</v>
      </c>
      <c r="BD274" s="1621" t="s">
        <v>36</v>
      </c>
      <c r="BE274" s="1621" t="s">
        <v>36</v>
      </c>
      <c r="BF274" s="1621" t="s">
        <v>36</v>
      </c>
      <c r="BG274" s="1641" t="s">
        <v>36</v>
      </c>
      <c r="BH274" s="1661" t="s">
        <v>36</v>
      </c>
      <c r="BI274" s="1621" t="s">
        <v>36</v>
      </c>
      <c r="BJ274" s="1621" t="s">
        <v>36</v>
      </c>
      <c r="BK274" s="1621" t="s">
        <v>36</v>
      </c>
      <c r="BL274" s="1641" t="s">
        <v>36</v>
      </c>
      <c r="BM274" s="1661" t="s">
        <v>36</v>
      </c>
      <c r="BN274" s="1621" t="s">
        <v>36</v>
      </c>
      <c r="BO274" s="1621" t="s">
        <v>36</v>
      </c>
      <c r="BP274" s="1621" t="s">
        <v>36</v>
      </c>
      <c r="BQ274" s="1641" t="s">
        <v>36</v>
      </c>
      <c r="BR274" s="1661" t="s">
        <v>36</v>
      </c>
      <c r="BS274" s="1621" t="s">
        <v>36</v>
      </c>
      <c r="BT274" s="1621" t="s">
        <v>36</v>
      </c>
      <c r="BU274" s="1621" t="s">
        <v>36</v>
      </c>
      <c r="BV274" s="1621" t="s">
        <v>36</v>
      </c>
      <c r="BW274" s="1621" t="s">
        <v>36</v>
      </c>
      <c r="BX274" s="1621" t="s">
        <v>36</v>
      </c>
      <c r="BY274" s="1679" t="s">
        <v>36</v>
      </c>
      <c r="BZ274" s="1679" t="s">
        <v>36</v>
      </c>
      <c r="CA274" s="1679" t="s">
        <v>36</v>
      </c>
      <c r="CB274" s="1679" t="s">
        <v>36</v>
      </c>
      <c r="CC274" s="1679" t="s">
        <v>36</v>
      </c>
      <c r="CD274" s="1679" t="s">
        <v>36</v>
      </c>
      <c r="CE274" s="2605"/>
      <c r="CF274" s="2605"/>
      <c r="CG274" s="2605"/>
      <c r="CH274" s="2605"/>
      <c r="CI274" s="2605"/>
      <c r="CJ274" s="2605"/>
      <c r="CK274" s="2605"/>
      <c r="CL274" s="2605"/>
      <c r="CM274" s="2605"/>
      <c r="CN274" s="2605"/>
      <c r="CO274" s="2605"/>
      <c r="CP274" s="2605"/>
      <c r="CQ274" s="2605"/>
      <c r="CR274" s="2605"/>
      <c r="CS274" s="2605"/>
      <c r="CT274" s="2605"/>
      <c r="CU274" s="2605"/>
      <c r="CV274" s="2605"/>
      <c r="CW274" s="2605"/>
      <c r="CX274" s="2605"/>
      <c r="CY274" s="2605"/>
      <c r="CZ274" s="2605"/>
    </row>
    <row r="275" s="767" customFormat="true" ht="15" customHeight="true" x14ac:dyDescent="0.2">
      <c r="B275" s="766"/>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3003"/>
      <c r="BB275" s="431" t="s">
        <v>49</v>
      </c>
      <c r="BC275" s="1602" t="s">
        <v>36</v>
      </c>
      <c r="BD275" s="1621" t="s">
        <v>36</v>
      </c>
      <c r="BE275" s="1621" t="s">
        <v>36</v>
      </c>
      <c r="BF275" s="1621" t="s">
        <v>36</v>
      </c>
      <c r="BG275" s="1641" t="s">
        <v>36</v>
      </c>
      <c r="BH275" s="1661" t="s">
        <v>36</v>
      </c>
      <c r="BI275" s="1621" t="s">
        <v>36</v>
      </c>
      <c r="BJ275" s="1621" t="s">
        <v>36</v>
      </c>
      <c r="BK275" s="1621" t="s">
        <v>36</v>
      </c>
      <c r="BL275" s="1641" t="s">
        <v>36</v>
      </c>
      <c r="BM275" s="1661" t="s">
        <v>36</v>
      </c>
      <c r="BN275" s="1621" t="s">
        <v>36</v>
      </c>
      <c r="BO275" s="1621" t="s">
        <v>36</v>
      </c>
      <c r="BP275" s="1621" t="s">
        <v>36</v>
      </c>
      <c r="BQ275" s="1641" t="s">
        <v>36</v>
      </c>
      <c r="BR275" s="1661" t="s">
        <v>36</v>
      </c>
      <c r="BS275" s="1621" t="s">
        <v>36</v>
      </c>
      <c r="BT275" s="1621" t="s">
        <v>36</v>
      </c>
      <c r="BU275" s="1621" t="s">
        <v>36</v>
      </c>
      <c r="BV275" s="1621" t="s">
        <v>36</v>
      </c>
      <c r="BW275" s="1621" t="s">
        <v>36</v>
      </c>
      <c r="BX275" s="1621" t="s">
        <v>36</v>
      </c>
      <c r="BY275" s="1679" t="s">
        <v>36</v>
      </c>
      <c r="BZ275" s="1679" t="s">
        <v>36</v>
      </c>
      <c r="CA275" s="1679" t="s">
        <v>36</v>
      </c>
      <c r="CB275" s="1679" t="s">
        <v>36</v>
      </c>
      <c r="CC275" s="1679" t="s">
        <v>36</v>
      </c>
      <c r="CD275" s="1679" t="s">
        <v>36</v>
      </c>
      <c r="CE275" s="2605"/>
      <c r="CF275" s="2605"/>
      <c r="CG275" s="2605"/>
      <c r="CH275" s="2605"/>
      <c r="CI275" s="2605"/>
      <c r="CJ275" s="2605"/>
      <c r="CK275" s="2605"/>
      <c r="CL275" s="2605"/>
      <c r="CM275" s="2605"/>
      <c r="CN275" s="2605"/>
      <c r="CO275" s="2605"/>
      <c r="CP275" s="2605"/>
      <c r="CQ275" s="2605"/>
      <c r="CR275" s="2605"/>
      <c r="CS275" s="2605"/>
      <c r="CT275" s="2605"/>
      <c r="CU275" s="2605"/>
      <c r="CV275" s="2605"/>
      <c r="CW275" s="2605"/>
      <c r="CX275" s="2605"/>
      <c r="CY275" s="2605"/>
      <c r="CZ275" s="2605"/>
    </row>
    <row r="276" s="767" customFormat="true" ht="15" customHeight="true" x14ac:dyDescent="0.2">
      <c r="B276" s="766"/>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3003"/>
      <c r="BB276" s="431" t="s">
        <v>115</v>
      </c>
      <c r="BC276" s="1602" t="s">
        <v>36</v>
      </c>
      <c r="BD276" s="1621" t="s">
        <v>36</v>
      </c>
      <c r="BE276" s="1621" t="s">
        <v>36</v>
      </c>
      <c r="BF276" s="1621" t="s">
        <v>36</v>
      </c>
      <c r="BG276" s="1641" t="s">
        <v>36</v>
      </c>
      <c r="BH276" s="1661" t="s">
        <v>36</v>
      </c>
      <c r="BI276" s="1621" t="s">
        <v>36</v>
      </c>
      <c r="BJ276" s="1621" t="s">
        <v>36</v>
      </c>
      <c r="BK276" s="1621" t="s">
        <v>36</v>
      </c>
      <c r="BL276" s="1641" t="s">
        <v>36</v>
      </c>
      <c r="BM276" s="1661" t="s">
        <v>36</v>
      </c>
      <c r="BN276" s="1621" t="s">
        <v>36</v>
      </c>
      <c r="BO276" s="1621" t="s">
        <v>36</v>
      </c>
      <c r="BP276" s="1621" t="s">
        <v>36</v>
      </c>
      <c r="BQ276" s="1641" t="s">
        <v>36</v>
      </c>
      <c r="BR276" s="1661" t="s">
        <v>36</v>
      </c>
      <c r="BS276" s="1621" t="s">
        <v>36</v>
      </c>
      <c r="BT276" s="1621" t="s">
        <v>36</v>
      </c>
      <c r="BU276" s="1621" t="s">
        <v>36</v>
      </c>
      <c r="BV276" s="1621" t="s">
        <v>36</v>
      </c>
      <c r="BW276" s="1621" t="s">
        <v>36</v>
      </c>
      <c r="BX276" s="1621" t="s">
        <v>36</v>
      </c>
      <c r="BY276" s="1679" t="s">
        <v>36</v>
      </c>
      <c r="BZ276" s="1679" t="s">
        <v>36</v>
      </c>
      <c r="CA276" s="1679" t="s">
        <v>36</v>
      </c>
      <c r="CB276" s="1679" t="s">
        <v>36</v>
      </c>
      <c r="CC276" s="1679" t="s">
        <v>36</v>
      </c>
      <c r="CD276" s="1679" t="s">
        <v>36</v>
      </c>
      <c r="CE276" s="2605"/>
      <c r="CF276" s="2605"/>
      <c r="CG276" s="2605"/>
      <c r="CH276" s="2605"/>
      <c r="CI276" s="2605"/>
      <c r="CJ276" s="2605"/>
      <c r="CK276" s="2605"/>
      <c r="CL276" s="2605"/>
      <c r="CM276" s="2605"/>
      <c r="CN276" s="2605"/>
      <c r="CO276" s="2605"/>
      <c r="CP276" s="2605"/>
      <c r="CQ276" s="2605"/>
      <c r="CR276" s="2605"/>
      <c r="CS276" s="2605"/>
      <c r="CT276" s="2605"/>
      <c r="CU276" s="2605"/>
      <c r="CV276" s="2605"/>
      <c r="CW276" s="2605"/>
      <c r="CX276" s="2605"/>
      <c r="CY276" s="2605"/>
      <c r="CZ276" s="2605"/>
    </row>
    <row r="277" s="767" customFormat="true" ht="15" customHeight="true" x14ac:dyDescent="0.2">
      <c r="B277" s="766"/>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3003" t="s">
        <v>78</v>
      </c>
      <c r="BB277" s="431" t="s">
        <v>79</v>
      </c>
      <c r="BC277" s="1602" t="s">
        <v>36</v>
      </c>
      <c r="BD277" s="1621" t="s">
        <v>36</v>
      </c>
      <c r="BE277" s="1621" t="s">
        <v>36</v>
      </c>
      <c r="BF277" s="1621" t="s">
        <v>36</v>
      </c>
      <c r="BG277" s="1641" t="s">
        <v>36</v>
      </c>
      <c r="BH277" s="1661" t="s">
        <v>36</v>
      </c>
      <c r="BI277" s="1621" t="s">
        <v>36</v>
      </c>
      <c r="BJ277" s="1621" t="s">
        <v>36</v>
      </c>
      <c r="BK277" s="1621" t="s">
        <v>36</v>
      </c>
      <c r="BL277" s="1641" t="s">
        <v>36</v>
      </c>
      <c r="BM277" s="1661" t="s">
        <v>36</v>
      </c>
      <c r="BN277" s="1621" t="s">
        <v>36</v>
      </c>
      <c r="BO277" s="1621" t="s">
        <v>36</v>
      </c>
      <c r="BP277" s="1621" t="s">
        <v>36</v>
      </c>
      <c r="BQ277" s="1641" t="s">
        <v>36</v>
      </c>
      <c r="BR277" s="1661" t="s">
        <v>36</v>
      </c>
      <c r="BS277" s="1621" t="s">
        <v>36</v>
      </c>
      <c r="BT277" s="1621" t="s">
        <v>36</v>
      </c>
      <c r="BU277" s="1621" t="s">
        <v>36</v>
      </c>
      <c r="BV277" s="1621" t="s">
        <v>36</v>
      </c>
      <c r="BW277" s="1621" t="s">
        <v>36</v>
      </c>
      <c r="BX277" s="1621" t="s">
        <v>36</v>
      </c>
      <c r="BY277" s="1679" t="s">
        <v>36</v>
      </c>
      <c r="BZ277" s="1679" t="s">
        <v>36</v>
      </c>
      <c r="CA277" s="1679" t="s">
        <v>36</v>
      </c>
      <c r="CB277" s="1679" t="s">
        <v>36</v>
      </c>
      <c r="CC277" s="1679" t="s">
        <v>36</v>
      </c>
      <c r="CD277" s="1679" t="s">
        <v>36</v>
      </c>
      <c r="CE277" s="2605"/>
      <c r="CF277" s="2605"/>
      <c r="CG277" s="2605"/>
      <c r="CH277" s="2605"/>
      <c r="CI277" s="2605"/>
      <c r="CJ277" s="2605"/>
      <c r="CK277" s="2605"/>
      <c r="CL277" s="2605"/>
      <c r="CM277" s="2605"/>
      <c r="CN277" s="2605"/>
      <c r="CO277" s="2605"/>
      <c r="CP277" s="2605"/>
      <c r="CQ277" s="2605"/>
      <c r="CR277" s="2605"/>
      <c r="CS277" s="2605"/>
      <c r="CT277" s="2605"/>
      <c r="CU277" s="2605"/>
      <c r="CV277" s="2605"/>
      <c r="CW277" s="2605"/>
      <c r="CX277" s="2605"/>
      <c r="CY277" s="2605"/>
      <c r="CZ277" s="2605"/>
    </row>
    <row r="278" s="767" customFormat="true" ht="15" customHeight="true" x14ac:dyDescent="0.2">
      <c r="B278" s="766"/>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3003"/>
      <c r="BB278" s="431" t="s">
        <v>80</v>
      </c>
      <c r="BC278" s="1602" t="s">
        <v>36</v>
      </c>
      <c r="BD278" s="1621" t="s">
        <v>36</v>
      </c>
      <c r="BE278" s="1621" t="s">
        <v>36</v>
      </c>
      <c r="BF278" s="1621" t="s">
        <v>36</v>
      </c>
      <c r="BG278" s="1641" t="s">
        <v>36</v>
      </c>
      <c r="BH278" s="1661" t="s">
        <v>36</v>
      </c>
      <c r="BI278" s="1621" t="s">
        <v>36</v>
      </c>
      <c r="BJ278" s="1621" t="s">
        <v>36</v>
      </c>
      <c r="BK278" s="1621" t="s">
        <v>36</v>
      </c>
      <c r="BL278" s="1641" t="s">
        <v>36</v>
      </c>
      <c r="BM278" s="1661" t="s">
        <v>36</v>
      </c>
      <c r="BN278" s="1621" t="s">
        <v>36</v>
      </c>
      <c r="BO278" s="1621" t="s">
        <v>36</v>
      </c>
      <c r="BP278" s="1621" t="s">
        <v>36</v>
      </c>
      <c r="BQ278" s="1641" t="s">
        <v>36</v>
      </c>
      <c r="BR278" s="1661" t="s">
        <v>36</v>
      </c>
      <c r="BS278" s="1621" t="s">
        <v>36</v>
      </c>
      <c r="BT278" s="1621" t="s">
        <v>36</v>
      </c>
      <c r="BU278" s="1621" t="s">
        <v>36</v>
      </c>
      <c r="BV278" s="1621" t="s">
        <v>36</v>
      </c>
      <c r="BW278" s="1621" t="s">
        <v>36</v>
      </c>
      <c r="BX278" s="1621" t="s">
        <v>36</v>
      </c>
      <c r="BY278" s="1679" t="s">
        <v>36</v>
      </c>
      <c r="BZ278" s="1679" t="s">
        <v>36</v>
      </c>
      <c r="CA278" s="1679" t="s">
        <v>36</v>
      </c>
      <c r="CB278" s="1679" t="s">
        <v>36</v>
      </c>
      <c r="CC278" s="1679" t="s">
        <v>36</v>
      </c>
      <c r="CD278" s="1679" t="s">
        <v>36</v>
      </c>
      <c r="CE278" s="2605"/>
      <c r="CF278" s="2605"/>
      <c r="CG278" s="2605"/>
      <c r="CH278" s="2605"/>
      <c r="CI278" s="2605"/>
      <c r="CJ278" s="2605"/>
      <c r="CK278" s="2605"/>
      <c r="CL278" s="2605"/>
      <c r="CM278" s="2605"/>
      <c r="CN278" s="2605"/>
      <c r="CO278" s="2605"/>
      <c r="CP278" s="2605"/>
      <c r="CQ278" s="2605"/>
      <c r="CR278" s="2605"/>
      <c r="CS278" s="2605"/>
      <c r="CT278" s="2605"/>
      <c r="CU278" s="2605"/>
      <c r="CV278" s="2605"/>
      <c r="CW278" s="2605"/>
      <c r="CX278" s="2605"/>
      <c r="CY278" s="2605"/>
      <c r="CZ278" s="2605"/>
    </row>
    <row r="279" s="767" customFormat="true" ht="15" customHeight="true" x14ac:dyDescent="0.2">
      <c r="B279" s="766"/>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3003"/>
      <c r="BB279" s="431" t="s">
        <v>81</v>
      </c>
      <c r="BC279" s="1602" t="s">
        <v>36</v>
      </c>
      <c r="BD279" s="1622" t="s">
        <v>36</v>
      </c>
      <c r="BE279" s="1622" t="s">
        <v>36</v>
      </c>
      <c r="BF279" s="1622" t="s">
        <v>36</v>
      </c>
      <c r="BG279" s="1642" t="s">
        <v>36</v>
      </c>
      <c r="BH279" s="1602" t="s">
        <v>36</v>
      </c>
      <c r="BI279" s="1622" t="s">
        <v>36</v>
      </c>
      <c r="BJ279" s="1622" t="s">
        <v>36</v>
      </c>
      <c r="BK279" s="1622" t="s">
        <v>36</v>
      </c>
      <c r="BL279" s="1642" t="s">
        <v>36</v>
      </c>
      <c r="BM279" s="1602" t="s">
        <v>36</v>
      </c>
      <c r="BN279" s="1622" t="s">
        <v>36</v>
      </c>
      <c r="BO279" s="1622" t="s">
        <v>36</v>
      </c>
      <c r="BP279" s="1622" t="s">
        <v>36</v>
      </c>
      <c r="BQ279" s="1642" t="s">
        <v>36</v>
      </c>
      <c r="BR279" s="1602" t="s">
        <v>36</v>
      </c>
      <c r="BS279" s="1622" t="s">
        <v>36</v>
      </c>
      <c r="BT279" s="1622" t="s">
        <v>36</v>
      </c>
      <c r="BU279" s="1622" t="s">
        <v>36</v>
      </c>
      <c r="BV279" s="1622" t="s">
        <v>36</v>
      </c>
      <c r="BW279" s="1622" t="s">
        <v>36</v>
      </c>
      <c r="BX279" s="1622" t="s">
        <v>36</v>
      </c>
      <c r="BY279" s="1680" t="s">
        <v>36</v>
      </c>
      <c r="BZ279" s="1680" t="s">
        <v>36</v>
      </c>
      <c r="CA279" s="1680" t="s">
        <v>36</v>
      </c>
      <c r="CB279" s="1680" t="s">
        <v>36</v>
      </c>
      <c r="CC279" s="1680" t="s">
        <v>36</v>
      </c>
      <c r="CD279" s="1680" t="s">
        <v>36</v>
      </c>
      <c r="CE279" s="2606"/>
      <c r="CF279" s="2606"/>
      <c r="CG279" s="2606"/>
      <c r="CH279" s="2606"/>
      <c r="CI279" s="2606"/>
      <c r="CJ279" s="2606"/>
      <c r="CK279" s="2606"/>
      <c r="CL279" s="2606"/>
      <c r="CM279" s="2606"/>
      <c r="CN279" s="2606"/>
      <c r="CO279" s="2606"/>
      <c r="CP279" s="2606"/>
      <c r="CQ279" s="2606"/>
      <c r="CR279" s="2606"/>
      <c r="CS279" s="2606"/>
      <c r="CT279" s="2606"/>
      <c r="CU279" s="2606"/>
      <c r="CV279" s="2606"/>
      <c r="CW279" s="2606"/>
      <c r="CX279" s="2606"/>
      <c r="CY279" s="2606"/>
      <c r="CZ279" s="2606"/>
    </row>
    <row r="280" s="767" customFormat="true" ht="15" customHeight="true" x14ac:dyDescent="0.2">
      <c r="B280" s="766"/>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3003"/>
      <c r="BB280" s="431" t="s">
        <v>82</v>
      </c>
      <c r="BC280" s="1602" t="s">
        <v>36</v>
      </c>
      <c r="BD280" s="1622" t="s">
        <v>36</v>
      </c>
      <c r="BE280" s="1622" t="s">
        <v>36</v>
      </c>
      <c r="BF280" s="1622" t="s">
        <v>36</v>
      </c>
      <c r="BG280" s="1642" t="s">
        <v>36</v>
      </c>
      <c r="BH280" s="1602" t="s">
        <v>36</v>
      </c>
      <c r="BI280" s="1622" t="s">
        <v>36</v>
      </c>
      <c r="BJ280" s="1622" t="s">
        <v>36</v>
      </c>
      <c r="BK280" s="1622" t="s">
        <v>36</v>
      </c>
      <c r="BL280" s="1642" t="s">
        <v>36</v>
      </c>
      <c r="BM280" s="1602" t="s">
        <v>36</v>
      </c>
      <c r="BN280" s="1622" t="s">
        <v>36</v>
      </c>
      <c r="BO280" s="1622" t="s">
        <v>36</v>
      </c>
      <c r="BP280" s="1622" t="s">
        <v>36</v>
      </c>
      <c r="BQ280" s="1642" t="s">
        <v>36</v>
      </c>
      <c r="BR280" s="1602" t="s">
        <v>36</v>
      </c>
      <c r="BS280" s="1622" t="s">
        <v>36</v>
      </c>
      <c r="BT280" s="1622" t="s">
        <v>36</v>
      </c>
      <c r="BU280" s="1622" t="s">
        <v>36</v>
      </c>
      <c r="BV280" s="1622" t="s">
        <v>36</v>
      </c>
      <c r="BW280" s="1622" t="s">
        <v>36</v>
      </c>
      <c r="BX280" s="1622" t="s">
        <v>36</v>
      </c>
      <c r="BY280" s="1680" t="s">
        <v>36</v>
      </c>
      <c r="BZ280" s="1680" t="s">
        <v>36</v>
      </c>
      <c r="CA280" s="1680" t="s">
        <v>36</v>
      </c>
      <c r="CB280" s="1680" t="s">
        <v>36</v>
      </c>
      <c r="CC280" s="1680" t="s">
        <v>36</v>
      </c>
      <c r="CD280" s="1680" t="s">
        <v>36</v>
      </c>
      <c r="CE280" s="2606"/>
      <c r="CF280" s="2606"/>
      <c r="CG280" s="2606"/>
      <c r="CH280" s="2606"/>
      <c r="CI280" s="2606"/>
      <c r="CJ280" s="2606"/>
      <c r="CK280" s="2606"/>
      <c r="CL280" s="2606"/>
      <c r="CM280" s="2606"/>
      <c r="CN280" s="2606"/>
      <c r="CO280" s="2606"/>
      <c r="CP280" s="2606"/>
      <c r="CQ280" s="2606"/>
      <c r="CR280" s="2606"/>
      <c r="CS280" s="2606"/>
      <c r="CT280" s="2606"/>
      <c r="CU280" s="2606"/>
      <c r="CV280" s="2606"/>
      <c r="CW280" s="2606"/>
      <c r="CX280" s="2606"/>
      <c r="CY280" s="2606"/>
      <c r="CZ280" s="2606"/>
    </row>
    <row r="281" s="767" customFormat="true" ht="15" customHeight="true" x14ac:dyDescent="0.2">
      <c r="B281" s="766"/>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3003"/>
      <c r="BB281" s="431" t="s">
        <v>83</v>
      </c>
      <c r="BC281" s="1602" t="s">
        <v>36</v>
      </c>
      <c r="BD281" s="1622" t="s">
        <v>36</v>
      </c>
      <c r="BE281" s="1622" t="s">
        <v>36</v>
      </c>
      <c r="BF281" s="1622" t="s">
        <v>36</v>
      </c>
      <c r="BG281" s="1642" t="s">
        <v>36</v>
      </c>
      <c r="BH281" s="1602" t="s">
        <v>36</v>
      </c>
      <c r="BI281" s="1622" t="s">
        <v>36</v>
      </c>
      <c r="BJ281" s="1622" t="s">
        <v>36</v>
      </c>
      <c r="BK281" s="1622" t="s">
        <v>36</v>
      </c>
      <c r="BL281" s="1642" t="s">
        <v>36</v>
      </c>
      <c r="BM281" s="1602" t="s">
        <v>36</v>
      </c>
      <c r="BN281" s="1622" t="s">
        <v>36</v>
      </c>
      <c r="BO281" s="1622" t="s">
        <v>36</v>
      </c>
      <c r="BP281" s="1622" t="s">
        <v>36</v>
      </c>
      <c r="BQ281" s="1642" t="s">
        <v>36</v>
      </c>
      <c r="BR281" s="1602" t="s">
        <v>36</v>
      </c>
      <c r="BS281" s="1622" t="s">
        <v>36</v>
      </c>
      <c r="BT281" s="1622" t="s">
        <v>36</v>
      </c>
      <c r="BU281" s="1622" t="s">
        <v>36</v>
      </c>
      <c r="BV281" s="1622" t="s">
        <v>36</v>
      </c>
      <c r="BW281" s="1622" t="s">
        <v>36</v>
      </c>
      <c r="BX281" s="1622" t="s">
        <v>36</v>
      </c>
      <c r="BY281" s="1680" t="s">
        <v>36</v>
      </c>
      <c r="BZ281" s="1680" t="s">
        <v>36</v>
      </c>
      <c r="CA281" s="1680" t="s">
        <v>36</v>
      </c>
      <c r="CB281" s="1680" t="s">
        <v>36</v>
      </c>
      <c r="CC281" s="1680" t="s">
        <v>36</v>
      </c>
      <c r="CD281" s="1680" t="s">
        <v>36</v>
      </c>
      <c r="CE281" s="2606"/>
      <c r="CF281" s="2606"/>
      <c r="CG281" s="2606"/>
      <c r="CH281" s="2606"/>
      <c r="CI281" s="2606"/>
      <c r="CJ281" s="2606"/>
      <c r="CK281" s="2606"/>
      <c r="CL281" s="2606"/>
      <c r="CM281" s="2606"/>
      <c r="CN281" s="2606"/>
      <c r="CO281" s="2606"/>
      <c r="CP281" s="2606"/>
      <c r="CQ281" s="2606"/>
      <c r="CR281" s="2606"/>
      <c r="CS281" s="2606"/>
      <c r="CT281" s="2606"/>
      <c r="CU281" s="2606"/>
      <c r="CV281" s="2606"/>
      <c r="CW281" s="2606"/>
      <c r="CX281" s="2606"/>
      <c r="CY281" s="2606"/>
      <c r="CZ281" s="2606"/>
    </row>
    <row r="282" s="767" customFormat="true" ht="15" customHeight="true" x14ac:dyDescent="0.2">
      <c r="B282" s="766"/>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3003"/>
      <c r="BB282" s="431" t="s">
        <v>84</v>
      </c>
      <c r="BC282" s="1602" t="s">
        <v>36</v>
      </c>
      <c r="BD282" s="1622" t="s">
        <v>36</v>
      </c>
      <c r="BE282" s="1622" t="s">
        <v>36</v>
      </c>
      <c r="BF282" s="1622" t="s">
        <v>36</v>
      </c>
      <c r="BG282" s="1642" t="s">
        <v>36</v>
      </c>
      <c r="BH282" s="1602" t="s">
        <v>36</v>
      </c>
      <c r="BI282" s="1622" t="s">
        <v>36</v>
      </c>
      <c r="BJ282" s="1622" t="s">
        <v>36</v>
      </c>
      <c r="BK282" s="1622" t="s">
        <v>36</v>
      </c>
      <c r="BL282" s="1642" t="s">
        <v>36</v>
      </c>
      <c r="BM282" s="1602" t="s">
        <v>36</v>
      </c>
      <c r="BN282" s="1622" t="s">
        <v>36</v>
      </c>
      <c r="BO282" s="1622" t="s">
        <v>36</v>
      </c>
      <c r="BP282" s="1622" t="s">
        <v>36</v>
      </c>
      <c r="BQ282" s="1642" t="s">
        <v>36</v>
      </c>
      <c r="BR282" s="1602" t="s">
        <v>36</v>
      </c>
      <c r="BS282" s="1622" t="s">
        <v>36</v>
      </c>
      <c r="BT282" s="1622" t="s">
        <v>36</v>
      </c>
      <c r="BU282" s="1622" t="s">
        <v>36</v>
      </c>
      <c r="BV282" s="1622" t="s">
        <v>36</v>
      </c>
      <c r="BW282" s="1622" t="s">
        <v>36</v>
      </c>
      <c r="BX282" s="1622" t="s">
        <v>36</v>
      </c>
      <c r="BY282" s="1680" t="s">
        <v>36</v>
      </c>
      <c r="BZ282" s="1680" t="s">
        <v>36</v>
      </c>
      <c r="CA282" s="1680" t="s">
        <v>36</v>
      </c>
      <c r="CB282" s="1680" t="s">
        <v>36</v>
      </c>
      <c r="CC282" s="1680" t="s">
        <v>36</v>
      </c>
      <c r="CD282" s="1680" t="s">
        <v>36</v>
      </c>
      <c r="CE282" s="2606"/>
      <c r="CF282" s="2606"/>
      <c r="CG282" s="2606"/>
      <c r="CH282" s="2606"/>
      <c r="CI282" s="2606"/>
      <c r="CJ282" s="2606"/>
      <c r="CK282" s="2606"/>
      <c r="CL282" s="2606"/>
      <c r="CM282" s="2606"/>
      <c r="CN282" s="2606"/>
      <c r="CO282" s="2606"/>
      <c r="CP282" s="2606"/>
      <c r="CQ282" s="2606"/>
      <c r="CR282" s="2606"/>
      <c r="CS282" s="2606"/>
      <c r="CT282" s="2606"/>
      <c r="CU282" s="2606"/>
      <c r="CV282" s="2606"/>
      <c r="CW282" s="2606"/>
      <c r="CX282" s="2606"/>
      <c r="CY282" s="2606"/>
      <c r="CZ282" s="2606"/>
    </row>
    <row r="283" s="767" customFormat="true" ht="15" customHeight="true" x14ac:dyDescent="0.2">
      <c r="B283" s="766"/>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3003"/>
      <c r="BB283" s="431" t="s">
        <v>85</v>
      </c>
      <c r="BC283" s="1602" t="s">
        <v>36</v>
      </c>
      <c r="BD283" s="1622" t="s">
        <v>36</v>
      </c>
      <c r="BE283" s="1622" t="s">
        <v>36</v>
      </c>
      <c r="BF283" s="1622" t="s">
        <v>36</v>
      </c>
      <c r="BG283" s="1642" t="s">
        <v>36</v>
      </c>
      <c r="BH283" s="1602" t="s">
        <v>36</v>
      </c>
      <c r="BI283" s="1622" t="s">
        <v>36</v>
      </c>
      <c r="BJ283" s="1622" t="s">
        <v>36</v>
      </c>
      <c r="BK283" s="1622" t="s">
        <v>36</v>
      </c>
      <c r="BL283" s="1642" t="s">
        <v>36</v>
      </c>
      <c r="BM283" s="1602" t="s">
        <v>36</v>
      </c>
      <c r="BN283" s="1622" t="s">
        <v>36</v>
      </c>
      <c r="BO283" s="1622" t="s">
        <v>36</v>
      </c>
      <c r="BP283" s="1622" t="s">
        <v>36</v>
      </c>
      <c r="BQ283" s="1642" t="s">
        <v>36</v>
      </c>
      <c r="BR283" s="1602" t="s">
        <v>36</v>
      </c>
      <c r="BS283" s="1622" t="s">
        <v>36</v>
      </c>
      <c r="BT283" s="1622" t="s">
        <v>36</v>
      </c>
      <c r="BU283" s="1622" t="s">
        <v>36</v>
      </c>
      <c r="BV283" s="1622" t="s">
        <v>36</v>
      </c>
      <c r="BW283" s="1622" t="s">
        <v>36</v>
      </c>
      <c r="BX283" s="1622" t="s">
        <v>36</v>
      </c>
      <c r="BY283" s="1680" t="s">
        <v>36</v>
      </c>
      <c r="BZ283" s="1680" t="s">
        <v>36</v>
      </c>
      <c r="CA283" s="1680" t="s">
        <v>36</v>
      </c>
      <c r="CB283" s="1680" t="s">
        <v>36</v>
      </c>
      <c r="CC283" s="1680" t="s">
        <v>36</v>
      </c>
      <c r="CD283" s="1680" t="s">
        <v>36</v>
      </c>
      <c r="CE283" s="2606"/>
      <c r="CF283" s="2606"/>
      <c r="CG283" s="2606"/>
      <c r="CH283" s="2606"/>
      <c r="CI283" s="2606"/>
      <c r="CJ283" s="2606"/>
      <c r="CK283" s="2606"/>
      <c r="CL283" s="2606"/>
      <c r="CM283" s="2606"/>
      <c r="CN283" s="2606"/>
      <c r="CO283" s="2606"/>
      <c r="CP283" s="2606"/>
      <c r="CQ283" s="2606"/>
      <c r="CR283" s="2606"/>
      <c r="CS283" s="2606"/>
      <c r="CT283" s="2606"/>
      <c r="CU283" s="2606"/>
      <c r="CV283" s="2606"/>
      <c r="CW283" s="2606"/>
      <c r="CX283" s="2606"/>
      <c r="CY283" s="2606"/>
      <c r="CZ283" s="2606"/>
    </row>
    <row r="284" s="767" customFormat="true" ht="15" customHeight="true" x14ac:dyDescent="0.2">
      <c r="B284" s="766"/>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3004"/>
      <c r="BB284" s="432" t="s">
        <v>115</v>
      </c>
      <c r="BC284" s="1603" t="s">
        <v>36</v>
      </c>
      <c r="BD284" s="1623" t="s">
        <v>36</v>
      </c>
      <c r="BE284" s="1623" t="s">
        <v>36</v>
      </c>
      <c r="BF284" s="1623" t="s">
        <v>36</v>
      </c>
      <c r="BG284" s="1643" t="s">
        <v>36</v>
      </c>
      <c r="BH284" s="1662" t="s">
        <v>36</v>
      </c>
      <c r="BI284" s="1623" t="s">
        <v>36</v>
      </c>
      <c r="BJ284" s="1623" t="s">
        <v>36</v>
      </c>
      <c r="BK284" s="1623" t="s">
        <v>36</v>
      </c>
      <c r="BL284" s="1643" t="s">
        <v>36</v>
      </c>
      <c r="BM284" s="1662" t="s">
        <v>36</v>
      </c>
      <c r="BN284" s="1623" t="s">
        <v>36</v>
      </c>
      <c r="BO284" s="1623" t="s">
        <v>36</v>
      </c>
      <c r="BP284" s="1623" t="s">
        <v>36</v>
      </c>
      <c r="BQ284" s="1643" t="s">
        <v>36</v>
      </c>
      <c r="BR284" s="1662" t="s">
        <v>36</v>
      </c>
      <c r="BS284" s="1623" t="s">
        <v>36</v>
      </c>
      <c r="BT284" s="1623" t="s">
        <v>36</v>
      </c>
      <c r="BU284" s="1623" t="s">
        <v>36</v>
      </c>
      <c r="BV284" s="1623" t="s">
        <v>36</v>
      </c>
      <c r="BW284" s="1623" t="s">
        <v>36</v>
      </c>
      <c r="BX284" s="1623" t="s">
        <v>36</v>
      </c>
      <c r="BY284" s="1681" t="s">
        <v>36</v>
      </c>
      <c r="BZ284" s="1681" t="s">
        <v>36</v>
      </c>
      <c r="CA284" s="1681" t="s">
        <v>36</v>
      </c>
      <c r="CB284" s="1681" t="s">
        <v>36</v>
      </c>
      <c r="CC284" s="1681" t="s">
        <v>36</v>
      </c>
      <c r="CD284" s="1681" t="s">
        <v>36</v>
      </c>
      <c r="CE284" s="2607"/>
      <c r="CF284" s="2607"/>
      <c r="CG284" s="2607"/>
      <c r="CH284" s="2607"/>
      <c r="CI284" s="2607"/>
      <c r="CJ284" s="2607"/>
      <c r="CK284" s="2607"/>
      <c r="CL284" s="2607"/>
      <c r="CM284" s="2607"/>
      <c r="CN284" s="2607"/>
      <c r="CO284" s="2607"/>
      <c r="CP284" s="2607"/>
      <c r="CQ284" s="2607"/>
      <c r="CR284" s="2607"/>
      <c r="CS284" s="2607"/>
      <c r="CT284" s="2607"/>
      <c r="CU284" s="2607"/>
      <c r="CV284" s="2607"/>
      <c r="CW284" s="2607"/>
      <c r="CX284" s="2607"/>
      <c r="CY284" s="2607"/>
      <c r="CZ284" s="2607"/>
    </row>
    <row r="285" s="767" customFormat="true" ht="15" customHeight="true" x14ac:dyDescent="0.2">
      <c r="B285" s="766"/>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767" customFormat="true" ht="15" customHeight="true" x14ac:dyDescent="0.2">
      <c r="B286" s="766"/>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767" customFormat="true" ht="15" customHeight="true" x14ac:dyDescent="0.2">
      <c r="B287" s="766"/>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767" customFormat="true" ht="15" customHeight="true" x14ac:dyDescent="0.2">
      <c r="B288" s="766"/>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767" customFormat="true" ht="15" customHeight="true" x14ac:dyDescent="0.2">
      <c r="A289" s="778"/>
      <c r="B289" s="779"/>
      <c r="C289" s="78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767" customFormat="true" ht="15" customHeight="true" x14ac:dyDescent="0.2">
      <c r="A290" s="1090"/>
      <c r="B290" s="1091"/>
      <c r="C290" s="1092"/>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767" customFormat="true" ht="15" customHeight="true" x14ac:dyDescent="0.2">
      <c r="A291" s="1093"/>
      <c r="B291" s="1094"/>
      <c r="C291" s="1095"/>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767" customFormat="true" ht="15" customHeight="true" x14ac:dyDescent="0.2">
      <c r="A292" s="1096"/>
      <c r="B292" s="1097"/>
      <c r="C292" s="1098"/>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767" customFormat="true" ht="15" customHeight="true" x14ac:dyDescent="0.2">
      <c r="A293" s="1099"/>
      <c r="B293" s="1100"/>
      <c r="C293" s="1101"/>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767" customFormat="true" ht="15" customHeight="true" x14ac:dyDescent="0.2">
      <c r="A294" s="1102"/>
      <c r="B294" s="1103"/>
      <c r="C294" s="1104"/>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767" customFormat="true" ht="15" customHeight="true" x14ac:dyDescent="0.2">
      <c r="A295" s="1102"/>
      <c r="B295" s="1103"/>
      <c r="C295" s="1104"/>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767" customFormat="true" ht="15" customHeight="true" x14ac:dyDescent="0.2">
      <c r="A296" s="1102"/>
      <c r="B296" s="1105"/>
      <c r="C296" s="1104"/>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767" customFormat="true" ht="15" customHeight="true" x14ac:dyDescent="0.2">
      <c r="A297" s="1106"/>
      <c r="B297" s="1107"/>
      <c r="C297" s="1108"/>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767" customFormat="true" ht="15" customHeight="true" x14ac:dyDescent="0.2">
      <c r="B298" s="766"/>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767" customFormat="true" ht="15" customHeight="true" x14ac:dyDescent="0.2">
      <c r="A299" s="781"/>
      <c r="B299" s="782"/>
      <c r="C299" s="783"/>
      <c r="D299" s="784"/>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767" customFormat="true" ht="15" customHeight="true" x14ac:dyDescent="0.2">
      <c r="A300" s="1109"/>
      <c r="B300" s="1110"/>
      <c r="C300" s="1111"/>
      <c r="D300" s="1112"/>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767" customFormat="true" ht="15" customHeight="true" x14ac:dyDescent="0.2">
      <c r="A301" s="1113"/>
      <c r="B301" s="1114"/>
      <c r="C301" s="1115"/>
      <c r="D301" s="1116"/>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767" customFormat="true" ht="15" customHeight="true" x14ac:dyDescent="0.2">
      <c r="A302" s="1117"/>
      <c r="B302" s="1118"/>
      <c r="C302" s="1119"/>
      <c r="D302" s="112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767" customFormat="true" ht="15" customHeight="true" x14ac:dyDescent="0.2">
      <c r="A303" s="1121"/>
      <c r="B303" s="1122"/>
      <c r="C303" s="1123"/>
      <c r="D303" s="1124"/>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767" customFormat="true" ht="15" customHeight="true" x14ac:dyDescent="0.2">
      <c r="A304" s="1125"/>
      <c r="B304" s="1126"/>
      <c r="C304" s="1127"/>
      <c r="D304" s="1128"/>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767" customFormat="true" ht="15" customHeight="true" x14ac:dyDescent="0.2">
      <c r="A305" s="1129"/>
      <c r="B305" s="1130"/>
      <c r="C305" s="1131"/>
      <c r="D305" s="1132"/>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767" customFormat="true" ht="15" customHeight="true" x14ac:dyDescent="0.2">
      <c r="B306" s="766"/>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767" customFormat="true" ht="15" customHeight="true" x14ac:dyDescent="0.2">
      <c r="B307" s="766"/>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767" customFormat="true" ht="15" customHeight="true" x14ac:dyDescent="0.2">
      <c r="B308" s="766"/>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767" customFormat="true" ht="15" customHeight="true" x14ac:dyDescent="0.2">
      <c r="B309" s="766"/>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767" customFormat="true" ht="15" customHeight="true" x14ac:dyDescent="0.2">
      <c r="B310" s="766"/>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767" customFormat="true" ht="15" customHeight="true" x14ac:dyDescent="0.2">
      <c r="B311" s="766"/>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767" customFormat="true" ht="15" customHeight="true" x14ac:dyDescent="0.2">
      <c r="B312" s="766"/>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767" customFormat="true" ht="15" customHeight="true" x14ac:dyDescent="0.2">
      <c r="B313" s="766"/>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767" customFormat="true" ht="15" customHeight="true" x14ac:dyDescent="0.2">
      <c r="B314" s="766"/>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767" customFormat="true" ht="15" customHeight="true" x14ac:dyDescent="0.2">
      <c r="B315" s="766"/>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767" customFormat="true" ht="15" customHeight="true" x14ac:dyDescent="0.2">
      <c r="B316" s="766"/>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767" customFormat="true" ht="15" customHeight="true" x14ac:dyDescent="0.2">
      <c r="B317" s="766"/>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767" customFormat="true" ht="15" customHeight="true" x14ac:dyDescent="0.2">
      <c r="B318" s="766"/>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767" customFormat="true" ht="15" customHeight="true" x14ac:dyDescent="0.2">
      <c r="B319" s="766"/>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767" customFormat="true" ht="15" customHeight="true" x14ac:dyDescent="0.2">
      <c r="B320" s="766"/>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767" customFormat="true" ht="15" customHeight="true" x14ac:dyDescent="0.2">
      <c r="B321" s="766"/>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767" customFormat="true" ht="15" customHeight="true" x14ac:dyDescent="0.2">
      <c r="B322" s="766"/>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767" customFormat="true" ht="15" customHeight="true" x14ac:dyDescent="0.2">
      <c r="B323" s="766"/>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767" customFormat="true" ht="15" customHeight="true" x14ac:dyDescent="0.2">
      <c r="B324" s="766"/>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767" customFormat="true" ht="15" customHeight="true" x14ac:dyDescent="0.2">
      <c r="B325" s="766"/>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767" customFormat="true" ht="15" customHeight="true" x14ac:dyDescent="0.2">
      <c r="B326" s="766"/>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767" customFormat="true" ht="15" customHeight="true" x14ac:dyDescent="0.2">
      <c r="B327" s="766"/>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767" customFormat="true" ht="15" customHeight="true" x14ac:dyDescent="0.2">
      <c r="B328" s="766"/>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767" customFormat="true" ht="250.15" customHeight="true" x14ac:dyDescent="0.2">
      <c r="B329" s="766"/>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6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760"/>
      <c r="BD330" s="760"/>
      <c r="BE330" s="760"/>
      <c r="BF330" s="760"/>
      <c r="BG330" s="760"/>
      <c r="BH330" s="760"/>
      <c r="BI330" s="760"/>
      <c r="BJ330" s="760"/>
      <c r="BK330" s="760"/>
      <c r="BL330" s="760"/>
      <c r="BM330" s="760"/>
      <c r="BN330" s="760"/>
      <c r="BO330" s="760"/>
      <c r="BP330" s="760"/>
      <c r="BQ330" s="760"/>
      <c r="BR330" s="760"/>
      <c r="BS330" s="760"/>
      <c r="BT330" s="760"/>
      <c r="BU330" s="760"/>
      <c r="BV330" s="760"/>
      <c r="BW330" s="760"/>
      <c r="BX330" s="760"/>
      <c r="BY330" s="760"/>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6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760"/>
      <c r="BD331" s="760"/>
      <c r="BE331" s="760"/>
      <c r="BF331" s="760"/>
      <c r="BG331" s="760"/>
      <c r="BH331" s="760"/>
      <c r="BI331" s="760"/>
      <c r="BJ331" s="760"/>
      <c r="BK331" s="760"/>
      <c r="BL331" s="760"/>
      <c r="BM331" s="760"/>
      <c r="BN331" s="760"/>
      <c r="BO331" s="760"/>
      <c r="BP331" s="760"/>
      <c r="BQ331" s="760"/>
      <c r="BR331" s="760"/>
      <c r="BS331" s="760"/>
      <c r="BT331" s="760"/>
      <c r="BU331" s="760"/>
      <c r="BV331" s="760"/>
      <c r="BW331" s="760"/>
      <c r="BX331" s="760"/>
      <c r="BY331" s="760"/>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6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760"/>
      <c r="BD332" s="760"/>
      <c r="BE332" s="760"/>
      <c r="BF332" s="760"/>
      <c r="BG332" s="760"/>
      <c r="BH332" s="760"/>
      <c r="BI332" s="760"/>
      <c r="BJ332" s="760"/>
      <c r="BK332" s="760"/>
      <c r="BL332" s="760"/>
      <c r="BM332" s="760"/>
      <c r="BN332" s="760"/>
      <c r="BO332" s="760"/>
      <c r="BP332" s="760"/>
      <c r="BQ332" s="760"/>
      <c r="BR332" s="760"/>
      <c r="BS332" s="760"/>
      <c r="BT332" s="760"/>
      <c r="BU332" s="760"/>
      <c r="BV332" s="760"/>
      <c r="BW332" s="760"/>
      <c r="BX332" s="760"/>
      <c r="BY332" s="760"/>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6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760"/>
      <c r="BD333" s="760"/>
      <c r="BE333" s="760"/>
      <c r="BF333" s="760"/>
      <c r="BG333" s="760"/>
      <c r="BH333" s="760"/>
      <c r="BI333" s="760"/>
      <c r="BJ333" s="760"/>
      <c r="BK333" s="760"/>
      <c r="BL333" s="760"/>
      <c r="BM333" s="760"/>
      <c r="BN333" s="760"/>
      <c r="BO333" s="760"/>
      <c r="BP333" s="760"/>
      <c r="BQ333" s="760"/>
      <c r="BR333" s="760"/>
      <c r="BS333" s="760"/>
      <c r="BT333" s="760"/>
      <c r="BU333" s="760"/>
      <c r="BV333" s="760"/>
      <c r="BW333" s="760"/>
      <c r="BX333" s="760"/>
      <c r="BY333" s="760"/>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6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760"/>
      <c r="BD334" s="760"/>
      <c r="BE334" s="760"/>
      <c r="BF334" s="760"/>
      <c r="BG334" s="760"/>
      <c r="BH334" s="760"/>
      <c r="BI334" s="760"/>
      <c r="BJ334" s="760"/>
      <c r="BK334" s="760"/>
      <c r="BL334" s="760"/>
      <c r="BM334" s="760"/>
      <c r="BN334" s="760"/>
      <c r="BO334" s="760"/>
      <c r="BP334" s="760"/>
      <c r="BQ334" s="760"/>
      <c r="BR334" s="760"/>
      <c r="BS334" s="760"/>
      <c r="BT334" s="760"/>
      <c r="BU334" s="760"/>
      <c r="BV334" s="760"/>
      <c r="BW334" s="760"/>
      <c r="BX334" s="760"/>
      <c r="BY334" s="760"/>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6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760"/>
      <c r="BD335" s="760"/>
      <c r="BE335" s="760"/>
      <c r="BF335" s="760"/>
      <c r="BG335" s="760"/>
      <c r="BH335" s="760"/>
      <c r="BI335" s="760"/>
      <c r="BJ335" s="760"/>
      <c r="BK335" s="760"/>
      <c r="BL335" s="760"/>
      <c r="BM335" s="760"/>
      <c r="BN335" s="760"/>
      <c r="BO335" s="760"/>
      <c r="BP335" s="760"/>
      <c r="BQ335" s="760"/>
      <c r="BR335" s="760"/>
      <c r="BS335" s="760"/>
      <c r="BT335" s="760"/>
      <c r="BU335" s="760"/>
      <c r="BV335" s="760"/>
      <c r="BW335" s="760"/>
      <c r="BX335" s="760"/>
      <c r="BY335" s="760"/>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6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760"/>
      <c r="BD336" s="760"/>
      <c r="BE336" s="760"/>
      <c r="BF336" s="760"/>
      <c r="BG336" s="760"/>
      <c r="BH336" s="760"/>
      <c r="BI336" s="760"/>
      <c r="BJ336" s="760"/>
      <c r="BK336" s="760"/>
      <c r="BL336" s="760"/>
      <c r="BM336" s="760"/>
      <c r="BN336" s="760"/>
      <c r="BO336" s="760"/>
      <c r="BP336" s="760"/>
      <c r="BQ336" s="760"/>
      <c r="BR336" s="760"/>
      <c r="BS336" s="760"/>
      <c r="BT336" s="760"/>
      <c r="BU336" s="760"/>
      <c r="BV336" s="760"/>
      <c r="BW336" s="760"/>
      <c r="BX336" s="760"/>
      <c r="BY336" s="760"/>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6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760"/>
      <c r="BD337" s="760"/>
      <c r="BE337" s="760"/>
      <c r="BF337" s="760"/>
      <c r="BG337" s="760"/>
      <c r="BH337" s="760"/>
      <c r="BI337" s="760"/>
      <c r="BJ337" s="760"/>
      <c r="BK337" s="760"/>
      <c r="BL337" s="760"/>
      <c r="BM337" s="760"/>
      <c r="BN337" s="760"/>
      <c r="BO337" s="760"/>
      <c r="BP337" s="760"/>
      <c r="BQ337" s="760"/>
      <c r="BR337" s="760"/>
      <c r="BS337" s="760"/>
      <c r="BT337" s="760"/>
      <c r="BU337" s="760"/>
      <c r="BV337" s="760"/>
      <c r="BW337" s="760"/>
      <c r="BX337" s="760"/>
      <c r="BY337" s="760"/>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6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760"/>
      <c r="BD338" s="760"/>
      <c r="BE338" s="760"/>
      <c r="BF338" s="760"/>
      <c r="BG338" s="760"/>
      <c r="BH338" s="760"/>
      <c r="BI338" s="760"/>
      <c r="BJ338" s="760"/>
      <c r="BK338" s="760"/>
      <c r="BL338" s="760"/>
      <c r="BM338" s="760"/>
      <c r="BN338" s="760"/>
      <c r="BO338" s="760"/>
      <c r="BP338" s="760"/>
      <c r="BQ338" s="760"/>
      <c r="BR338" s="760"/>
      <c r="BS338" s="760"/>
      <c r="BT338" s="760"/>
      <c r="BU338" s="760"/>
      <c r="BV338" s="760"/>
      <c r="BW338" s="760"/>
      <c r="BX338" s="760"/>
      <c r="BY338" s="760"/>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767" customFormat="true" ht="15" customHeight="true" x14ac:dyDescent="0.2">
      <c r="B339" s="766"/>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132</v>
      </c>
      <c r="BB339" s="117" t="s">
        <v>131</v>
      </c>
      <c r="BC339" s="3005" t="s">
        <v>116</v>
      </c>
      <c r="BD339" s="3006"/>
      <c r="BE339" s="3006"/>
      <c r="BF339" s="3006"/>
      <c r="BG339" s="3007"/>
      <c r="BH339" s="3008" t="s">
        <v>39</v>
      </c>
      <c r="BI339" s="3006"/>
      <c r="BJ339" s="3006"/>
      <c r="BK339" s="3006"/>
      <c r="BL339" s="3007"/>
      <c r="BM339" s="3008" t="s">
        <v>38</v>
      </c>
      <c r="BN339" s="3006"/>
      <c r="BO339" s="3006"/>
      <c r="BP339" s="3006"/>
      <c r="BQ339" s="3009"/>
      <c r="BR339" s="2530" t="s">
        <v>143</v>
      </c>
      <c r="BS339" s="2531"/>
      <c r="BT339" s="2531"/>
      <c r="BU339" s="2531"/>
      <c r="BV339" s="2531"/>
      <c r="BW339" s="2531"/>
      <c r="BX339" s="2531"/>
      <c r="BY339" s="2532"/>
      <c r="BZ339" s="461"/>
      <c r="CA339" s="461"/>
      <c r="CB339" s="461"/>
      <c r="CC339" s="461"/>
      <c r="CD339" s="461"/>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767" customFormat="true" ht="24" x14ac:dyDescent="0.2">
      <c r="B340" s="766"/>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128</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364</v>
      </c>
      <c r="BS340" s="199" t="s">
        <v>365</v>
      </c>
      <c r="BT340" s="199" t="s">
        <v>247</v>
      </c>
      <c r="BU340" s="199" t="s">
        <v>248</v>
      </c>
      <c r="BV340" s="199" t="s">
        <v>249</v>
      </c>
      <c r="BW340" s="199" t="s">
        <v>250</v>
      </c>
      <c r="BX340" s="199" t="s">
        <v>251</v>
      </c>
      <c r="BY340" s="200" t="s">
        <v>252</v>
      </c>
      <c r="BZ340" s="200" t="s">
        <v>366</v>
      </c>
      <c r="CA340" s="200" t="s">
        <v>254</v>
      </c>
      <c r="CB340" s="200" t="s">
        <v>367</v>
      </c>
      <c r="CC340" s="200" t="s">
        <v>256</v>
      </c>
      <c r="CD340" s="200" t="s">
        <v>257</v>
      </c>
      <c r="CE340" s="2608"/>
      <c r="CF340" s="2608"/>
      <c r="CG340" s="2608"/>
      <c r="CH340" s="2608"/>
      <c r="CI340" s="2608"/>
      <c r="CJ340" s="2608"/>
      <c r="CK340" s="2608"/>
      <c r="CL340" s="2608"/>
      <c r="CM340" s="2608"/>
      <c r="CN340" s="2608"/>
      <c r="CO340" s="2608"/>
      <c r="CP340" s="2608"/>
      <c r="CQ340" s="2608"/>
      <c r="CR340" s="2608"/>
      <c r="CS340" s="2608"/>
      <c r="CT340" s="2608"/>
      <c r="CU340" s="2608"/>
      <c r="CV340" s="2608"/>
      <c r="CW340" s="2608"/>
      <c r="CX340" s="2608"/>
      <c r="CY340" s="2608"/>
      <c r="CZ340" s="2608"/>
    </row>
    <row r="341" s="767" customFormat="true" ht="15" customHeight="true" x14ac:dyDescent="0.2">
      <c r="B341" s="766"/>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3010" t="s">
        <v>156</v>
      </c>
      <c r="BB341" s="176" t="s">
        <v>50</v>
      </c>
      <c r="BC341" s="1604" t="s">
        <v>36</v>
      </c>
      <c r="BD341" s="1624" t="s">
        <v>36</v>
      </c>
      <c r="BE341" s="1624" t="s">
        <v>36</v>
      </c>
      <c r="BF341" s="1624" t="s">
        <v>36</v>
      </c>
      <c r="BG341" s="1644" t="s">
        <v>36</v>
      </c>
      <c r="BH341" s="1663" t="s">
        <v>36</v>
      </c>
      <c r="BI341" s="1624" t="s">
        <v>36</v>
      </c>
      <c r="BJ341" s="1624" t="s">
        <v>36</v>
      </c>
      <c r="BK341" s="1624" t="s">
        <v>36</v>
      </c>
      <c r="BL341" s="1644" t="s">
        <v>36</v>
      </c>
      <c r="BM341" s="1663" t="s">
        <v>36</v>
      </c>
      <c r="BN341" s="1624" t="s">
        <v>36</v>
      </c>
      <c r="BO341" s="1624" t="s">
        <v>36</v>
      </c>
      <c r="BP341" s="1624" t="s">
        <v>36</v>
      </c>
      <c r="BQ341" s="1644" t="s">
        <v>36</v>
      </c>
      <c r="BR341" s="1663" t="s">
        <v>36</v>
      </c>
      <c r="BS341" s="1624" t="s">
        <v>36</v>
      </c>
      <c r="BT341" s="1624" t="s">
        <v>36</v>
      </c>
      <c r="BU341" s="1624" t="s">
        <v>36</v>
      </c>
      <c r="BV341" s="1624" t="s">
        <v>36</v>
      </c>
      <c r="BW341" s="1624" t="s">
        <v>36</v>
      </c>
      <c r="BX341" s="1624" t="s">
        <v>36</v>
      </c>
      <c r="BY341" s="1682" t="s">
        <v>36</v>
      </c>
      <c r="BZ341" s="1682" t="s">
        <v>36</v>
      </c>
      <c r="CA341" s="1682" t="s">
        <v>36</v>
      </c>
      <c r="CB341" s="1682" t="s">
        <v>36</v>
      </c>
      <c r="CC341" s="1682" t="s">
        <v>36</v>
      </c>
      <c r="CD341" s="1682" t="s">
        <v>36</v>
      </c>
      <c r="CE341" s="2609"/>
      <c r="CF341" s="2609"/>
      <c r="CG341" s="2609"/>
      <c r="CH341" s="2609"/>
      <c r="CI341" s="2609"/>
      <c r="CJ341" s="2609"/>
      <c r="CK341" s="2609"/>
      <c r="CL341" s="2609"/>
      <c r="CM341" s="2609"/>
      <c r="CN341" s="2609"/>
      <c r="CO341" s="2609"/>
      <c r="CP341" s="2609"/>
      <c r="CQ341" s="2609"/>
      <c r="CR341" s="2609"/>
      <c r="CS341" s="2609"/>
      <c r="CT341" s="2609"/>
      <c r="CU341" s="2609"/>
      <c r="CV341" s="2609"/>
      <c r="CW341" s="2609"/>
      <c r="CX341" s="2609"/>
      <c r="CY341" s="2609"/>
      <c r="CZ341" s="2609"/>
    </row>
    <row r="342" s="767" customFormat="true" ht="15" customHeight="true" x14ac:dyDescent="0.2">
      <c r="B342" s="766"/>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96"/>
      <c r="BB342" s="177" t="s">
        <v>49</v>
      </c>
      <c r="BC342" s="1605" t="s">
        <v>36</v>
      </c>
      <c r="BD342" s="1625" t="s">
        <v>36</v>
      </c>
      <c r="BE342" s="1625" t="s">
        <v>36</v>
      </c>
      <c r="BF342" s="1625" t="s">
        <v>36</v>
      </c>
      <c r="BG342" s="1645" t="s">
        <v>36</v>
      </c>
      <c r="BH342" s="1664" t="s">
        <v>36</v>
      </c>
      <c r="BI342" s="1625" t="s">
        <v>36</v>
      </c>
      <c r="BJ342" s="1625" t="s">
        <v>36</v>
      </c>
      <c r="BK342" s="1625" t="s">
        <v>36</v>
      </c>
      <c r="BL342" s="1645" t="s">
        <v>36</v>
      </c>
      <c r="BM342" s="1664" t="s">
        <v>36</v>
      </c>
      <c r="BN342" s="1625" t="s">
        <v>36</v>
      </c>
      <c r="BO342" s="1625" t="s">
        <v>36</v>
      </c>
      <c r="BP342" s="1625" t="s">
        <v>36</v>
      </c>
      <c r="BQ342" s="1645" t="s">
        <v>36</v>
      </c>
      <c r="BR342" s="1664" t="s">
        <v>36</v>
      </c>
      <c r="BS342" s="1625" t="s">
        <v>36</v>
      </c>
      <c r="BT342" s="1625" t="s">
        <v>36</v>
      </c>
      <c r="BU342" s="1625" t="s">
        <v>36</v>
      </c>
      <c r="BV342" s="1625" t="s">
        <v>36</v>
      </c>
      <c r="BW342" s="1625" t="s">
        <v>36</v>
      </c>
      <c r="BX342" s="1625" t="s">
        <v>36</v>
      </c>
      <c r="BY342" s="1683" t="s">
        <v>36</v>
      </c>
      <c r="BZ342" s="1683" t="s">
        <v>36</v>
      </c>
      <c r="CA342" s="1683" t="s">
        <v>36</v>
      </c>
      <c r="CB342" s="1683" t="s">
        <v>36</v>
      </c>
      <c r="CC342" s="1683" t="s">
        <v>36</v>
      </c>
      <c r="CD342" s="1683" t="s">
        <v>36</v>
      </c>
      <c r="CE342" s="2610"/>
      <c r="CF342" s="2610"/>
      <c r="CG342" s="2610"/>
      <c r="CH342" s="2610"/>
      <c r="CI342" s="2610"/>
      <c r="CJ342" s="2610"/>
      <c r="CK342" s="2610"/>
      <c r="CL342" s="2610"/>
      <c r="CM342" s="2610"/>
      <c r="CN342" s="2610"/>
      <c r="CO342" s="2610"/>
      <c r="CP342" s="2610"/>
      <c r="CQ342" s="2610"/>
      <c r="CR342" s="2610"/>
      <c r="CS342" s="2610"/>
      <c r="CT342" s="2610"/>
      <c r="CU342" s="2610"/>
      <c r="CV342" s="2610"/>
      <c r="CW342" s="2610"/>
      <c r="CX342" s="2610"/>
      <c r="CY342" s="2610"/>
      <c r="CZ342" s="2610"/>
    </row>
    <row r="343" s="767" customFormat="true" ht="15" customHeight="true" x14ac:dyDescent="0.2">
      <c r="B343" s="766"/>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95" t="s">
        <v>151</v>
      </c>
      <c r="BB343" s="177" t="s">
        <v>50</v>
      </c>
      <c r="BC343" s="1605" t="s">
        <v>36</v>
      </c>
      <c r="BD343" s="1625" t="s">
        <v>36</v>
      </c>
      <c r="BE343" s="1625" t="s">
        <v>36</v>
      </c>
      <c r="BF343" s="1625" t="s">
        <v>36</v>
      </c>
      <c r="BG343" s="1645" t="s">
        <v>36</v>
      </c>
      <c r="BH343" s="1664" t="s">
        <v>36</v>
      </c>
      <c r="BI343" s="1625" t="s">
        <v>36</v>
      </c>
      <c r="BJ343" s="1625" t="s">
        <v>36</v>
      </c>
      <c r="BK343" s="1625" t="s">
        <v>36</v>
      </c>
      <c r="BL343" s="1645" t="s">
        <v>36</v>
      </c>
      <c r="BM343" s="1664" t="s">
        <v>36</v>
      </c>
      <c r="BN343" s="1625" t="s">
        <v>36</v>
      </c>
      <c r="BO343" s="1625" t="s">
        <v>36</v>
      </c>
      <c r="BP343" s="1625" t="s">
        <v>36</v>
      </c>
      <c r="BQ343" s="1645" t="s">
        <v>36</v>
      </c>
      <c r="BR343" s="1664" t="s">
        <v>36</v>
      </c>
      <c r="BS343" s="1625" t="s">
        <v>36</v>
      </c>
      <c r="BT343" s="1625" t="s">
        <v>36</v>
      </c>
      <c r="BU343" s="1625" t="s">
        <v>36</v>
      </c>
      <c r="BV343" s="1625" t="s">
        <v>36</v>
      </c>
      <c r="BW343" s="1625" t="s">
        <v>36</v>
      </c>
      <c r="BX343" s="1625" t="s">
        <v>36</v>
      </c>
      <c r="BY343" s="1683" t="s">
        <v>36</v>
      </c>
      <c r="BZ343" s="1683" t="s">
        <v>36</v>
      </c>
      <c r="CA343" s="1683" t="s">
        <v>36</v>
      </c>
      <c r="CB343" s="1683" t="s">
        <v>36</v>
      </c>
      <c r="CC343" s="1683" t="s">
        <v>36</v>
      </c>
      <c r="CD343" s="1683" t="s">
        <v>36</v>
      </c>
      <c r="CE343" s="2610"/>
      <c r="CF343" s="2610"/>
      <c r="CG343" s="2610"/>
      <c r="CH343" s="2610"/>
      <c r="CI343" s="2610"/>
      <c r="CJ343" s="2610"/>
      <c r="CK343" s="2610"/>
      <c r="CL343" s="2610"/>
      <c r="CM343" s="2610"/>
      <c r="CN343" s="2610"/>
      <c r="CO343" s="2610"/>
      <c r="CP343" s="2610"/>
      <c r="CQ343" s="2610"/>
      <c r="CR343" s="2610"/>
      <c r="CS343" s="2610"/>
      <c r="CT343" s="2610"/>
      <c r="CU343" s="2610"/>
      <c r="CV343" s="2610"/>
      <c r="CW343" s="2610"/>
      <c r="CX343" s="2610"/>
      <c r="CY343" s="2610"/>
      <c r="CZ343" s="2610"/>
    </row>
    <row r="344" s="767" customFormat="true" ht="15" customHeight="true" x14ac:dyDescent="0.2">
      <c r="B344" s="766"/>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96"/>
      <c r="BB344" s="177" t="s">
        <v>49</v>
      </c>
      <c r="BC344" s="1605" t="s">
        <v>36</v>
      </c>
      <c r="BD344" s="1625" t="s">
        <v>36</v>
      </c>
      <c r="BE344" s="1625" t="s">
        <v>36</v>
      </c>
      <c r="BF344" s="1625" t="s">
        <v>36</v>
      </c>
      <c r="BG344" s="1645" t="s">
        <v>36</v>
      </c>
      <c r="BH344" s="1664" t="s">
        <v>36</v>
      </c>
      <c r="BI344" s="1625" t="s">
        <v>36</v>
      </c>
      <c r="BJ344" s="1625" t="s">
        <v>36</v>
      </c>
      <c r="BK344" s="1625" t="s">
        <v>36</v>
      </c>
      <c r="BL344" s="1645" t="s">
        <v>36</v>
      </c>
      <c r="BM344" s="1664" t="s">
        <v>36</v>
      </c>
      <c r="BN344" s="1625" t="s">
        <v>36</v>
      </c>
      <c r="BO344" s="1625" t="s">
        <v>36</v>
      </c>
      <c r="BP344" s="1625" t="s">
        <v>36</v>
      </c>
      <c r="BQ344" s="1645" t="s">
        <v>36</v>
      </c>
      <c r="BR344" s="1664" t="s">
        <v>36</v>
      </c>
      <c r="BS344" s="1625" t="s">
        <v>36</v>
      </c>
      <c r="BT344" s="1625" t="s">
        <v>36</v>
      </c>
      <c r="BU344" s="1625" t="s">
        <v>36</v>
      </c>
      <c r="BV344" s="1625" t="s">
        <v>36</v>
      </c>
      <c r="BW344" s="1625" t="s">
        <v>36</v>
      </c>
      <c r="BX344" s="1625" t="s">
        <v>36</v>
      </c>
      <c r="BY344" s="1683" t="s">
        <v>36</v>
      </c>
      <c r="BZ344" s="1683" t="s">
        <v>36</v>
      </c>
      <c r="CA344" s="1683" t="s">
        <v>36</v>
      </c>
      <c r="CB344" s="1683" t="s">
        <v>36</v>
      </c>
      <c r="CC344" s="1683" t="s">
        <v>36</v>
      </c>
      <c r="CD344" s="1683" t="s">
        <v>36</v>
      </c>
      <c r="CE344" s="2610"/>
      <c r="CF344" s="2610"/>
      <c r="CG344" s="2610"/>
      <c r="CH344" s="2610"/>
      <c r="CI344" s="2610"/>
      <c r="CJ344" s="2610"/>
      <c r="CK344" s="2610"/>
      <c r="CL344" s="2610"/>
      <c r="CM344" s="2610"/>
      <c r="CN344" s="2610"/>
      <c r="CO344" s="2610"/>
      <c r="CP344" s="2610"/>
      <c r="CQ344" s="2610"/>
      <c r="CR344" s="2610"/>
      <c r="CS344" s="2610"/>
      <c r="CT344" s="2610"/>
      <c r="CU344" s="2610"/>
      <c r="CV344" s="2610"/>
      <c r="CW344" s="2610"/>
      <c r="CX344" s="2610"/>
      <c r="CY344" s="2610"/>
      <c r="CZ344" s="2610"/>
    </row>
    <row r="345" s="767" customFormat="true" ht="15" customHeight="true" x14ac:dyDescent="0.2">
      <c r="B345" s="766"/>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95" t="s">
        <v>152</v>
      </c>
      <c r="BB345" s="177" t="s">
        <v>50</v>
      </c>
      <c r="BC345" s="1605" t="s">
        <v>36</v>
      </c>
      <c r="BD345" s="1625" t="s">
        <v>36</v>
      </c>
      <c r="BE345" s="1625" t="s">
        <v>36</v>
      </c>
      <c r="BF345" s="1625" t="s">
        <v>36</v>
      </c>
      <c r="BG345" s="1645" t="s">
        <v>36</v>
      </c>
      <c r="BH345" s="1664" t="s">
        <v>36</v>
      </c>
      <c r="BI345" s="1625" t="s">
        <v>36</v>
      </c>
      <c r="BJ345" s="1625" t="s">
        <v>36</v>
      </c>
      <c r="BK345" s="1625" t="s">
        <v>36</v>
      </c>
      <c r="BL345" s="1645" t="s">
        <v>36</v>
      </c>
      <c r="BM345" s="1664" t="s">
        <v>36</v>
      </c>
      <c r="BN345" s="1625" t="s">
        <v>36</v>
      </c>
      <c r="BO345" s="1625" t="s">
        <v>36</v>
      </c>
      <c r="BP345" s="1625" t="s">
        <v>36</v>
      </c>
      <c r="BQ345" s="1645" t="s">
        <v>36</v>
      </c>
      <c r="BR345" s="1664" t="s">
        <v>36</v>
      </c>
      <c r="BS345" s="1625" t="s">
        <v>36</v>
      </c>
      <c r="BT345" s="1625" t="s">
        <v>36</v>
      </c>
      <c r="BU345" s="1625" t="s">
        <v>36</v>
      </c>
      <c r="BV345" s="1625" t="s">
        <v>36</v>
      </c>
      <c r="BW345" s="1625" t="s">
        <v>36</v>
      </c>
      <c r="BX345" s="1625" t="s">
        <v>36</v>
      </c>
      <c r="BY345" s="1683" t="s">
        <v>36</v>
      </c>
      <c r="BZ345" s="1683" t="s">
        <v>36</v>
      </c>
      <c r="CA345" s="1683" t="s">
        <v>36</v>
      </c>
      <c r="CB345" s="1683" t="s">
        <v>36</v>
      </c>
      <c r="CC345" s="1683" t="s">
        <v>36</v>
      </c>
      <c r="CD345" s="1683" t="s">
        <v>36</v>
      </c>
      <c r="CE345" s="2610"/>
      <c r="CF345" s="2610"/>
      <c r="CG345" s="2610"/>
      <c r="CH345" s="2610"/>
      <c r="CI345" s="2610"/>
      <c r="CJ345" s="2610"/>
      <c r="CK345" s="2610"/>
      <c r="CL345" s="2610"/>
      <c r="CM345" s="2610"/>
      <c r="CN345" s="2610"/>
      <c r="CO345" s="2610"/>
      <c r="CP345" s="2610"/>
      <c r="CQ345" s="2610"/>
      <c r="CR345" s="2610"/>
      <c r="CS345" s="2610"/>
      <c r="CT345" s="2610"/>
      <c r="CU345" s="2610"/>
      <c r="CV345" s="2610"/>
      <c r="CW345" s="2610"/>
      <c r="CX345" s="2610"/>
      <c r="CY345" s="2610"/>
      <c r="CZ345" s="2610"/>
    </row>
    <row r="346" s="767" customFormat="true" ht="15" customHeight="true" x14ac:dyDescent="0.2">
      <c r="B346" s="766"/>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96"/>
      <c r="BB346" s="177" t="s">
        <v>49</v>
      </c>
      <c r="BC346" s="1605" t="s">
        <v>36</v>
      </c>
      <c r="BD346" s="1625" t="s">
        <v>36</v>
      </c>
      <c r="BE346" s="1625" t="s">
        <v>36</v>
      </c>
      <c r="BF346" s="1625" t="s">
        <v>36</v>
      </c>
      <c r="BG346" s="1645" t="s">
        <v>36</v>
      </c>
      <c r="BH346" s="1664" t="s">
        <v>36</v>
      </c>
      <c r="BI346" s="1625" t="s">
        <v>36</v>
      </c>
      <c r="BJ346" s="1625" t="s">
        <v>36</v>
      </c>
      <c r="BK346" s="1625" t="s">
        <v>36</v>
      </c>
      <c r="BL346" s="1645" t="s">
        <v>36</v>
      </c>
      <c r="BM346" s="1664" t="s">
        <v>36</v>
      </c>
      <c r="BN346" s="1625" t="s">
        <v>36</v>
      </c>
      <c r="BO346" s="1625" t="s">
        <v>36</v>
      </c>
      <c r="BP346" s="1625" t="s">
        <v>36</v>
      </c>
      <c r="BQ346" s="1645" t="s">
        <v>36</v>
      </c>
      <c r="BR346" s="1664" t="s">
        <v>36</v>
      </c>
      <c r="BS346" s="1625" t="s">
        <v>36</v>
      </c>
      <c r="BT346" s="1625" t="s">
        <v>36</v>
      </c>
      <c r="BU346" s="1625" t="s">
        <v>36</v>
      </c>
      <c r="BV346" s="1625" t="s">
        <v>36</v>
      </c>
      <c r="BW346" s="1625" t="s">
        <v>36</v>
      </c>
      <c r="BX346" s="1625" t="s">
        <v>36</v>
      </c>
      <c r="BY346" s="1683" t="s">
        <v>36</v>
      </c>
      <c r="BZ346" s="1683" t="s">
        <v>36</v>
      </c>
      <c r="CA346" s="1683" t="s">
        <v>36</v>
      </c>
      <c r="CB346" s="1683" t="s">
        <v>36</v>
      </c>
      <c r="CC346" s="1683" t="s">
        <v>36</v>
      </c>
      <c r="CD346" s="1683" t="s">
        <v>36</v>
      </c>
      <c r="CE346" s="2610"/>
      <c r="CF346" s="2610"/>
      <c r="CG346" s="2610"/>
      <c r="CH346" s="2610"/>
      <c r="CI346" s="2610"/>
      <c r="CJ346" s="2610"/>
      <c r="CK346" s="2610"/>
      <c r="CL346" s="2610"/>
      <c r="CM346" s="2610"/>
      <c r="CN346" s="2610"/>
      <c r="CO346" s="2610"/>
      <c r="CP346" s="2610"/>
      <c r="CQ346" s="2610"/>
      <c r="CR346" s="2610"/>
      <c r="CS346" s="2610"/>
      <c r="CT346" s="2610"/>
      <c r="CU346" s="2610"/>
      <c r="CV346" s="2610"/>
      <c r="CW346" s="2610"/>
      <c r="CX346" s="2610"/>
      <c r="CY346" s="2610"/>
      <c r="CZ346" s="2610"/>
    </row>
    <row r="347" s="767" customFormat="true" ht="15" customHeight="true" x14ac:dyDescent="0.2">
      <c r="B347" s="766"/>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95" t="s">
        <v>153</v>
      </c>
      <c r="BB347" s="177" t="s">
        <v>50</v>
      </c>
      <c r="BC347" s="1605" t="s">
        <v>36</v>
      </c>
      <c r="BD347" s="1625" t="s">
        <v>36</v>
      </c>
      <c r="BE347" s="1625" t="s">
        <v>36</v>
      </c>
      <c r="BF347" s="1625" t="s">
        <v>36</v>
      </c>
      <c r="BG347" s="1645" t="s">
        <v>36</v>
      </c>
      <c r="BH347" s="1664" t="s">
        <v>36</v>
      </c>
      <c r="BI347" s="1625" t="s">
        <v>36</v>
      </c>
      <c r="BJ347" s="1625" t="s">
        <v>36</v>
      </c>
      <c r="BK347" s="1625" t="s">
        <v>36</v>
      </c>
      <c r="BL347" s="1645" t="s">
        <v>36</v>
      </c>
      <c r="BM347" s="1664" t="s">
        <v>36</v>
      </c>
      <c r="BN347" s="1625" t="s">
        <v>36</v>
      </c>
      <c r="BO347" s="1625" t="s">
        <v>36</v>
      </c>
      <c r="BP347" s="1625" t="s">
        <v>36</v>
      </c>
      <c r="BQ347" s="1645" t="s">
        <v>36</v>
      </c>
      <c r="BR347" s="1664" t="s">
        <v>36</v>
      </c>
      <c r="BS347" s="1625" t="s">
        <v>36</v>
      </c>
      <c r="BT347" s="1625" t="s">
        <v>36</v>
      </c>
      <c r="BU347" s="1625" t="s">
        <v>36</v>
      </c>
      <c r="BV347" s="1625" t="s">
        <v>36</v>
      </c>
      <c r="BW347" s="1625" t="s">
        <v>36</v>
      </c>
      <c r="BX347" s="1625" t="s">
        <v>36</v>
      </c>
      <c r="BY347" s="1683" t="s">
        <v>36</v>
      </c>
      <c r="BZ347" s="1683" t="s">
        <v>36</v>
      </c>
      <c r="CA347" s="1683" t="s">
        <v>36</v>
      </c>
      <c r="CB347" s="1683" t="s">
        <v>36</v>
      </c>
      <c r="CC347" s="1683" t="s">
        <v>36</v>
      </c>
      <c r="CD347" s="1683" t="s">
        <v>36</v>
      </c>
      <c r="CE347" s="2610"/>
      <c r="CF347" s="2610"/>
      <c r="CG347" s="2610"/>
      <c r="CH347" s="2610"/>
      <c r="CI347" s="2610"/>
      <c r="CJ347" s="2610"/>
      <c r="CK347" s="2610"/>
      <c r="CL347" s="2610"/>
      <c r="CM347" s="2610"/>
      <c r="CN347" s="2610"/>
      <c r="CO347" s="2610"/>
      <c r="CP347" s="2610"/>
      <c r="CQ347" s="2610"/>
      <c r="CR347" s="2610"/>
      <c r="CS347" s="2610"/>
      <c r="CT347" s="2610"/>
      <c r="CU347" s="2610"/>
      <c r="CV347" s="2610"/>
      <c r="CW347" s="2610"/>
      <c r="CX347" s="2610"/>
      <c r="CY347" s="2610"/>
      <c r="CZ347" s="2610"/>
    </row>
    <row r="348" s="767" customFormat="true" ht="15" customHeight="true" x14ac:dyDescent="0.2">
      <c r="B348" s="766"/>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96"/>
      <c r="BB348" s="177" t="s">
        <v>49</v>
      </c>
      <c r="BC348" s="1605" t="s">
        <v>36</v>
      </c>
      <c r="BD348" s="1625" t="s">
        <v>36</v>
      </c>
      <c r="BE348" s="1625" t="s">
        <v>36</v>
      </c>
      <c r="BF348" s="1625" t="s">
        <v>36</v>
      </c>
      <c r="BG348" s="1645" t="s">
        <v>36</v>
      </c>
      <c r="BH348" s="1664" t="s">
        <v>36</v>
      </c>
      <c r="BI348" s="1625" t="s">
        <v>36</v>
      </c>
      <c r="BJ348" s="1625" t="s">
        <v>36</v>
      </c>
      <c r="BK348" s="1625" t="s">
        <v>36</v>
      </c>
      <c r="BL348" s="1645" t="s">
        <v>36</v>
      </c>
      <c r="BM348" s="1664" t="s">
        <v>36</v>
      </c>
      <c r="BN348" s="1625" t="s">
        <v>36</v>
      </c>
      <c r="BO348" s="1625" t="s">
        <v>36</v>
      </c>
      <c r="BP348" s="1625" t="s">
        <v>36</v>
      </c>
      <c r="BQ348" s="1645" t="s">
        <v>36</v>
      </c>
      <c r="BR348" s="1664" t="s">
        <v>36</v>
      </c>
      <c r="BS348" s="1625" t="s">
        <v>36</v>
      </c>
      <c r="BT348" s="1625" t="s">
        <v>36</v>
      </c>
      <c r="BU348" s="1625" t="s">
        <v>36</v>
      </c>
      <c r="BV348" s="1625" t="s">
        <v>36</v>
      </c>
      <c r="BW348" s="1625" t="s">
        <v>36</v>
      </c>
      <c r="BX348" s="1625" t="s">
        <v>36</v>
      </c>
      <c r="BY348" s="1683" t="s">
        <v>36</v>
      </c>
      <c r="BZ348" s="1683" t="s">
        <v>36</v>
      </c>
      <c r="CA348" s="1683" t="s">
        <v>36</v>
      </c>
      <c r="CB348" s="1683" t="s">
        <v>36</v>
      </c>
      <c r="CC348" s="1683" t="s">
        <v>36</v>
      </c>
      <c r="CD348" s="1683" t="s">
        <v>36</v>
      </c>
      <c r="CE348" s="2610"/>
      <c r="CF348" s="2610"/>
      <c r="CG348" s="2610"/>
      <c r="CH348" s="2610"/>
      <c r="CI348" s="2610"/>
      <c r="CJ348" s="2610"/>
      <c r="CK348" s="2610"/>
      <c r="CL348" s="2610"/>
      <c r="CM348" s="2610"/>
      <c r="CN348" s="2610"/>
      <c r="CO348" s="2610"/>
      <c r="CP348" s="2610"/>
      <c r="CQ348" s="2610"/>
      <c r="CR348" s="2610"/>
      <c r="CS348" s="2610"/>
      <c r="CT348" s="2610"/>
      <c r="CU348" s="2610"/>
      <c r="CV348" s="2610"/>
      <c r="CW348" s="2610"/>
      <c r="CX348" s="2610"/>
      <c r="CY348" s="2610"/>
      <c r="CZ348" s="2610"/>
    </row>
    <row r="349" s="767" customFormat="true" ht="15" customHeight="true" x14ac:dyDescent="0.2">
      <c r="B349" s="766"/>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95" t="s">
        <v>154</v>
      </c>
      <c r="BB349" s="177" t="s">
        <v>50</v>
      </c>
      <c r="BC349" s="1605" t="s">
        <v>36</v>
      </c>
      <c r="BD349" s="1625" t="s">
        <v>36</v>
      </c>
      <c r="BE349" s="1625" t="s">
        <v>36</v>
      </c>
      <c r="BF349" s="1625" t="s">
        <v>36</v>
      </c>
      <c r="BG349" s="1645" t="s">
        <v>36</v>
      </c>
      <c r="BH349" s="1664" t="s">
        <v>36</v>
      </c>
      <c r="BI349" s="1625" t="s">
        <v>36</v>
      </c>
      <c r="BJ349" s="1625" t="s">
        <v>36</v>
      </c>
      <c r="BK349" s="1625" t="s">
        <v>36</v>
      </c>
      <c r="BL349" s="1645" t="s">
        <v>36</v>
      </c>
      <c r="BM349" s="1664" t="s">
        <v>36</v>
      </c>
      <c r="BN349" s="1625" t="s">
        <v>36</v>
      </c>
      <c r="BO349" s="1625" t="s">
        <v>36</v>
      </c>
      <c r="BP349" s="1625" t="s">
        <v>36</v>
      </c>
      <c r="BQ349" s="1645" t="s">
        <v>36</v>
      </c>
      <c r="BR349" s="1664" t="s">
        <v>36</v>
      </c>
      <c r="BS349" s="1625" t="s">
        <v>36</v>
      </c>
      <c r="BT349" s="1625" t="s">
        <v>36</v>
      </c>
      <c r="BU349" s="1625" t="s">
        <v>36</v>
      </c>
      <c r="BV349" s="1625" t="s">
        <v>36</v>
      </c>
      <c r="BW349" s="1625" t="s">
        <v>36</v>
      </c>
      <c r="BX349" s="1625" t="s">
        <v>36</v>
      </c>
      <c r="BY349" s="1683" t="s">
        <v>36</v>
      </c>
      <c r="BZ349" s="1683" t="s">
        <v>36</v>
      </c>
      <c r="CA349" s="1683" t="s">
        <v>36</v>
      </c>
      <c r="CB349" s="1683" t="s">
        <v>36</v>
      </c>
      <c r="CC349" s="1683" t="s">
        <v>36</v>
      </c>
      <c r="CD349" s="1683" t="s">
        <v>36</v>
      </c>
      <c r="CE349" s="2610"/>
      <c r="CF349" s="2610"/>
      <c r="CG349" s="2610"/>
      <c r="CH349" s="2610"/>
      <c r="CI349" s="2610"/>
      <c r="CJ349" s="2610"/>
      <c r="CK349" s="2610"/>
      <c r="CL349" s="2610"/>
      <c r="CM349" s="2610"/>
      <c r="CN349" s="2610"/>
      <c r="CO349" s="2610"/>
      <c r="CP349" s="2610"/>
      <c r="CQ349" s="2610"/>
      <c r="CR349" s="2610"/>
      <c r="CS349" s="2610"/>
      <c r="CT349" s="2610"/>
      <c r="CU349" s="2610"/>
      <c r="CV349" s="2610"/>
      <c r="CW349" s="2610"/>
      <c r="CX349" s="2610"/>
      <c r="CY349" s="2610"/>
      <c r="CZ349" s="2610"/>
    </row>
    <row r="350" s="767" customFormat="true" ht="15" customHeight="true" x14ac:dyDescent="0.2">
      <c r="B350" s="766"/>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96"/>
      <c r="BB350" s="177" t="s">
        <v>49</v>
      </c>
      <c r="BC350" s="1605" t="s">
        <v>36</v>
      </c>
      <c r="BD350" s="1625" t="s">
        <v>36</v>
      </c>
      <c r="BE350" s="1625" t="s">
        <v>36</v>
      </c>
      <c r="BF350" s="1625" t="s">
        <v>36</v>
      </c>
      <c r="BG350" s="1645" t="s">
        <v>36</v>
      </c>
      <c r="BH350" s="1664" t="s">
        <v>36</v>
      </c>
      <c r="BI350" s="1625" t="s">
        <v>36</v>
      </c>
      <c r="BJ350" s="1625" t="s">
        <v>36</v>
      </c>
      <c r="BK350" s="1625" t="s">
        <v>36</v>
      </c>
      <c r="BL350" s="1645" t="s">
        <v>36</v>
      </c>
      <c r="BM350" s="1664" t="s">
        <v>36</v>
      </c>
      <c r="BN350" s="1625" t="s">
        <v>36</v>
      </c>
      <c r="BO350" s="1625" t="s">
        <v>36</v>
      </c>
      <c r="BP350" s="1625" t="s">
        <v>36</v>
      </c>
      <c r="BQ350" s="1645" t="s">
        <v>36</v>
      </c>
      <c r="BR350" s="1664" t="s">
        <v>36</v>
      </c>
      <c r="BS350" s="1625" t="s">
        <v>36</v>
      </c>
      <c r="BT350" s="1625" t="s">
        <v>36</v>
      </c>
      <c r="BU350" s="1625" t="s">
        <v>36</v>
      </c>
      <c r="BV350" s="1625" t="s">
        <v>36</v>
      </c>
      <c r="BW350" s="1625" t="s">
        <v>36</v>
      </c>
      <c r="BX350" s="1625" t="s">
        <v>36</v>
      </c>
      <c r="BY350" s="1683" t="s">
        <v>36</v>
      </c>
      <c r="BZ350" s="1683" t="s">
        <v>36</v>
      </c>
      <c r="CA350" s="1683" t="s">
        <v>36</v>
      </c>
      <c r="CB350" s="1683" t="s">
        <v>36</v>
      </c>
      <c r="CC350" s="1683" t="s">
        <v>36</v>
      </c>
      <c r="CD350" s="1683" t="s">
        <v>36</v>
      </c>
      <c r="CE350" s="2610"/>
      <c r="CF350" s="2610"/>
      <c r="CG350" s="2610"/>
      <c r="CH350" s="2610"/>
      <c r="CI350" s="2610"/>
      <c r="CJ350" s="2610"/>
      <c r="CK350" s="2610"/>
      <c r="CL350" s="2610"/>
      <c r="CM350" s="2610"/>
      <c r="CN350" s="2610"/>
      <c r="CO350" s="2610"/>
      <c r="CP350" s="2610"/>
      <c r="CQ350" s="2610"/>
      <c r="CR350" s="2610"/>
      <c r="CS350" s="2610"/>
      <c r="CT350" s="2610"/>
      <c r="CU350" s="2610"/>
      <c r="CV350" s="2610"/>
      <c r="CW350" s="2610"/>
      <c r="CX350" s="2610"/>
      <c r="CY350" s="2610"/>
      <c r="CZ350" s="2610"/>
    </row>
    <row r="351" s="767" customFormat="true" ht="15" customHeight="true" x14ac:dyDescent="0.2">
      <c r="B351" s="766"/>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95" t="s">
        <v>155</v>
      </c>
      <c r="BB351" s="177" t="s">
        <v>50</v>
      </c>
      <c r="BC351" s="1605" t="s">
        <v>36</v>
      </c>
      <c r="BD351" s="1625" t="s">
        <v>36</v>
      </c>
      <c r="BE351" s="1625" t="s">
        <v>36</v>
      </c>
      <c r="BF351" s="1625" t="s">
        <v>36</v>
      </c>
      <c r="BG351" s="1645" t="s">
        <v>36</v>
      </c>
      <c r="BH351" s="1664" t="s">
        <v>36</v>
      </c>
      <c r="BI351" s="1625" t="s">
        <v>36</v>
      </c>
      <c r="BJ351" s="1625" t="s">
        <v>36</v>
      </c>
      <c r="BK351" s="1625" t="s">
        <v>36</v>
      </c>
      <c r="BL351" s="1645" t="s">
        <v>36</v>
      </c>
      <c r="BM351" s="1664" t="s">
        <v>36</v>
      </c>
      <c r="BN351" s="1625" t="s">
        <v>36</v>
      </c>
      <c r="BO351" s="1625" t="s">
        <v>36</v>
      </c>
      <c r="BP351" s="1625" t="s">
        <v>36</v>
      </c>
      <c r="BQ351" s="1645" t="s">
        <v>36</v>
      </c>
      <c r="BR351" s="1664" t="s">
        <v>36</v>
      </c>
      <c r="BS351" s="1625" t="s">
        <v>36</v>
      </c>
      <c r="BT351" s="1625" t="s">
        <v>36</v>
      </c>
      <c r="BU351" s="1625" t="s">
        <v>36</v>
      </c>
      <c r="BV351" s="1625" t="s">
        <v>36</v>
      </c>
      <c r="BW351" s="1625" t="s">
        <v>36</v>
      </c>
      <c r="BX351" s="1625" t="s">
        <v>36</v>
      </c>
      <c r="BY351" s="1683" t="s">
        <v>36</v>
      </c>
      <c r="BZ351" s="1683" t="s">
        <v>36</v>
      </c>
      <c r="CA351" s="1683" t="s">
        <v>36</v>
      </c>
      <c r="CB351" s="1683" t="s">
        <v>36</v>
      </c>
      <c r="CC351" s="1683" t="s">
        <v>36</v>
      </c>
      <c r="CD351" s="1683" t="s">
        <v>36</v>
      </c>
      <c r="CE351" s="2610"/>
      <c r="CF351" s="2610"/>
      <c r="CG351" s="2610"/>
      <c r="CH351" s="2610"/>
      <c r="CI351" s="2610"/>
      <c r="CJ351" s="2610"/>
      <c r="CK351" s="2610"/>
      <c r="CL351" s="2610"/>
      <c r="CM351" s="2610"/>
      <c r="CN351" s="2610"/>
      <c r="CO351" s="2610"/>
      <c r="CP351" s="2610"/>
      <c r="CQ351" s="2610"/>
      <c r="CR351" s="2610"/>
      <c r="CS351" s="2610"/>
      <c r="CT351" s="2610"/>
      <c r="CU351" s="2610"/>
      <c r="CV351" s="2610"/>
      <c r="CW351" s="2610"/>
      <c r="CX351" s="2610"/>
      <c r="CY351" s="2610"/>
      <c r="CZ351" s="2610"/>
    </row>
    <row r="352" s="767" customFormat="true" ht="15" customHeight="true" x14ac:dyDescent="0.2">
      <c r="B352" s="766"/>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96"/>
      <c r="BB352" s="177" t="s">
        <v>49</v>
      </c>
      <c r="BC352" s="1605" t="s">
        <v>36</v>
      </c>
      <c r="BD352" s="1625" t="s">
        <v>36</v>
      </c>
      <c r="BE352" s="1625" t="s">
        <v>36</v>
      </c>
      <c r="BF352" s="1625" t="s">
        <v>36</v>
      </c>
      <c r="BG352" s="1645" t="s">
        <v>36</v>
      </c>
      <c r="BH352" s="1664" t="s">
        <v>36</v>
      </c>
      <c r="BI352" s="1625" t="s">
        <v>36</v>
      </c>
      <c r="BJ352" s="1625" t="s">
        <v>36</v>
      </c>
      <c r="BK352" s="1625" t="s">
        <v>36</v>
      </c>
      <c r="BL352" s="1645" t="s">
        <v>36</v>
      </c>
      <c r="BM352" s="1664" t="s">
        <v>36</v>
      </c>
      <c r="BN352" s="1625" t="s">
        <v>36</v>
      </c>
      <c r="BO352" s="1625" t="s">
        <v>36</v>
      </c>
      <c r="BP352" s="1625" t="s">
        <v>36</v>
      </c>
      <c r="BQ352" s="1645" t="s">
        <v>36</v>
      </c>
      <c r="BR352" s="1664" t="s">
        <v>36</v>
      </c>
      <c r="BS352" s="1625" t="s">
        <v>36</v>
      </c>
      <c r="BT352" s="1625" t="s">
        <v>36</v>
      </c>
      <c r="BU352" s="1625" t="s">
        <v>36</v>
      </c>
      <c r="BV352" s="1625" t="s">
        <v>36</v>
      </c>
      <c r="BW352" s="1625" t="s">
        <v>36</v>
      </c>
      <c r="BX352" s="1625" t="s">
        <v>36</v>
      </c>
      <c r="BY352" s="1683" t="s">
        <v>36</v>
      </c>
      <c r="BZ352" s="1683" t="s">
        <v>36</v>
      </c>
      <c r="CA352" s="1683" t="s">
        <v>36</v>
      </c>
      <c r="CB352" s="1683" t="s">
        <v>36</v>
      </c>
      <c r="CC352" s="1683" t="s">
        <v>36</v>
      </c>
      <c r="CD352" s="1683" t="s">
        <v>36</v>
      </c>
      <c r="CE352" s="2610"/>
      <c r="CF352" s="2610"/>
      <c r="CG352" s="2610"/>
      <c r="CH352" s="2610"/>
      <c r="CI352" s="2610"/>
      <c r="CJ352" s="2610"/>
      <c r="CK352" s="2610"/>
      <c r="CL352" s="2610"/>
      <c r="CM352" s="2610"/>
      <c r="CN352" s="2610"/>
      <c r="CO352" s="2610"/>
      <c r="CP352" s="2610"/>
      <c r="CQ352" s="2610"/>
      <c r="CR352" s="2610"/>
      <c r="CS352" s="2610"/>
      <c r="CT352" s="2610"/>
      <c r="CU352" s="2610"/>
      <c r="CV352" s="2610"/>
      <c r="CW352" s="2610"/>
      <c r="CX352" s="2610"/>
      <c r="CY352" s="2610"/>
      <c r="CZ352" s="2610"/>
    </row>
    <row r="353" s="767" customFormat="true" ht="15" customHeight="true" x14ac:dyDescent="0.2">
      <c r="B353" s="766"/>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95" t="s">
        <v>144</v>
      </c>
      <c r="BB353" s="177" t="s">
        <v>50</v>
      </c>
      <c r="BC353" s="1605" t="s">
        <v>36</v>
      </c>
      <c r="BD353" s="1625" t="s">
        <v>36</v>
      </c>
      <c r="BE353" s="1625" t="s">
        <v>36</v>
      </c>
      <c r="BF353" s="1625" t="s">
        <v>36</v>
      </c>
      <c r="BG353" s="1645" t="s">
        <v>36</v>
      </c>
      <c r="BH353" s="1664" t="s">
        <v>36</v>
      </c>
      <c r="BI353" s="1625" t="s">
        <v>36</v>
      </c>
      <c r="BJ353" s="1625" t="s">
        <v>36</v>
      </c>
      <c r="BK353" s="1625" t="s">
        <v>36</v>
      </c>
      <c r="BL353" s="1645" t="s">
        <v>36</v>
      </c>
      <c r="BM353" s="1664" t="s">
        <v>36</v>
      </c>
      <c r="BN353" s="1625" t="s">
        <v>36</v>
      </c>
      <c r="BO353" s="1625" t="s">
        <v>36</v>
      </c>
      <c r="BP353" s="1625" t="s">
        <v>36</v>
      </c>
      <c r="BQ353" s="1645" t="s">
        <v>36</v>
      </c>
      <c r="BR353" s="1664" t="s">
        <v>36</v>
      </c>
      <c r="BS353" s="1625" t="s">
        <v>36</v>
      </c>
      <c r="BT353" s="1625" t="s">
        <v>36</v>
      </c>
      <c r="BU353" s="1625" t="s">
        <v>36</v>
      </c>
      <c r="BV353" s="1625" t="s">
        <v>36</v>
      </c>
      <c r="BW353" s="1625" t="s">
        <v>36</v>
      </c>
      <c r="BX353" s="1625" t="s">
        <v>36</v>
      </c>
      <c r="BY353" s="1683" t="s">
        <v>36</v>
      </c>
      <c r="BZ353" s="1683" t="s">
        <v>36</v>
      </c>
      <c r="CA353" s="1683" t="s">
        <v>36</v>
      </c>
      <c r="CB353" s="1683" t="s">
        <v>36</v>
      </c>
      <c r="CC353" s="1683" t="s">
        <v>36</v>
      </c>
      <c r="CD353" s="1683" t="s">
        <v>36</v>
      </c>
      <c r="CE353" s="2610"/>
      <c r="CF353" s="2610"/>
      <c r="CG353" s="2610"/>
      <c r="CH353" s="2610"/>
      <c r="CI353" s="2610"/>
      <c r="CJ353" s="2610"/>
      <c r="CK353" s="2610"/>
      <c r="CL353" s="2610"/>
      <c r="CM353" s="2610"/>
      <c r="CN353" s="2610"/>
      <c r="CO353" s="2610"/>
      <c r="CP353" s="2610"/>
      <c r="CQ353" s="2610"/>
      <c r="CR353" s="2610"/>
      <c r="CS353" s="2610"/>
      <c r="CT353" s="2610"/>
      <c r="CU353" s="2610"/>
      <c r="CV353" s="2610"/>
      <c r="CW353" s="2610"/>
      <c r="CX353" s="2610"/>
      <c r="CY353" s="2610"/>
      <c r="CZ353" s="2610"/>
    </row>
    <row r="354" s="767" customFormat="true" ht="15" customHeight="true" x14ac:dyDescent="0.2">
      <c r="B354" s="766"/>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97"/>
      <c r="BB354" s="178" t="s">
        <v>49</v>
      </c>
      <c r="BC354" s="1606" t="s">
        <v>36</v>
      </c>
      <c r="BD354" s="1626" t="s">
        <v>36</v>
      </c>
      <c r="BE354" s="1626" t="s">
        <v>36</v>
      </c>
      <c r="BF354" s="1626" t="s">
        <v>36</v>
      </c>
      <c r="BG354" s="1646" t="s">
        <v>36</v>
      </c>
      <c r="BH354" s="1665" t="s">
        <v>36</v>
      </c>
      <c r="BI354" s="1626" t="s">
        <v>36</v>
      </c>
      <c r="BJ354" s="1626" t="s">
        <v>36</v>
      </c>
      <c r="BK354" s="1626" t="s">
        <v>36</v>
      </c>
      <c r="BL354" s="1646" t="s">
        <v>36</v>
      </c>
      <c r="BM354" s="1665" t="s">
        <v>36</v>
      </c>
      <c r="BN354" s="1626" t="s">
        <v>36</v>
      </c>
      <c r="BO354" s="1626" t="s">
        <v>36</v>
      </c>
      <c r="BP354" s="1626" t="s">
        <v>36</v>
      </c>
      <c r="BQ354" s="1646" t="s">
        <v>36</v>
      </c>
      <c r="BR354" s="1665" t="s">
        <v>36</v>
      </c>
      <c r="BS354" s="1626" t="s">
        <v>36</v>
      </c>
      <c r="BT354" s="1626" t="s">
        <v>36</v>
      </c>
      <c r="BU354" s="1626" t="s">
        <v>36</v>
      </c>
      <c r="BV354" s="1626" t="s">
        <v>36</v>
      </c>
      <c r="BW354" s="1626" t="s">
        <v>36</v>
      </c>
      <c r="BX354" s="1626" t="s">
        <v>36</v>
      </c>
      <c r="BY354" s="1684" t="s">
        <v>36</v>
      </c>
      <c r="BZ354" s="1684" t="s">
        <v>36</v>
      </c>
      <c r="CA354" s="1684" t="s">
        <v>36</v>
      </c>
      <c r="CB354" s="1684" t="s">
        <v>36</v>
      </c>
      <c r="CC354" s="1684" t="s">
        <v>36</v>
      </c>
      <c r="CD354" s="1684" t="s">
        <v>36</v>
      </c>
      <c r="CE354" s="2611"/>
      <c r="CF354" s="2611"/>
      <c r="CG354" s="2611"/>
      <c r="CH354" s="2611"/>
      <c r="CI354" s="2611"/>
      <c r="CJ354" s="2611"/>
      <c r="CK354" s="2611"/>
      <c r="CL354" s="2611"/>
      <c r="CM354" s="2611"/>
      <c r="CN354" s="2611"/>
      <c r="CO354" s="2611"/>
      <c r="CP354" s="2611"/>
      <c r="CQ354" s="2611"/>
      <c r="CR354" s="2611"/>
      <c r="CS354" s="2611"/>
      <c r="CT354" s="2611"/>
      <c r="CU354" s="2611"/>
      <c r="CV354" s="2611"/>
      <c r="CW354" s="2611"/>
      <c r="CX354" s="2611"/>
      <c r="CY354" s="2611"/>
      <c r="CZ354" s="2611"/>
    </row>
    <row r="355" s="767" customFormat="true" ht="15" customHeight="true" x14ac:dyDescent="0.2">
      <c r="B355" s="766"/>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767" customFormat="true" ht="15" customHeight="true" x14ac:dyDescent="0.2">
      <c r="B356" s="766"/>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767" customFormat="true" ht="15" customHeight="true" x14ac:dyDescent="0.2">
      <c r="B390" s="766"/>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767" customFormat="true" ht="15" customHeight="true" x14ac:dyDescent="0.2">
      <c r="B391" s="766"/>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767" customFormat="true" ht="15" customHeight="true" x14ac:dyDescent="0.2">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767" customFormat="true" ht="15" customHeight="true" x14ac:dyDescent="0.2">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767" customFormat="true" ht="15" customHeight="true" x14ac:dyDescent="0.2">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767" customFormat="true" ht="15" customHeight="true" x14ac:dyDescent="0.2">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767" customFormat="true" ht="15" customHeight="true" x14ac:dyDescent="0.2">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767" customFormat="true" ht="15" customHeight="true" x14ac:dyDescent="0.2">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767" customFormat="true" ht="15" customHeight="true" x14ac:dyDescent="0.2">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785" customFormat="true" ht="15" customHeight="true" x14ac:dyDescent="0.25">
      <c r="A399" s="136"/>
      <c r="B399" s="136"/>
      <c r="C399" s="3144" t="s">
        <v>133</v>
      </c>
      <c r="D399" s="3145"/>
      <c r="E399" s="3145"/>
      <c r="F399" s="3145"/>
      <c r="G399" s="136"/>
      <c r="H399" s="3146" t="s">
        <v>134</v>
      </c>
      <c r="I399" s="3147"/>
      <c r="J399" s="3147"/>
      <c r="K399" s="3147"/>
      <c r="M399" s="3146" t="s">
        <v>135</v>
      </c>
      <c r="N399" s="3147"/>
      <c r="O399" s="3147"/>
      <c r="P399" s="3147"/>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401" t="s">
        <v>217</v>
      </c>
      <c r="D400" s="3149"/>
      <c r="E400" s="3149"/>
      <c r="H400" s="3402" t="s">
        <v>217</v>
      </c>
      <c r="I400" s="3149"/>
      <c r="J400" s="3149"/>
      <c r="M400" s="3403" t="s">
        <v>217</v>
      </c>
      <c r="N400" s="3149"/>
      <c r="O400" s="3149"/>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785"/>
      <c r="BB400" s="136"/>
      <c r="BC400" s="785"/>
      <c r="BD400" s="785"/>
      <c r="BE400" s="785"/>
      <c r="BF400" s="785"/>
      <c r="BG400" s="785"/>
      <c r="BH400" s="785"/>
      <c r="BI400" s="785"/>
      <c r="BJ400" s="785"/>
      <c r="BK400" s="785"/>
      <c r="BL400" s="785"/>
      <c r="BM400" s="785"/>
      <c r="BN400" s="785"/>
      <c r="BO400" s="785"/>
      <c r="BP400" s="785"/>
      <c r="BQ400" s="785"/>
      <c r="BR400" s="785"/>
      <c r="BS400" s="785"/>
      <c r="BT400" s="785"/>
      <c r="BU400" s="785"/>
      <c r="BV400" s="785"/>
      <c r="BW400" s="785"/>
      <c r="BX400" s="785"/>
      <c r="BY400" s="78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155"/>
      <c r="D401" s="3149"/>
      <c r="E401" s="833" t="s">
        <v>218</v>
      </c>
      <c r="H401" s="3155"/>
      <c r="I401" s="3149"/>
      <c r="J401" s="834" t="s">
        <v>218</v>
      </c>
      <c r="M401" s="3155"/>
      <c r="N401" s="3149"/>
      <c r="O401" s="835" t="s">
        <v>218</v>
      </c>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785"/>
      <c r="BB401" s="136"/>
      <c r="BC401" s="785"/>
      <c r="BD401" s="785"/>
      <c r="BE401" s="785"/>
      <c r="BF401" s="785"/>
      <c r="BG401" s="785"/>
      <c r="BH401" s="785"/>
      <c r="BI401" s="785"/>
      <c r="BJ401" s="785"/>
      <c r="BK401" s="785"/>
      <c r="BL401" s="785"/>
      <c r="BM401" s="785"/>
      <c r="BN401" s="785"/>
      <c r="BO401" s="785"/>
      <c r="BP401" s="785"/>
      <c r="BQ401" s="785"/>
      <c r="BR401" s="785"/>
      <c r="BS401" s="785"/>
      <c r="BT401" s="785"/>
      <c r="BU401" s="785"/>
      <c r="BV401" s="785"/>
      <c r="BW401" s="785"/>
      <c r="BX401" s="785"/>
      <c r="BY401" s="78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156" t="s">
        <v>140</v>
      </c>
      <c r="C402" s="3149"/>
      <c r="D402" s="3149"/>
      <c r="E402" s="836" t="s">
        <v>219</v>
      </c>
      <c r="H402" s="3149"/>
      <c r="I402" s="3149"/>
      <c r="J402" s="837" t="s">
        <v>219</v>
      </c>
      <c r="M402" s="3149"/>
      <c r="N402" s="3149"/>
      <c r="O402" s="838" t="s">
        <v>219</v>
      </c>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785"/>
      <c r="BB402" s="136"/>
      <c r="BC402" s="785"/>
      <c r="BD402" s="785"/>
      <c r="BE402" s="785"/>
      <c r="BF402" s="785"/>
      <c r="BG402" s="785"/>
      <c r="BH402" s="785"/>
      <c r="BI402" s="785"/>
      <c r="BJ402" s="785"/>
      <c r="BK402" s="785"/>
      <c r="BL402" s="785"/>
      <c r="BM402" s="785"/>
      <c r="BN402" s="785"/>
      <c r="BO402" s="785"/>
      <c r="BP402" s="785"/>
      <c r="BQ402" s="785"/>
      <c r="BR402" s="785"/>
      <c r="BS402" s="785"/>
      <c r="BT402" s="785"/>
      <c r="BU402" s="785"/>
      <c r="BV402" s="785"/>
      <c r="BW402" s="785"/>
      <c r="BX402" s="785"/>
      <c r="BY402" s="78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149"/>
      <c r="C403" s="3420" t="s">
        <v>399</v>
      </c>
      <c r="D403" s="3158"/>
      <c r="E403" s="1000">
        <v>0.7667336736175262</v>
      </c>
      <c r="F403" s="854"/>
      <c r="G403" s="854"/>
      <c r="H403" s="3421" t="s">
        <v>477</v>
      </c>
      <c r="I403" s="3158"/>
      <c r="J403" s="1001">
        <v>-0.70773896051138785</v>
      </c>
      <c r="K403" s="854"/>
      <c r="L403" s="854"/>
      <c r="M403" s="3422" t="s">
        <v>477</v>
      </c>
      <c r="N403" s="3158"/>
      <c r="O403" s="1002">
        <v>-0.60059063206010066</v>
      </c>
      <c r="P403" s="854"/>
      <c r="Q403" s="854"/>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149"/>
      <c r="C404" s="3417" t="s">
        <v>400</v>
      </c>
      <c r="D404" s="3158"/>
      <c r="E404" s="1003">
        <v>0.7244008600747629</v>
      </c>
      <c r="F404" s="854"/>
      <c r="G404" s="854"/>
      <c r="H404" s="3418" t="s">
        <v>478</v>
      </c>
      <c r="I404" s="3158"/>
      <c r="J404" s="1004">
        <v>-0.70186872467404426</v>
      </c>
      <c r="K404" s="854"/>
      <c r="L404" s="854"/>
      <c r="M404" s="3419" t="s">
        <v>479</v>
      </c>
      <c r="N404" s="3158"/>
      <c r="O404" s="1005">
        <v>-0.58436296521004716</v>
      </c>
      <c r="P404" s="854"/>
      <c r="Q404" s="854"/>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149"/>
      <c r="C405" s="3417" t="s">
        <v>480</v>
      </c>
      <c r="D405" s="3158"/>
      <c r="E405" s="1003">
        <v>0.72340659242437999</v>
      </c>
      <c r="F405" s="854"/>
      <c r="G405" s="854"/>
      <c r="H405" s="3418" t="s">
        <v>479</v>
      </c>
      <c r="I405" s="3158"/>
      <c r="J405" s="1004">
        <v>-0.59106038674303207</v>
      </c>
      <c r="K405" s="854"/>
      <c r="L405" s="854"/>
      <c r="M405" s="3419" t="s">
        <v>481</v>
      </c>
      <c r="N405" s="3158"/>
      <c r="O405" s="1005">
        <v>-0.55528233174175201</v>
      </c>
      <c r="P405" s="854"/>
      <c r="Q405" s="854"/>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149"/>
      <c r="C406" s="3417" t="s">
        <v>482</v>
      </c>
      <c r="D406" s="3158"/>
      <c r="E406" s="1003">
        <v>-0.67199781485414078</v>
      </c>
      <c r="F406" s="854"/>
      <c r="G406" s="854"/>
      <c r="H406" s="3418" t="s">
        <v>483</v>
      </c>
      <c r="I406" s="3158"/>
      <c r="J406" s="1004">
        <v>-0.59007439442588128</v>
      </c>
      <c r="K406" s="854"/>
      <c r="L406" s="854"/>
      <c r="M406" s="3419" t="s">
        <v>484</v>
      </c>
      <c r="N406" s="3158"/>
      <c r="O406" s="1005">
        <v>0.54404983379472838</v>
      </c>
      <c r="P406" s="854"/>
      <c r="Q406" s="854"/>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149"/>
      <c r="C407" s="3417" t="s">
        <v>293</v>
      </c>
      <c r="D407" s="3158"/>
      <c r="E407" s="1003">
        <v>0.63819185445052795</v>
      </c>
      <c r="F407" s="854"/>
      <c r="G407" s="854"/>
      <c r="H407" s="3418" t="s">
        <v>482</v>
      </c>
      <c r="I407" s="3158"/>
      <c r="J407" s="1004">
        <v>0.58402745885795615</v>
      </c>
      <c r="K407" s="854"/>
      <c r="L407" s="854"/>
      <c r="M407" s="3419" t="s">
        <v>411</v>
      </c>
      <c r="N407" s="3158"/>
      <c r="O407" s="1005">
        <v>0.53852179280663726</v>
      </c>
      <c r="P407" s="854"/>
      <c r="Q407" s="854"/>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149"/>
      <c r="C408" s="3417" t="s">
        <v>485</v>
      </c>
      <c r="D408" s="3158"/>
      <c r="E408" s="1003">
        <v>0.63564833562512324</v>
      </c>
      <c r="F408" s="854"/>
      <c r="G408" s="854"/>
      <c r="H408" s="3418" t="s">
        <v>484</v>
      </c>
      <c r="I408" s="3158"/>
      <c r="J408" s="1004">
        <v>0.5768282715135008</v>
      </c>
      <c r="K408" s="854"/>
      <c r="L408" s="854"/>
      <c r="M408" s="3419" t="s">
        <v>478</v>
      </c>
      <c r="N408" s="3158"/>
      <c r="O408" s="1005">
        <v>-0.519637737618312</v>
      </c>
      <c r="P408" s="854"/>
      <c r="Q408" s="854"/>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149"/>
      <c r="C409" s="3417" t="s">
        <v>486</v>
      </c>
      <c r="D409" s="3158"/>
      <c r="E409" s="1003">
        <v>0.62374455231364923</v>
      </c>
      <c r="F409" s="854"/>
      <c r="G409" s="854"/>
      <c r="H409" s="3418" t="s">
        <v>481</v>
      </c>
      <c r="I409" s="3158"/>
      <c r="J409" s="1004">
        <v>-0.57656202553051206</v>
      </c>
      <c r="K409" s="854"/>
      <c r="L409" s="854"/>
      <c r="M409" s="3419" t="s">
        <v>483</v>
      </c>
      <c r="N409" s="3158"/>
      <c r="O409" s="1005">
        <v>-0.5054337373926957</v>
      </c>
      <c r="P409" s="854"/>
      <c r="Q409" s="854"/>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149"/>
      <c r="C410" s="3417" t="s">
        <v>406</v>
      </c>
      <c r="D410" s="3158"/>
      <c r="E410" s="1003">
        <v>0.60733528753546129</v>
      </c>
      <c r="F410" s="854"/>
      <c r="G410" s="854"/>
      <c r="H410" s="3418" t="s">
        <v>487</v>
      </c>
      <c r="I410" s="3158"/>
      <c r="J410" s="1004">
        <v>0.5693970110699117</v>
      </c>
      <c r="K410" s="854"/>
      <c r="L410" s="854"/>
      <c r="M410" s="3419" t="s">
        <v>488</v>
      </c>
      <c r="N410" s="3158"/>
      <c r="O410" s="1005">
        <v>0.48162527237830904</v>
      </c>
      <c r="P410" s="854"/>
      <c r="Q410" s="854"/>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149"/>
      <c r="C411" s="3417" t="s">
        <v>408</v>
      </c>
      <c r="D411" s="3158"/>
      <c r="E411" s="1003">
        <v>0.553768088526157</v>
      </c>
      <c r="F411" s="854"/>
      <c r="G411" s="854"/>
      <c r="H411" s="3418" t="s">
        <v>399</v>
      </c>
      <c r="I411" s="3158"/>
      <c r="J411" s="1004">
        <v>-0.56694776971492278</v>
      </c>
      <c r="K411" s="854"/>
      <c r="L411" s="854"/>
      <c r="M411" s="3419" t="s">
        <v>421</v>
      </c>
      <c r="N411" s="3158"/>
      <c r="O411" s="1005">
        <v>0.43032099966823339</v>
      </c>
      <c r="P411" s="854"/>
      <c r="Q411" s="854"/>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149"/>
      <c r="C412" s="3417" t="s">
        <v>489</v>
      </c>
      <c r="D412" s="3158"/>
      <c r="E412" s="1003">
        <v>0.55030858593169052</v>
      </c>
      <c r="F412" s="854"/>
      <c r="G412" s="854"/>
      <c r="H412" s="3418" t="s">
        <v>490</v>
      </c>
      <c r="I412" s="3158"/>
      <c r="J412" s="1004">
        <v>0.54385330777136709</v>
      </c>
      <c r="K412" s="854"/>
      <c r="L412" s="854"/>
      <c r="M412" s="3419" t="s">
        <v>491</v>
      </c>
      <c r="N412" s="3158"/>
      <c r="O412" s="1005">
        <v>0.42948672217526412</v>
      </c>
      <c r="P412" s="854"/>
      <c r="Q412" s="854"/>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149"/>
      <c r="C413" s="3417" t="s">
        <v>492</v>
      </c>
      <c r="D413" s="3158"/>
      <c r="E413" s="1003">
        <v>-0.53805493602774901</v>
      </c>
      <c r="F413" s="854"/>
      <c r="G413" s="854"/>
      <c r="H413" s="3418" t="s">
        <v>400</v>
      </c>
      <c r="I413" s="3158"/>
      <c r="J413" s="1004">
        <v>-0.54072488611708436</v>
      </c>
      <c r="K413" s="854"/>
      <c r="L413" s="854"/>
      <c r="M413" s="3419" t="s">
        <v>493</v>
      </c>
      <c r="N413" s="3158"/>
      <c r="O413" s="1005">
        <v>0.42811480813520664</v>
      </c>
      <c r="P413" s="854"/>
      <c r="Q413" s="854"/>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149"/>
      <c r="C414" s="3417" t="s">
        <v>494</v>
      </c>
      <c r="D414" s="3158"/>
      <c r="E414" s="1003">
        <v>0.5308137579856218</v>
      </c>
      <c r="F414" s="854"/>
      <c r="G414" s="854"/>
      <c r="H414" s="3418" t="s">
        <v>480</v>
      </c>
      <c r="I414" s="3158"/>
      <c r="J414" s="1004">
        <v>-0.52711239009501532</v>
      </c>
      <c r="K414" s="854"/>
      <c r="L414" s="854"/>
      <c r="M414" s="3419" t="s">
        <v>489</v>
      </c>
      <c r="N414" s="3158"/>
      <c r="O414" s="1005">
        <v>0.4107053659825125</v>
      </c>
      <c r="P414" s="854"/>
      <c r="Q414" s="854"/>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149"/>
      <c r="C415" s="3417" t="s">
        <v>495</v>
      </c>
      <c r="D415" s="3158"/>
      <c r="E415" s="1003">
        <v>0.48648214652701732</v>
      </c>
      <c r="F415" s="854"/>
      <c r="G415" s="854"/>
      <c r="H415" s="3418" t="s">
        <v>322</v>
      </c>
      <c r="I415" s="3158"/>
      <c r="J415" s="1004">
        <v>0.51221836313665203</v>
      </c>
      <c r="K415" s="854"/>
      <c r="L415" s="854"/>
      <c r="M415" s="3419" t="s">
        <v>496</v>
      </c>
      <c r="N415" s="3158"/>
      <c r="O415" s="1005">
        <v>0.3988945330391156</v>
      </c>
      <c r="P415" s="854"/>
      <c r="Q415" s="854"/>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149"/>
      <c r="C416" s="3417" t="s">
        <v>411</v>
      </c>
      <c r="D416" s="3158"/>
      <c r="E416" s="1003">
        <v>0.44836174555093372</v>
      </c>
      <c r="F416" s="854"/>
      <c r="G416" s="854"/>
      <c r="H416" s="3418" t="s">
        <v>293</v>
      </c>
      <c r="I416" s="3158"/>
      <c r="J416" s="1004">
        <v>-0.50208901327934707</v>
      </c>
      <c r="K416" s="854"/>
      <c r="L416" s="854"/>
      <c r="M416" s="3419" t="s">
        <v>438</v>
      </c>
      <c r="N416" s="3158"/>
      <c r="O416" s="1005">
        <v>0.39167655732227191</v>
      </c>
      <c r="P416" s="854"/>
      <c r="Q416" s="854"/>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149"/>
      <c r="C417" s="3417" t="s">
        <v>497</v>
      </c>
      <c r="D417" s="3158"/>
      <c r="E417" s="1003">
        <v>0.44557186145381961</v>
      </c>
      <c r="F417" s="854"/>
      <c r="G417" s="854"/>
      <c r="H417" s="3418" t="s">
        <v>492</v>
      </c>
      <c r="I417" s="3158"/>
      <c r="J417" s="1004">
        <v>0.49002102389118019</v>
      </c>
      <c r="K417" s="854"/>
      <c r="L417" s="854"/>
      <c r="M417" s="3419" t="s">
        <v>494</v>
      </c>
      <c r="N417" s="3158"/>
      <c r="O417" s="1005">
        <v>0.37997794046830569</v>
      </c>
      <c r="P417" s="854"/>
      <c r="Q417" s="854"/>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149"/>
      <c r="C418" s="3417" t="s">
        <v>498</v>
      </c>
      <c r="D418" s="3158"/>
      <c r="E418" s="1003">
        <v>-0.42414324705988571</v>
      </c>
      <c r="F418" s="854"/>
      <c r="G418" s="854"/>
      <c r="H418" s="3418" t="s">
        <v>499</v>
      </c>
      <c r="I418" s="3158"/>
      <c r="J418" s="1004">
        <v>0.48426664934574393</v>
      </c>
      <c r="K418" s="854"/>
      <c r="L418" s="854"/>
      <c r="M418" s="3419" t="s">
        <v>500</v>
      </c>
      <c r="N418" s="3158"/>
      <c r="O418" s="1005">
        <v>0.37238134523648475</v>
      </c>
      <c r="P418" s="854"/>
      <c r="Q418" s="854"/>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149"/>
      <c r="C419" s="3417" t="s">
        <v>493</v>
      </c>
      <c r="D419" s="3158"/>
      <c r="E419" s="1003">
        <v>0.41579467903137285</v>
      </c>
      <c r="F419" s="854"/>
      <c r="G419" s="854"/>
      <c r="H419" s="3418" t="s">
        <v>485</v>
      </c>
      <c r="I419" s="3158"/>
      <c r="J419" s="1004">
        <v>-0.48170777326364056</v>
      </c>
      <c r="K419" s="854"/>
      <c r="L419" s="854"/>
      <c r="M419" s="3419" t="s">
        <v>501</v>
      </c>
      <c r="N419" s="3158"/>
      <c r="O419" s="1005">
        <v>0.33802075627411116</v>
      </c>
      <c r="P419" s="854"/>
      <c r="Q419" s="854"/>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149"/>
      <c r="C420" s="3417" t="s">
        <v>415</v>
      </c>
      <c r="D420" s="3158"/>
      <c r="E420" s="1003">
        <v>0.40528311659280747</v>
      </c>
      <c r="F420" s="854"/>
      <c r="G420" s="854"/>
      <c r="H420" s="3418" t="s">
        <v>502</v>
      </c>
      <c r="I420" s="3158"/>
      <c r="J420" s="1004">
        <v>0.44448672918687682</v>
      </c>
      <c r="K420" s="854"/>
      <c r="L420" s="854"/>
      <c r="M420" s="3419" t="s">
        <v>503</v>
      </c>
      <c r="N420" s="3158"/>
      <c r="O420" s="1005">
        <v>-0.29776520746362722</v>
      </c>
      <c r="P420" s="854"/>
      <c r="Q420" s="854"/>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149"/>
      <c r="C421" s="3417" t="s">
        <v>322</v>
      </c>
      <c r="D421" s="3158"/>
      <c r="E421" s="1003">
        <v>-0.39897317086185652</v>
      </c>
      <c r="F421" s="854"/>
      <c r="G421" s="854"/>
      <c r="H421" s="3418" t="s">
        <v>489</v>
      </c>
      <c r="I421" s="3158"/>
      <c r="J421" s="1004">
        <v>-0.43722293295380504</v>
      </c>
      <c r="K421" s="854"/>
      <c r="L421" s="854"/>
      <c r="M421" s="3419" t="s">
        <v>498</v>
      </c>
      <c r="N421" s="3158"/>
      <c r="O421" s="1005">
        <v>-0.28902575766338168</v>
      </c>
      <c r="P421" s="854"/>
      <c r="Q421" s="854"/>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149"/>
      <c r="C422" s="3417" t="s">
        <v>504</v>
      </c>
      <c r="D422" s="3158"/>
      <c r="E422" s="1003">
        <v>0.3465784159297835</v>
      </c>
      <c r="F422" s="854"/>
      <c r="G422" s="854"/>
      <c r="H422" s="3418" t="s">
        <v>486</v>
      </c>
      <c r="I422" s="3158"/>
      <c r="J422" s="1004">
        <v>-0.39470204049588348</v>
      </c>
      <c r="K422" s="854"/>
      <c r="L422" s="854"/>
      <c r="M422" s="3419" t="s">
        <v>487</v>
      </c>
      <c r="N422" s="3158"/>
      <c r="O422" s="1005">
        <v>0.28709837212590794</v>
      </c>
      <c r="P422" s="854"/>
      <c r="Q422" s="854"/>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149"/>
      <c r="C423" s="3417" t="s">
        <v>505</v>
      </c>
      <c r="D423" s="3158"/>
      <c r="E423" s="1003">
        <v>0.29505167168548985</v>
      </c>
      <c r="F423" s="854"/>
      <c r="G423" s="854"/>
      <c r="H423" s="3418" t="s">
        <v>406</v>
      </c>
      <c r="I423" s="3158"/>
      <c r="J423" s="1004">
        <v>-0.39393296398454036</v>
      </c>
      <c r="K423" s="854"/>
      <c r="L423" s="854"/>
      <c r="M423" s="3419" t="s">
        <v>495</v>
      </c>
      <c r="N423" s="3158"/>
      <c r="O423" s="1005">
        <v>0.28565334550784083</v>
      </c>
      <c r="P423" s="854"/>
      <c r="Q423" s="854"/>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149"/>
      <c r="C424" s="3417" t="s">
        <v>421</v>
      </c>
      <c r="D424" s="3158"/>
      <c r="E424" s="1003">
        <v>0.29357638773893779</v>
      </c>
      <c r="F424" s="854"/>
      <c r="G424" s="854"/>
      <c r="H424" s="3418" t="s">
        <v>506</v>
      </c>
      <c r="I424" s="3158"/>
      <c r="J424" s="1004">
        <v>0.38750411438221677</v>
      </c>
      <c r="K424" s="854"/>
      <c r="L424" s="854"/>
      <c r="M424" s="3419" t="s">
        <v>506</v>
      </c>
      <c r="N424" s="3158"/>
      <c r="O424" s="1005">
        <v>0.26976507382049431</v>
      </c>
      <c r="P424" s="854"/>
      <c r="Q424" s="854"/>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149"/>
      <c r="C425" s="3417" t="s">
        <v>507</v>
      </c>
      <c r="D425" s="3158"/>
      <c r="E425" s="1003">
        <v>-0.25720572254107038</v>
      </c>
      <c r="F425" s="854"/>
      <c r="G425" s="854"/>
      <c r="H425" s="3418" t="s">
        <v>508</v>
      </c>
      <c r="I425" s="3158"/>
      <c r="J425" s="1004">
        <v>0.35093314339403953</v>
      </c>
      <c r="K425" s="854"/>
      <c r="L425" s="854"/>
      <c r="M425" s="3419" t="s">
        <v>509</v>
      </c>
      <c r="N425" s="3158"/>
      <c r="O425" s="1005">
        <v>0.26420332179972966</v>
      </c>
      <c r="P425" s="854"/>
      <c r="Q425" s="854"/>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149"/>
      <c r="C426" s="3417" t="s">
        <v>484</v>
      </c>
      <c r="D426" s="3158"/>
      <c r="E426" s="1003">
        <v>-0.21763305441505501</v>
      </c>
      <c r="F426" s="854"/>
      <c r="G426" s="854"/>
      <c r="H426" s="3418" t="s">
        <v>500</v>
      </c>
      <c r="I426" s="3158"/>
      <c r="J426" s="1004">
        <v>0.34390252282695688</v>
      </c>
      <c r="K426" s="854"/>
      <c r="L426" s="854"/>
      <c r="M426" s="3419" t="s">
        <v>492</v>
      </c>
      <c r="N426" s="3158"/>
      <c r="O426" s="1005">
        <v>-0.25867470730811565</v>
      </c>
      <c r="P426" s="854"/>
      <c r="Q426" s="854"/>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149"/>
      <c r="C427" s="3417" t="s">
        <v>328</v>
      </c>
      <c r="D427" s="3158"/>
      <c r="E427" s="1003">
        <v>0.20000643770143661</v>
      </c>
      <c r="F427" s="854"/>
      <c r="G427" s="854"/>
      <c r="H427" s="3418" t="s">
        <v>408</v>
      </c>
      <c r="I427" s="3158"/>
      <c r="J427" s="1004">
        <v>-0.33789602306263949</v>
      </c>
      <c r="K427" s="854"/>
      <c r="L427" s="854"/>
      <c r="M427" s="3419" t="s">
        <v>406</v>
      </c>
      <c r="N427" s="3158"/>
      <c r="O427" s="1005">
        <v>0.24269860018598147</v>
      </c>
      <c r="P427" s="854"/>
      <c r="Q427" s="854"/>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149"/>
      <c r="C428" s="3417" t="s">
        <v>510</v>
      </c>
      <c r="D428" s="3158"/>
      <c r="E428" s="1003">
        <v>-0.19917611790703896</v>
      </c>
      <c r="F428" s="854"/>
      <c r="G428" s="854"/>
      <c r="H428" s="3418" t="s">
        <v>511</v>
      </c>
      <c r="I428" s="3158"/>
      <c r="J428" s="1004">
        <v>0.3285231890238493</v>
      </c>
      <c r="K428" s="854"/>
      <c r="L428" s="854"/>
      <c r="M428" s="3419" t="s">
        <v>508</v>
      </c>
      <c r="N428" s="3158"/>
      <c r="O428" s="1005">
        <v>0.23911344416451946</v>
      </c>
      <c r="P428" s="854"/>
      <c r="Q428" s="854"/>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149"/>
      <c r="C429" s="3417" t="s">
        <v>512</v>
      </c>
      <c r="D429" s="3158"/>
      <c r="E429" s="1003">
        <v>-0.17191895407246102</v>
      </c>
      <c r="F429" s="854"/>
      <c r="G429" s="854"/>
      <c r="H429" s="3418" t="s">
        <v>513</v>
      </c>
      <c r="I429" s="3158"/>
      <c r="J429" s="1004">
        <v>0.3238191292290542</v>
      </c>
      <c r="K429" s="854"/>
      <c r="L429" s="854"/>
      <c r="M429" s="3419" t="s">
        <v>400</v>
      </c>
      <c r="N429" s="3158"/>
      <c r="O429" s="1005">
        <v>0.23738477391526222</v>
      </c>
      <c r="P429" s="854"/>
      <c r="Q429" s="854"/>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149"/>
      <c r="C430" s="3417" t="s">
        <v>438</v>
      </c>
      <c r="D430" s="3158"/>
      <c r="E430" s="1003">
        <v>-0.1533336396588135</v>
      </c>
      <c r="F430" s="854"/>
      <c r="G430" s="854"/>
      <c r="H430" s="3418" t="s">
        <v>498</v>
      </c>
      <c r="I430" s="3158"/>
      <c r="J430" s="1004">
        <v>0.31993895557868945</v>
      </c>
      <c r="K430" s="854"/>
      <c r="L430" s="854"/>
      <c r="M430" s="3419" t="s">
        <v>502</v>
      </c>
      <c r="N430" s="3158"/>
      <c r="O430" s="1005">
        <v>0.21818356764367849</v>
      </c>
      <c r="P430" s="854"/>
      <c r="Q430" s="854"/>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149"/>
      <c r="C431" s="3417" t="s">
        <v>514</v>
      </c>
      <c r="D431" s="3158"/>
      <c r="E431" s="1003">
        <v>-0.12929347355690762</v>
      </c>
      <c r="F431" s="854"/>
      <c r="G431" s="854"/>
      <c r="H431" s="3418" t="s">
        <v>497</v>
      </c>
      <c r="I431" s="3158"/>
      <c r="J431" s="1004">
        <v>-0.31819191234370886</v>
      </c>
      <c r="K431" s="854"/>
      <c r="L431" s="854"/>
      <c r="M431" s="3419" t="s">
        <v>515</v>
      </c>
      <c r="N431" s="3158"/>
      <c r="O431" s="1005">
        <v>0.2079415446754391</v>
      </c>
      <c r="P431" s="854"/>
      <c r="Q431" s="854"/>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149"/>
      <c r="C432" s="3417" t="s">
        <v>516</v>
      </c>
      <c r="D432" s="3158"/>
      <c r="E432" s="1003">
        <v>0.12144801532205726</v>
      </c>
      <c r="F432" s="854"/>
      <c r="G432" s="854"/>
      <c r="H432" s="3418" t="s">
        <v>517</v>
      </c>
      <c r="I432" s="3158"/>
      <c r="J432" s="1004">
        <v>0.30882162241454325</v>
      </c>
      <c r="K432" s="854"/>
      <c r="L432" s="854"/>
      <c r="M432" s="3419" t="s">
        <v>511</v>
      </c>
      <c r="N432" s="3158"/>
      <c r="O432" s="1005">
        <v>0.20714590551004627</v>
      </c>
      <c r="P432" s="854"/>
      <c r="Q432" s="854"/>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149"/>
      <c r="C433" s="3417" t="s">
        <v>518</v>
      </c>
      <c r="D433" s="3158"/>
      <c r="E433" s="1003">
        <v>-0.11849207280672396</v>
      </c>
      <c r="F433" s="854"/>
      <c r="G433" s="854"/>
      <c r="H433" s="3418" t="s">
        <v>438</v>
      </c>
      <c r="I433" s="3158"/>
      <c r="J433" s="1004">
        <v>0.29581904364479167</v>
      </c>
      <c r="K433" s="854"/>
      <c r="L433" s="854"/>
      <c r="M433" s="3419" t="s">
        <v>519</v>
      </c>
      <c r="N433" s="3158"/>
      <c r="O433" s="1005">
        <v>0.19007872595307448</v>
      </c>
      <c r="P433" s="854"/>
      <c r="Q433" s="854"/>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149"/>
      <c r="C434" s="3417" t="s">
        <v>520</v>
      </c>
      <c r="D434" s="3158"/>
      <c r="E434" s="1003">
        <v>-0.10428229569464334</v>
      </c>
      <c r="F434" s="854"/>
      <c r="G434" s="854"/>
      <c r="H434" s="3418" t="s">
        <v>494</v>
      </c>
      <c r="I434" s="3158"/>
      <c r="J434" s="1004">
        <v>-0.29247602303479325</v>
      </c>
      <c r="K434" s="854"/>
      <c r="L434" s="854"/>
      <c r="M434" s="3419" t="s">
        <v>521</v>
      </c>
      <c r="N434" s="3158"/>
      <c r="O434" s="1005">
        <v>0.18991918862282048</v>
      </c>
      <c r="P434" s="854"/>
      <c r="Q434" s="854"/>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149"/>
      <c r="C435" s="3417" t="s">
        <v>522</v>
      </c>
      <c r="D435" s="3158"/>
      <c r="E435" s="1003">
        <v>-0.10053182084131025</v>
      </c>
      <c r="F435" s="854"/>
      <c r="G435" s="854"/>
      <c r="H435" s="3418" t="s">
        <v>496</v>
      </c>
      <c r="I435" s="3158"/>
      <c r="J435" s="1004">
        <v>0.29010347960456295</v>
      </c>
      <c r="K435" s="854"/>
      <c r="L435" s="854"/>
      <c r="M435" s="3419" t="s">
        <v>523</v>
      </c>
      <c r="N435" s="3158"/>
      <c r="O435" s="1005">
        <v>0.17229257713877835</v>
      </c>
      <c r="P435" s="854"/>
      <c r="Q435" s="854"/>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149"/>
      <c r="C436" s="3417" t="s">
        <v>524</v>
      </c>
      <c r="D436" s="3158"/>
      <c r="E436" s="1003">
        <v>-7.579460099638903E-2</v>
      </c>
      <c r="F436" s="854"/>
      <c r="G436" s="854"/>
      <c r="H436" s="3418" t="s">
        <v>509</v>
      </c>
      <c r="I436" s="3158"/>
      <c r="J436" s="1004">
        <v>0.28924022785477749</v>
      </c>
      <c r="K436" s="854"/>
      <c r="L436" s="854"/>
      <c r="M436" s="3419" t="s">
        <v>507</v>
      </c>
      <c r="N436" s="3158"/>
      <c r="O436" s="1005">
        <v>-0.16130020950634161</v>
      </c>
      <c r="P436" s="854"/>
      <c r="Q436" s="854"/>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149"/>
      <c r="C437" s="3417" t="s">
        <v>525</v>
      </c>
      <c r="D437" s="3158"/>
      <c r="E437" s="1003">
        <v>6.4299268910953764E-2</v>
      </c>
      <c r="F437" s="854"/>
      <c r="G437" s="854"/>
      <c r="H437" s="3418" t="s">
        <v>488</v>
      </c>
      <c r="I437" s="3158"/>
      <c r="J437" s="1004">
        <v>0.28908783428322632</v>
      </c>
      <c r="K437" s="854"/>
      <c r="L437" s="854"/>
      <c r="M437" s="3419" t="s">
        <v>526</v>
      </c>
      <c r="N437" s="3158"/>
      <c r="O437" s="1005">
        <v>-0.16063999369179582</v>
      </c>
      <c r="P437" s="854"/>
      <c r="Q437" s="854"/>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149"/>
      <c r="C438" s="3417" t="s">
        <v>527</v>
      </c>
      <c r="D438" s="3158"/>
      <c r="E438" s="1003">
        <v>6.2257689727750365E-2</v>
      </c>
      <c r="F438" s="854"/>
      <c r="G438" s="854"/>
      <c r="H438" s="3418" t="s">
        <v>493</v>
      </c>
      <c r="I438" s="3158"/>
      <c r="J438" s="1004">
        <v>-0.28251111831290487</v>
      </c>
      <c r="K438" s="854"/>
      <c r="L438" s="854"/>
      <c r="M438" s="3419" t="s">
        <v>490</v>
      </c>
      <c r="N438" s="3158"/>
      <c r="O438" s="1005">
        <v>0.15752313167356469</v>
      </c>
      <c r="P438" s="854"/>
      <c r="Q438" s="854"/>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149"/>
      <c r="C439" s="3417" t="s">
        <v>528</v>
      </c>
      <c r="D439" s="3158"/>
      <c r="E439" s="1003">
        <v>5.0911983127828513E-2</v>
      </c>
      <c r="F439" s="854"/>
      <c r="G439" s="854"/>
      <c r="H439" s="3418" t="s">
        <v>526</v>
      </c>
      <c r="I439" s="3158"/>
      <c r="J439" s="1004">
        <v>-0.27340463551076016</v>
      </c>
      <c r="K439" s="854"/>
      <c r="L439" s="854"/>
      <c r="M439" s="3419" t="s">
        <v>486</v>
      </c>
      <c r="N439" s="3158"/>
      <c r="O439" s="1005">
        <v>0.14737498348317751</v>
      </c>
      <c r="P439" s="854"/>
      <c r="Q439" s="854"/>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149"/>
      <c r="C440" s="3417" t="s">
        <v>515</v>
      </c>
      <c r="D440" s="3158"/>
      <c r="E440" s="1003">
        <v>4.0194709818453279E-2</v>
      </c>
      <c r="F440" s="854"/>
      <c r="G440" s="854"/>
      <c r="H440" s="3418" t="s">
        <v>411</v>
      </c>
      <c r="I440" s="3158"/>
      <c r="J440" s="1004">
        <v>-0.26998936855347921</v>
      </c>
      <c r="K440" s="854"/>
      <c r="L440" s="854"/>
      <c r="M440" s="3419" t="s">
        <v>512</v>
      </c>
      <c r="N440" s="3158"/>
      <c r="O440" s="1005">
        <v>-0.14644644245012756</v>
      </c>
      <c r="P440" s="854"/>
      <c r="Q440" s="854"/>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149"/>
      <c r="C441" s="3417" t="s">
        <v>529</v>
      </c>
      <c r="D441" s="3158"/>
      <c r="E441" s="1003">
        <v>-2.8663160230968755E-2</v>
      </c>
      <c r="F441" s="854"/>
      <c r="G441" s="854"/>
      <c r="H441" s="3418" t="s">
        <v>415</v>
      </c>
      <c r="I441" s="3158"/>
      <c r="J441" s="1004">
        <v>-0.25136380440696859</v>
      </c>
      <c r="K441" s="854"/>
      <c r="L441" s="854"/>
      <c r="M441" s="3419" t="s">
        <v>525</v>
      </c>
      <c r="N441" s="3158"/>
      <c r="O441" s="1005">
        <v>-0.14007605051061034</v>
      </c>
      <c r="P441" s="854"/>
      <c r="Q441" s="854"/>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149"/>
      <c r="C442" s="3417" t="s">
        <v>530</v>
      </c>
      <c r="D442" s="3158"/>
      <c r="E442" s="1003">
        <v>1.6793917089550636E-2</v>
      </c>
      <c r="F442" s="854"/>
      <c r="G442" s="854"/>
      <c r="H442" s="3418" t="s">
        <v>495</v>
      </c>
      <c r="I442" s="3158"/>
      <c r="J442" s="1004">
        <v>-0.23596988964105825</v>
      </c>
      <c r="K442" s="854"/>
      <c r="L442" s="854"/>
      <c r="M442" s="3419" t="s">
        <v>517</v>
      </c>
      <c r="N442" s="3158"/>
      <c r="O442" s="1005">
        <v>-0.10955407861732565</v>
      </c>
      <c r="P442" s="854"/>
      <c r="Q442" s="854"/>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149"/>
      <c r="C443" s="3417" t="s">
        <v>531</v>
      </c>
      <c r="D443" s="3158"/>
      <c r="E443" s="1003">
        <v>-1.6719764639674055E-2</v>
      </c>
      <c r="F443" s="854"/>
      <c r="G443" s="854"/>
      <c r="H443" s="3418" t="s">
        <v>491</v>
      </c>
      <c r="I443" s="3158"/>
      <c r="J443" s="1004">
        <v>0.22599993342833088</v>
      </c>
      <c r="K443" s="854"/>
      <c r="L443" s="854"/>
      <c r="M443" s="3419" t="s">
        <v>518</v>
      </c>
      <c r="N443" s="3158"/>
      <c r="O443" s="1005">
        <v>-0.10925633825782219</v>
      </c>
      <c r="P443" s="854"/>
      <c r="Q443" s="854"/>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149"/>
      <c r="C444" s="3417" t="s">
        <v>532</v>
      </c>
      <c r="D444" s="3158"/>
      <c r="E444" s="1003">
        <v>-1.4154740842174373E-2</v>
      </c>
      <c r="F444" s="854"/>
      <c r="G444" s="854"/>
      <c r="H444" s="3418" t="s">
        <v>501</v>
      </c>
      <c r="I444" s="3158"/>
      <c r="J444" s="1004">
        <v>0.21491202331518816</v>
      </c>
      <c r="K444" s="854"/>
      <c r="L444" s="854"/>
      <c r="M444" s="3419" t="s">
        <v>513</v>
      </c>
      <c r="N444" s="3158"/>
      <c r="O444" s="1005">
        <v>0.10827895654113098</v>
      </c>
      <c r="P444" s="854"/>
      <c r="Q444" s="854"/>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149"/>
      <c r="C445" s="3423" t="s">
        <v>533</v>
      </c>
      <c r="D445" s="3158"/>
      <c r="E445" s="1006">
        <v>2.5029029026877397E-3</v>
      </c>
      <c r="F445" s="854"/>
      <c r="G445" s="854"/>
      <c r="H445" s="3418" t="s">
        <v>503</v>
      </c>
      <c r="I445" s="3158"/>
      <c r="J445" s="1004">
        <v>0.2137634640066999</v>
      </c>
      <c r="K445" s="854"/>
      <c r="L445" s="854"/>
      <c r="M445" s="3419" t="s">
        <v>322</v>
      </c>
      <c r="N445" s="3158"/>
      <c r="O445" s="1005">
        <v>0.10499744799442304</v>
      </c>
      <c r="P445" s="854"/>
      <c r="Q445" s="854"/>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167"/>
      <c r="D446" s="3158"/>
      <c r="E446" s="870"/>
      <c r="F446" s="854"/>
      <c r="G446" s="854"/>
      <c r="H446" s="3418" t="s">
        <v>512</v>
      </c>
      <c r="I446" s="3158"/>
      <c r="J446" s="1004">
        <v>0.2008820188375475</v>
      </c>
      <c r="K446" s="854"/>
      <c r="L446" s="854"/>
      <c r="M446" s="3419" t="s">
        <v>293</v>
      </c>
      <c r="N446" s="3158"/>
      <c r="O446" s="1005">
        <v>9.7029859527930237E-2</v>
      </c>
      <c r="P446" s="854"/>
      <c r="Q446" s="854"/>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167"/>
      <c r="D447" s="3158"/>
      <c r="E447" s="870"/>
      <c r="F447" s="854"/>
      <c r="G447" s="854"/>
      <c r="H447" s="3418" t="s">
        <v>505</v>
      </c>
      <c r="I447" s="3158"/>
      <c r="J447" s="1004">
        <v>-0.18756058556314167</v>
      </c>
      <c r="K447" s="854"/>
      <c r="L447" s="854"/>
      <c r="M447" s="3419" t="s">
        <v>415</v>
      </c>
      <c r="N447" s="3158"/>
      <c r="O447" s="1005">
        <v>9.1775400195109491E-2</v>
      </c>
      <c r="P447" s="854"/>
      <c r="Q447" s="854"/>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167"/>
      <c r="D448" s="3158"/>
      <c r="E448" s="854"/>
      <c r="F448" s="854"/>
      <c r="G448" s="854"/>
      <c r="H448" s="3418" t="s">
        <v>507</v>
      </c>
      <c r="I448" s="3158"/>
      <c r="J448" s="1004">
        <v>0.18328629613242609</v>
      </c>
      <c r="K448" s="854"/>
      <c r="L448" s="854"/>
      <c r="M448" s="3419" t="s">
        <v>482</v>
      </c>
      <c r="N448" s="3158"/>
      <c r="O448" s="1005">
        <v>8.9346366306517336E-2</v>
      </c>
      <c r="P448" s="854"/>
      <c r="Q448" s="854"/>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424" t="s">
        <v>237</v>
      </c>
      <c r="D449" s="3158"/>
      <c r="E449" s="3158"/>
      <c r="F449" s="854"/>
      <c r="G449" s="854"/>
      <c r="H449" s="3418" t="s">
        <v>534</v>
      </c>
      <c r="I449" s="3158"/>
      <c r="J449" s="1004">
        <v>0.17492313970845147</v>
      </c>
      <c r="K449" s="854"/>
      <c r="L449" s="854"/>
      <c r="M449" s="3419" t="s">
        <v>524</v>
      </c>
      <c r="N449" s="3158"/>
      <c r="O449" s="1005">
        <v>-7.3135735380372782E-2</v>
      </c>
      <c r="P449" s="854"/>
      <c r="Q449" s="854"/>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167"/>
      <c r="D450" s="3158"/>
      <c r="E450" s="985" t="s">
        <v>238</v>
      </c>
      <c r="F450" s="854"/>
      <c r="G450" s="854"/>
      <c r="H450" s="3418" t="s">
        <v>510</v>
      </c>
      <c r="I450" s="3158"/>
      <c r="J450" s="1004">
        <v>0.17336485648512334</v>
      </c>
      <c r="K450" s="854"/>
      <c r="L450" s="854"/>
      <c r="M450" s="3419" t="s">
        <v>480</v>
      </c>
      <c r="N450" s="3158"/>
      <c r="O450" s="1005">
        <v>6.4924787950807E-2</v>
      </c>
      <c r="P450" s="854"/>
      <c r="Q450" s="854"/>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420" t="s">
        <v>510</v>
      </c>
      <c r="D451" s="3158"/>
      <c r="E451" s="1000">
        <v>3.9671125944518687E-2</v>
      </c>
      <c r="F451" s="854"/>
      <c r="G451" s="854"/>
      <c r="H451" s="3418" t="s">
        <v>504</v>
      </c>
      <c r="I451" s="3158"/>
      <c r="J451" s="1004">
        <v>-0.16692480895174416</v>
      </c>
      <c r="K451" s="854"/>
      <c r="L451" s="854"/>
      <c r="M451" s="3419" t="s">
        <v>520</v>
      </c>
      <c r="N451" s="3158"/>
      <c r="O451" s="1005">
        <v>-6.4904108770931612E-2</v>
      </c>
      <c r="P451" s="854"/>
      <c r="Q451" s="854"/>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417" t="s">
        <v>492</v>
      </c>
      <c r="D452" s="3158"/>
      <c r="E452" s="1003">
        <v>0.28950311418382507</v>
      </c>
      <c r="F452" s="854"/>
      <c r="G452" s="854"/>
      <c r="H452" s="3418" t="s">
        <v>519</v>
      </c>
      <c r="I452" s="3158"/>
      <c r="J452" s="1004">
        <v>0.16590917612601627</v>
      </c>
      <c r="K452" s="854"/>
      <c r="L452" s="854"/>
      <c r="M452" s="3419" t="s">
        <v>408</v>
      </c>
      <c r="N452" s="3158"/>
      <c r="O452" s="1005">
        <v>6.2931095121327343E-2</v>
      </c>
      <c r="P452" s="854"/>
      <c r="Q452" s="854"/>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417" t="s">
        <v>514</v>
      </c>
      <c r="D453" s="3158"/>
      <c r="E453" s="1003">
        <v>1.671680230441077E-2</v>
      </c>
      <c r="F453" s="854"/>
      <c r="G453" s="854"/>
      <c r="H453" s="3418" t="s">
        <v>521</v>
      </c>
      <c r="I453" s="3158"/>
      <c r="J453" s="1004">
        <v>0.15887343717861968</v>
      </c>
      <c r="K453" s="854"/>
      <c r="L453" s="854"/>
      <c r="M453" s="3419" t="s">
        <v>399</v>
      </c>
      <c r="N453" s="3158"/>
      <c r="O453" s="1005">
        <v>6.2661203483277236E-2</v>
      </c>
      <c r="P453" s="854"/>
      <c r="Q453" s="854"/>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417" t="s">
        <v>497</v>
      </c>
      <c r="D454" s="3158"/>
      <c r="E454" s="1003">
        <v>0.19853428371942181</v>
      </c>
      <c r="F454" s="854"/>
      <c r="G454" s="854"/>
      <c r="H454" s="3418" t="s">
        <v>535</v>
      </c>
      <c r="I454" s="3158"/>
      <c r="J454" s="1004">
        <v>0.13890937659895938</v>
      </c>
      <c r="K454" s="854"/>
      <c r="L454" s="854"/>
      <c r="M454" s="3419" t="s">
        <v>535</v>
      </c>
      <c r="N454" s="3158"/>
      <c r="O454" s="1005">
        <v>5.5493984666467482E-2</v>
      </c>
      <c r="P454" s="854"/>
      <c r="Q454" s="854"/>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417" t="s">
        <v>495</v>
      </c>
      <c r="D455" s="3158"/>
      <c r="E455" s="1003">
        <v>0.23666487888953436</v>
      </c>
      <c r="F455" s="854"/>
      <c r="G455" s="854"/>
      <c r="H455" s="3418" t="s">
        <v>522</v>
      </c>
      <c r="I455" s="3158"/>
      <c r="J455" s="1004">
        <v>0.10294976949491293</v>
      </c>
      <c r="K455" s="854"/>
      <c r="L455" s="854"/>
      <c r="M455" s="3419" t="s">
        <v>527</v>
      </c>
      <c r="N455" s="3158"/>
      <c r="O455" s="1005">
        <v>5.2203891302464202E-2</v>
      </c>
      <c r="P455" s="854"/>
      <c r="Q455" s="854"/>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417" t="s">
        <v>532</v>
      </c>
      <c r="D456" s="3158"/>
      <c r="E456" s="1003">
        <v>2.0035668830911926E-4</v>
      </c>
      <c r="F456" s="854"/>
      <c r="G456" s="854"/>
      <c r="H456" s="3418" t="s">
        <v>421</v>
      </c>
      <c r="I456" s="3158"/>
      <c r="J456" s="1004">
        <v>-0.10164676701206067</v>
      </c>
      <c r="K456" s="854"/>
      <c r="L456" s="854"/>
      <c r="M456" s="3419" t="s">
        <v>510</v>
      </c>
      <c r="N456" s="3158"/>
      <c r="O456" s="1005">
        <v>-4.5748749650489362E-2</v>
      </c>
      <c r="P456" s="854"/>
      <c r="Q456" s="854"/>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417" t="s">
        <v>512</v>
      </c>
      <c r="D457" s="3158"/>
      <c r="E457" s="1003">
        <v>2.9556126769368963E-2</v>
      </c>
      <c r="F457" s="854"/>
      <c r="G457" s="854"/>
      <c r="H457" s="3418" t="s">
        <v>523</v>
      </c>
      <c r="I457" s="3158"/>
      <c r="J457" s="1004">
        <v>9.7713878856134043E-2</v>
      </c>
      <c r="K457" s="854"/>
      <c r="L457" s="854"/>
      <c r="M457" s="3419" t="s">
        <v>499</v>
      </c>
      <c r="N457" s="3158"/>
      <c r="O457" s="1005">
        <v>4.5609900919883095E-2</v>
      </c>
      <c r="P457" s="854"/>
      <c r="Q457" s="854"/>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417" t="s">
        <v>322</v>
      </c>
      <c r="D458" s="3158"/>
      <c r="E458" s="1003">
        <v>0.15917959106756416</v>
      </c>
      <c r="F458" s="854"/>
      <c r="G458" s="854"/>
      <c r="H458" s="3418" t="s">
        <v>516</v>
      </c>
      <c r="I458" s="3158"/>
      <c r="J458" s="1004">
        <v>-9.3078277758838646E-2</v>
      </c>
      <c r="K458" s="854"/>
      <c r="L458" s="854"/>
      <c r="M458" s="3419" t="s">
        <v>504</v>
      </c>
      <c r="N458" s="3158"/>
      <c r="O458" s="1005">
        <v>4.3712592940115778E-2</v>
      </c>
      <c r="P458" s="854"/>
      <c r="Q458" s="854"/>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417" t="s">
        <v>524</v>
      </c>
      <c r="D459" s="3158"/>
      <c r="E459" s="1003">
        <v>5.7448215402018171E-3</v>
      </c>
      <c r="F459" s="854"/>
      <c r="G459" s="854"/>
      <c r="H459" s="3418" t="s">
        <v>518</v>
      </c>
      <c r="I459" s="3158"/>
      <c r="J459" s="1004">
        <v>9.034427627925555E-2</v>
      </c>
      <c r="K459" s="854"/>
      <c r="L459" s="854"/>
      <c r="M459" s="3419" t="s">
        <v>522</v>
      </c>
      <c r="N459" s="3158"/>
      <c r="O459" s="1005">
        <v>-4.2938698199518864E-2</v>
      </c>
      <c r="P459" s="854"/>
      <c r="Q459" s="854"/>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417" t="s">
        <v>518</v>
      </c>
      <c r="D460" s="3158"/>
      <c r="E460" s="1003">
        <v>1.404037131803397E-2</v>
      </c>
      <c r="F460" s="854"/>
      <c r="G460" s="854"/>
      <c r="H460" s="3418" t="s">
        <v>514</v>
      </c>
      <c r="I460" s="3158"/>
      <c r="J460" s="1004">
        <v>7.9858596131667889E-2</v>
      </c>
      <c r="K460" s="854"/>
      <c r="L460" s="854"/>
      <c r="M460" s="3419" t="s">
        <v>514</v>
      </c>
      <c r="N460" s="3158"/>
      <c r="O460" s="1005">
        <v>-2.8436307587108016E-2</v>
      </c>
      <c r="P460" s="854"/>
      <c r="Q460" s="854"/>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417" t="s">
        <v>522</v>
      </c>
      <c r="D461" s="3158"/>
      <c r="E461" s="1003">
        <v>1.0106647001669302E-2</v>
      </c>
      <c r="F461" s="854"/>
      <c r="G461" s="854"/>
      <c r="H461" s="3418" t="s">
        <v>531</v>
      </c>
      <c r="I461" s="3158"/>
      <c r="J461" s="1004">
        <v>5.9752007210350677E-2</v>
      </c>
      <c r="K461" s="854"/>
      <c r="L461" s="854"/>
      <c r="M461" s="3419" t="s">
        <v>528</v>
      </c>
      <c r="N461" s="3158"/>
      <c r="O461" s="1005">
        <v>2.8167212825327807E-2</v>
      </c>
      <c r="P461" s="854"/>
      <c r="Q461" s="854"/>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417" t="s">
        <v>293</v>
      </c>
      <c r="D462" s="3158"/>
      <c r="E462" s="1003">
        <v>0.40728884308700386</v>
      </c>
      <c r="F462" s="854"/>
      <c r="G462" s="854"/>
      <c r="H462" s="3418" t="s">
        <v>328</v>
      </c>
      <c r="I462" s="3158"/>
      <c r="J462" s="1004">
        <v>-5.56401070012877E-2</v>
      </c>
      <c r="K462" s="854"/>
      <c r="L462" s="854"/>
      <c r="M462" s="3419" t="s">
        <v>328</v>
      </c>
      <c r="N462" s="3158"/>
      <c r="O462" s="1005">
        <v>2.764824929714018E-2</v>
      </c>
      <c r="P462" s="854"/>
      <c r="Q462" s="854"/>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417" t="s">
        <v>528</v>
      </c>
      <c r="D463" s="3158"/>
      <c r="E463" s="1003">
        <v>2.5920300260082953E-3</v>
      </c>
      <c r="F463" s="854"/>
      <c r="G463" s="854"/>
      <c r="H463" s="3418" t="s">
        <v>533</v>
      </c>
      <c r="I463" s="3158"/>
      <c r="J463" s="1004">
        <v>5.4691126256295616E-2</v>
      </c>
      <c r="K463" s="854"/>
      <c r="L463" s="854"/>
      <c r="M463" s="3419" t="s">
        <v>497</v>
      </c>
      <c r="N463" s="3158"/>
      <c r="O463" s="1005">
        <v>2.6326511799255284E-2</v>
      </c>
      <c r="P463" s="854"/>
      <c r="Q463" s="854"/>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417" t="s">
        <v>328</v>
      </c>
      <c r="D464" s="3158"/>
      <c r="E464" s="1003">
        <v>4.0002575122018644E-2</v>
      </c>
      <c r="F464" s="854"/>
      <c r="G464" s="854"/>
      <c r="H464" s="3418" t="s">
        <v>525</v>
      </c>
      <c r="I464" s="3158"/>
      <c r="J464" s="1004">
        <v>-5.3690732388742592E-2</v>
      </c>
      <c r="K464" s="854"/>
      <c r="L464" s="854"/>
      <c r="M464" s="3419" t="s">
        <v>529</v>
      </c>
      <c r="N464" s="3158"/>
      <c r="O464" s="1005">
        <v>-2.5477898573424466E-2</v>
      </c>
      <c r="P464" s="854"/>
      <c r="Q464" s="854"/>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417" t="s">
        <v>527</v>
      </c>
      <c r="D465" s="3158"/>
      <c r="E465" s="1003">
        <v>3.8760199302368334E-3</v>
      </c>
      <c r="F465" s="854"/>
      <c r="G465" s="854"/>
      <c r="H465" s="3418" t="s">
        <v>515</v>
      </c>
      <c r="I465" s="3158"/>
      <c r="J465" s="1004">
        <v>-4.7799369328598421E-2</v>
      </c>
      <c r="K465" s="854"/>
      <c r="L465" s="854"/>
      <c r="M465" s="3419" t="s">
        <v>485</v>
      </c>
      <c r="N465" s="3158"/>
      <c r="O465" s="1005">
        <v>-1.8644180895990039E-2</v>
      </c>
      <c r="P465" s="854"/>
      <c r="Q465" s="854"/>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417" t="s">
        <v>533</v>
      </c>
      <c r="D466" s="3158"/>
      <c r="E466" s="1007">
        <v>6.264522940282713E-6</v>
      </c>
      <c r="F466" s="854"/>
      <c r="G466" s="854"/>
      <c r="H466" s="3418" t="s">
        <v>527</v>
      </c>
      <c r="I466" s="3158"/>
      <c r="J466" s="1004">
        <v>-3.9520374789495112E-2</v>
      </c>
      <c r="K466" s="854"/>
      <c r="L466" s="854"/>
      <c r="M466" s="3419" t="s">
        <v>533</v>
      </c>
      <c r="N466" s="3158"/>
      <c r="O466" s="1005">
        <v>-1.7838227445010971E-2</v>
      </c>
      <c r="P466" s="854"/>
      <c r="Q466" s="854"/>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417" t="s">
        <v>529</v>
      </c>
      <c r="D467" s="3158"/>
      <c r="E467" s="1003">
        <v>8.2157675442618881E-4</v>
      </c>
      <c r="F467" s="854"/>
      <c r="G467" s="854"/>
      <c r="H467" s="3418" t="s">
        <v>528</v>
      </c>
      <c r="I467" s="3158"/>
      <c r="J467" s="1004">
        <v>3.4256781324813662E-2</v>
      </c>
      <c r="K467" s="854"/>
      <c r="L467" s="854"/>
      <c r="M467" s="3419" t="s">
        <v>516</v>
      </c>
      <c r="N467" s="3158"/>
      <c r="O467" s="1005">
        <v>-1.4697172803089555E-2</v>
      </c>
      <c r="P467" s="854"/>
      <c r="Q467" s="854"/>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417" t="s">
        <v>520</v>
      </c>
      <c r="D468" s="3158"/>
      <c r="E468" s="1003">
        <v>1.0874797195345029E-2</v>
      </c>
      <c r="F468" s="854"/>
      <c r="G468" s="854"/>
      <c r="H468" s="3418" t="s">
        <v>520</v>
      </c>
      <c r="I468" s="3158"/>
      <c r="J468" s="1004">
        <v>2.6896870486350449E-2</v>
      </c>
      <c r="K468" s="854"/>
      <c r="L468" s="854"/>
      <c r="M468" s="3419" t="s">
        <v>530</v>
      </c>
      <c r="N468" s="3158"/>
      <c r="O468" s="1005">
        <v>-1.4336136884411177E-2</v>
      </c>
      <c r="P468" s="854"/>
      <c r="Q468" s="854"/>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417" t="s">
        <v>498</v>
      </c>
      <c r="D469" s="3158"/>
      <c r="E469" s="1003">
        <v>0.17989749402650324</v>
      </c>
      <c r="F469" s="854"/>
      <c r="G469" s="854"/>
      <c r="H469" s="3418" t="s">
        <v>524</v>
      </c>
      <c r="I469" s="3158"/>
      <c r="J469" s="1004">
        <v>1.2294251819432573E-2</v>
      </c>
      <c r="K469" s="854"/>
      <c r="L469" s="854"/>
      <c r="M469" s="3419" t="s">
        <v>534</v>
      </c>
      <c r="N469" s="3158"/>
      <c r="O469" s="1005">
        <v>-1.3871772045760011E-2</v>
      </c>
      <c r="P469" s="854"/>
      <c r="Q469" s="854"/>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417" t="s">
        <v>494</v>
      </c>
      <c r="D470" s="3158"/>
      <c r="E470" s="1003">
        <v>0.28176324566681826</v>
      </c>
      <c r="F470" s="854"/>
      <c r="G470" s="854"/>
      <c r="H470" s="3427" t="s">
        <v>530</v>
      </c>
      <c r="I470" s="3158"/>
      <c r="J470" s="1008">
        <v>7.6028552962064825E-3</v>
      </c>
      <c r="K470" s="854"/>
      <c r="L470" s="854"/>
      <c r="M470" s="3419" t="s">
        <v>505</v>
      </c>
      <c r="N470" s="3158"/>
      <c r="O470" s="1005">
        <v>2.2145797274993086E-3</v>
      </c>
      <c r="P470" s="854"/>
      <c r="Q470" s="854"/>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417" t="s">
        <v>507</v>
      </c>
      <c r="D471" s="3158"/>
      <c r="E471" s="1003">
        <v>6.6154783707874074E-2</v>
      </c>
      <c r="F471" s="854"/>
      <c r="G471" s="854"/>
      <c r="H471" s="3167"/>
      <c r="I471" s="3158"/>
      <c r="J471" s="870"/>
      <c r="K471" s="854"/>
      <c r="L471" s="854"/>
      <c r="M471" s="3419" t="s">
        <v>531</v>
      </c>
      <c r="N471" s="3158"/>
      <c r="O471" s="1005">
        <v>1.6994020752546667E-3</v>
      </c>
      <c r="P471" s="854"/>
      <c r="Q471" s="854"/>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417" t="s">
        <v>516</v>
      </c>
      <c r="D472" s="3158"/>
      <c r="E472" s="1003">
        <v>1.4749620425666656E-2</v>
      </c>
      <c r="F472" s="854"/>
      <c r="G472" s="854"/>
      <c r="H472" s="3167"/>
      <c r="I472" s="3158"/>
      <c r="J472" s="870"/>
      <c r="K472" s="854"/>
      <c r="L472" s="854"/>
      <c r="M472" s="3426" t="s">
        <v>532</v>
      </c>
      <c r="N472" s="3158"/>
      <c r="O472" s="1009">
        <v>-6.2026837743987308E-4</v>
      </c>
      <c r="P472" s="854"/>
      <c r="Q472" s="854"/>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417" t="s">
        <v>485</v>
      </c>
      <c r="D473" s="3158"/>
      <c r="E473" s="1003">
        <v>0.40404880658298931</v>
      </c>
      <c r="F473" s="854"/>
      <c r="G473" s="854"/>
      <c r="H473" s="3167"/>
      <c r="I473" s="3158"/>
      <c r="J473" s="854"/>
      <c r="K473" s="854"/>
      <c r="L473" s="854"/>
      <c r="M473" s="3167"/>
      <c r="N473" s="3158"/>
      <c r="O473" s="870"/>
      <c r="P473" s="854"/>
      <c r="Q473" s="854"/>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417" t="s">
        <v>505</v>
      </c>
      <c r="D474" s="3158"/>
      <c r="E474" s="1003">
        <v>8.7055488964402086E-2</v>
      </c>
      <c r="F474" s="854"/>
      <c r="G474" s="854"/>
      <c r="H474" s="3425" t="s">
        <v>237</v>
      </c>
      <c r="I474" s="3158"/>
      <c r="J474" s="3158"/>
      <c r="K474" s="854"/>
      <c r="L474" s="854"/>
      <c r="M474" s="3167"/>
      <c r="N474" s="3158"/>
      <c r="O474" s="870"/>
      <c r="P474" s="854"/>
      <c r="Q474" s="854"/>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417" t="s">
        <v>482</v>
      </c>
      <c r="D475" s="3158"/>
      <c r="E475" s="1003">
        <v>0.45158106316874008</v>
      </c>
      <c r="F475" s="854"/>
      <c r="G475" s="854"/>
      <c r="H475" s="3167"/>
      <c r="I475" s="3158"/>
      <c r="J475" s="986" t="s">
        <v>238</v>
      </c>
      <c r="K475" s="854"/>
      <c r="L475" s="854"/>
      <c r="M475" s="3167"/>
      <c r="N475" s="3158"/>
      <c r="O475" s="854"/>
      <c r="P475" s="854"/>
      <c r="Q475" s="854"/>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417" t="s">
        <v>525</v>
      </c>
      <c r="D476" s="3158"/>
      <c r="E476" s="1003">
        <v>4.1343959824831451E-3</v>
      </c>
      <c r="F476" s="854"/>
      <c r="G476" s="854"/>
      <c r="H476" s="3421" t="s">
        <v>510</v>
      </c>
      <c r="I476" s="3158"/>
      <c r="J476" s="1001">
        <v>3.0055373464107412E-2</v>
      </c>
      <c r="K476" s="854"/>
      <c r="L476" s="854"/>
      <c r="M476" s="3428" t="s">
        <v>237</v>
      </c>
      <c r="N476" s="3158"/>
      <c r="O476" s="3158"/>
      <c r="P476" s="854"/>
      <c r="Q476" s="854"/>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417" t="s">
        <v>530</v>
      </c>
      <c r="D477" s="3158"/>
      <c r="E477" s="1003">
        <v>2.820356512107009E-4</v>
      </c>
      <c r="F477" s="854"/>
      <c r="G477" s="854"/>
      <c r="H477" s="3418" t="s">
        <v>492</v>
      </c>
      <c r="I477" s="3158"/>
      <c r="J477" s="1004">
        <v>0.24012060385536058</v>
      </c>
      <c r="K477" s="854"/>
      <c r="L477" s="854"/>
      <c r="M477" s="3167"/>
      <c r="N477" s="3158"/>
      <c r="O477" s="987" t="s">
        <v>238</v>
      </c>
      <c r="P477" s="854"/>
      <c r="Q477" s="854"/>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417" t="s">
        <v>399</v>
      </c>
      <c r="D478" s="3158"/>
      <c r="E478" s="1003">
        <v>0.5878805262590272</v>
      </c>
      <c r="F478" s="854"/>
      <c r="G478" s="854"/>
      <c r="H478" s="3418" t="s">
        <v>514</v>
      </c>
      <c r="I478" s="3158"/>
      <c r="J478" s="1004">
        <v>6.3773953761208412E-3</v>
      </c>
      <c r="K478" s="854"/>
      <c r="L478" s="854"/>
      <c r="M478" s="3422" t="s">
        <v>510</v>
      </c>
      <c r="N478" s="3158"/>
      <c r="O478" s="1002">
        <v>2.0929480945831506E-3</v>
      </c>
      <c r="P478" s="854"/>
      <c r="Q478" s="854"/>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417" t="s">
        <v>421</v>
      </c>
      <c r="D479" s="3158"/>
      <c r="E479" s="1003">
        <v>8.6187095437843142E-2</v>
      </c>
      <c r="F479" s="854"/>
      <c r="G479" s="854"/>
      <c r="H479" s="3418" t="s">
        <v>497</v>
      </c>
      <c r="I479" s="3158"/>
      <c r="J479" s="1004">
        <v>0.10124609308094651</v>
      </c>
      <c r="K479" s="854"/>
      <c r="L479" s="854"/>
      <c r="M479" s="3419" t="s">
        <v>492</v>
      </c>
      <c r="N479" s="3158"/>
      <c r="O479" s="1005">
        <v>6.6912604200939294E-2</v>
      </c>
      <c r="P479" s="854"/>
      <c r="Q479" s="854"/>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417" t="s">
        <v>400</v>
      </c>
      <c r="D480" s="3158"/>
      <c r="E480" s="1003">
        <v>0.52475660607705621</v>
      </c>
      <c r="F480" s="854"/>
      <c r="G480" s="854"/>
      <c r="H480" s="3418" t="s">
        <v>495</v>
      </c>
      <c r="I480" s="3158"/>
      <c r="J480" s="1004">
        <v>5.568178881721321E-2</v>
      </c>
      <c r="K480" s="854"/>
      <c r="L480" s="854"/>
      <c r="M480" s="3419" t="s">
        <v>514</v>
      </c>
      <c r="N480" s="3158"/>
      <c r="O480" s="1005">
        <v>8.0862358918861691E-4</v>
      </c>
      <c r="P480" s="854"/>
      <c r="Q480" s="854"/>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417" t="s">
        <v>408</v>
      </c>
      <c r="D481" s="3158"/>
      <c r="E481" s="1003">
        <v>0.30665909586991363</v>
      </c>
      <c r="F481" s="854"/>
      <c r="G481" s="854"/>
      <c r="H481" s="3418" t="s">
        <v>512</v>
      </c>
      <c r="I481" s="3158"/>
      <c r="J481" s="1004">
        <v>4.0353585492248788E-2</v>
      </c>
      <c r="K481" s="854"/>
      <c r="L481" s="854"/>
      <c r="M481" s="3419" t="s">
        <v>497</v>
      </c>
      <c r="N481" s="3158"/>
      <c r="O481" s="1005">
        <v>6.930852235163277E-4</v>
      </c>
      <c r="P481" s="854"/>
      <c r="Q481" s="854"/>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417" t="s">
        <v>438</v>
      </c>
      <c r="D482" s="3158"/>
      <c r="E482" s="1003">
        <v>2.3511205051018863E-2</v>
      </c>
      <c r="F482" s="854"/>
      <c r="G482" s="854"/>
      <c r="H482" s="3418" t="s">
        <v>322</v>
      </c>
      <c r="I482" s="3158"/>
      <c r="J482" s="1004">
        <v>0.26236765153439112</v>
      </c>
      <c r="K482" s="854"/>
      <c r="L482" s="854"/>
      <c r="M482" s="3419" t="s">
        <v>495</v>
      </c>
      <c r="N482" s="3158"/>
      <c r="O482" s="1005">
        <v>8.1597833799821884E-2</v>
      </c>
      <c r="P482" s="854"/>
      <c r="Q482" s="854"/>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417" t="s">
        <v>411</v>
      </c>
      <c r="D483" s="3158"/>
      <c r="E483" s="1003">
        <v>0.20102825487348022</v>
      </c>
      <c r="F483" s="854"/>
      <c r="G483" s="854"/>
      <c r="H483" s="3418" t="s">
        <v>524</v>
      </c>
      <c r="I483" s="3158"/>
      <c r="J483" s="1004">
        <v>1.5114862779962114E-4</v>
      </c>
      <c r="K483" s="854"/>
      <c r="L483" s="854"/>
      <c r="M483" s="3419" t="s">
        <v>532</v>
      </c>
      <c r="N483" s="3158"/>
      <c r="O483" s="1010">
        <v>3.8473286005189287E-7</v>
      </c>
      <c r="P483" s="854"/>
      <c r="Q483" s="854"/>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417" t="s">
        <v>415</v>
      </c>
      <c r="D484" s="3158"/>
      <c r="E484" s="1003">
        <v>0.16425440459517918</v>
      </c>
      <c r="F484" s="854"/>
      <c r="G484" s="854"/>
      <c r="H484" s="3418" t="s">
        <v>518</v>
      </c>
      <c r="I484" s="3158"/>
      <c r="J484" s="1004">
        <v>8.1620882564224576E-3</v>
      </c>
      <c r="K484" s="854"/>
      <c r="L484" s="854"/>
      <c r="M484" s="3419" t="s">
        <v>512</v>
      </c>
      <c r="N484" s="3158"/>
      <c r="O484" s="1005">
        <v>2.1446560506298524E-2</v>
      </c>
      <c r="P484" s="854"/>
      <c r="Q484" s="854"/>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417" t="s">
        <v>406</v>
      </c>
      <c r="D485" s="3158"/>
      <c r="E485" s="1003">
        <v>0.36885615148578144</v>
      </c>
      <c r="F485" s="854"/>
      <c r="G485" s="854"/>
      <c r="H485" s="3418" t="s">
        <v>522</v>
      </c>
      <c r="I485" s="3158"/>
      <c r="J485" s="1004">
        <v>1.0598655039055703E-2</v>
      </c>
      <c r="K485" s="854"/>
      <c r="L485" s="854"/>
      <c r="M485" s="3419" t="s">
        <v>322</v>
      </c>
      <c r="N485" s="3158"/>
      <c r="O485" s="1005">
        <v>1.102446408534157E-2</v>
      </c>
      <c r="P485" s="854"/>
      <c r="Q485" s="854"/>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417" t="s">
        <v>489</v>
      </c>
      <c r="D486" s="3158"/>
      <c r="E486" s="1003">
        <v>0.30283953975013683</v>
      </c>
      <c r="F486" s="854"/>
      <c r="G486" s="854"/>
      <c r="H486" s="3418" t="s">
        <v>293</v>
      </c>
      <c r="I486" s="3158"/>
      <c r="J486" s="1004">
        <v>0.25209337725582837</v>
      </c>
      <c r="K486" s="854"/>
      <c r="L486" s="854"/>
      <c r="M486" s="3419" t="s">
        <v>524</v>
      </c>
      <c r="N486" s="3158"/>
      <c r="O486" s="1005">
        <v>5.3488357896279114E-3</v>
      </c>
      <c r="P486" s="854"/>
      <c r="Q486" s="854"/>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417" t="s">
        <v>493</v>
      </c>
      <c r="D487" s="3158"/>
      <c r="E487" s="1003">
        <v>0.17288521511080238</v>
      </c>
      <c r="F487" s="854"/>
      <c r="G487" s="854"/>
      <c r="H487" s="3418" t="s">
        <v>528</v>
      </c>
      <c r="I487" s="3158"/>
      <c r="J487" s="1004">
        <v>1.1735270667361021E-3</v>
      </c>
      <c r="K487" s="854"/>
      <c r="L487" s="854"/>
      <c r="M487" s="3419" t="s">
        <v>518</v>
      </c>
      <c r="N487" s="3158"/>
      <c r="O487" s="1005">
        <v>1.193694744950766E-2</v>
      </c>
      <c r="P487" s="854"/>
      <c r="Q487" s="854"/>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417" t="s">
        <v>486</v>
      </c>
      <c r="D488" s="3158"/>
      <c r="E488" s="1003">
        <v>0.38905726654095468</v>
      </c>
      <c r="F488" s="854"/>
      <c r="G488" s="854"/>
      <c r="H488" s="3418" t="s">
        <v>328</v>
      </c>
      <c r="I488" s="3158"/>
      <c r="J488" s="1004">
        <v>3.0958215071147446E-3</v>
      </c>
      <c r="K488" s="854"/>
      <c r="L488" s="854"/>
      <c r="M488" s="3419" t="s">
        <v>522</v>
      </c>
      <c r="N488" s="3158"/>
      <c r="O488" s="1005">
        <v>1.8437318030693646E-3</v>
      </c>
      <c r="P488" s="854"/>
      <c r="Q488" s="854"/>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417" t="s">
        <v>480</v>
      </c>
      <c r="D489" s="3158"/>
      <c r="E489" s="1003">
        <v>0.52331709796305304</v>
      </c>
      <c r="F489" s="854"/>
      <c r="G489" s="854"/>
      <c r="H489" s="3418" t="s">
        <v>527</v>
      </c>
      <c r="I489" s="3158"/>
      <c r="J489" s="1004">
        <v>1.5618600235021609E-3</v>
      </c>
      <c r="K489" s="854"/>
      <c r="L489" s="854"/>
      <c r="M489" s="3419" t="s">
        <v>293</v>
      </c>
      <c r="N489" s="3158"/>
      <c r="O489" s="1005">
        <v>9.4147936400098744E-3</v>
      </c>
      <c r="P489" s="854"/>
      <c r="Q489" s="854"/>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417" t="s">
        <v>504</v>
      </c>
      <c r="D490" s="3158"/>
      <c r="E490" s="1003">
        <v>0.12011659838839801</v>
      </c>
      <c r="F490" s="854"/>
      <c r="G490" s="854"/>
      <c r="H490" s="3418" t="s">
        <v>533</v>
      </c>
      <c r="I490" s="3158"/>
      <c r="J490" s="1004">
        <v>2.9911192911820676E-3</v>
      </c>
      <c r="K490" s="854"/>
      <c r="L490" s="854"/>
      <c r="M490" s="3419" t="s">
        <v>528</v>
      </c>
      <c r="N490" s="3158"/>
      <c r="O490" s="1005">
        <v>7.9339187834731129E-4</v>
      </c>
      <c r="P490" s="854"/>
      <c r="Q490" s="854"/>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417" t="s">
        <v>515</v>
      </c>
      <c r="D491" s="3158"/>
      <c r="E491" s="1003">
        <v>1.6156146973896645E-3</v>
      </c>
      <c r="F491" s="854"/>
      <c r="G491" s="854"/>
      <c r="H491" s="3418" t="s">
        <v>520</v>
      </c>
      <c r="I491" s="3158"/>
      <c r="J491" s="1004">
        <v>7.2344164195950987E-4</v>
      </c>
      <c r="K491" s="854"/>
      <c r="L491" s="854"/>
      <c r="M491" s="3419" t="s">
        <v>328</v>
      </c>
      <c r="N491" s="3158"/>
      <c r="O491" s="1005">
        <v>7.6442568919681247E-4</v>
      </c>
      <c r="P491" s="854"/>
      <c r="Q491" s="854"/>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417" t="s">
        <v>484</v>
      </c>
      <c r="D492" s="3158"/>
      <c r="E492" s="1003">
        <v>4.7364146374026292E-2</v>
      </c>
      <c r="F492" s="854"/>
      <c r="G492" s="854"/>
      <c r="H492" s="3418" t="s">
        <v>498</v>
      </c>
      <c r="I492" s="3158"/>
      <c r="J492" s="1004">
        <v>0.10236093529678263</v>
      </c>
      <c r="K492" s="854"/>
      <c r="L492" s="854"/>
      <c r="M492" s="3419" t="s">
        <v>527</v>
      </c>
      <c r="N492" s="3158"/>
      <c r="O492" s="1005">
        <v>2.7252462671194977E-3</v>
      </c>
      <c r="P492" s="854"/>
      <c r="Q492" s="854"/>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423" t="s">
        <v>531</v>
      </c>
      <c r="D493" s="3158"/>
      <c r="E493" s="1006">
        <v>2.7955052960609486E-4</v>
      </c>
      <c r="F493" s="854"/>
      <c r="G493" s="854"/>
      <c r="H493" s="3418" t="s">
        <v>494</v>
      </c>
      <c r="I493" s="3158"/>
      <c r="J493" s="1004">
        <v>8.5542224050248916E-2</v>
      </c>
      <c r="K493" s="854"/>
      <c r="L493" s="854"/>
      <c r="M493" s="3419" t="s">
        <v>533</v>
      </c>
      <c r="N493" s="3158"/>
      <c r="O493" s="1005">
        <v>3.182023583799426E-4</v>
      </c>
      <c r="P493" s="854"/>
      <c r="Q493" s="854"/>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167"/>
      <c r="D494" s="3158"/>
      <c r="E494" s="870"/>
      <c r="F494" s="854"/>
      <c r="G494" s="854"/>
      <c r="H494" s="3418" t="s">
        <v>507</v>
      </c>
      <c r="I494" s="3158"/>
      <c r="J494" s="1004">
        <v>3.3593866349943387E-2</v>
      </c>
      <c r="K494" s="854"/>
      <c r="L494" s="854"/>
      <c r="M494" s="3419" t="s">
        <v>529</v>
      </c>
      <c r="N494" s="3158"/>
      <c r="O494" s="1005">
        <v>6.4912331571770451E-4</v>
      </c>
      <c r="P494" s="854"/>
      <c r="Q494" s="854"/>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167"/>
      <c r="D495" s="3158"/>
      <c r="E495" s="854"/>
      <c r="F495" s="854"/>
      <c r="G495" s="854"/>
      <c r="H495" s="3418" t="s">
        <v>516</v>
      </c>
      <c r="I495" s="3158"/>
      <c r="J495" s="1004">
        <v>8.6635657905515164E-3</v>
      </c>
      <c r="K495" s="854"/>
      <c r="L495" s="854"/>
      <c r="M495" s="3419" t="s">
        <v>520</v>
      </c>
      <c r="N495" s="3158"/>
      <c r="O495" s="1005">
        <v>4.2125433353489223E-3</v>
      </c>
      <c r="P495" s="854"/>
      <c r="Q495" s="854"/>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424" t="s">
        <v>239</v>
      </c>
      <c r="D496" s="3158"/>
      <c r="E496" s="3158"/>
      <c r="F496" s="3158"/>
      <c r="G496" s="3158"/>
      <c r="H496" s="3418" t="s">
        <v>485</v>
      </c>
      <c r="I496" s="3158"/>
      <c r="J496" s="1004">
        <v>0.23204237882261494</v>
      </c>
      <c r="K496" s="854"/>
      <c r="L496" s="854"/>
      <c r="M496" s="3419" t="s">
        <v>498</v>
      </c>
      <c r="N496" s="3158"/>
      <c r="O496" s="1005">
        <v>8.3535888592891835E-2</v>
      </c>
      <c r="P496" s="854"/>
      <c r="Q496" s="854"/>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430" t="s">
        <v>218</v>
      </c>
      <c r="D497" s="3158"/>
      <c r="E497" s="3431" t="s">
        <v>240</v>
      </c>
      <c r="F497" s="3432"/>
      <c r="G497" s="3433"/>
      <c r="H497" s="3418" t="s">
        <v>505</v>
      </c>
      <c r="I497" s="3158"/>
      <c r="J497" s="1004">
        <v>3.5178973256788586E-2</v>
      </c>
      <c r="K497" s="854"/>
      <c r="L497" s="854"/>
      <c r="M497" s="3419" t="s">
        <v>494</v>
      </c>
      <c r="N497" s="3158"/>
      <c r="O497" s="1005">
        <v>0.14438323524253527</v>
      </c>
      <c r="P497" s="854"/>
      <c r="Q497" s="854"/>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158"/>
      <c r="D498" s="3158"/>
      <c r="E498" s="988" t="s">
        <v>197</v>
      </c>
      <c r="F498" s="989" t="s">
        <v>241</v>
      </c>
      <c r="G498" s="990" t="s">
        <v>242</v>
      </c>
      <c r="H498" s="3418" t="s">
        <v>482</v>
      </c>
      <c r="I498" s="3158"/>
      <c r="J498" s="1004">
        <v>0.34108807270008168</v>
      </c>
      <c r="K498" s="854"/>
      <c r="L498" s="854"/>
      <c r="M498" s="3419" t="s">
        <v>507</v>
      </c>
      <c r="N498" s="3158"/>
      <c r="O498" s="1005">
        <v>2.6017757586789696E-2</v>
      </c>
      <c r="P498" s="854"/>
      <c r="Q498" s="854"/>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429" t="s">
        <v>219</v>
      </c>
      <c r="D499" s="3158"/>
      <c r="E499" s="1011">
        <v>6.7756555292451921</v>
      </c>
      <c r="F499" s="1012">
        <v>15.757338440105098</v>
      </c>
      <c r="G499" s="1013">
        <v>15.757338440105098</v>
      </c>
      <c r="H499" s="3418" t="s">
        <v>525</v>
      </c>
      <c r="I499" s="3158"/>
      <c r="J499" s="1004">
        <v>2.8826947444395728E-3</v>
      </c>
      <c r="K499" s="854"/>
      <c r="L499" s="854"/>
      <c r="M499" s="3419" t="s">
        <v>516</v>
      </c>
      <c r="N499" s="3158"/>
      <c r="O499" s="1005">
        <v>2.1600688840387526E-4</v>
      </c>
      <c r="P499" s="854"/>
      <c r="Q499" s="854"/>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167"/>
      <c r="D500" s="3158"/>
      <c r="E500" s="870"/>
      <c r="F500" s="870"/>
      <c r="G500" s="870"/>
      <c r="H500" s="3418" t="s">
        <v>530</v>
      </c>
      <c r="I500" s="3158"/>
      <c r="J500" s="1014">
        <v>5.7803408655054961E-5</v>
      </c>
      <c r="K500" s="854"/>
      <c r="L500" s="854"/>
      <c r="M500" s="3419" t="s">
        <v>485</v>
      </c>
      <c r="N500" s="3158"/>
      <c r="O500" s="1005">
        <v>3.4760548128239991E-4</v>
      </c>
      <c r="P500" s="854"/>
      <c r="Q500" s="854"/>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167"/>
      <c r="D501" s="3158"/>
      <c r="E501" s="854"/>
      <c r="F501" s="854"/>
      <c r="G501" s="854"/>
      <c r="H501" s="3418" t="s">
        <v>399</v>
      </c>
      <c r="I501" s="3158"/>
      <c r="J501" s="1004">
        <v>0.32142977358472513</v>
      </c>
      <c r="K501" s="854"/>
      <c r="L501" s="854"/>
      <c r="M501" s="3419" t="s">
        <v>505</v>
      </c>
      <c r="N501" s="3158"/>
      <c r="O501" s="1010">
        <v>4.9043633694509116E-6</v>
      </c>
      <c r="P501" s="854"/>
      <c r="Q501" s="854"/>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424" t="s">
        <v>243</v>
      </c>
      <c r="D502" s="3158"/>
      <c r="E502" s="3158"/>
      <c r="F502" s="854"/>
      <c r="G502" s="854"/>
      <c r="H502" s="3418" t="s">
        <v>421</v>
      </c>
      <c r="I502" s="3158"/>
      <c r="J502" s="1004">
        <v>1.0332065244004145E-2</v>
      </c>
      <c r="K502" s="854"/>
      <c r="L502" s="854"/>
      <c r="M502" s="3419" t="s">
        <v>482</v>
      </c>
      <c r="N502" s="3158"/>
      <c r="O502" s="1005">
        <v>7.982773172178376E-3</v>
      </c>
      <c r="P502" s="854"/>
      <c r="Q502" s="854"/>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167"/>
      <c r="D503" s="3158"/>
      <c r="E503" s="991" t="s">
        <v>218</v>
      </c>
      <c r="F503" s="854"/>
      <c r="G503" s="854"/>
      <c r="H503" s="3418" t="s">
        <v>400</v>
      </c>
      <c r="I503" s="3158"/>
      <c r="J503" s="1004">
        <v>0.29238340246633387</v>
      </c>
      <c r="K503" s="854"/>
      <c r="L503" s="854"/>
      <c r="M503" s="3419" t="s">
        <v>525</v>
      </c>
      <c r="N503" s="3158"/>
      <c r="O503" s="1005">
        <v>1.962129992665106E-2</v>
      </c>
      <c r="P503" s="854"/>
      <c r="Q503" s="854"/>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158"/>
      <c r="D504" s="3158"/>
      <c r="E504" s="1015" t="s">
        <v>219</v>
      </c>
      <c r="F504" s="854"/>
      <c r="G504" s="854"/>
      <c r="H504" s="3418" t="s">
        <v>408</v>
      </c>
      <c r="I504" s="3158"/>
      <c r="J504" s="1004">
        <v>0.1141737224015478</v>
      </c>
      <c r="K504" s="854"/>
      <c r="L504" s="854"/>
      <c r="M504" s="3419" t="s">
        <v>530</v>
      </c>
      <c r="N504" s="3158"/>
      <c r="O504" s="1005">
        <v>2.0552482076857461E-4</v>
      </c>
      <c r="P504" s="854"/>
      <c r="Q504" s="854"/>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420" t="s">
        <v>510</v>
      </c>
      <c r="D505" s="3158"/>
      <c r="E505" s="1000">
        <v>-2.9395844733745961E-2</v>
      </c>
      <c r="F505" s="854"/>
      <c r="G505" s="854"/>
      <c r="H505" s="3418" t="s">
        <v>438</v>
      </c>
      <c r="I505" s="3158"/>
      <c r="J505" s="1004">
        <v>8.7508906582919155E-2</v>
      </c>
      <c r="K505" s="854"/>
      <c r="L505" s="854"/>
      <c r="M505" s="3419" t="s">
        <v>399</v>
      </c>
      <c r="N505" s="3158"/>
      <c r="O505" s="1005">
        <v>3.9264264219726749E-3</v>
      </c>
      <c r="P505" s="854"/>
      <c r="Q505" s="854"/>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417" t="s">
        <v>492</v>
      </c>
      <c r="D506" s="3158"/>
      <c r="E506" s="1003">
        <v>-7.9410019252807024E-2</v>
      </c>
      <c r="F506" s="854"/>
      <c r="G506" s="854"/>
      <c r="H506" s="3418" t="s">
        <v>411</v>
      </c>
      <c r="I506" s="3158"/>
      <c r="J506" s="1004">
        <v>7.2894259131906433E-2</v>
      </c>
      <c r="K506" s="854"/>
      <c r="L506" s="854"/>
      <c r="M506" s="3419" t="s">
        <v>421</v>
      </c>
      <c r="N506" s="3158"/>
      <c r="O506" s="1005">
        <v>0.18517616275546772</v>
      </c>
      <c r="P506" s="854"/>
      <c r="Q506" s="854"/>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417" t="s">
        <v>514</v>
      </c>
      <c r="D507" s="3158"/>
      <c r="E507" s="1003">
        <v>-1.908206121147232E-2</v>
      </c>
      <c r="F507" s="854"/>
      <c r="G507" s="854"/>
      <c r="H507" s="3418" t="s">
        <v>415</v>
      </c>
      <c r="I507" s="3158"/>
      <c r="J507" s="1004">
        <v>6.3183762165944762E-2</v>
      </c>
      <c r="K507" s="854"/>
      <c r="L507" s="854"/>
      <c r="M507" s="3419" t="s">
        <v>400</v>
      </c>
      <c r="N507" s="3158"/>
      <c r="O507" s="1005">
        <v>5.6351530886800158E-2</v>
      </c>
      <c r="P507" s="854"/>
      <c r="Q507" s="854"/>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417" t="s">
        <v>497</v>
      </c>
      <c r="D508" s="3158"/>
      <c r="E508" s="1003">
        <v>6.5760701607488065E-2</v>
      </c>
      <c r="F508" s="854"/>
      <c r="G508" s="854"/>
      <c r="H508" s="3418" t="s">
        <v>406</v>
      </c>
      <c r="I508" s="3158"/>
      <c r="J508" s="1004">
        <v>0.15518318011364518</v>
      </c>
      <c r="K508" s="854"/>
      <c r="L508" s="854"/>
      <c r="M508" s="3419" t="s">
        <v>408</v>
      </c>
      <c r="N508" s="3158"/>
      <c r="O508" s="1005">
        <v>3.9603227331695499E-3</v>
      </c>
      <c r="P508" s="854"/>
      <c r="Q508" s="854"/>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417" t="s">
        <v>495</v>
      </c>
      <c r="D509" s="3158"/>
      <c r="E509" s="1003">
        <v>7.1798535865239224E-2</v>
      </c>
      <c r="F509" s="854"/>
      <c r="G509" s="854"/>
      <c r="H509" s="3418" t="s">
        <v>489</v>
      </c>
      <c r="I509" s="3158"/>
      <c r="J509" s="1004">
        <v>0.19116389310072751</v>
      </c>
      <c r="K509" s="854"/>
      <c r="L509" s="854"/>
      <c r="M509" s="3419" t="s">
        <v>438</v>
      </c>
      <c r="N509" s="3158"/>
      <c r="O509" s="1005">
        <v>0.15341052555582696</v>
      </c>
      <c r="P509" s="854"/>
      <c r="Q509" s="854"/>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417" t="s">
        <v>532</v>
      </c>
      <c r="D510" s="3158"/>
      <c r="E510" s="1003">
        <v>-2.0890585097013059E-3</v>
      </c>
      <c r="F510" s="854"/>
      <c r="G510" s="854"/>
      <c r="H510" s="3418" t="s">
        <v>493</v>
      </c>
      <c r="I510" s="3158"/>
      <c r="J510" s="1004">
        <v>7.9812531970408135E-2</v>
      </c>
      <c r="K510" s="854"/>
      <c r="L510" s="854"/>
      <c r="M510" s="3419" t="s">
        <v>411</v>
      </c>
      <c r="N510" s="3158"/>
      <c r="O510" s="1005">
        <v>0.29000572132767477</v>
      </c>
      <c r="P510" s="854"/>
      <c r="Q510" s="854"/>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417" t="s">
        <v>512</v>
      </c>
      <c r="D511" s="3158"/>
      <c r="E511" s="1003">
        <v>-2.5373036354994983E-2</v>
      </c>
      <c r="F511" s="854"/>
      <c r="G511" s="854"/>
      <c r="H511" s="3418" t="s">
        <v>486</v>
      </c>
      <c r="I511" s="3158"/>
      <c r="J511" s="1004">
        <v>0.15578970077161405</v>
      </c>
      <c r="K511" s="854"/>
      <c r="L511" s="854"/>
      <c r="M511" s="3419" t="s">
        <v>415</v>
      </c>
      <c r="N511" s="3158"/>
      <c r="O511" s="1005">
        <v>8.4227240809725025E-3</v>
      </c>
      <c r="P511" s="854"/>
      <c r="Q511" s="854"/>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417" t="s">
        <v>322</v>
      </c>
      <c r="D512" s="3158"/>
      <c r="E512" s="1003">
        <v>-5.8883331530034583E-2</v>
      </c>
      <c r="F512" s="854"/>
      <c r="G512" s="854"/>
      <c r="H512" s="3418" t="s">
        <v>480</v>
      </c>
      <c r="I512" s="3158"/>
      <c r="J512" s="1004">
        <v>0.27784747179167962</v>
      </c>
      <c r="K512" s="854"/>
      <c r="L512" s="854"/>
      <c r="M512" s="3419" t="s">
        <v>406</v>
      </c>
      <c r="N512" s="3158"/>
      <c r="O512" s="1005">
        <v>5.8902610532234882E-2</v>
      </c>
      <c r="P512" s="854"/>
      <c r="Q512" s="854"/>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417" t="s">
        <v>524</v>
      </c>
      <c r="D513" s="3158"/>
      <c r="E513" s="1003">
        <v>-1.1186312626024623E-2</v>
      </c>
      <c r="F513" s="854"/>
      <c r="G513" s="854"/>
      <c r="H513" s="3418" t="s">
        <v>504</v>
      </c>
      <c r="I513" s="3158"/>
      <c r="J513" s="1004">
        <v>2.7863891843576287E-2</v>
      </c>
      <c r="K513" s="854"/>
      <c r="L513" s="854"/>
      <c r="M513" s="3419" t="s">
        <v>489</v>
      </c>
      <c r="N513" s="3158"/>
      <c r="O513" s="1005">
        <v>0.16867889764682953</v>
      </c>
      <c r="P513" s="854"/>
      <c r="Q513" s="854"/>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417" t="s">
        <v>518</v>
      </c>
      <c r="D514" s="3158"/>
      <c r="E514" s="1003">
        <v>-1.748791276287388E-2</v>
      </c>
      <c r="F514" s="854"/>
      <c r="G514" s="854"/>
      <c r="H514" s="3418" t="s">
        <v>515</v>
      </c>
      <c r="I514" s="3158"/>
      <c r="J514" s="1004">
        <v>2.2847797082117555E-3</v>
      </c>
      <c r="K514" s="854"/>
      <c r="L514" s="854"/>
      <c r="M514" s="3419" t="s">
        <v>493</v>
      </c>
      <c r="N514" s="3158"/>
      <c r="O514" s="1005">
        <v>0.18328228894464479</v>
      </c>
      <c r="P514" s="854"/>
      <c r="Q514" s="854"/>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417" t="s">
        <v>522</v>
      </c>
      <c r="D515" s="3158"/>
      <c r="E515" s="1003">
        <v>-1.4837209537496884E-2</v>
      </c>
      <c r="F515" s="854"/>
      <c r="G515" s="854"/>
      <c r="H515" s="3418" t="s">
        <v>484</v>
      </c>
      <c r="I515" s="3158"/>
      <c r="J515" s="1004">
        <v>0.33273085481725301</v>
      </c>
      <c r="K515" s="854"/>
      <c r="L515" s="854"/>
      <c r="M515" s="3419" t="s">
        <v>486</v>
      </c>
      <c r="N515" s="3158"/>
      <c r="O515" s="1005">
        <v>2.1719385756666845E-2</v>
      </c>
      <c r="P515" s="854"/>
      <c r="Q515" s="854"/>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417" t="s">
        <v>293</v>
      </c>
      <c r="D516" s="3158"/>
      <c r="E516" s="1003">
        <v>9.4188946249695579E-2</v>
      </c>
      <c r="F516" s="854"/>
      <c r="G516" s="854"/>
      <c r="H516" s="3418" t="s">
        <v>531</v>
      </c>
      <c r="I516" s="3158"/>
      <c r="J516" s="1004">
        <v>3.5703023656657993E-3</v>
      </c>
      <c r="K516" s="854"/>
      <c r="L516" s="854"/>
      <c r="M516" s="3419" t="s">
        <v>480</v>
      </c>
      <c r="N516" s="3158"/>
      <c r="O516" s="1005">
        <v>4.2152280904572542E-3</v>
      </c>
      <c r="P516" s="854"/>
      <c r="Q516" s="854"/>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417" t="s">
        <v>528</v>
      </c>
      <c r="D517" s="3158"/>
      <c r="E517" s="1003">
        <v>7.5139568279528682E-3</v>
      </c>
      <c r="F517" s="854"/>
      <c r="G517" s="854"/>
      <c r="H517" s="3418" t="s">
        <v>503</v>
      </c>
      <c r="I517" s="3158"/>
      <c r="J517" s="1004">
        <v>4.5694818544143687E-2</v>
      </c>
      <c r="K517" s="854"/>
      <c r="L517" s="854"/>
      <c r="M517" s="3419" t="s">
        <v>504</v>
      </c>
      <c r="N517" s="3158"/>
      <c r="O517" s="1005">
        <v>1.9107907815482598E-3</v>
      </c>
      <c r="P517" s="854"/>
      <c r="Q517" s="854"/>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417" t="s">
        <v>328</v>
      </c>
      <c r="D518" s="3158"/>
      <c r="E518" s="1003">
        <v>2.9518389303908037E-2</v>
      </c>
      <c r="F518" s="854"/>
      <c r="G518" s="854"/>
      <c r="H518" s="3418" t="s">
        <v>490</v>
      </c>
      <c r="I518" s="3158"/>
      <c r="J518" s="1004">
        <v>0.29577642037385732</v>
      </c>
      <c r="K518" s="854"/>
      <c r="L518" s="854"/>
      <c r="M518" s="3419" t="s">
        <v>515</v>
      </c>
      <c r="N518" s="3158"/>
      <c r="O518" s="1005">
        <v>4.3239686002007637E-2</v>
      </c>
      <c r="P518" s="854"/>
      <c r="Q518" s="854"/>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417" t="s">
        <v>527</v>
      </c>
      <c r="D519" s="3158"/>
      <c r="E519" s="1003">
        <v>9.1884378506305025E-3</v>
      </c>
      <c r="F519" s="854"/>
      <c r="G519" s="854"/>
      <c r="H519" s="3418" t="s">
        <v>523</v>
      </c>
      <c r="I519" s="3158"/>
      <c r="J519" s="1004">
        <v>9.548002121111239E-3</v>
      </c>
      <c r="K519" s="854"/>
      <c r="L519" s="854"/>
      <c r="M519" s="3419" t="s">
        <v>484</v>
      </c>
      <c r="N519" s="3158"/>
      <c r="O519" s="1005">
        <v>0.29599022165207156</v>
      </c>
      <c r="P519" s="854"/>
      <c r="Q519" s="854"/>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417" t="s">
        <v>533</v>
      </c>
      <c r="D520" s="3158"/>
      <c r="E520" s="1003">
        <v>3.6939642103773882E-4</v>
      </c>
      <c r="F520" s="854"/>
      <c r="G520" s="854"/>
      <c r="H520" s="3418" t="s">
        <v>479</v>
      </c>
      <c r="I520" s="3158"/>
      <c r="J520" s="1004">
        <v>0.34935238077682262</v>
      </c>
      <c r="K520" s="854"/>
      <c r="L520" s="854"/>
      <c r="M520" s="3419" t="s">
        <v>531</v>
      </c>
      <c r="N520" s="3158"/>
      <c r="O520" s="1010">
        <v>2.887967413379868E-6</v>
      </c>
      <c r="P520" s="854"/>
      <c r="Q520" s="854"/>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417" t="s">
        <v>529</v>
      </c>
      <c r="D521" s="3158"/>
      <c r="E521" s="1003">
        <v>-4.2303154443510847E-3</v>
      </c>
      <c r="F521" s="854"/>
      <c r="G521" s="854"/>
      <c r="H521" s="3418" t="s">
        <v>502</v>
      </c>
      <c r="I521" s="3158"/>
      <c r="J521" s="1004">
        <v>0.19756845242324797</v>
      </c>
      <c r="K521" s="854"/>
      <c r="L521" s="854"/>
      <c r="M521" s="3419" t="s">
        <v>503</v>
      </c>
      <c r="N521" s="3158"/>
      <c r="O521" s="1005">
        <v>8.8664118775856962E-2</v>
      </c>
      <c r="P521" s="854"/>
      <c r="Q521" s="854"/>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417" t="s">
        <v>520</v>
      </c>
      <c r="D522" s="3158"/>
      <c r="E522" s="1003">
        <v>-1.5390731604423875E-2</v>
      </c>
      <c r="F522" s="854"/>
      <c r="G522" s="854"/>
      <c r="H522" s="3418" t="s">
        <v>509</v>
      </c>
      <c r="I522" s="3158"/>
      <c r="J522" s="1004">
        <v>8.3659909409483604E-2</v>
      </c>
      <c r="K522" s="854"/>
      <c r="L522" s="854"/>
      <c r="M522" s="3419" t="s">
        <v>490</v>
      </c>
      <c r="N522" s="3158"/>
      <c r="O522" s="1005">
        <v>2.48135370122472E-2</v>
      </c>
      <c r="P522" s="854"/>
      <c r="Q522" s="854"/>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417" t="s">
        <v>498</v>
      </c>
      <c r="D523" s="3158"/>
      <c r="E523" s="1003">
        <v>-6.2598112496893024E-2</v>
      </c>
      <c r="F523" s="854"/>
      <c r="G523" s="854"/>
      <c r="H523" s="3418" t="s">
        <v>501</v>
      </c>
      <c r="I523" s="3158"/>
      <c r="J523" s="1004">
        <v>4.6187177765427981E-2</v>
      </c>
      <c r="K523" s="854"/>
      <c r="L523" s="854"/>
      <c r="M523" s="3419" t="s">
        <v>523</v>
      </c>
      <c r="N523" s="3158"/>
      <c r="O523" s="1005">
        <v>2.9684732137121889E-2</v>
      </c>
      <c r="P523" s="854"/>
      <c r="Q523" s="854"/>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417" t="s">
        <v>494</v>
      </c>
      <c r="D524" s="3158"/>
      <c r="E524" s="1003">
        <v>7.8341314090498715E-2</v>
      </c>
      <c r="F524" s="854"/>
      <c r="G524" s="854"/>
      <c r="H524" s="3418" t="s">
        <v>477</v>
      </c>
      <c r="I524" s="3158"/>
      <c r="J524" s="1004">
        <v>0.50089443622573981</v>
      </c>
      <c r="K524" s="854"/>
      <c r="L524" s="854"/>
      <c r="M524" s="3419" t="s">
        <v>479</v>
      </c>
      <c r="N524" s="3158"/>
      <c r="O524" s="1005">
        <v>0.3414800751090788</v>
      </c>
      <c r="P524" s="854"/>
      <c r="Q524" s="854"/>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417" t="s">
        <v>507</v>
      </c>
      <c r="D525" s="3158"/>
      <c r="E525" s="1003">
        <v>-3.7960271361333967E-2</v>
      </c>
      <c r="F525" s="854"/>
      <c r="G525" s="854"/>
      <c r="H525" s="3418" t="s">
        <v>487</v>
      </c>
      <c r="I525" s="3158"/>
      <c r="J525" s="1004">
        <v>0.32421295621534912</v>
      </c>
      <c r="K525" s="854"/>
      <c r="L525" s="854"/>
      <c r="M525" s="3419" t="s">
        <v>502</v>
      </c>
      <c r="N525" s="3158"/>
      <c r="O525" s="1005">
        <v>4.7604069189723631E-2</v>
      </c>
      <c r="P525" s="854"/>
      <c r="Q525" s="854"/>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417" t="s">
        <v>516</v>
      </c>
      <c r="D526" s="3158"/>
      <c r="E526" s="1003">
        <v>1.7924172029977235E-2</v>
      </c>
      <c r="F526" s="854"/>
      <c r="G526" s="854"/>
      <c r="H526" s="3418" t="s">
        <v>500</v>
      </c>
      <c r="I526" s="3158"/>
      <c r="J526" s="1004">
        <v>0.11826894520674559</v>
      </c>
      <c r="K526" s="854"/>
      <c r="L526" s="854"/>
      <c r="M526" s="3419" t="s">
        <v>509</v>
      </c>
      <c r="N526" s="3158"/>
      <c r="O526" s="1005">
        <v>6.9803395250011502E-2</v>
      </c>
      <c r="P526" s="854"/>
      <c r="Q526" s="854"/>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417" t="s">
        <v>485</v>
      </c>
      <c r="D527" s="3158"/>
      <c r="E527" s="1003">
        <v>9.3813555438514815E-2</v>
      </c>
      <c r="F527" s="854"/>
      <c r="G527" s="854"/>
      <c r="H527" s="3418" t="s">
        <v>521</v>
      </c>
      <c r="I527" s="3158"/>
      <c r="J527" s="1004">
        <v>2.5240769040948813E-2</v>
      </c>
      <c r="K527" s="854"/>
      <c r="L527" s="854"/>
      <c r="M527" s="3419" t="s">
        <v>501</v>
      </c>
      <c r="N527" s="3158"/>
      <c r="O527" s="1005">
        <v>0.11425803167212206</v>
      </c>
      <c r="P527" s="854"/>
      <c r="Q527" s="854"/>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417" t="s">
        <v>505</v>
      </c>
      <c r="D528" s="3158"/>
      <c r="E528" s="1003">
        <v>4.3545848872036538E-2</v>
      </c>
      <c r="F528" s="854"/>
      <c r="G528" s="854"/>
      <c r="H528" s="3418" t="s">
        <v>478</v>
      </c>
      <c r="I528" s="3158"/>
      <c r="J528" s="1004">
        <v>0.49261970667556937</v>
      </c>
      <c r="K528" s="854"/>
      <c r="L528" s="854"/>
      <c r="M528" s="3419" t="s">
        <v>477</v>
      </c>
      <c r="N528" s="3158"/>
      <c r="O528" s="1005">
        <v>0.36070910731835121</v>
      </c>
      <c r="P528" s="854"/>
      <c r="Q528" s="854"/>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417" t="s">
        <v>482</v>
      </c>
      <c r="D529" s="3158"/>
      <c r="E529" s="1003">
        <v>-9.917827315064251E-2</v>
      </c>
      <c r="F529" s="854"/>
      <c r="G529" s="854"/>
      <c r="H529" s="3418" t="s">
        <v>499</v>
      </c>
      <c r="I529" s="3158"/>
      <c r="J529" s="1004">
        <v>0.2345141876685537</v>
      </c>
      <c r="K529" s="854"/>
      <c r="L529" s="854"/>
      <c r="M529" s="3419" t="s">
        <v>487</v>
      </c>
      <c r="N529" s="3158"/>
      <c r="O529" s="1005">
        <v>8.2425475277346311E-2</v>
      </c>
      <c r="P529" s="854"/>
      <c r="Q529" s="854"/>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417" t="s">
        <v>525</v>
      </c>
      <c r="D530" s="3158"/>
      <c r="E530" s="1003">
        <v>9.4897487975036873E-3</v>
      </c>
      <c r="F530" s="854"/>
      <c r="G530" s="854"/>
      <c r="H530" s="3418" t="s">
        <v>508</v>
      </c>
      <c r="I530" s="3158"/>
      <c r="J530" s="1004">
        <v>0.12315407113242151</v>
      </c>
      <c r="K530" s="854"/>
      <c r="L530" s="854"/>
      <c r="M530" s="3419" t="s">
        <v>500</v>
      </c>
      <c r="N530" s="3158"/>
      <c r="O530" s="1005">
        <v>0.13866786628013406</v>
      </c>
      <c r="P530" s="854"/>
      <c r="Q530" s="854"/>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417" t="s">
        <v>530</v>
      </c>
      <c r="D531" s="3158"/>
      <c r="E531" s="1003">
        <v>2.4785671315586317E-3</v>
      </c>
      <c r="F531" s="854"/>
      <c r="G531" s="854"/>
      <c r="H531" s="3418" t="s">
        <v>496</v>
      </c>
      <c r="I531" s="3158"/>
      <c r="J531" s="1004">
        <v>8.4160028878675075E-2</v>
      </c>
      <c r="K531" s="854"/>
      <c r="L531" s="854"/>
      <c r="M531" s="3419" t="s">
        <v>521</v>
      </c>
      <c r="N531" s="3158"/>
      <c r="O531" s="1005">
        <v>3.6069298207150463E-2</v>
      </c>
      <c r="P531" s="854"/>
      <c r="Q531" s="854"/>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417" t="s">
        <v>399</v>
      </c>
      <c r="D532" s="3158"/>
      <c r="E532" s="1003">
        <v>0.11316007289746921</v>
      </c>
      <c r="F532" s="854"/>
      <c r="G532" s="854"/>
      <c r="H532" s="3418" t="s">
        <v>481</v>
      </c>
      <c r="I532" s="3158"/>
      <c r="J532" s="1004">
        <v>0.33242376928384682</v>
      </c>
      <c r="K532" s="854"/>
      <c r="L532" s="854"/>
      <c r="M532" s="3419" t="s">
        <v>478</v>
      </c>
      <c r="N532" s="3158"/>
      <c r="O532" s="1005">
        <v>0.27002337835707768</v>
      </c>
      <c r="P532" s="854"/>
      <c r="Q532" s="854"/>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417" t="s">
        <v>421</v>
      </c>
      <c r="D533" s="3158"/>
      <c r="E533" s="1003">
        <v>4.3328115851196794E-2</v>
      </c>
      <c r="F533" s="854"/>
      <c r="G533" s="854"/>
      <c r="H533" s="3418" t="s">
        <v>513</v>
      </c>
      <c r="I533" s="3158"/>
      <c r="J533" s="1004">
        <v>0.10485882845466291</v>
      </c>
      <c r="K533" s="854"/>
      <c r="L533" s="854"/>
      <c r="M533" s="3419" t="s">
        <v>499</v>
      </c>
      <c r="N533" s="3158"/>
      <c r="O533" s="1005">
        <v>2.0802630619215527E-3</v>
      </c>
      <c r="P533" s="854"/>
      <c r="Q533" s="854"/>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417" t="s">
        <v>400</v>
      </c>
      <c r="D534" s="3158"/>
      <c r="E534" s="1003">
        <v>0.10691229165179553</v>
      </c>
      <c r="F534" s="854"/>
      <c r="G534" s="854"/>
      <c r="H534" s="3418" t="s">
        <v>506</v>
      </c>
      <c r="I534" s="3158"/>
      <c r="J534" s="1004">
        <v>0.15015943866314613</v>
      </c>
      <c r="K534" s="854"/>
      <c r="L534" s="854"/>
      <c r="M534" s="3419" t="s">
        <v>508</v>
      </c>
      <c r="N534" s="3158"/>
      <c r="O534" s="1005">
        <v>5.7175239180218766E-2</v>
      </c>
      <c r="P534" s="854"/>
      <c r="Q534" s="854"/>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417" t="s">
        <v>408</v>
      </c>
      <c r="D535" s="3158"/>
      <c r="E535" s="1003">
        <v>8.1729079368922236E-2</v>
      </c>
      <c r="F535" s="854"/>
      <c r="G535" s="854"/>
      <c r="H535" s="3418" t="s">
        <v>491</v>
      </c>
      <c r="I535" s="3158"/>
      <c r="J535" s="1004">
        <v>5.107596990960999E-2</v>
      </c>
      <c r="K535" s="854"/>
      <c r="L535" s="854"/>
      <c r="M535" s="3419" t="s">
        <v>496</v>
      </c>
      <c r="N535" s="3158"/>
      <c r="O535" s="1005">
        <v>0.15911684848849408</v>
      </c>
      <c r="P535" s="854"/>
      <c r="Q535" s="854"/>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417" t="s">
        <v>438</v>
      </c>
      <c r="D536" s="3158"/>
      <c r="E536" s="1003">
        <v>-2.2630081915615753E-2</v>
      </c>
      <c r="F536" s="854"/>
      <c r="G536" s="854"/>
      <c r="H536" s="3418" t="s">
        <v>483</v>
      </c>
      <c r="I536" s="3158"/>
      <c r="J536" s="1004">
        <v>0.34818779095707053</v>
      </c>
      <c r="K536" s="854"/>
      <c r="L536" s="854"/>
      <c r="M536" s="3419" t="s">
        <v>481</v>
      </c>
      <c r="N536" s="3158"/>
      <c r="O536" s="1005">
        <v>0.30833846794455716</v>
      </c>
      <c r="P536" s="854"/>
      <c r="Q536" s="854"/>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417" t="s">
        <v>411</v>
      </c>
      <c r="D537" s="3158"/>
      <c r="E537" s="1003">
        <v>6.6172452778289523E-2</v>
      </c>
      <c r="F537" s="854"/>
      <c r="G537" s="854"/>
      <c r="H537" s="3418" t="s">
        <v>517</v>
      </c>
      <c r="I537" s="3158"/>
      <c r="J537" s="1004">
        <v>9.5370794470750725E-2</v>
      </c>
      <c r="K537" s="854"/>
      <c r="L537" s="854"/>
      <c r="M537" s="3419" t="s">
        <v>513</v>
      </c>
      <c r="N537" s="3158"/>
      <c r="O537" s="1005">
        <v>1.1724332429636133E-2</v>
      </c>
      <c r="P537" s="854"/>
      <c r="Q537" s="854"/>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417" t="s">
        <v>415</v>
      </c>
      <c r="D538" s="3158"/>
      <c r="E538" s="1003">
        <v>5.9814598726797445E-2</v>
      </c>
      <c r="F538" s="854"/>
      <c r="G538" s="854"/>
      <c r="H538" s="3418" t="s">
        <v>511</v>
      </c>
      <c r="I538" s="3158"/>
      <c r="J538" s="1004">
        <v>0.10792748572639982</v>
      </c>
      <c r="K538" s="854"/>
      <c r="L538" s="854"/>
      <c r="M538" s="3419" t="s">
        <v>506</v>
      </c>
      <c r="N538" s="3158"/>
      <c r="O538" s="1005">
        <v>7.2773195053376746E-2</v>
      </c>
      <c r="P538" s="854"/>
      <c r="Q538" s="854"/>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417" t="s">
        <v>406</v>
      </c>
      <c r="D539" s="3158"/>
      <c r="E539" s="1003">
        <v>8.9634912063352556E-2</v>
      </c>
      <c r="F539" s="854"/>
      <c r="G539" s="854"/>
      <c r="H539" s="3418" t="s">
        <v>488</v>
      </c>
      <c r="I539" s="3158"/>
      <c r="J539" s="1004">
        <v>8.3571775930566125E-2</v>
      </c>
      <c r="K539" s="854"/>
      <c r="L539" s="854"/>
      <c r="M539" s="3419" t="s">
        <v>491</v>
      </c>
      <c r="N539" s="3158"/>
      <c r="O539" s="1005">
        <v>0.18445884452485251</v>
      </c>
      <c r="P539" s="854"/>
      <c r="Q539" s="854"/>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417" t="s">
        <v>489</v>
      </c>
      <c r="D540" s="3158"/>
      <c r="E540" s="1003">
        <v>8.1218501081768382E-2</v>
      </c>
      <c r="F540" s="854"/>
      <c r="G540" s="854"/>
      <c r="H540" s="3418" t="s">
        <v>526</v>
      </c>
      <c r="I540" s="3158"/>
      <c r="J540" s="1004">
        <v>7.4750094718771615E-2</v>
      </c>
      <c r="K540" s="854"/>
      <c r="L540" s="854"/>
      <c r="M540" s="3419" t="s">
        <v>483</v>
      </c>
      <c r="N540" s="3158"/>
      <c r="O540" s="1005">
        <v>0.25546326289474847</v>
      </c>
      <c r="P540" s="854"/>
      <c r="Q540" s="854"/>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417" t="s">
        <v>493</v>
      </c>
      <c r="D541" s="3158"/>
      <c r="E541" s="1003">
        <v>6.1365970751717423E-2</v>
      </c>
      <c r="F541" s="854"/>
      <c r="G541" s="854"/>
      <c r="H541" s="3418" t="s">
        <v>534</v>
      </c>
      <c r="I541" s="3158"/>
      <c r="J541" s="1004">
        <v>3.059810480546243E-2</v>
      </c>
      <c r="K541" s="854"/>
      <c r="L541" s="854"/>
      <c r="M541" s="3419" t="s">
        <v>517</v>
      </c>
      <c r="N541" s="3158"/>
      <c r="O541" s="1005">
        <v>1.200209614169117E-2</v>
      </c>
      <c r="P541" s="854"/>
      <c r="Q541" s="854"/>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417" t="s">
        <v>486</v>
      </c>
      <c r="D542" s="3158"/>
      <c r="E542" s="1003">
        <v>9.2056709438877629E-2</v>
      </c>
      <c r="F542" s="854"/>
      <c r="G542" s="854"/>
      <c r="H542" s="3418" t="s">
        <v>535</v>
      </c>
      <c r="I542" s="3158"/>
      <c r="J542" s="1004">
        <v>1.9295814907111526E-2</v>
      </c>
      <c r="K542" s="854"/>
      <c r="L542" s="854"/>
      <c r="M542" s="3419" t="s">
        <v>511</v>
      </c>
      <c r="N542" s="3158"/>
      <c r="O542" s="1005">
        <v>4.290942616957702E-2</v>
      </c>
      <c r="P542" s="854"/>
      <c r="Q542" s="854"/>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417" t="s">
        <v>480</v>
      </c>
      <c r="D543" s="3158"/>
      <c r="E543" s="1003">
        <v>0.10676555047729346</v>
      </c>
      <c r="F543" s="854"/>
      <c r="G543" s="854"/>
      <c r="H543" s="3427" t="s">
        <v>519</v>
      </c>
      <c r="I543" s="3158"/>
      <c r="J543" s="1008">
        <v>2.7525854722813489E-2</v>
      </c>
      <c r="K543" s="854"/>
      <c r="L543" s="854"/>
      <c r="M543" s="3419" t="s">
        <v>488</v>
      </c>
      <c r="N543" s="3158"/>
      <c r="O543" s="1005">
        <v>0.23196290299348038</v>
      </c>
      <c r="P543" s="854"/>
      <c r="Q543" s="854"/>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417" t="s">
        <v>504</v>
      </c>
      <c r="D544" s="3158"/>
      <c r="E544" s="1003">
        <v>5.1150536569321781E-2</v>
      </c>
      <c r="F544" s="854"/>
      <c r="G544" s="854"/>
      <c r="H544" s="3167"/>
      <c r="I544" s="3158"/>
      <c r="J544" s="870"/>
      <c r="K544" s="854"/>
      <c r="L544" s="854"/>
      <c r="M544" s="3419" t="s">
        <v>526</v>
      </c>
      <c r="N544" s="3158"/>
      <c r="O544" s="1005">
        <v>2.5805207573300203E-2</v>
      </c>
      <c r="P544" s="854"/>
      <c r="Q544" s="854"/>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417" t="s">
        <v>515</v>
      </c>
      <c r="D545" s="3158"/>
      <c r="E545" s="1003">
        <v>5.9322245124422629E-3</v>
      </c>
      <c r="F545" s="854"/>
      <c r="G545" s="854"/>
      <c r="H545" s="3167"/>
      <c r="I545" s="3158"/>
      <c r="J545" s="854"/>
      <c r="K545" s="854"/>
      <c r="L545" s="854"/>
      <c r="M545" s="3419" t="s">
        <v>534</v>
      </c>
      <c r="N545" s="3158"/>
      <c r="O545" s="1005">
        <v>1.9242605968952889E-4</v>
      </c>
      <c r="P545" s="854"/>
      <c r="Q545" s="854"/>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417" t="s">
        <v>484</v>
      </c>
      <c r="D546" s="3158"/>
      <c r="E546" s="1003">
        <v>-3.21198522380165E-2</v>
      </c>
      <c r="F546" s="854"/>
      <c r="G546" s="854"/>
      <c r="H546" s="3425" t="s">
        <v>239</v>
      </c>
      <c r="I546" s="3158"/>
      <c r="J546" s="3158"/>
      <c r="K546" s="3158"/>
      <c r="L546" s="3158"/>
      <c r="M546" s="3419" t="s">
        <v>535</v>
      </c>
      <c r="N546" s="3158"/>
      <c r="O546" s="1005">
        <v>3.0795823341621281E-3</v>
      </c>
      <c r="P546" s="854"/>
      <c r="Q546" s="854"/>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423" t="s">
        <v>531</v>
      </c>
      <c r="D547" s="3158"/>
      <c r="E547" s="1006">
        <v>-2.4676231794116365E-3</v>
      </c>
      <c r="F547" s="854"/>
      <c r="G547" s="854"/>
      <c r="H547" s="3435" t="s">
        <v>218</v>
      </c>
      <c r="I547" s="3158"/>
      <c r="J547" s="3436" t="s">
        <v>240</v>
      </c>
      <c r="K547" s="3437"/>
      <c r="L547" s="3438"/>
      <c r="M547" s="3426" t="s">
        <v>519</v>
      </c>
      <c r="N547" s="3158"/>
      <c r="O547" s="1009">
        <v>3.6129922059943989E-2</v>
      </c>
      <c r="P547" s="854"/>
      <c r="Q547" s="854"/>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167"/>
      <c r="D548" s="3158"/>
      <c r="E548" s="870"/>
      <c r="F548" s="854"/>
      <c r="G548" s="854"/>
      <c r="H548" s="3158"/>
      <c r="I548" s="3158"/>
      <c r="J548" s="992" t="s">
        <v>197</v>
      </c>
      <c r="K548" s="993" t="s">
        <v>241</v>
      </c>
      <c r="L548" s="994" t="s">
        <v>242</v>
      </c>
      <c r="M548" s="3167"/>
      <c r="N548" s="3158"/>
      <c r="O548" s="870"/>
      <c r="P548" s="854"/>
      <c r="Q548" s="854"/>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167"/>
      <c r="D549" s="3158"/>
      <c r="E549" s="854"/>
      <c r="F549" s="854"/>
      <c r="G549" s="854"/>
      <c r="H549" s="3434" t="s">
        <v>219</v>
      </c>
      <c r="I549" s="3158"/>
      <c r="J549" s="1016">
        <v>8.4029145278185684</v>
      </c>
      <c r="K549" s="1017">
        <v>12.357227246792013</v>
      </c>
      <c r="L549" s="1018">
        <v>12.357227246792013</v>
      </c>
      <c r="M549" s="3167"/>
      <c r="N549" s="3158"/>
      <c r="O549" s="854"/>
      <c r="P549" s="854"/>
      <c r="Q549" s="854"/>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424" t="s">
        <v>244</v>
      </c>
      <c r="D550" s="3158"/>
      <c r="E550" s="3158"/>
      <c r="F550" s="854"/>
      <c r="G550" s="854"/>
      <c r="H550" s="3167"/>
      <c r="I550" s="3158"/>
      <c r="J550" s="870"/>
      <c r="K550" s="870"/>
      <c r="L550" s="870"/>
      <c r="M550" s="3428" t="s">
        <v>239</v>
      </c>
      <c r="N550" s="3158"/>
      <c r="O550" s="3158"/>
      <c r="P550" s="3158"/>
      <c r="Q550" s="3158"/>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440" t="s">
        <v>218</v>
      </c>
      <c r="D551" s="3158"/>
      <c r="E551" s="1019" t="s">
        <v>219</v>
      </c>
      <c r="F551" s="854"/>
      <c r="G551" s="854"/>
      <c r="H551" s="3167"/>
      <c r="I551" s="3158"/>
      <c r="J551" s="854"/>
      <c r="K551" s="854"/>
      <c r="L551" s="854"/>
      <c r="M551" s="3441" t="s">
        <v>218</v>
      </c>
      <c r="N551" s="3158"/>
      <c r="O551" s="3442" t="s">
        <v>240</v>
      </c>
      <c r="P551" s="3443"/>
      <c r="Q551" s="3444"/>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429" t="s">
        <v>219</v>
      </c>
      <c r="D552" s="3158"/>
      <c r="E552" s="1020">
        <v>1</v>
      </c>
      <c r="F552" s="854"/>
      <c r="G552" s="854"/>
      <c r="H552" s="3425" t="s">
        <v>243</v>
      </c>
      <c r="I552" s="3158"/>
      <c r="J552" s="3158"/>
      <c r="K552" s="854"/>
      <c r="L552" s="854"/>
      <c r="M552" s="3158"/>
      <c r="N552" s="3158"/>
      <c r="O552" s="995" t="s">
        <v>197</v>
      </c>
      <c r="P552" s="996" t="s">
        <v>241</v>
      </c>
      <c r="Q552" s="997" t="s">
        <v>242</v>
      </c>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167"/>
      <c r="D553" s="3158"/>
      <c r="E553" s="870"/>
      <c r="F553" s="854"/>
      <c r="G553" s="854"/>
      <c r="H553" s="3167"/>
      <c r="I553" s="3158"/>
      <c r="J553" s="998" t="s">
        <v>218</v>
      </c>
      <c r="K553" s="854"/>
      <c r="L553" s="854"/>
      <c r="M553" s="3439" t="s">
        <v>219</v>
      </c>
      <c r="N553" s="3158"/>
      <c r="O553" s="1021">
        <v>4.9915092544653739</v>
      </c>
      <c r="P553" s="1022">
        <v>7.130727506379106</v>
      </c>
      <c r="Q553" s="1023">
        <v>7.130727506379106</v>
      </c>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167"/>
      <c r="D554" s="3158"/>
      <c r="E554" s="854"/>
      <c r="F554" s="854"/>
      <c r="G554" s="854"/>
      <c r="H554" s="3158"/>
      <c r="I554" s="3158"/>
      <c r="J554" s="1024" t="s">
        <v>219</v>
      </c>
      <c r="K554" s="854"/>
      <c r="L554" s="854"/>
      <c r="M554" s="3167"/>
      <c r="N554" s="3158"/>
      <c r="O554" s="870"/>
      <c r="P554" s="870"/>
      <c r="Q554" s="870"/>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167"/>
      <c r="D555" s="3158"/>
      <c r="E555" s="854"/>
      <c r="F555" s="854"/>
      <c r="G555" s="854"/>
      <c r="H555" s="3421" t="s">
        <v>510</v>
      </c>
      <c r="I555" s="3158"/>
      <c r="J555" s="1001">
        <v>2.0631514923921238E-2</v>
      </c>
      <c r="K555" s="854"/>
      <c r="L555" s="854"/>
      <c r="M555" s="3167"/>
      <c r="N555" s="3158"/>
      <c r="O555" s="854"/>
      <c r="P555" s="854"/>
      <c r="Q555" s="854"/>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167"/>
      <c r="D556" s="3158"/>
      <c r="E556" s="854"/>
      <c r="F556" s="854"/>
      <c r="G556" s="854"/>
      <c r="H556" s="3418" t="s">
        <v>492</v>
      </c>
      <c r="I556" s="3158"/>
      <c r="J556" s="1004">
        <v>5.8315602553009882E-2</v>
      </c>
      <c r="K556" s="854"/>
      <c r="L556" s="854"/>
      <c r="M556" s="3428" t="s">
        <v>243</v>
      </c>
      <c r="N556" s="3158"/>
      <c r="O556" s="3158"/>
      <c r="P556" s="854"/>
      <c r="Q556" s="854"/>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167"/>
      <c r="D557" s="3158"/>
      <c r="E557" s="854"/>
      <c r="F557" s="854"/>
      <c r="G557" s="854"/>
      <c r="H557" s="3418" t="s">
        <v>514</v>
      </c>
      <c r="I557" s="3158"/>
      <c r="J557" s="1004">
        <v>9.503678261547131E-3</v>
      </c>
      <c r="K557" s="854"/>
      <c r="L557" s="854"/>
      <c r="M557" s="3167"/>
      <c r="N557" s="3158"/>
      <c r="O557" s="999" t="s">
        <v>218</v>
      </c>
      <c r="P557" s="854"/>
      <c r="Q557" s="854"/>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167"/>
      <c r="D558" s="3158"/>
      <c r="E558" s="854"/>
      <c r="F558" s="854"/>
      <c r="G558" s="854"/>
      <c r="H558" s="3418" t="s">
        <v>497</v>
      </c>
      <c r="I558" s="3158"/>
      <c r="J558" s="1004">
        <v>-3.786685099441478E-2</v>
      </c>
      <c r="K558" s="854"/>
      <c r="L558" s="854"/>
      <c r="M558" s="3158"/>
      <c r="N558" s="3158"/>
      <c r="O558" s="1025" t="s">
        <v>219</v>
      </c>
      <c r="P558" s="854"/>
      <c r="Q558" s="854"/>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167"/>
      <c r="D559" s="3158"/>
      <c r="E559" s="854"/>
      <c r="F559" s="854"/>
      <c r="G559" s="854"/>
      <c r="H559" s="3418" t="s">
        <v>495</v>
      </c>
      <c r="I559" s="3158"/>
      <c r="J559" s="1004">
        <v>-2.808191001584745E-2</v>
      </c>
      <c r="K559" s="854"/>
      <c r="L559" s="854"/>
      <c r="M559" s="3422" t="s">
        <v>510</v>
      </c>
      <c r="N559" s="3158"/>
      <c r="O559" s="1002">
        <v>-9.1653139998814585E-3</v>
      </c>
      <c r="P559" s="854"/>
      <c r="Q559" s="854"/>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167"/>
      <c r="D560" s="3158"/>
      <c r="E560" s="854"/>
      <c r="F560" s="854"/>
      <c r="G560" s="854"/>
      <c r="H560" s="3418" t="s">
        <v>512</v>
      </c>
      <c r="I560" s="3158"/>
      <c r="J560" s="1004">
        <v>2.3906231364428428E-2</v>
      </c>
      <c r="K560" s="854"/>
      <c r="L560" s="854"/>
      <c r="M560" s="3419" t="s">
        <v>492</v>
      </c>
      <c r="N560" s="3158"/>
      <c r="O560" s="1005">
        <v>-5.1822944548626605E-2</v>
      </c>
      <c r="P560" s="854"/>
      <c r="Q560" s="854"/>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167"/>
      <c r="D561" s="3158"/>
      <c r="E561" s="854"/>
      <c r="F561" s="854"/>
      <c r="G561" s="854"/>
      <c r="H561" s="3418" t="s">
        <v>322</v>
      </c>
      <c r="I561" s="3158"/>
      <c r="J561" s="1004">
        <v>6.0957226381502444E-2</v>
      </c>
      <c r="K561" s="854"/>
      <c r="L561" s="854"/>
      <c r="M561" s="3419" t="s">
        <v>514</v>
      </c>
      <c r="N561" s="3158"/>
      <c r="O561" s="1005">
        <v>-5.696935763801112E-3</v>
      </c>
      <c r="P561" s="854"/>
      <c r="Q561" s="854"/>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167"/>
      <c r="D562" s="3158"/>
      <c r="E562" s="854"/>
      <c r="F562" s="854"/>
      <c r="G562" s="854"/>
      <c r="H562" s="3418" t="s">
        <v>524</v>
      </c>
      <c r="I562" s="3158"/>
      <c r="J562" s="1004">
        <v>1.4630937609482284E-3</v>
      </c>
      <c r="K562" s="854"/>
      <c r="L562" s="854"/>
      <c r="M562" s="3419" t="s">
        <v>497</v>
      </c>
      <c r="N562" s="3158"/>
      <c r="O562" s="1005">
        <v>5.2742588377861352E-3</v>
      </c>
      <c r="P562" s="854"/>
      <c r="Q562" s="854"/>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167"/>
      <c r="D563" s="3158"/>
      <c r="E563" s="854"/>
      <c r="F563" s="854"/>
      <c r="G563" s="854"/>
      <c r="H563" s="3418" t="s">
        <v>518</v>
      </c>
      <c r="I563" s="3158"/>
      <c r="J563" s="1004">
        <v>1.0751540549432356E-2</v>
      </c>
      <c r="K563" s="854"/>
      <c r="L563" s="854"/>
      <c r="M563" s="3419" t="s">
        <v>495</v>
      </c>
      <c r="N563" s="3158"/>
      <c r="O563" s="1005">
        <v>5.7227850524828143E-2</v>
      </c>
      <c r="P563" s="854"/>
      <c r="Q563" s="854"/>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167"/>
      <c r="D564" s="3158"/>
      <c r="E564" s="854"/>
      <c r="F564" s="854"/>
      <c r="G564" s="854"/>
      <c r="H564" s="3418" t="s">
        <v>522</v>
      </c>
      <c r="I564" s="3158"/>
      <c r="J564" s="1004">
        <v>1.2251674005976012E-2</v>
      </c>
      <c r="K564" s="854"/>
      <c r="L564" s="854"/>
      <c r="M564" s="3419" t="s">
        <v>532</v>
      </c>
      <c r="N564" s="3158"/>
      <c r="O564" s="1005">
        <v>-1.2426469546960865E-4</v>
      </c>
      <c r="P564" s="854"/>
      <c r="Q564" s="854"/>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167"/>
      <c r="D565" s="3158"/>
      <c r="E565" s="854"/>
      <c r="F565" s="854"/>
      <c r="G565" s="854"/>
      <c r="H565" s="3418" t="s">
        <v>293</v>
      </c>
      <c r="I565" s="3158"/>
      <c r="J565" s="1004">
        <v>-5.9751769652914892E-2</v>
      </c>
      <c r="K565" s="854"/>
      <c r="L565" s="854"/>
      <c r="M565" s="3419" t="s">
        <v>512</v>
      </c>
      <c r="N565" s="3158"/>
      <c r="O565" s="1005">
        <v>-2.9339110674615587E-2</v>
      </c>
      <c r="P565" s="854"/>
      <c r="Q565" s="854"/>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167"/>
      <c r="D566" s="3158"/>
      <c r="E566" s="854"/>
      <c r="F566" s="854"/>
      <c r="G566" s="854"/>
      <c r="H566" s="3418" t="s">
        <v>528</v>
      </c>
      <c r="I566" s="3158"/>
      <c r="J566" s="1004">
        <v>4.0767737445625164E-3</v>
      </c>
      <c r="K566" s="854"/>
      <c r="L566" s="854"/>
      <c r="M566" s="3419" t="s">
        <v>322</v>
      </c>
      <c r="N566" s="3158"/>
      <c r="O566" s="1005">
        <v>2.1035210522847961E-2</v>
      </c>
      <c r="P566" s="854"/>
      <c r="Q566" s="854"/>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167"/>
      <c r="D567" s="3158"/>
      <c r="E567" s="854"/>
      <c r="F567" s="854"/>
      <c r="G567" s="854"/>
      <c r="H567" s="3418" t="s">
        <v>328</v>
      </c>
      <c r="I567" s="3158"/>
      <c r="J567" s="1004">
        <v>-6.6215248075041548E-3</v>
      </c>
      <c r="K567" s="854"/>
      <c r="L567" s="854"/>
      <c r="M567" s="3419" t="s">
        <v>524</v>
      </c>
      <c r="N567" s="3158"/>
      <c r="O567" s="1005">
        <v>-1.4652028405025191E-2</v>
      </c>
      <c r="P567" s="854"/>
      <c r="Q567" s="854"/>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167"/>
      <c r="D568" s="3158"/>
      <c r="E568" s="854"/>
      <c r="F568" s="854"/>
      <c r="G568" s="854"/>
      <c r="H568" s="3418" t="s">
        <v>527</v>
      </c>
      <c r="I568" s="3158"/>
      <c r="J568" s="1004">
        <v>-4.7031746733421521E-3</v>
      </c>
      <c r="K568" s="854"/>
      <c r="L568" s="854"/>
      <c r="M568" s="3419" t="s">
        <v>518</v>
      </c>
      <c r="N568" s="3158"/>
      <c r="O568" s="1005">
        <v>-2.1888437482126696E-2</v>
      </c>
      <c r="P568" s="854"/>
      <c r="Q568" s="854"/>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167"/>
      <c r="D569" s="3158"/>
      <c r="E569" s="854"/>
      <c r="F569" s="854"/>
      <c r="G569" s="854"/>
      <c r="H569" s="3418" t="s">
        <v>533</v>
      </c>
      <c r="I569" s="3158"/>
      <c r="J569" s="1004">
        <v>6.5085900939770326E-3</v>
      </c>
      <c r="K569" s="854"/>
      <c r="L569" s="854"/>
      <c r="M569" s="3419" t="s">
        <v>522</v>
      </c>
      <c r="N569" s="3158"/>
      <c r="O569" s="1005">
        <v>-8.6023477089832417E-3</v>
      </c>
      <c r="P569" s="854"/>
      <c r="Q569" s="854"/>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167"/>
      <c r="D570" s="3158"/>
      <c r="E570" s="854"/>
      <c r="F570" s="854"/>
      <c r="G570" s="854"/>
      <c r="H570" s="3418" t="s">
        <v>520</v>
      </c>
      <c r="I570" s="3158"/>
      <c r="J570" s="1004">
        <v>3.2008977834186059E-3</v>
      </c>
      <c r="K570" s="854"/>
      <c r="L570" s="854"/>
      <c r="M570" s="3419" t="s">
        <v>293</v>
      </c>
      <c r="N570" s="3158"/>
      <c r="O570" s="1005">
        <v>1.9438982195841448E-2</v>
      </c>
      <c r="P570" s="854"/>
      <c r="Q570" s="854"/>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167"/>
      <c r="D571" s="3158"/>
      <c r="E571" s="854"/>
      <c r="F571" s="854"/>
      <c r="G571" s="854"/>
      <c r="H571" s="3418" t="s">
        <v>498</v>
      </c>
      <c r="I571" s="3158"/>
      <c r="J571" s="1004">
        <v>3.8074760194156947E-2</v>
      </c>
      <c r="K571" s="854"/>
      <c r="L571" s="854"/>
      <c r="M571" s="3419" t="s">
        <v>528</v>
      </c>
      <c r="N571" s="3158"/>
      <c r="O571" s="1005">
        <v>5.6430252633769204E-3</v>
      </c>
      <c r="P571" s="854"/>
      <c r="Q571" s="854"/>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167"/>
      <c r="D572" s="3158"/>
      <c r="E572" s="854"/>
      <c r="F572" s="854"/>
      <c r="G572" s="854"/>
      <c r="H572" s="3418" t="s">
        <v>494</v>
      </c>
      <c r="I572" s="3158"/>
      <c r="J572" s="1004">
        <v>-3.4806497444014976E-2</v>
      </c>
      <c r="K572" s="854"/>
      <c r="L572" s="854"/>
      <c r="M572" s="3419" t="s">
        <v>328</v>
      </c>
      <c r="N572" s="3158"/>
      <c r="O572" s="1005">
        <v>5.5390560024317741E-3</v>
      </c>
      <c r="P572" s="854"/>
      <c r="Q572" s="854"/>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167"/>
      <c r="D573" s="3158"/>
      <c r="E573" s="854"/>
      <c r="F573" s="854"/>
      <c r="G573" s="854"/>
      <c r="H573" s="3418" t="s">
        <v>507</v>
      </c>
      <c r="I573" s="3158"/>
      <c r="J573" s="1004">
        <v>2.1812229021923424E-2</v>
      </c>
      <c r="K573" s="854"/>
      <c r="L573" s="854"/>
      <c r="M573" s="3419" t="s">
        <v>527</v>
      </c>
      <c r="N573" s="3158"/>
      <c r="O573" s="1005">
        <v>1.0458538418167393E-2</v>
      </c>
      <c r="P573" s="854"/>
      <c r="Q573" s="854"/>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167"/>
      <c r="D574" s="3158"/>
      <c r="E574" s="854"/>
      <c r="F574" s="854"/>
      <c r="G574" s="854"/>
      <c r="H574" s="3418" t="s">
        <v>516</v>
      </c>
      <c r="I574" s="3158"/>
      <c r="J574" s="1004">
        <v>-1.1076904025465814E-2</v>
      </c>
      <c r="K574" s="854"/>
      <c r="L574" s="854"/>
      <c r="M574" s="3419" t="s">
        <v>533</v>
      </c>
      <c r="N574" s="3158"/>
      <c r="O574" s="1005">
        <v>-3.5737141885599025E-3</v>
      </c>
      <c r="P574" s="854"/>
      <c r="Q574" s="854"/>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167"/>
      <c r="D575" s="3158"/>
      <c r="E575" s="854"/>
      <c r="F575" s="854"/>
      <c r="G575" s="854"/>
      <c r="H575" s="3418" t="s">
        <v>485</v>
      </c>
      <c r="I575" s="3158"/>
      <c r="J575" s="1004">
        <v>-5.7326273124510052E-2</v>
      </c>
      <c r="K575" s="854"/>
      <c r="L575" s="854"/>
      <c r="M575" s="3419" t="s">
        <v>529</v>
      </c>
      <c r="N575" s="3158"/>
      <c r="O575" s="1005">
        <v>-5.104247487998162E-3</v>
      </c>
      <c r="P575" s="854"/>
      <c r="Q575" s="854"/>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167"/>
      <c r="D576" s="3158"/>
      <c r="E576" s="854"/>
      <c r="F576" s="854"/>
      <c r="G576" s="854"/>
      <c r="H576" s="3418" t="s">
        <v>505</v>
      </c>
      <c r="I576" s="3158"/>
      <c r="J576" s="1004">
        <v>-2.2320896510634059E-2</v>
      </c>
      <c r="K576" s="854"/>
      <c r="L576" s="854"/>
      <c r="M576" s="3419" t="s">
        <v>520</v>
      </c>
      <c r="N576" s="3158"/>
      <c r="O576" s="1005">
        <v>-1.300290262166073E-2</v>
      </c>
      <c r="P576" s="854"/>
      <c r="Q576" s="854"/>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167"/>
      <c r="D577" s="3158"/>
      <c r="E577" s="854"/>
      <c r="F577" s="854"/>
      <c r="G577" s="854"/>
      <c r="H577" s="3418" t="s">
        <v>482</v>
      </c>
      <c r="I577" s="3158"/>
      <c r="J577" s="1004">
        <v>6.9502963159328038E-2</v>
      </c>
      <c r="K577" s="854"/>
      <c r="L577" s="854"/>
      <c r="M577" s="3419" t="s">
        <v>498</v>
      </c>
      <c r="N577" s="3158"/>
      <c r="O577" s="1005">
        <v>-5.7903480275994873E-2</v>
      </c>
      <c r="P577" s="854"/>
      <c r="Q577" s="854"/>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167"/>
      <c r="D578" s="3158"/>
      <c r="E578" s="854"/>
      <c r="F578" s="854"/>
      <c r="G578" s="854"/>
      <c r="H578" s="3418" t="s">
        <v>525</v>
      </c>
      <c r="I578" s="3158"/>
      <c r="J578" s="1004">
        <v>-6.3895368935379306E-3</v>
      </c>
      <c r="K578" s="854"/>
      <c r="L578" s="854"/>
      <c r="M578" s="3419" t="s">
        <v>494</v>
      </c>
      <c r="N578" s="3158"/>
      <c r="O578" s="1005">
        <v>7.6124859455760738E-2</v>
      </c>
      <c r="P578" s="854"/>
      <c r="Q578" s="854"/>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167"/>
      <c r="D579" s="3158"/>
      <c r="E579" s="854"/>
      <c r="F579" s="854"/>
      <c r="G579" s="854"/>
      <c r="H579" s="3418" t="s">
        <v>530</v>
      </c>
      <c r="I579" s="3158"/>
      <c r="J579" s="1004">
        <v>9.0478788889695127E-4</v>
      </c>
      <c r="K579" s="854"/>
      <c r="L579" s="854"/>
      <c r="M579" s="3419" t="s">
        <v>507</v>
      </c>
      <c r="N579" s="3158"/>
      <c r="O579" s="1005">
        <v>-3.2314917449475504E-2</v>
      </c>
      <c r="P579" s="854"/>
      <c r="Q579" s="854"/>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167"/>
      <c r="D580" s="3158"/>
      <c r="E580" s="854"/>
      <c r="F580" s="854"/>
      <c r="G580" s="854"/>
      <c r="H580" s="3418" t="s">
        <v>399</v>
      </c>
      <c r="I580" s="3158"/>
      <c r="J580" s="1004">
        <v>-6.7470372076021218E-2</v>
      </c>
      <c r="K580" s="854"/>
      <c r="L580" s="854"/>
      <c r="M580" s="3419" t="s">
        <v>516</v>
      </c>
      <c r="N580" s="3158"/>
      <c r="O580" s="1005">
        <v>-2.9444346496886788E-3</v>
      </c>
      <c r="P580" s="854"/>
      <c r="Q580" s="854"/>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167"/>
      <c r="D581" s="3158"/>
      <c r="E581" s="854"/>
      <c r="F581" s="854"/>
      <c r="G581" s="854"/>
      <c r="H581" s="3418" t="s">
        <v>421</v>
      </c>
      <c r="I581" s="3158"/>
      <c r="J581" s="1004">
        <v>-1.2096608465497342E-2</v>
      </c>
      <c r="K581" s="854"/>
      <c r="L581" s="854"/>
      <c r="M581" s="3419" t="s">
        <v>485</v>
      </c>
      <c r="N581" s="3158"/>
      <c r="O581" s="1005">
        <v>-3.7351790702002735E-3</v>
      </c>
      <c r="P581" s="854"/>
      <c r="Q581" s="854"/>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167"/>
      <c r="D582" s="3158"/>
      <c r="E582" s="854"/>
      <c r="F582" s="854"/>
      <c r="G582" s="854"/>
      <c r="H582" s="3418" t="s">
        <v>400</v>
      </c>
      <c r="I582" s="3158"/>
      <c r="J582" s="1004">
        <v>-6.4349682997127775E-2</v>
      </c>
      <c r="K582" s="854"/>
      <c r="L582" s="854"/>
      <c r="M582" s="3419" t="s">
        <v>505</v>
      </c>
      <c r="N582" s="3158"/>
      <c r="O582" s="1005">
        <v>4.4366936223110448E-4</v>
      </c>
      <c r="P582" s="854"/>
      <c r="Q582" s="854"/>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167"/>
      <c r="D583" s="3158"/>
      <c r="E583" s="854"/>
      <c r="F583" s="854"/>
      <c r="G583" s="854"/>
      <c r="H583" s="3418" t="s">
        <v>408</v>
      </c>
      <c r="I583" s="3158"/>
      <c r="J583" s="1004">
        <v>-4.0211764851826808E-2</v>
      </c>
      <c r="K583" s="854"/>
      <c r="L583" s="854"/>
      <c r="M583" s="3419" t="s">
        <v>482</v>
      </c>
      <c r="N583" s="3158"/>
      <c r="O583" s="1005">
        <v>1.7899669569196652E-2</v>
      </c>
      <c r="P583" s="854"/>
      <c r="Q583" s="854"/>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167"/>
      <c r="D584" s="3158"/>
      <c r="E584" s="854"/>
      <c r="F584" s="854"/>
      <c r="G584" s="854"/>
      <c r="H584" s="3418" t="s">
        <v>438</v>
      </c>
      <c r="I584" s="3158"/>
      <c r="J584" s="1004">
        <v>3.5204338050263094E-2</v>
      </c>
      <c r="K584" s="854"/>
      <c r="L584" s="854"/>
      <c r="M584" s="3419" t="s">
        <v>525</v>
      </c>
      <c r="N584" s="3158"/>
      <c r="O584" s="1005">
        <v>-2.806286503131275E-2</v>
      </c>
      <c r="P584" s="854"/>
      <c r="Q584" s="854"/>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167"/>
      <c r="D585" s="3158"/>
      <c r="E585" s="854"/>
      <c r="F585" s="854"/>
      <c r="G585" s="854"/>
      <c r="H585" s="3418" t="s">
        <v>411</v>
      </c>
      <c r="I585" s="3158"/>
      <c r="J585" s="1004">
        <v>-3.2130443271754856E-2</v>
      </c>
      <c r="K585" s="854"/>
      <c r="L585" s="854"/>
      <c r="M585" s="3419" t="s">
        <v>530</v>
      </c>
      <c r="N585" s="3158"/>
      <c r="O585" s="1005">
        <v>-2.8721046388096253E-3</v>
      </c>
      <c r="P585" s="854"/>
      <c r="Q585" s="854"/>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167"/>
      <c r="D586" s="3158"/>
      <c r="E586" s="854"/>
      <c r="F586" s="854"/>
      <c r="G586" s="854"/>
      <c r="H586" s="3418" t="s">
        <v>415</v>
      </c>
      <c r="I586" s="3158"/>
      <c r="J586" s="1004">
        <v>-2.9913883281188599E-2</v>
      </c>
      <c r="K586" s="854"/>
      <c r="L586" s="854"/>
      <c r="M586" s="3419" t="s">
        <v>399</v>
      </c>
      <c r="N586" s="3158"/>
      <c r="O586" s="1005">
        <v>1.2553558510829343E-2</v>
      </c>
      <c r="P586" s="854"/>
      <c r="Q586" s="854"/>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167"/>
      <c r="D587" s="3158"/>
      <c r="E587" s="854"/>
      <c r="F587" s="854"/>
      <c r="G587" s="854"/>
      <c r="H587" s="3418" t="s">
        <v>406</v>
      </c>
      <c r="I587" s="3158"/>
      <c r="J587" s="1004">
        <v>-4.688051540693311E-2</v>
      </c>
      <c r="K587" s="854"/>
      <c r="L587" s="854"/>
      <c r="M587" s="3419" t="s">
        <v>421</v>
      </c>
      <c r="N587" s="3158"/>
      <c r="O587" s="1005">
        <v>8.6210598384300452E-2</v>
      </c>
      <c r="P587" s="854"/>
      <c r="Q587" s="854"/>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167"/>
      <c r="D588" s="3158"/>
      <c r="E588" s="854"/>
      <c r="F588" s="854"/>
      <c r="G588" s="854"/>
      <c r="H588" s="3418" t="s">
        <v>489</v>
      </c>
      <c r="I588" s="3158"/>
      <c r="J588" s="1004">
        <v>-5.203229564055914E-2</v>
      </c>
      <c r="K588" s="854"/>
      <c r="L588" s="854"/>
      <c r="M588" s="3419" t="s">
        <v>400</v>
      </c>
      <c r="N588" s="3158"/>
      <c r="O588" s="1005">
        <v>4.7557714874093285E-2</v>
      </c>
      <c r="P588" s="854"/>
      <c r="Q588" s="854"/>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167"/>
      <c r="D589" s="3158"/>
      <c r="E589" s="854"/>
      <c r="F589" s="854"/>
      <c r="G589" s="854"/>
      <c r="H589" s="3418" t="s">
        <v>493</v>
      </c>
      <c r="I589" s="3158"/>
      <c r="J589" s="1004">
        <v>-3.3620610727102804E-2</v>
      </c>
      <c r="K589" s="854"/>
      <c r="L589" s="854"/>
      <c r="M589" s="3419" t="s">
        <v>408</v>
      </c>
      <c r="N589" s="3158"/>
      <c r="O589" s="1005">
        <v>1.2607628657610833E-2</v>
      </c>
      <c r="P589" s="854"/>
      <c r="Q589" s="854"/>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167"/>
      <c r="D590" s="3158"/>
      <c r="E590" s="854"/>
      <c r="F590" s="854"/>
      <c r="G590" s="854"/>
      <c r="H590" s="3418" t="s">
        <v>486</v>
      </c>
      <c r="I590" s="3158"/>
      <c r="J590" s="1004">
        <v>-4.6972040378274543E-2</v>
      </c>
      <c r="K590" s="854"/>
      <c r="L590" s="854"/>
      <c r="M590" s="3419" t="s">
        <v>438</v>
      </c>
      <c r="N590" s="3158"/>
      <c r="O590" s="1005">
        <v>7.8468562784268184E-2</v>
      </c>
      <c r="P590" s="854"/>
      <c r="Q590" s="854"/>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167"/>
      <c r="D591" s="3158"/>
      <c r="E591" s="854"/>
      <c r="F591" s="854"/>
      <c r="G591" s="854"/>
      <c r="H591" s="3418" t="s">
        <v>480</v>
      </c>
      <c r="I591" s="3158"/>
      <c r="J591" s="1004">
        <v>-6.2729709834601396E-2</v>
      </c>
      <c r="K591" s="854"/>
      <c r="L591" s="854"/>
      <c r="M591" s="3419" t="s">
        <v>411</v>
      </c>
      <c r="N591" s="3158"/>
      <c r="O591" s="1005">
        <v>0.10788756773813028</v>
      </c>
      <c r="P591" s="854"/>
      <c r="Q591" s="854"/>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167"/>
      <c r="D592" s="3158"/>
      <c r="E592" s="854"/>
      <c r="F592" s="854"/>
      <c r="G592" s="854"/>
      <c r="H592" s="3418" t="s">
        <v>504</v>
      </c>
      <c r="I592" s="3158"/>
      <c r="J592" s="1004">
        <v>-1.9865108516708734E-2</v>
      </c>
      <c r="K592" s="854"/>
      <c r="L592" s="854"/>
      <c r="M592" s="3419" t="s">
        <v>415</v>
      </c>
      <c r="N592" s="3158"/>
      <c r="O592" s="1005">
        <v>1.8386302722569886E-2</v>
      </c>
      <c r="P592" s="854"/>
      <c r="Q592" s="854"/>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167"/>
      <c r="D593" s="3158"/>
      <c r="E593" s="854"/>
      <c r="F593" s="854"/>
      <c r="G593" s="854"/>
      <c r="H593" s="3418" t="s">
        <v>515</v>
      </c>
      <c r="I593" s="3158"/>
      <c r="J593" s="1004">
        <v>-5.6884274105555308E-3</v>
      </c>
      <c r="K593" s="854"/>
      <c r="L593" s="854"/>
      <c r="M593" s="3419" t="s">
        <v>406</v>
      </c>
      <c r="N593" s="3158"/>
      <c r="O593" s="1005">
        <v>4.8622287932024714E-2</v>
      </c>
      <c r="P593" s="854"/>
      <c r="Q593" s="854"/>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167"/>
      <c r="D594" s="3158"/>
      <c r="E594" s="854"/>
      <c r="F594" s="854"/>
      <c r="G594" s="854"/>
      <c r="H594" s="3418" t="s">
        <v>484</v>
      </c>
      <c r="I594" s="3158"/>
      <c r="J594" s="1004">
        <v>6.8646214310982404E-2</v>
      </c>
      <c r="K594" s="854"/>
      <c r="L594" s="854"/>
      <c r="M594" s="3419" t="s">
        <v>489</v>
      </c>
      <c r="N594" s="3158"/>
      <c r="O594" s="1005">
        <v>8.2280798260585805E-2</v>
      </c>
      <c r="P594" s="854"/>
      <c r="Q594" s="854"/>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167"/>
      <c r="D595" s="3158"/>
      <c r="E595" s="854"/>
      <c r="F595" s="854"/>
      <c r="G595" s="854"/>
      <c r="H595" s="3418" t="s">
        <v>531</v>
      </c>
      <c r="I595" s="3158"/>
      <c r="J595" s="1004">
        <v>7.1108669512865508E-3</v>
      </c>
      <c r="K595" s="854"/>
      <c r="L595" s="854"/>
      <c r="M595" s="3419" t="s">
        <v>493</v>
      </c>
      <c r="N595" s="3158"/>
      <c r="O595" s="1005">
        <v>8.5768609514690911E-2</v>
      </c>
      <c r="P595" s="854"/>
      <c r="Q595" s="854"/>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167"/>
      <c r="D596" s="3158"/>
      <c r="E596" s="854"/>
      <c r="F596" s="854"/>
      <c r="G596" s="854"/>
      <c r="H596" s="3418" t="s">
        <v>503</v>
      </c>
      <c r="I596" s="3158"/>
      <c r="J596" s="1004">
        <v>2.5439204849581381E-2</v>
      </c>
      <c r="K596" s="854"/>
      <c r="L596" s="854"/>
      <c r="M596" s="3419" t="s">
        <v>486</v>
      </c>
      <c r="N596" s="3158"/>
      <c r="O596" s="1005">
        <v>2.952513477789042E-2</v>
      </c>
      <c r="P596" s="854"/>
      <c r="Q596" s="854"/>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167"/>
      <c r="D597" s="3158"/>
      <c r="E597" s="854"/>
      <c r="F597" s="854"/>
      <c r="G597" s="854"/>
      <c r="H597" s="3418" t="s">
        <v>490</v>
      </c>
      <c r="I597" s="3158"/>
      <c r="J597" s="1004">
        <v>6.4721984969726185E-2</v>
      </c>
      <c r="K597" s="854"/>
      <c r="L597" s="854"/>
      <c r="M597" s="3419" t="s">
        <v>480</v>
      </c>
      <c r="N597" s="3158"/>
      <c r="O597" s="1005">
        <v>1.3007045492848816E-2</v>
      </c>
      <c r="P597" s="854"/>
      <c r="Q597" s="854"/>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167"/>
      <c r="D598" s="3158"/>
      <c r="E598" s="854"/>
      <c r="F598" s="854"/>
      <c r="G598" s="854"/>
      <c r="H598" s="3418" t="s">
        <v>523</v>
      </c>
      <c r="I598" s="3158"/>
      <c r="J598" s="1004">
        <v>1.1628569888774174E-2</v>
      </c>
      <c r="K598" s="854"/>
      <c r="L598" s="854"/>
      <c r="M598" s="3419" t="s">
        <v>504</v>
      </c>
      <c r="N598" s="3158"/>
      <c r="O598" s="1005">
        <v>8.7573899419320419E-3</v>
      </c>
      <c r="P598" s="854"/>
      <c r="Q598" s="854"/>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167"/>
      <c r="D599" s="3158"/>
      <c r="E599" s="854"/>
      <c r="F599" s="854"/>
      <c r="G599" s="854"/>
      <c r="H599" s="3418" t="s">
        <v>479</v>
      </c>
      <c r="I599" s="3158"/>
      <c r="J599" s="1004">
        <v>-7.0339926079966211E-2</v>
      </c>
      <c r="K599" s="854"/>
      <c r="L599" s="854"/>
      <c r="M599" s="3419" t="s">
        <v>515</v>
      </c>
      <c r="N599" s="3158"/>
      <c r="O599" s="1005">
        <v>4.1659052217406151E-2</v>
      </c>
      <c r="P599" s="854"/>
      <c r="Q599" s="854"/>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167"/>
      <c r="D600" s="3158"/>
      <c r="E600" s="854"/>
      <c r="F600" s="854"/>
      <c r="G600" s="854"/>
      <c r="H600" s="3418" t="s">
        <v>502</v>
      </c>
      <c r="I600" s="3158"/>
      <c r="J600" s="1004">
        <v>5.2896733355476309E-2</v>
      </c>
      <c r="K600" s="854"/>
      <c r="L600" s="854"/>
      <c r="M600" s="3419" t="s">
        <v>484</v>
      </c>
      <c r="N600" s="3158"/>
      <c r="O600" s="1005">
        <v>0.10899505661699908</v>
      </c>
      <c r="P600" s="854"/>
      <c r="Q600" s="854"/>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167"/>
      <c r="D601" s="3158"/>
      <c r="E601" s="854"/>
      <c r="F601" s="854"/>
      <c r="G601" s="854"/>
      <c r="H601" s="3418" t="s">
        <v>509</v>
      </c>
      <c r="I601" s="3158"/>
      <c r="J601" s="1004">
        <v>3.4421417342426014E-2</v>
      </c>
      <c r="K601" s="854"/>
      <c r="L601" s="854"/>
      <c r="M601" s="3419" t="s">
        <v>531</v>
      </c>
      <c r="N601" s="3158"/>
      <c r="O601" s="1005">
        <v>3.4045856445811287E-4</v>
      </c>
      <c r="P601" s="854"/>
      <c r="Q601" s="854"/>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167"/>
      <c r="D602" s="3158"/>
      <c r="E602" s="854"/>
      <c r="F602" s="854"/>
      <c r="G602" s="854"/>
      <c r="H602" s="3418" t="s">
        <v>501</v>
      </c>
      <c r="I602" s="3158"/>
      <c r="J602" s="1004">
        <v>2.5575890675039424E-2</v>
      </c>
      <c r="K602" s="854"/>
      <c r="L602" s="854"/>
      <c r="M602" s="3419" t="s">
        <v>503</v>
      </c>
      <c r="N602" s="3158"/>
      <c r="O602" s="1005">
        <v>-5.9654343462801004E-2</v>
      </c>
      <c r="P602" s="854"/>
      <c r="Q602" s="854"/>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167"/>
      <c r="D603" s="3158"/>
      <c r="E603" s="854"/>
      <c r="F603" s="854"/>
      <c r="G603" s="854"/>
      <c r="H603" s="3418" t="s">
        <v>477</v>
      </c>
      <c r="I603" s="3158"/>
      <c r="J603" s="1004">
        <v>-8.4225414666346726E-2</v>
      </c>
      <c r="K603" s="854"/>
      <c r="L603" s="854"/>
      <c r="M603" s="3419" t="s">
        <v>490</v>
      </c>
      <c r="N603" s="3158"/>
      <c r="O603" s="1005">
        <v>3.1558216892545163E-2</v>
      </c>
      <c r="P603" s="854"/>
      <c r="Q603" s="854"/>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167"/>
      <c r="D604" s="3158"/>
      <c r="E604" s="854"/>
      <c r="F604" s="854"/>
      <c r="G604" s="854"/>
      <c r="H604" s="3418" t="s">
        <v>487</v>
      </c>
      <c r="I604" s="3158"/>
      <c r="J604" s="1004">
        <v>6.7761847295349037E-2</v>
      </c>
      <c r="K604" s="854"/>
      <c r="L604" s="854"/>
      <c r="M604" s="3419" t="s">
        <v>523</v>
      </c>
      <c r="N604" s="3158"/>
      <c r="O604" s="1005">
        <v>3.4517130662363581E-2</v>
      </c>
      <c r="P604" s="854"/>
      <c r="Q604" s="854"/>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167"/>
      <c r="D605" s="3158"/>
      <c r="E605" s="854"/>
      <c r="F605" s="854"/>
      <c r="G605" s="854"/>
      <c r="H605" s="3418" t="s">
        <v>500</v>
      </c>
      <c r="I605" s="3158"/>
      <c r="J605" s="1004">
        <v>4.0926576331157268E-2</v>
      </c>
      <c r="K605" s="854"/>
      <c r="L605" s="854"/>
      <c r="M605" s="3419" t="s">
        <v>479</v>
      </c>
      <c r="N605" s="3158"/>
      <c r="O605" s="1005">
        <v>-0.11707139773151368</v>
      </c>
      <c r="P605" s="854"/>
      <c r="Q605" s="854"/>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167"/>
      <c r="D606" s="3158"/>
      <c r="E606" s="854"/>
      <c r="F606" s="854"/>
      <c r="G606" s="854"/>
      <c r="H606" s="3418" t="s">
        <v>521</v>
      </c>
      <c r="I606" s="3158"/>
      <c r="J606" s="1004">
        <v>1.8906944328977236E-2</v>
      </c>
      <c r="K606" s="854"/>
      <c r="L606" s="854"/>
      <c r="M606" s="3419" t="s">
        <v>502</v>
      </c>
      <c r="N606" s="3158"/>
      <c r="O606" s="1005">
        <v>4.3710941224539002E-2</v>
      </c>
      <c r="P606" s="854"/>
      <c r="Q606" s="854"/>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167"/>
      <c r="D607" s="3158"/>
      <c r="E607" s="854"/>
      <c r="F607" s="854"/>
      <c r="G607" s="854"/>
      <c r="H607" s="3418" t="s">
        <v>478</v>
      </c>
      <c r="I607" s="3158"/>
      <c r="J607" s="1004">
        <v>-8.3526819456564497E-2</v>
      </c>
      <c r="K607" s="854"/>
      <c r="L607" s="854"/>
      <c r="M607" s="3419" t="s">
        <v>509</v>
      </c>
      <c r="N607" s="3158"/>
      <c r="O607" s="1005">
        <v>5.293054832331022E-2</v>
      </c>
      <c r="P607" s="854"/>
      <c r="Q607" s="854"/>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167"/>
      <c r="D608" s="3158"/>
      <c r="E608" s="854"/>
      <c r="F608" s="854"/>
      <c r="G608" s="854"/>
      <c r="H608" s="3418" t="s">
        <v>499</v>
      </c>
      <c r="I608" s="3158"/>
      <c r="J608" s="1004">
        <v>5.7630795570101041E-2</v>
      </c>
      <c r="K608" s="854"/>
      <c r="L608" s="854"/>
      <c r="M608" s="3419" t="s">
        <v>501</v>
      </c>
      <c r="N608" s="3158"/>
      <c r="O608" s="1005">
        <v>6.7719148466312024E-2</v>
      </c>
      <c r="P608" s="854"/>
      <c r="Q608" s="854"/>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167"/>
      <c r="D609" s="3158"/>
      <c r="E609" s="854"/>
      <c r="F609" s="854"/>
      <c r="G609" s="854"/>
      <c r="H609" s="3418" t="s">
        <v>508</v>
      </c>
      <c r="I609" s="3158"/>
      <c r="J609" s="1004">
        <v>4.1763264666354202E-2</v>
      </c>
      <c r="K609" s="854"/>
      <c r="L609" s="854"/>
      <c r="M609" s="3419" t="s">
        <v>477</v>
      </c>
      <c r="N609" s="3158"/>
      <c r="O609" s="1005">
        <v>-0.12032245187621676</v>
      </c>
      <c r="P609" s="854"/>
      <c r="Q609" s="854"/>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167"/>
      <c r="D610" s="3158"/>
      <c r="E610" s="854"/>
      <c r="F610" s="854"/>
      <c r="G610" s="854"/>
      <c r="H610" s="3418" t="s">
        <v>496</v>
      </c>
      <c r="I610" s="3158"/>
      <c r="J610" s="1004">
        <v>3.4524149763055498E-2</v>
      </c>
      <c r="K610" s="854"/>
      <c r="L610" s="854"/>
      <c r="M610" s="3419" t="s">
        <v>487</v>
      </c>
      <c r="N610" s="3158"/>
      <c r="O610" s="1005">
        <v>5.7517347457399073E-2</v>
      </c>
      <c r="P610" s="854"/>
      <c r="Q610" s="854"/>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167"/>
      <c r="D611" s="3158"/>
      <c r="E611" s="854"/>
      <c r="F611" s="854"/>
      <c r="G611" s="854"/>
      <c r="H611" s="3418" t="s">
        <v>481</v>
      </c>
      <c r="I611" s="3158"/>
      <c r="J611" s="1004">
        <v>-6.8614529354279905E-2</v>
      </c>
      <c r="K611" s="854"/>
      <c r="L611" s="854"/>
      <c r="M611" s="3419" t="s">
        <v>500</v>
      </c>
      <c r="N611" s="3158"/>
      <c r="O611" s="1005">
        <v>7.4602955990385994E-2</v>
      </c>
      <c r="P611" s="854"/>
      <c r="Q611" s="854"/>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167"/>
      <c r="D612" s="3158"/>
      <c r="E612" s="854"/>
      <c r="F612" s="854"/>
      <c r="G612" s="854"/>
      <c r="H612" s="3418" t="s">
        <v>513</v>
      </c>
      <c r="I612" s="3158"/>
      <c r="J612" s="1004">
        <v>3.853652541115625E-2</v>
      </c>
      <c r="K612" s="854"/>
      <c r="L612" s="854"/>
      <c r="M612" s="3419" t="s">
        <v>521</v>
      </c>
      <c r="N612" s="3158"/>
      <c r="O612" s="1005">
        <v>3.8048449665383254E-2</v>
      </c>
      <c r="P612" s="854"/>
      <c r="Q612" s="854"/>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167"/>
      <c r="D613" s="3158"/>
      <c r="E613" s="854"/>
      <c r="F613" s="854"/>
      <c r="G613" s="854"/>
      <c r="H613" s="3418" t="s">
        <v>506</v>
      </c>
      <c r="I613" s="3158"/>
      <c r="J613" s="1004">
        <v>4.6115441624373463E-2</v>
      </c>
      <c r="K613" s="854"/>
      <c r="L613" s="854"/>
      <c r="M613" s="3419" t="s">
        <v>478</v>
      </c>
      <c r="N613" s="3158"/>
      <c r="O613" s="1005">
        <v>-0.10410433220241896</v>
      </c>
      <c r="P613" s="854"/>
      <c r="Q613" s="854"/>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167"/>
      <c r="D614" s="3158"/>
      <c r="E614" s="854"/>
      <c r="F614" s="854"/>
      <c r="G614" s="854"/>
      <c r="H614" s="3418" t="s">
        <v>491</v>
      </c>
      <c r="I614" s="3158"/>
      <c r="J614" s="1004">
        <v>2.6895422139561077E-2</v>
      </c>
      <c r="K614" s="854"/>
      <c r="L614" s="854"/>
      <c r="M614" s="3419" t="s">
        <v>499</v>
      </c>
      <c r="N614" s="3158"/>
      <c r="O614" s="1005">
        <v>9.1374970163745056E-3</v>
      </c>
      <c r="P614" s="854"/>
      <c r="Q614" s="854"/>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167"/>
      <c r="D615" s="3158"/>
      <c r="E615" s="854"/>
      <c r="F615" s="854"/>
      <c r="G615" s="854"/>
      <c r="H615" s="3418" t="s">
        <v>483</v>
      </c>
      <c r="I615" s="3158"/>
      <c r="J615" s="1004">
        <v>-7.0222586755153776E-2</v>
      </c>
      <c r="K615" s="854"/>
      <c r="L615" s="854"/>
      <c r="M615" s="3419" t="s">
        <v>508</v>
      </c>
      <c r="N615" s="3158"/>
      <c r="O615" s="1005">
        <v>4.7904037030605522E-2</v>
      </c>
      <c r="P615" s="854"/>
      <c r="Q615" s="854"/>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167"/>
      <c r="D616" s="3158"/>
      <c r="E616" s="854"/>
      <c r="F616" s="854"/>
      <c r="G616" s="854"/>
      <c r="H616" s="3418" t="s">
        <v>517</v>
      </c>
      <c r="I616" s="3158"/>
      <c r="J616" s="1004">
        <v>3.6751727200385401E-2</v>
      </c>
      <c r="K616" s="854"/>
      <c r="L616" s="854"/>
      <c r="M616" s="3419" t="s">
        <v>496</v>
      </c>
      <c r="N616" s="3158"/>
      <c r="O616" s="1005">
        <v>7.9914613537431969E-2</v>
      </c>
      <c r="P616" s="854"/>
      <c r="Q616" s="854"/>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167"/>
      <c r="D617" s="3158"/>
      <c r="E617" s="854"/>
      <c r="F617" s="854"/>
      <c r="G617" s="854"/>
      <c r="H617" s="3418" t="s">
        <v>511</v>
      </c>
      <c r="I617" s="3158"/>
      <c r="J617" s="1004">
        <v>3.9096338292653722E-2</v>
      </c>
      <c r="K617" s="854"/>
      <c r="L617" s="854"/>
      <c r="M617" s="3419" t="s">
        <v>481</v>
      </c>
      <c r="N617" s="3158"/>
      <c r="O617" s="1005">
        <v>-0.11124537758694922</v>
      </c>
      <c r="P617" s="854"/>
      <c r="Q617" s="854"/>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167"/>
      <c r="D618" s="3158"/>
      <c r="E618" s="854"/>
      <c r="F618" s="854"/>
      <c r="G618" s="854"/>
      <c r="H618" s="3418" t="s">
        <v>488</v>
      </c>
      <c r="I618" s="3158"/>
      <c r="J618" s="1004">
        <v>3.4403281543109399E-2</v>
      </c>
      <c r="K618" s="854"/>
      <c r="L618" s="854"/>
      <c r="M618" s="3419" t="s">
        <v>513</v>
      </c>
      <c r="N618" s="3158"/>
      <c r="O618" s="1005">
        <v>2.1692628626154557E-2</v>
      </c>
      <c r="P618" s="854"/>
      <c r="Q618" s="854"/>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167"/>
      <c r="D619" s="3158"/>
      <c r="E619" s="854"/>
      <c r="F619" s="854"/>
      <c r="G619" s="854"/>
      <c r="H619" s="3418" t="s">
        <v>526</v>
      </c>
      <c r="I619" s="3158"/>
      <c r="J619" s="1004">
        <v>-3.2536881650483386E-2</v>
      </c>
      <c r="K619" s="854"/>
      <c r="L619" s="854"/>
      <c r="M619" s="3419" t="s">
        <v>506</v>
      </c>
      <c r="N619" s="3158"/>
      <c r="O619" s="1005">
        <v>5.4044790877461377E-2</v>
      </c>
      <c r="P619" s="854"/>
      <c r="Q619" s="854"/>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167"/>
      <c r="D620" s="3158"/>
      <c r="E620" s="854"/>
      <c r="F620" s="854"/>
      <c r="G620" s="854"/>
      <c r="H620" s="3418" t="s">
        <v>534</v>
      </c>
      <c r="I620" s="3158"/>
      <c r="J620" s="1004">
        <v>2.0816960487858527E-2</v>
      </c>
      <c r="K620" s="854"/>
      <c r="L620" s="854"/>
      <c r="M620" s="3419" t="s">
        <v>491</v>
      </c>
      <c r="N620" s="3158"/>
      <c r="O620" s="1005">
        <v>8.6043459058209273E-2</v>
      </c>
      <c r="P620" s="854"/>
      <c r="Q620" s="854"/>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167"/>
      <c r="D621" s="3158"/>
      <c r="E621" s="854"/>
      <c r="F621" s="854"/>
      <c r="G621" s="854"/>
      <c r="H621" s="3418" t="s">
        <v>535</v>
      </c>
      <c r="I621" s="3158"/>
      <c r="J621" s="1004">
        <v>1.6531094793251558E-2</v>
      </c>
      <c r="K621" s="854"/>
      <c r="L621" s="854"/>
      <c r="M621" s="3419" t="s">
        <v>483</v>
      </c>
      <c r="N621" s="3158"/>
      <c r="O621" s="1005">
        <v>-0.10125869984925655</v>
      </c>
      <c r="P621" s="854"/>
      <c r="Q621" s="854"/>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167"/>
      <c r="D622" s="3158"/>
      <c r="E622" s="854"/>
      <c r="F622" s="854"/>
      <c r="G622" s="854"/>
      <c r="H622" s="3427" t="s">
        <v>519</v>
      </c>
      <c r="I622" s="3158"/>
      <c r="J622" s="1008">
        <v>1.9744241783819148E-2</v>
      </c>
      <c r="K622" s="854"/>
      <c r="L622" s="854"/>
      <c r="M622" s="3419" t="s">
        <v>517</v>
      </c>
      <c r="N622" s="3158"/>
      <c r="O622" s="1005">
        <v>-2.1948086847544002E-2</v>
      </c>
      <c r="P622" s="854"/>
      <c r="Q622" s="854"/>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167"/>
      <c r="D623" s="3158"/>
      <c r="E623" s="854"/>
      <c r="F623" s="854"/>
      <c r="G623" s="854"/>
      <c r="H623" s="3167"/>
      <c r="I623" s="3158"/>
      <c r="J623" s="870"/>
      <c r="K623" s="854"/>
      <c r="L623" s="854"/>
      <c r="M623" s="3419" t="s">
        <v>511</v>
      </c>
      <c r="N623" s="3158"/>
      <c r="O623" s="1005">
        <v>4.1499653701880801E-2</v>
      </c>
      <c r="P623" s="854"/>
      <c r="Q623" s="854"/>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167"/>
      <c r="D624" s="3158"/>
      <c r="E624" s="854"/>
      <c r="F624" s="854"/>
      <c r="G624" s="854"/>
      <c r="H624" s="3167"/>
      <c r="I624" s="3158"/>
      <c r="J624" s="854"/>
      <c r="K624" s="854"/>
      <c r="L624" s="854"/>
      <c r="M624" s="3419" t="s">
        <v>488</v>
      </c>
      <c r="N624" s="3158"/>
      <c r="O624" s="1005">
        <v>9.648890702695781E-2</v>
      </c>
      <c r="P624" s="854"/>
      <c r="Q624" s="854"/>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167"/>
      <c r="D625" s="3158"/>
      <c r="E625" s="854"/>
      <c r="F625" s="854"/>
      <c r="G625" s="854"/>
      <c r="H625" s="3425" t="s">
        <v>244</v>
      </c>
      <c r="I625" s="3158"/>
      <c r="J625" s="3158"/>
      <c r="K625" s="854"/>
      <c r="L625" s="854"/>
      <c r="M625" s="3419" t="s">
        <v>526</v>
      </c>
      <c r="N625" s="3158"/>
      <c r="O625" s="1005">
        <v>-3.2182649676165229E-2</v>
      </c>
      <c r="P625" s="854"/>
      <c r="Q625" s="854"/>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167"/>
      <c r="D626" s="3158"/>
      <c r="E626" s="854"/>
      <c r="F626" s="854"/>
      <c r="G626" s="854"/>
      <c r="H626" s="3445" t="s">
        <v>218</v>
      </c>
      <c r="I626" s="3158"/>
      <c r="J626" s="1026" t="s">
        <v>219</v>
      </c>
      <c r="K626" s="854"/>
      <c r="L626" s="854"/>
      <c r="M626" s="3419" t="s">
        <v>534</v>
      </c>
      <c r="N626" s="3158"/>
      <c r="O626" s="1005">
        <v>-2.779073690657872E-3</v>
      </c>
      <c r="P626" s="854"/>
      <c r="Q626" s="854"/>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167"/>
      <c r="D627" s="3158"/>
      <c r="E627" s="854"/>
      <c r="F627" s="854"/>
      <c r="G627" s="854"/>
      <c r="H627" s="3434" t="s">
        <v>219</v>
      </c>
      <c r="I627" s="3158"/>
      <c r="J627" s="1027">
        <v>1.0000000000000002</v>
      </c>
      <c r="K627" s="854"/>
      <c r="L627" s="854"/>
      <c r="M627" s="3419" t="s">
        <v>535</v>
      </c>
      <c r="N627" s="3158"/>
      <c r="O627" s="1005">
        <v>1.1117676405552668E-2</v>
      </c>
      <c r="P627" s="854"/>
      <c r="Q627" s="854"/>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167"/>
      <c r="D628" s="3158"/>
      <c r="E628" s="854"/>
      <c r="F628" s="854"/>
      <c r="G628" s="854"/>
      <c r="H628" s="3167"/>
      <c r="I628" s="3158"/>
      <c r="J628" s="870"/>
      <c r="K628" s="854"/>
      <c r="L628" s="854"/>
      <c r="M628" s="3426" t="s">
        <v>519</v>
      </c>
      <c r="N628" s="3158"/>
      <c r="O628" s="1009">
        <v>3.808041140723744E-2</v>
      </c>
      <c r="P628" s="854"/>
      <c r="Q628" s="854"/>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167"/>
      <c r="D629" s="3158"/>
      <c r="E629" s="854"/>
      <c r="F629" s="854"/>
      <c r="G629" s="854"/>
      <c r="H629" s="3167"/>
      <c r="I629" s="3158"/>
      <c r="J629" s="854"/>
      <c r="K629" s="854"/>
      <c r="L629" s="854"/>
      <c r="M629" s="3167"/>
      <c r="N629" s="3158"/>
      <c r="O629" s="870"/>
      <c r="P629" s="854"/>
      <c r="Q629" s="854"/>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167"/>
      <c r="D630" s="3158"/>
      <c r="E630" s="854"/>
      <c r="F630" s="854"/>
      <c r="G630" s="854"/>
      <c r="H630" s="3167"/>
      <c r="I630" s="3158"/>
      <c r="J630" s="854"/>
      <c r="K630" s="854"/>
      <c r="L630" s="854"/>
      <c r="M630" s="3167"/>
      <c r="N630" s="3158"/>
      <c r="O630" s="854"/>
      <c r="P630" s="854"/>
      <c r="Q630" s="854"/>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167"/>
      <c r="D631" s="3158"/>
      <c r="E631" s="854"/>
      <c r="F631" s="854"/>
      <c r="G631" s="854"/>
      <c r="H631" s="3167"/>
      <c r="I631" s="3158"/>
      <c r="J631" s="854"/>
      <c r="K631" s="854"/>
      <c r="L631" s="854"/>
      <c r="M631" s="3428" t="s">
        <v>244</v>
      </c>
      <c r="N631" s="3158"/>
      <c r="O631" s="3158"/>
      <c r="P631" s="854"/>
      <c r="Q631" s="854"/>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167"/>
      <c r="D632" s="3158"/>
      <c r="E632" s="854"/>
      <c r="F632" s="854"/>
      <c r="G632" s="854"/>
      <c r="H632" s="3167"/>
      <c r="I632" s="3158"/>
      <c r="J632" s="854"/>
      <c r="K632" s="854"/>
      <c r="L632" s="854"/>
      <c r="M632" s="3446" t="s">
        <v>218</v>
      </c>
      <c r="N632" s="3158"/>
      <c r="O632" s="1028" t="s">
        <v>219</v>
      </c>
      <c r="P632" s="854"/>
      <c r="Q632" s="854"/>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167"/>
      <c r="D633" s="3158"/>
      <c r="E633" s="854"/>
      <c r="F633" s="854"/>
      <c r="G633" s="854"/>
      <c r="H633" s="3167"/>
      <c r="I633" s="3158"/>
      <c r="J633" s="854"/>
      <c r="K633" s="854"/>
      <c r="L633" s="854"/>
      <c r="M633" s="3439" t="s">
        <v>219</v>
      </c>
      <c r="N633" s="3158"/>
      <c r="O633" s="1029">
        <v>1.0000000000000002</v>
      </c>
      <c r="P633" s="854"/>
      <c r="Q633" s="854"/>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167"/>
      <c r="D634" s="3158"/>
      <c r="E634" s="854"/>
      <c r="F634" s="854"/>
      <c r="G634" s="854"/>
      <c r="H634" s="3167"/>
      <c r="I634" s="3158"/>
      <c r="J634" s="854"/>
      <c r="K634" s="854"/>
      <c r="L634" s="854"/>
      <c r="M634" s="3167"/>
      <c r="N634" s="3158"/>
      <c r="O634" s="870"/>
      <c r="P634" s="854"/>
      <c r="Q634" s="854"/>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167"/>
      <c r="D635" s="3158"/>
      <c r="E635" s="854"/>
      <c r="F635" s="854"/>
      <c r="G635" s="854"/>
      <c r="H635" s="3167"/>
      <c r="I635" s="3158"/>
      <c r="J635" s="854"/>
      <c r="K635" s="854"/>
      <c r="L635" s="854"/>
      <c r="M635" s="3167"/>
      <c r="N635" s="3158"/>
      <c r="O635" s="854"/>
      <c r="P635" s="854"/>
      <c r="Q635" s="854"/>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167"/>
      <c r="D636" s="3158"/>
      <c r="E636" s="854"/>
      <c r="F636" s="854"/>
      <c r="G636" s="854"/>
      <c r="H636" s="3167"/>
      <c r="I636" s="3158"/>
      <c r="J636" s="854"/>
      <c r="K636" s="854"/>
      <c r="L636" s="854"/>
      <c r="M636" s="3167"/>
      <c r="N636" s="3158"/>
      <c r="O636" s="854"/>
      <c r="P636" s="854"/>
      <c r="Q636" s="854"/>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167"/>
      <c r="D637" s="3158"/>
      <c r="E637" s="854"/>
      <c r="F637" s="854"/>
      <c r="G637" s="854"/>
      <c r="H637" s="3167"/>
      <c r="I637" s="3158"/>
      <c r="J637" s="854"/>
      <c r="K637" s="854"/>
      <c r="L637" s="854"/>
      <c r="M637" s="3167"/>
      <c r="N637" s="3158"/>
      <c r="O637" s="854"/>
      <c r="P637" s="854"/>
      <c r="Q637" s="854"/>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167"/>
      <c r="D638" s="3158"/>
      <c r="E638" s="854"/>
      <c r="F638" s="854"/>
      <c r="G638" s="854"/>
      <c r="H638" s="3167"/>
      <c r="I638" s="3158"/>
      <c r="J638" s="854"/>
      <c r="K638" s="854"/>
      <c r="L638" s="854"/>
      <c r="M638" s="3167"/>
      <c r="N638" s="3158"/>
      <c r="O638" s="854"/>
      <c r="P638" s="854"/>
      <c r="Q638" s="854"/>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167"/>
      <c r="D639" s="3158"/>
      <c r="E639" s="854"/>
      <c r="F639" s="854"/>
      <c r="G639" s="854"/>
      <c r="H639" s="3167"/>
      <c r="I639" s="3158"/>
      <c r="J639" s="854"/>
      <c r="K639" s="854"/>
      <c r="L639" s="854"/>
      <c r="M639" s="3167"/>
      <c r="N639" s="3158"/>
      <c r="O639" s="854"/>
      <c r="P639" s="854"/>
      <c r="Q639" s="854"/>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167"/>
      <c r="D640" s="3158"/>
      <c r="E640" s="854"/>
      <c r="F640" s="854"/>
      <c r="G640" s="854"/>
      <c r="H640" s="3167"/>
      <c r="I640" s="3158"/>
      <c r="J640" s="854"/>
      <c r="K640" s="854"/>
      <c r="L640" s="854"/>
      <c r="M640" s="3167"/>
      <c r="N640" s="3158"/>
      <c r="O640" s="854"/>
      <c r="P640" s="854"/>
      <c r="Q640" s="854"/>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167"/>
      <c r="D641" s="3158"/>
      <c r="E641" s="854"/>
      <c r="F641" s="854"/>
      <c r="G641" s="854"/>
      <c r="H641" s="3167"/>
      <c r="I641" s="3158"/>
      <c r="J641" s="854"/>
      <c r="K641" s="854"/>
      <c r="L641" s="854"/>
      <c r="M641" s="3167"/>
      <c r="N641" s="3158"/>
      <c r="O641" s="854"/>
      <c r="P641" s="854"/>
      <c r="Q641" s="854"/>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167"/>
      <c r="D642" s="3158"/>
      <c r="E642" s="854"/>
      <c r="F642" s="854"/>
      <c r="G642" s="854"/>
      <c r="H642" s="3167"/>
      <c r="I642" s="3158"/>
      <c r="J642" s="854"/>
      <c r="K642" s="854"/>
      <c r="L642" s="854"/>
      <c r="M642" s="3167"/>
      <c r="N642" s="3158"/>
      <c r="O642" s="854"/>
      <c r="P642" s="854"/>
      <c r="Q642" s="854"/>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167"/>
      <c r="D643" s="3158"/>
      <c r="E643" s="854"/>
      <c r="F643" s="854"/>
      <c r="G643" s="854"/>
      <c r="H643" s="3167"/>
      <c r="I643" s="3158"/>
      <c r="J643" s="854"/>
      <c r="K643" s="854"/>
      <c r="L643" s="854"/>
      <c r="M643" s="3167"/>
      <c r="N643" s="3158"/>
      <c r="O643" s="854"/>
      <c r="P643" s="854"/>
      <c r="Q643" s="854"/>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167"/>
      <c r="D644" s="3158"/>
      <c r="E644" s="854"/>
      <c r="F644" s="854"/>
      <c r="G644" s="854"/>
      <c r="H644" s="3167"/>
      <c r="I644" s="3158"/>
      <c r="J644" s="854"/>
      <c r="K644" s="854"/>
      <c r="L644" s="854"/>
      <c r="M644" s="3167"/>
      <c r="N644" s="3158"/>
      <c r="O644" s="854"/>
      <c r="P644" s="854"/>
      <c r="Q644" s="854"/>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167"/>
      <c r="D645" s="3158"/>
      <c r="E645" s="854"/>
      <c r="F645" s="854"/>
      <c r="G645" s="854"/>
      <c r="H645" s="3167"/>
      <c r="I645" s="3158"/>
      <c r="J645" s="854"/>
      <c r="K645" s="854"/>
      <c r="L645" s="854"/>
      <c r="M645" s="3167"/>
      <c r="N645" s="3158"/>
      <c r="O645" s="854"/>
      <c r="P645" s="854"/>
      <c r="Q645" s="854"/>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167"/>
      <c r="D646" s="3158"/>
      <c r="E646" s="854"/>
      <c r="F646" s="854"/>
      <c r="G646" s="854"/>
      <c r="H646" s="3167"/>
      <c r="I646" s="3158"/>
      <c r="J646" s="854"/>
      <c r="K646" s="854"/>
      <c r="L646" s="854"/>
      <c r="M646" s="3167"/>
      <c r="N646" s="3158"/>
      <c r="O646" s="854"/>
      <c r="P646" s="854"/>
      <c r="Q646" s="854"/>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167"/>
      <c r="D647" s="3158"/>
      <c r="E647" s="854"/>
      <c r="F647" s="854"/>
      <c r="G647" s="854"/>
      <c r="H647" s="3167"/>
      <c r="I647" s="3158"/>
      <c r="J647" s="854"/>
      <c r="K647" s="854"/>
      <c r="L647" s="854"/>
      <c r="M647" s="3167"/>
      <c r="N647" s="3158"/>
      <c r="O647" s="854"/>
      <c r="P647" s="854"/>
      <c r="Q647" s="854"/>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167"/>
      <c r="D648" s="3158"/>
      <c r="E648" s="854"/>
      <c r="F648" s="854"/>
      <c r="G648" s="854"/>
      <c r="H648" s="3167"/>
      <c r="I648" s="3158"/>
      <c r="J648" s="854"/>
      <c r="K648" s="854"/>
      <c r="L648" s="854"/>
      <c r="M648" s="3167"/>
      <c r="N648" s="3158"/>
      <c r="O648" s="854"/>
      <c r="P648" s="854"/>
      <c r="Q648" s="854"/>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167"/>
      <c r="D649" s="3158"/>
      <c r="E649" s="854"/>
      <c r="F649" s="854"/>
      <c r="G649" s="854"/>
      <c r="H649" s="3167"/>
      <c r="I649" s="3158"/>
      <c r="J649" s="854"/>
      <c r="K649" s="854"/>
      <c r="L649" s="854"/>
      <c r="M649" s="3167"/>
      <c r="N649" s="3158"/>
      <c r="O649" s="854"/>
      <c r="P649" s="854"/>
      <c r="Q649" s="854"/>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167"/>
      <c r="D650" s="3158"/>
      <c r="E650" s="854"/>
      <c r="F650" s="854"/>
      <c r="G650" s="854"/>
      <c r="H650" s="3167"/>
      <c r="I650" s="3158"/>
      <c r="J650" s="854"/>
      <c r="K650" s="854"/>
      <c r="L650" s="854"/>
      <c r="M650" s="3167"/>
      <c r="N650" s="3158"/>
      <c r="O650" s="854"/>
      <c r="P650" s="854"/>
      <c r="Q650" s="854"/>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167"/>
      <c r="D651" s="3158"/>
      <c r="E651" s="854"/>
      <c r="F651" s="854"/>
      <c r="G651" s="854"/>
      <c r="H651" s="3167"/>
      <c r="I651" s="3158"/>
      <c r="J651" s="854"/>
      <c r="K651" s="854"/>
      <c r="L651" s="854"/>
      <c r="M651" s="3167"/>
      <c r="N651" s="3158"/>
      <c r="O651" s="854"/>
      <c r="P651" s="854"/>
      <c r="Q651" s="854"/>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167"/>
      <c r="D652" s="3158"/>
      <c r="E652" s="854"/>
      <c r="F652" s="854"/>
      <c r="G652" s="854"/>
      <c r="H652" s="3167"/>
      <c r="I652" s="3158"/>
      <c r="J652" s="854"/>
      <c r="K652" s="854"/>
      <c r="L652" s="854"/>
      <c r="M652" s="3167"/>
      <c r="N652" s="3158"/>
      <c r="O652" s="854"/>
      <c r="P652" s="854"/>
      <c r="Q652" s="854"/>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167"/>
      <c r="D653" s="3158"/>
      <c r="E653" s="854"/>
      <c r="F653" s="854"/>
      <c r="G653" s="854"/>
      <c r="H653" s="3167"/>
      <c r="I653" s="3158"/>
      <c r="J653" s="854"/>
      <c r="K653" s="854"/>
      <c r="L653" s="854"/>
      <c r="M653" s="3167"/>
      <c r="N653" s="3158"/>
      <c r="O653" s="854"/>
      <c r="P653" s="854"/>
      <c r="Q653" s="854"/>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167"/>
      <c r="D654" s="3158"/>
      <c r="E654" s="854"/>
      <c r="F654" s="854"/>
      <c r="G654" s="854"/>
      <c r="H654" s="3167"/>
      <c r="I654" s="3158"/>
      <c r="J654" s="854"/>
      <c r="K654" s="854"/>
      <c r="L654" s="854"/>
      <c r="M654" s="3167"/>
      <c r="N654" s="3158"/>
      <c r="O654" s="854"/>
      <c r="P654" s="854"/>
      <c r="Q654" s="854"/>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167"/>
      <c r="D655" s="3158"/>
      <c r="E655" s="854"/>
      <c r="F655" s="854"/>
      <c r="G655" s="854"/>
      <c r="H655" s="3167"/>
      <c r="I655" s="3158"/>
      <c r="J655" s="854"/>
      <c r="K655" s="854"/>
      <c r="L655" s="854"/>
      <c r="M655" s="3167"/>
      <c r="N655" s="3158"/>
      <c r="O655" s="854"/>
      <c r="P655" s="854"/>
      <c r="Q655" s="854"/>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167"/>
      <c r="D656" s="3158"/>
      <c r="E656" s="854"/>
      <c r="F656" s="854"/>
      <c r="G656" s="854"/>
      <c r="H656" s="3167"/>
      <c r="I656" s="3158"/>
      <c r="J656" s="854"/>
      <c r="K656" s="854"/>
      <c r="L656" s="854"/>
      <c r="M656" s="3167"/>
      <c r="N656" s="3158"/>
      <c r="O656" s="854"/>
      <c r="P656" s="854"/>
      <c r="Q656" s="854"/>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167"/>
      <c r="D657" s="3158"/>
      <c r="E657" s="854"/>
      <c r="F657" s="854"/>
      <c r="G657" s="854"/>
      <c r="H657" s="3167"/>
      <c r="I657" s="3158"/>
      <c r="J657" s="854"/>
      <c r="K657" s="854"/>
      <c r="L657" s="854"/>
      <c r="M657" s="3167"/>
      <c r="N657" s="3158"/>
      <c r="O657" s="854"/>
      <c r="P657" s="854"/>
      <c r="Q657" s="854"/>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167"/>
      <c r="D658" s="3158"/>
      <c r="E658" s="854"/>
      <c r="F658" s="854"/>
      <c r="G658" s="854"/>
      <c r="H658" s="3167"/>
      <c r="I658" s="3158"/>
      <c r="J658" s="854"/>
      <c r="K658" s="854"/>
      <c r="L658" s="854"/>
      <c r="M658" s="3167"/>
      <c r="N658" s="3158"/>
      <c r="O658" s="854"/>
      <c r="P658" s="854"/>
      <c r="Q658" s="854"/>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167"/>
      <c r="D659" s="3158"/>
      <c r="E659" s="854"/>
      <c r="F659" s="854"/>
      <c r="G659" s="854"/>
      <c r="H659" s="3167"/>
      <c r="I659" s="3158"/>
      <c r="J659" s="854"/>
      <c r="K659" s="854"/>
      <c r="L659" s="854"/>
      <c r="M659" s="3167"/>
      <c r="N659" s="3158"/>
      <c r="O659" s="854"/>
      <c r="P659" s="854"/>
      <c r="Q659" s="854"/>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167"/>
      <c r="D660" s="3158"/>
      <c r="E660" s="854"/>
      <c r="F660" s="854"/>
      <c r="G660" s="854"/>
      <c r="H660" s="3167"/>
      <c r="I660" s="3158"/>
      <c r="J660" s="854"/>
      <c r="K660" s="854"/>
      <c r="L660" s="854"/>
      <c r="M660" s="3167"/>
      <c r="N660" s="3158"/>
      <c r="O660" s="854"/>
      <c r="P660" s="854"/>
      <c r="Q660" s="854"/>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167"/>
      <c r="D661" s="3158"/>
      <c r="E661" s="854"/>
      <c r="F661" s="854"/>
      <c r="G661" s="854"/>
      <c r="H661" s="3167"/>
      <c r="I661" s="3158"/>
      <c r="J661" s="854"/>
      <c r="K661" s="854"/>
      <c r="L661" s="854"/>
      <c r="M661" s="3167"/>
      <c r="N661" s="3158"/>
      <c r="O661" s="854"/>
      <c r="P661" s="854"/>
      <c r="Q661" s="854"/>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167"/>
      <c r="D662" s="3158"/>
      <c r="E662" s="854"/>
      <c r="F662" s="854"/>
      <c r="G662" s="854"/>
      <c r="H662" s="3167"/>
      <c r="I662" s="3158"/>
      <c r="J662" s="854"/>
      <c r="K662" s="854"/>
      <c r="L662" s="854"/>
      <c r="M662" s="3167"/>
      <c r="N662" s="3158"/>
      <c r="O662" s="854"/>
      <c r="P662" s="854"/>
      <c r="Q662" s="854"/>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167"/>
      <c r="D663" s="3158"/>
      <c r="E663" s="854"/>
      <c r="F663" s="854"/>
      <c r="G663" s="854"/>
      <c r="H663" s="3167"/>
      <c r="I663" s="3158"/>
      <c r="J663" s="854"/>
      <c r="K663" s="854"/>
      <c r="L663" s="854"/>
      <c r="M663" s="3167"/>
      <c r="N663" s="3158"/>
      <c r="O663" s="854"/>
      <c r="P663" s="854"/>
      <c r="Q663" s="854"/>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167"/>
      <c r="D664" s="3158"/>
      <c r="E664" s="854"/>
      <c r="F664" s="854"/>
      <c r="G664" s="854"/>
      <c r="H664" s="3167"/>
      <c r="I664" s="3158"/>
      <c r="J664" s="854"/>
      <c r="K664" s="854"/>
      <c r="L664" s="854"/>
      <c r="M664" s="3167"/>
      <c r="N664" s="3158"/>
      <c r="O664" s="854"/>
      <c r="P664" s="854"/>
      <c r="Q664" s="854"/>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167"/>
      <c r="D665" s="3158"/>
      <c r="E665" s="854"/>
      <c r="F665" s="854"/>
      <c r="G665" s="854"/>
      <c r="H665" s="3167"/>
      <c r="I665" s="3158"/>
      <c r="J665" s="854"/>
      <c r="K665" s="854"/>
      <c r="L665" s="854"/>
      <c r="M665" s="3167"/>
      <c r="N665" s="3158"/>
      <c r="O665" s="854"/>
      <c r="P665" s="854"/>
      <c r="Q665" s="854"/>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167"/>
      <c r="D666" s="3158"/>
      <c r="E666" s="854"/>
      <c r="F666" s="854"/>
      <c r="G666" s="854"/>
      <c r="H666" s="3167"/>
      <c r="I666" s="3158"/>
      <c r="J666" s="854"/>
      <c r="K666" s="854"/>
      <c r="L666" s="854"/>
      <c r="M666" s="3167"/>
      <c r="N666" s="3158"/>
      <c r="O666" s="854"/>
      <c r="P666" s="854"/>
      <c r="Q666" s="854"/>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167"/>
      <c r="D667" s="3158"/>
      <c r="E667" s="854"/>
      <c r="F667" s="854"/>
      <c r="G667" s="854"/>
      <c r="H667" s="3167"/>
      <c r="I667" s="3158"/>
      <c r="J667" s="854"/>
      <c r="K667" s="854"/>
      <c r="L667" s="854"/>
      <c r="M667" s="3167"/>
      <c r="N667" s="3158"/>
      <c r="O667" s="854"/>
      <c r="P667" s="854"/>
      <c r="Q667" s="854"/>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167"/>
      <c r="D668" s="3158"/>
      <c r="E668" s="854"/>
      <c r="F668" s="854"/>
      <c r="G668" s="854"/>
      <c r="H668" s="3167"/>
      <c r="I668" s="3158"/>
      <c r="J668" s="854"/>
      <c r="K668" s="854"/>
      <c r="L668" s="854"/>
      <c r="M668" s="3167"/>
      <c r="N668" s="3158"/>
      <c r="O668" s="854"/>
      <c r="P668" s="854"/>
      <c r="Q668" s="854"/>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167"/>
      <c r="D669" s="3158"/>
      <c r="E669" s="854"/>
      <c r="F669" s="854"/>
      <c r="G669" s="854"/>
      <c r="H669" s="3167"/>
      <c r="I669" s="3158"/>
      <c r="J669" s="854"/>
      <c r="K669" s="854"/>
      <c r="L669" s="854"/>
      <c r="M669" s="3167"/>
      <c r="N669" s="3158"/>
      <c r="O669" s="854"/>
      <c r="P669" s="854"/>
      <c r="Q669" s="854"/>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167"/>
      <c r="D670" s="3158"/>
      <c r="E670" s="854"/>
      <c r="F670" s="854"/>
      <c r="G670" s="854"/>
      <c r="H670" s="3167"/>
      <c r="I670" s="3158"/>
      <c r="J670" s="854"/>
      <c r="K670" s="854"/>
      <c r="L670" s="854"/>
      <c r="M670" s="3167"/>
      <c r="N670" s="3158"/>
      <c r="O670" s="854"/>
      <c r="P670" s="854"/>
      <c r="Q670" s="854"/>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167"/>
      <c r="D671" s="3158"/>
      <c r="E671" s="854"/>
      <c r="F671" s="854"/>
      <c r="G671" s="854"/>
      <c r="H671" s="3167"/>
      <c r="I671" s="3158"/>
      <c r="J671" s="854"/>
      <c r="K671" s="854"/>
      <c r="L671" s="854"/>
      <c r="M671" s="3167"/>
      <c r="N671" s="3158"/>
      <c r="O671" s="854"/>
      <c r="P671" s="854"/>
      <c r="Q671" s="854"/>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167"/>
      <c r="D672" s="3158"/>
      <c r="E672" s="854"/>
      <c r="F672" s="854"/>
      <c r="G672" s="854"/>
      <c r="H672" s="3167"/>
      <c r="I672" s="3158"/>
      <c r="J672" s="854"/>
      <c r="K672" s="854"/>
      <c r="L672" s="854"/>
      <c r="M672" s="3167"/>
      <c r="N672" s="3158"/>
      <c r="O672" s="854"/>
      <c r="P672" s="854"/>
      <c r="Q672" s="854"/>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167"/>
      <c r="D673" s="3158"/>
      <c r="E673" s="854"/>
      <c r="F673" s="854"/>
      <c r="G673" s="854"/>
      <c r="H673" s="3167"/>
      <c r="I673" s="3158"/>
      <c r="J673" s="854"/>
      <c r="K673" s="854"/>
      <c r="L673" s="854"/>
      <c r="M673" s="3167"/>
      <c r="N673" s="3158"/>
      <c r="O673" s="854"/>
      <c r="P673" s="854"/>
      <c r="Q673" s="854"/>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167"/>
      <c r="D674" s="3158"/>
      <c r="E674" s="854"/>
      <c r="F674" s="854"/>
      <c r="G674" s="854"/>
      <c r="H674" s="3167"/>
      <c r="I674" s="3158"/>
      <c r="J674" s="854"/>
      <c r="K674" s="854"/>
      <c r="L674" s="854"/>
      <c r="M674" s="3167"/>
      <c r="N674" s="3158"/>
      <c r="O674" s="854"/>
      <c r="P674" s="854"/>
      <c r="Q674" s="854"/>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167"/>
      <c r="D675" s="3158"/>
      <c r="E675" s="854"/>
      <c r="F675" s="854"/>
      <c r="G675" s="854"/>
      <c r="H675" s="3167"/>
      <c r="I675" s="3158"/>
      <c r="J675" s="854"/>
      <c r="K675" s="854"/>
      <c r="L675" s="854"/>
      <c r="M675" s="3167"/>
      <c r="N675" s="3158"/>
      <c r="O675" s="854"/>
      <c r="P675" s="854"/>
      <c r="Q675" s="854"/>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167"/>
      <c r="D676" s="3158"/>
      <c r="E676" s="854"/>
      <c r="F676" s="854"/>
      <c r="G676" s="854"/>
      <c r="H676" s="3167"/>
      <c r="I676" s="3158"/>
      <c r="J676" s="854"/>
      <c r="K676" s="854"/>
      <c r="L676" s="854"/>
      <c r="M676" s="3167"/>
      <c r="N676" s="3158"/>
      <c r="O676" s="854"/>
      <c r="P676" s="854"/>
      <c r="Q676" s="854"/>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167"/>
      <c r="D677" s="3158"/>
      <c r="E677" s="854"/>
      <c r="F677" s="854"/>
      <c r="G677" s="854"/>
      <c r="H677" s="3167"/>
      <c r="I677" s="3158"/>
      <c r="J677" s="854"/>
      <c r="K677" s="854"/>
      <c r="L677" s="854"/>
      <c r="M677" s="3167"/>
      <c r="N677" s="3158"/>
      <c r="O677" s="854"/>
      <c r="P677" s="854"/>
      <c r="Q677" s="854"/>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167"/>
      <c r="D678" s="3158"/>
      <c r="E678" s="854"/>
      <c r="F678" s="854"/>
      <c r="G678" s="854"/>
      <c r="H678" s="3167"/>
      <c r="I678" s="3158"/>
      <c r="J678" s="854"/>
      <c r="K678" s="854"/>
      <c r="L678" s="854"/>
      <c r="M678" s="3167"/>
      <c r="N678" s="3158"/>
      <c r="O678" s="854"/>
      <c r="P678" s="854"/>
      <c r="Q678" s="854"/>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167"/>
      <c r="D679" s="3158"/>
      <c r="E679" s="854"/>
      <c r="F679" s="854"/>
      <c r="G679" s="854"/>
      <c r="H679" s="3167"/>
      <c r="I679" s="3158"/>
      <c r="J679" s="854"/>
      <c r="K679" s="854"/>
      <c r="L679" s="854"/>
      <c r="M679" s="3167"/>
      <c r="N679" s="3158"/>
      <c r="O679" s="854"/>
      <c r="P679" s="854"/>
      <c r="Q679" s="854"/>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167"/>
      <c r="D680" s="3158"/>
      <c r="E680" s="854"/>
      <c r="F680" s="854"/>
      <c r="G680" s="854"/>
      <c r="H680" s="3167"/>
      <c r="I680" s="3158"/>
      <c r="J680" s="854"/>
      <c r="K680" s="854"/>
      <c r="L680" s="854"/>
      <c r="M680" s="3167"/>
      <c r="N680" s="3158"/>
      <c r="O680" s="854"/>
      <c r="P680" s="854"/>
      <c r="Q680" s="854"/>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167"/>
      <c r="D681" s="3158"/>
      <c r="E681" s="854"/>
      <c r="F681" s="854"/>
      <c r="G681" s="854"/>
      <c r="H681" s="3167"/>
      <c r="I681" s="3158"/>
      <c r="J681" s="854"/>
      <c r="K681" s="854"/>
      <c r="L681" s="854"/>
      <c r="M681" s="3167"/>
      <c r="N681" s="3158"/>
      <c r="O681" s="854"/>
      <c r="P681" s="854"/>
      <c r="Q681" s="854"/>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167"/>
      <c r="D682" s="3158"/>
      <c r="E682" s="854"/>
      <c r="F682" s="854"/>
      <c r="G682" s="854"/>
      <c r="H682" s="3167"/>
      <c r="I682" s="3158"/>
      <c r="J682" s="854"/>
      <c r="K682" s="854"/>
      <c r="L682" s="854"/>
      <c r="M682" s="3167"/>
      <c r="N682" s="3158"/>
      <c r="O682" s="854"/>
      <c r="P682" s="854"/>
      <c r="Q682" s="854"/>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167"/>
      <c r="D683" s="3158"/>
      <c r="E683" s="854"/>
      <c r="F683" s="854"/>
      <c r="G683" s="854"/>
      <c r="H683" s="3167"/>
      <c r="I683" s="3158"/>
      <c r="J683" s="854"/>
      <c r="K683" s="854"/>
      <c r="L683" s="854"/>
      <c r="M683" s="3167"/>
      <c r="N683" s="3158"/>
      <c r="O683" s="854"/>
      <c r="P683" s="854"/>
      <c r="Q683" s="854"/>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167"/>
      <c r="D684" s="3158"/>
      <c r="E684" s="854"/>
      <c r="F684" s="854"/>
      <c r="G684" s="854"/>
      <c r="H684" s="3167"/>
      <c r="I684" s="3158"/>
      <c r="J684" s="854"/>
      <c r="K684" s="854"/>
      <c r="L684" s="854"/>
      <c r="M684" s="3167"/>
      <c r="N684" s="3158"/>
      <c r="O684" s="854"/>
      <c r="P684" s="854"/>
      <c r="Q684" s="854"/>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167"/>
      <c r="D685" s="3158"/>
      <c r="E685" s="854"/>
      <c r="F685" s="854"/>
      <c r="G685" s="854"/>
      <c r="H685" s="3167"/>
      <c r="I685" s="3158"/>
      <c r="J685" s="854"/>
      <c r="K685" s="854"/>
      <c r="L685" s="854"/>
      <c r="M685" s="3167"/>
      <c r="N685" s="3158"/>
      <c r="O685" s="854"/>
      <c r="P685" s="854"/>
      <c r="Q685" s="854"/>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167"/>
      <c r="D686" s="3158"/>
      <c r="E686" s="854"/>
      <c r="F686" s="854"/>
      <c r="G686" s="854"/>
      <c r="H686" s="3167"/>
      <c r="I686" s="3158"/>
      <c r="J686" s="854"/>
      <c r="K686" s="854"/>
      <c r="L686" s="854"/>
      <c r="M686" s="3167"/>
      <c r="N686" s="3158"/>
      <c r="O686" s="854"/>
      <c r="P686" s="854"/>
      <c r="Q686" s="854"/>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167"/>
      <c r="D687" s="3158"/>
      <c r="E687" s="854"/>
      <c r="F687" s="854"/>
      <c r="G687" s="854"/>
      <c r="H687" s="3167"/>
      <c r="I687" s="3158"/>
      <c r="J687" s="854"/>
      <c r="K687" s="854"/>
      <c r="L687" s="854"/>
      <c r="M687" s="3167"/>
      <c r="N687" s="3158"/>
      <c r="O687" s="854"/>
      <c r="P687" s="854"/>
      <c r="Q687" s="854"/>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167"/>
      <c r="D688" s="3158"/>
      <c r="E688" s="854"/>
      <c r="F688" s="854"/>
      <c r="G688" s="854"/>
      <c r="H688" s="3167"/>
      <c r="I688" s="3158"/>
      <c r="J688" s="854"/>
      <c r="K688" s="854"/>
      <c r="L688" s="854"/>
      <c r="M688" s="3167"/>
      <c r="N688" s="3158"/>
      <c r="O688" s="854"/>
      <c r="P688" s="854"/>
      <c r="Q688" s="854"/>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167"/>
      <c r="D689" s="3158"/>
      <c r="E689" s="854"/>
      <c r="F689" s="854"/>
      <c r="G689" s="854"/>
      <c r="H689" s="3167"/>
      <c r="I689" s="3158"/>
      <c r="J689" s="854"/>
      <c r="K689" s="854"/>
      <c r="L689" s="854"/>
      <c r="M689" s="3167"/>
      <c r="N689" s="3158"/>
      <c r="O689" s="854"/>
      <c r="P689" s="854"/>
      <c r="Q689" s="854"/>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167"/>
      <c r="D690" s="3158"/>
      <c r="E690" s="854"/>
      <c r="F690" s="854"/>
      <c r="G690" s="854"/>
      <c r="H690" s="3167"/>
      <c r="I690" s="3158"/>
      <c r="J690" s="854"/>
      <c r="K690" s="854"/>
      <c r="L690" s="854"/>
      <c r="M690" s="3167"/>
      <c r="N690" s="3158"/>
      <c r="O690" s="854"/>
      <c r="P690" s="854"/>
      <c r="Q690" s="854"/>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167"/>
      <c r="D691" s="3158"/>
      <c r="E691" s="854"/>
      <c r="F691" s="854"/>
      <c r="G691" s="854"/>
      <c r="H691" s="3167"/>
      <c r="I691" s="3158"/>
      <c r="J691" s="854"/>
      <c r="K691" s="854"/>
      <c r="L691" s="854"/>
      <c r="M691" s="3167"/>
      <c r="N691" s="3158"/>
      <c r="O691" s="854"/>
      <c r="P691" s="854"/>
      <c r="Q691" s="854"/>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167"/>
      <c r="D692" s="3158"/>
      <c r="E692" s="854"/>
      <c r="F692" s="854"/>
      <c r="G692" s="854"/>
      <c r="H692" s="3167"/>
      <c r="I692" s="3158"/>
      <c r="J692" s="854"/>
      <c r="K692" s="854"/>
      <c r="L692" s="854"/>
      <c r="M692" s="3167"/>
      <c r="N692" s="3158"/>
      <c r="O692" s="854"/>
      <c r="P692" s="854"/>
      <c r="Q692" s="854"/>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3167"/>
      <c r="D693" s="3158"/>
      <c r="E693" s="854"/>
      <c r="F693" s="854"/>
      <c r="G693" s="854"/>
      <c r="H693" s="3167"/>
      <c r="I693" s="3158"/>
      <c r="J693" s="854"/>
      <c r="K693" s="854"/>
      <c r="L693" s="854"/>
      <c r="M693" s="3167"/>
      <c r="N693" s="3158"/>
      <c r="O693" s="854"/>
      <c r="P693" s="854"/>
      <c r="Q693" s="854"/>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3167"/>
      <c r="D694" s="3158"/>
      <c r="E694" s="854"/>
      <c r="F694" s="854"/>
      <c r="G694" s="854"/>
      <c r="H694" s="3167"/>
      <c r="I694" s="3158"/>
      <c r="J694" s="854"/>
      <c r="K694" s="854"/>
      <c r="L694" s="854"/>
      <c r="M694" s="3167"/>
      <c r="N694" s="3158"/>
      <c r="O694" s="854"/>
      <c r="P694" s="854"/>
      <c r="Q694" s="854"/>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3167"/>
      <c r="D695" s="3158"/>
      <c r="E695" s="854"/>
      <c r="F695" s="854"/>
      <c r="G695" s="854"/>
      <c r="H695" s="3167"/>
      <c r="I695" s="3158"/>
      <c r="J695" s="854"/>
      <c r="K695" s="854"/>
      <c r="L695" s="854"/>
      <c r="M695" s="3167"/>
      <c r="N695" s="3158"/>
      <c r="O695" s="854"/>
      <c r="P695" s="854"/>
      <c r="Q695" s="854"/>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3167"/>
      <c r="D696" s="3158"/>
      <c r="E696" s="854"/>
      <c r="F696" s="854"/>
      <c r="G696" s="854"/>
      <c r="H696" s="3167"/>
      <c r="I696" s="3158"/>
      <c r="J696" s="854"/>
      <c r="K696" s="854"/>
      <c r="L696" s="854"/>
      <c r="M696" s="3167"/>
      <c r="N696" s="3158"/>
      <c r="O696" s="854"/>
      <c r="P696" s="854"/>
      <c r="Q696" s="854"/>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3167"/>
      <c r="D697" s="3158"/>
      <c r="E697" s="854"/>
      <c r="F697" s="854"/>
      <c r="G697" s="854"/>
      <c r="H697" s="3167"/>
      <c r="I697" s="3158"/>
      <c r="J697" s="854"/>
      <c r="K697" s="854"/>
      <c r="L697" s="854"/>
      <c r="M697" s="3167"/>
      <c r="N697" s="3158"/>
      <c r="O697" s="854"/>
      <c r="P697" s="854"/>
      <c r="Q697" s="854"/>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3167"/>
      <c r="D698" s="3158"/>
      <c r="E698" s="854"/>
      <c r="F698" s="854"/>
      <c r="G698" s="854"/>
      <c r="H698" s="3167"/>
      <c r="I698" s="3158"/>
      <c r="J698" s="854"/>
      <c r="K698" s="854"/>
      <c r="L698" s="854"/>
      <c r="M698" s="3167"/>
      <c r="N698" s="3158"/>
      <c r="O698" s="854"/>
      <c r="P698" s="854"/>
      <c r="Q698" s="854"/>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3167"/>
      <c r="D699" s="3158"/>
      <c r="E699" s="854"/>
      <c r="F699" s="854"/>
      <c r="G699" s="854"/>
      <c r="H699" s="3167"/>
      <c r="I699" s="3158"/>
      <c r="J699" s="854"/>
      <c r="K699" s="854"/>
      <c r="L699" s="854"/>
      <c r="M699" s="3167"/>
      <c r="N699" s="3158"/>
      <c r="O699" s="854"/>
      <c r="P699" s="854"/>
      <c r="Q699" s="854"/>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3167"/>
      <c r="D700" s="3158"/>
      <c r="E700" s="854"/>
      <c r="F700" s="854"/>
      <c r="G700" s="854"/>
      <c r="H700" s="3167"/>
      <c r="I700" s="3158"/>
      <c r="J700" s="854"/>
      <c r="K700" s="854"/>
      <c r="L700" s="854"/>
      <c r="M700" s="3167"/>
      <c r="N700" s="3158"/>
      <c r="O700" s="854"/>
      <c r="P700" s="854"/>
      <c r="Q700" s="854"/>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3158"/>
      <c r="D701" s="3158"/>
      <c r="E701" s="870"/>
      <c r="F701" s="870"/>
      <c r="G701" s="870"/>
      <c r="H701" s="3158"/>
      <c r="I701" s="3158"/>
      <c r="J701" s="870"/>
      <c r="K701" s="870"/>
      <c r="L701" s="870"/>
      <c r="M701" s="3158"/>
      <c r="N701" s="3158"/>
      <c r="O701" s="870"/>
      <c r="P701" s="870"/>
      <c r="Q701" s="870"/>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3158"/>
      <c r="D702" s="3158"/>
      <c r="E702" s="870"/>
      <c r="F702" s="870"/>
      <c r="G702" s="870"/>
      <c r="H702" s="3158"/>
      <c r="I702" s="3158"/>
      <c r="J702" s="870"/>
      <c r="K702" s="870"/>
      <c r="L702" s="870"/>
      <c r="M702" s="3158"/>
      <c r="N702" s="3158"/>
      <c r="O702" s="870"/>
      <c r="P702" s="870"/>
      <c r="Q702" s="870"/>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3158"/>
      <c r="D703" s="3158"/>
      <c r="E703" s="870"/>
      <c r="F703" s="870"/>
      <c r="G703" s="870"/>
      <c r="H703" s="3158"/>
      <c r="I703" s="3158"/>
      <c r="J703" s="870"/>
      <c r="K703" s="870"/>
      <c r="L703" s="870"/>
      <c r="M703" s="3158"/>
      <c r="N703" s="3158"/>
      <c r="O703" s="870"/>
      <c r="P703" s="870"/>
      <c r="Q703" s="870"/>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3158"/>
      <c r="D704" s="3158"/>
      <c r="E704" s="870"/>
      <c r="F704" s="870"/>
      <c r="G704" s="870"/>
      <c r="H704" s="3158"/>
      <c r="I704" s="3158"/>
      <c r="J704" s="870"/>
      <c r="K704" s="870"/>
      <c r="L704" s="870"/>
      <c r="M704" s="3158"/>
      <c r="N704" s="3158"/>
      <c r="O704" s="870"/>
      <c r="P704" s="870"/>
      <c r="Q704" s="870"/>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3158"/>
      <c r="D705" s="3158"/>
      <c r="E705" s="870"/>
      <c r="F705" s="870"/>
      <c r="G705" s="870"/>
      <c r="H705" s="3158"/>
      <c r="I705" s="3158"/>
      <c r="J705" s="870"/>
      <c r="K705" s="870"/>
      <c r="L705" s="870"/>
      <c r="M705" s="3158"/>
      <c r="N705" s="3158"/>
      <c r="O705" s="870"/>
      <c r="P705" s="870"/>
      <c r="Q705" s="870"/>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3158"/>
      <c r="D706" s="3158"/>
      <c r="E706" s="870"/>
      <c r="F706" s="870"/>
      <c r="G706" s="870"/>
      <c r="H706" s="3158"/>
      <c r="I706" s="3158"/>
      <c r="J706" s="870"/>
      <c r="K706" s="870"/>
      <c r="L706" s="870"/>
      <c r="M706" s="3158"/>
      <c r="N706" s="3158"/>
      <c r="O706" s="870"/>
      <c r="P706" s="870"/>
      <c r="Q706" s="870"/>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3158"/>
      <c r="D707" s="3158"/>
      <c r="E707" s="870"/>
      <c r="F707" s="870"/>
      <c r="G707" s="870"/>
      <c r="H707" s="3158"/>
      <c r="I707" s="3158"/>
      <c r="J707" s="870"/>
      <c r="K707" s="870"/>
      <c r="L707" s="870"/>
      <c r="M707" s="3158"/>
      <c r="N707" s="3158"/>
      <c r="O707" s="870"/>
      <c r="P707" s="870"/>
      <c r="Q707" s="870"/>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3158"/>
      <c r="D708" s="3158"/>
      <c r="E708" s="870"/>
      <c r="F708" s="870"/>
      <c r="G708" s="870"/>
      <c r="H708" s="3158"/>
      <c r="I708" s="3158"/>
      <c r="J708" s="870"/>
      <c r="K708" s="870"/>
      <c r="L708" s="870"/>
      <c r="M708" s="3158"/>
      <c r="N708" s="3158"/>
      <c r="O708" s="870"/>
      <c r="P708" s="870"/>
      <c r="Q708" s="870"/>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3158"/>
      <c r="D709" s="3158"/>
      <c r="E709" s="870"/>
      <c r="F709" s="870"/>
      <c r="G709" s="870"/>
      <c r="H709" s="3158"/>
      <c r="I709" s="3158"/>
      <c r="J709" s="870"/>
      <c r="K709" s="870"/>
      <c r="L709" s="870"/>
      <c r="M709" s="3158"/>
      <c r="N709" s="3158"/>
      <c r="O709" s="870"/>
      <c r="P709" s="870"/>
      <c r="Q709" s="870"/>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3158"/>
      <c r="D710" s="3158"/>
      <c r="E710" s="870"/>
      <c r="F710" s="870"/>
      <c r="G710" s="870"/>
      <c r="H710" s="3158"/>
      <c r="I710" s="3158"/>
      <c r="J710" s="870"/>
      <c r="K710" s="870"/>
      <c r="L710" s="870"/>
      <c r="M710" s="3158"/>
      <c r="N710" s="3158"/>
      <c r="O710" s="870"/>
      <c r="P710" s="870"/>
      <c r="Q710" s="870"/>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3158"/>
      <c r="D711" s="3158"/>
      <c r="E711" s="870"/>
      <c r="F711" s="870"/>
      <c r="G711" s="870"/>
      <c r="H711" s="3158"/>
      <c r="I711" s="3158"/>
      <c r="J711" s="870"/>
      <c r="K711" s="870"/>
      <c r="L711" s="870"/>
      <c r="M711" s="3158"/>
      <c r="N711" s="3158"/>
      <c r="O711" s="870"/>
      <c r="P711" s="870"/>
      <c r="Q711" s="870"/>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3158"/>
      <c r="D712" s="3158"/>
      <c r="E712" s="870"/>
      <c r="F712" s="870"/>
      <c r="G712" s="870"/>
      <c r="H712" s="3158"/>
      <c r="I712" s="3158"/>
      <c r="J712" s="870"/>
      <c r="K712" s="870"/>
      <c r="L712" s="870"/>
      <c r="M712" s="3158"/>
      <c r="N712" s="3158"/>
      <c r="O712" s="870"/>
      <c r="P712" s="870"/>
      <c r="Q712" s="870"/>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3158"/>
      <c r="D713" s="3158"/>
      <c r="E713" s="870"/>
      <c r="F713" s="870"/>
      <c r="G713" s="870"/>
      <c r="H713" s="3158"/>
      <c r="I713" s="3158"/>
      <c r="J713" s="870"/>
      <c r="K713" s="870"/>
      <c r="L713" s="870"/>
      <c r="M713" s="3158"/>
      <c r="N713" s="3158"/>
      <c r="O713" s="870"/>
      <c r="P713" s="870"/>
      <c r="Q713" s="870"/>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3158"/>
      <c r="D714" s="3158"/>
      <c r="E714" s="870"/>
      <c r="F714" s="870"/>
      <c r="G714" s="870"/>
      <c r="H714" s="3158"/>
      <c r="I714" s="3158"/>
      <c r="J714" s="870"/>
      <c r="K714" s="870"/>
      <c r="L714" s="870"/>
      <c r="M714" s="3158"/>
      <c r="N714" s="3158"/>
      <c r="O714" s="870"/>
      <c r="P714" s="870"/>
      <c r="Q714" s="870"/>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3158"/>
      <c r="D715" s="3158"/>
      <c r="E715" s="870"/>
      <c r="F715" s="870"/>
      <c r="G715" s="870"/>
      <c r="H715" s="3158"/>
      <c r="I715" s="3158"/>
      <c r="J715" s="870"/>
      <c r="K715" s="870"/>
      <c r="L715" s="870"/>
      <c r="M715" s="3158"/>
      <c r="N715" s="3158"/>
      <c r="O715" s="870"/>
      <c r="P715" s="870"/>
      <c r="Q715" s="870"/>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3158"/>
      <c r="D716" s="3158"/>
      <c r="E716" s="870"/>
      <c r="F716" s="870"/>
      <c r="G716" s="870"/>
      <c r="H716" s="3158"/>
      <c r="I716" s="3158"/>
      <c r="J716" s="870"/>
      <c r="K716" s="870"/>
      <c r="L716" s="870"/>
      <c r="M716" s="3158"/>
      <c r="N716" s="3158"/>
      <c r="O716" s="870"/>
      <c r="P716" s="870"/>
      <c r="Q716" s="870"/>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3158"/>
      <c r="D717" s="3158"/>
      <c r="E717" s="870"/>
      <c r="F717" s="870"/>
      <c r="G717" s="870"/>
      <c r="H717" s="3158"/>
      <c r="I717" s="3158"/>
      <c r="J717" s="870"/>
      <c r="K717" s="870"/>
      <c r="L717" s="870"/>
      <c r="M717" s="3158"/>
      <c r="N717" s="3158"/>
      <c r="O717" s="870"/>
      <c r="P717" s="870"/>
      <c r="Q717" s="870"/>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3158"/>
      <c r="D718" s="3158"/>
      <c r="E718" s="870"/>
      <c r="F718" s="870"/>
      <c r="G718" s="870"/>
      <c r="H718" s="3158"/>
      <c r="I718" s="3158"/>
      <c r="J718" s="870"/>
      <c r="K718" s="870"/>
      <c r="L718" s="870"/>
      <c r="M718" s="3158"/>
      <c r="N718" s="3158"/>
      <c r="O718" s="870"/>
      <c r="P718" s="870"/>
      <c r="Q718" s="870"/>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3158"/>
      <c r="D719" s="3158"/>
      <c r="E719" s="870"/>
      <c r="F719" s="870"/>
      <c r="G719" s="870"/>
      <c r="H719" s="3158"/>
      <c r="I719" s="3158"/>
      <c r="J719" s="870"/>
      <c r="K719" s="870"/>
      <c r="L719" s="870"/>
      <c r="M719" s="3158"/>
      <c r="N719" s="3158"/>
      <c r="O719" s="870"/>
      <c r="P719" s="870"/>
      <c r="Q719" s="870"/>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3158"/>
      <c r="D720" s="3158"/>
      <c r="E720" s="870"/>
      <c r="F720" s="870"/>
      <c r="G720" s="870"/>
      <c r="H720" s="3158"/>
      <c r="I720" s="3158"/>
      <c r="J720" s="870"/>
      <c r="K720" s="870"/>
      <c r="L720" s="870"/>
      <c r="M720" s="3158"/>
      <c r="N720" s="3158"/>
      <c r="O720" s="870"/>
      <c r="P720" s="870"/>
      <c r="Q720" s="870"/>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3158"/>
      <c r="D721" s="3158"/>
      <c r="E721" s="870"/>
      <c r="F721" s="870"/>
      <c r="G721" s="870"/>
      <c r="H721" s="3158"/>
      <c r="I721" s="3158"/>
      <c r="J721" s="870"/>
      <c r="K721" s="870"/>
      <c r="L721" s="870"/>
      <c r="M721" s="3158"/>
      <c r="N721" s="3158"/>
      <c r="O721" s="870"/>
      <c r="P721" s="870"/>
      <c r="Q721" s="870"/>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3158"/>
      <c r="D722" s="3158"/>
      <c r="E722" s="870"/>
      <c r="F722" s="870"/>
      <c r="G722" s="870"/>
      <c r="H722" s="3158"/>
      <c r="I722" s="3158"/>
      <c r="J722" s="870"/>
      <c r="K722" s="870"/>
      <c r="L722" s="870"/>
      <c r="M722" s="3158"/>
      <c r="N722" s="3158"/>
      <c r="O722" s="870"/>
      <c r="P722" s="870"/>
      <c r="Q722" s="870"/>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3158"/>
      <c r="D723" s="3158"/>
      <c r="E723" s="870"/>
      <c r="F723" s="870"/>
      <c r="G723" s="870"/>
      <c r="H723" s="3158"/>
      <c r="I723" s="3158"/>
      <c r="J723" s="870"/>
      <c r="K723" s="870"/>
      <c r="L723" s="870"/>
      <c r="M723" s="3158"/>
      <c r="N723" s="3158"/>
      <c r="O723" s="870"/>
      <c r="P723" s="870"/>
      <c r="Q723" s="870"/>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3158"/>
      <c r="D724" s="3158"/>
      <c r="E724" s="870"/>
      <c r="F724" s="870"/>
      <c r="G724" s="870"/>
      <c r="H724" s="3158"/>
      <c r="I724" s="3158"/>
      <c r="J724" s="870"/>
      <c r="K724" s="870"/>
      <c r="L724" s="870"/>
      <c r="M724" s="3158"/>
      <c r="N724" s="3158"/>
      <c r="O724" s="870"/>
      <c r="P724" s="870"/>
      <c r="Q724" s="870"/>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3158"/>
      <c r="D725" s="3158"/>
      <c r="E725" s="870"/>
      <c r="F725" s="870"/>
      <c r="G725" s="870"/>
      <c r="H725" s="3158"/>
      <c r="I725" s="3158"/>
      <c r="J725" s="870"/>
      <c r="K725" s="870"/>
      <c r="L725" s="870"/>
      <c r="M725" s="3158"/>
      <c r="N725" s="3158"/>
      <c r="O725" s="870"/>
      <c r="P725" s="870"/>
      <c r="Q725" s="870"/>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3158"/>
      <c r="D726" s="3158"/>
      <c r="E726" s="870"/>
      <c r="F726" s="870"/>
      <c r="G726" s="870"/>
      <c r="H726" s="3158"/>
      <c r="I726" s="3158"/>
      <c r="J726" s="870"/>
      <c r="K726" s="870"/>
      <c r="L726" s="870"/>
      <c r="M726" s="3158"/>
      <c r="N726" s="3158"/>
      <c r="O726" s="870"/>
      <c r="P726" s="870"/>
      <c r="Q726" s="870"/>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3158"/>
      <c r="D727" s="3158"/>
      <c r="E727" s="870"/>
      <c r="F727" s="870"/>
      <c r="G727" s="870"/>
      <c r="H727" s="3158"/>
      <c r="I727" s="3158"/>
      <c r="J727" s="870"/>
      <c r="K727" s="870"/>
      <c r="L727" s="870"/>
      <c r="M727" s="3158"/>
      <c r="N727" s="3158"/>
      <c r="O727" s="870"/>
      <c r="P727" s="870"/>
      <c r="Q727" s="870"/>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3158"/>
      <c r="D728" s="3158"/>
      <c r="E728" s="870"/>
      <c r="F728" s="870"/>
      <c r="G728" s="870"/>
      <c r="H728" s="3158"/>
      <c r="I728" s="3158"/>
      <c r="J728" s="870"/>
      <c r="K728" s="870"/>
      <c r="L728" s="870"/>
      <c r="M728" s="3158"/>
      <c r="N728" s="3158"/>
      <c r="O728" s="870"/>
      <c r="P728" s="870"/>
      <c r="Q728" s="870"/>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3158"/>
      <c r="D729" s="3158"/>
      <c r="E729" s="870"/>
      <c r="F729" s="870"/>
      <c r="G729" s="870"/>
      <c r="H729" s="3158"/>
      <c r="I729" s="3158"/>
      <c r="J729" s="870"/>
      <c r="K729" s="870"/>
      <c r="L729" s="870"/>
      <c r="M729" s="3158"/>
      <c r="N729" s="3158"/>
      <c r="O729" s="870"/>
      <c r="P729" s="870"/>
      <c r="Q729" s="870"/>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3158"/>
      <c r="D730" s="3158"/>
      <c r="E730" s="870"/>
      <c r="F730" s="870"/>
      <c r="G730" s="870"/>
      <c r="H730" s="3158"/>
      <c r="I730" s="3158"/>
      <c r="J730" s="870"/>
      <c r="K730" s="870"/>
      <c r="L730" s="870"/>
      <c r="M730" s="3158"/>
      <c r="N730" s="3158"/>
      <c r="O730" s="870"/>
      <c r="P730" s="870"/>
      <c r="Q730" s="870"/>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3158"/>
      <c r="D731" s="3158"/>
      <c r="E731" s="870"/>
      <c r="F731" s="870"/>
      <c r="G731" s="870"/>
      <c r="H731" s="3158"/>
      <c r="I731" s="3158"/>
      <c r="J731" s="870"/>
      <c r="K731" s="870"/>
      <c r="L731" s="870"/>
      <c r="M731" s="3158"/>
      <c r="N731" s="3158"/>
      <c r="O731" s="870"/>
      <c r="P731" s="870"/>
      <c r="Q731" s="870"/>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3158"/>
      <c r="D732" s="3158"/>
      <c r="E732" s="870"/>
      <c r="F732" s="870"/>
      <c r="G732" s="870"/>
      <c r="H732" s="3158"/>
      <c r="I732" s="3158"/>
      <c r="J732" s="870"/>
      <c r="K732" s="870"/>
      <c r="L732" s="870"/>
      <c r="M732" s="3158"/>
      <c r="N732" s="3158"/>
      <c r="O732" s="870"/>
      <c r="P732" s="870"/>
      <c r="Q732" s="870"/>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3158"/>
      <c r="D733" s="3158"/>
      <c r="E733" s="870"/>
      <c r="F733" s="870"/>
      <c r="G733" s="870"/>
      <c r="H733" s="3158"/>
      <c r="I733" s="3158"/>
      <c r="J733" s="870"/>
      <c r="K733" s="870"/>
      <c r="L733" s="870"/>
      <c r="M733" s="3158"/>
      <c r="N733" s="3158"/>
      <c r="O733" s="870"/>
      <c r="P733" s="870"/>
      <c r="Q733" s="870"/>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3158"/>
      <c r="D734" s="3158"/>
      <c r="E734" s="870"/>
      <c r="F734" s="870"/>
      <c r="G734" s="870"/>
      <c r="H734" s="3158"/>
      <c r="I734" s="3158"/>
      <c r="J734" s="870"/>
      <c r="K734" s="870"/>
      <c r="L734" s="870"/>
      <c r="M734" s="3158"/>
      <c r="N734" s="3158"/>
      <c r="O734" s="870"/>
      <c r="P734" s="870"/>
      <c r="Q734" s="870"/>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3158"/>
      <c r="D735" s="3158"/>
      <c r="E735" s="870"/>
      <c r="F735" s="870"/>
      <c r="G735" s="870"/>
      <c r="H735" s="3158"/>
      <c r="I735" s="3158"/>
      <c r="J735" s="870"/>
      <c r="K735" s="870"/>
      <c r="L735" s="870"/>
      <c r="M735" s="3158"/>
      <c r="N735" s="3158"/>
      <c r="O735" s="870"/>
      <c r="P735" s="870"/>
      <c r="Q735" s="870"/>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3158"/>
      <c r="D736" s="3158"/>
      <c r="E736" s="870"/>
      <c r="F736" s="870"/>
      <c r="G736" s="870"/>
      <c r="H736" s="3158"/>
      <c r="I736" s="3158"/>
      <c r="J736" s="870"/>
      <c r="K736" s="870"/>
      <c r="L736" s="870"/>
      <c r="M736" s="3158"/>
      <c r="N736" s="3158"/>
      <c r="O736" s="870"/>
      <c r="P736" s="870"/>
      <c r="Q736" s="870"/>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3158"/>
      <c r="D737" s="3158"/>
      <c r="E737" s="870"/>
      <c r="F737" s="870"/>
      <c r="G737" s="870"/>
      <c r="H737" s="3158"/>
      <c r="I737" s="3158"/>
      <c r="J737" s="870"/>
      <c r="K737" s="870"/>
      <c r="L737" s="870"/>
      <c r="M737" s="3158"/>
      <c r="N737" s="3158"/>
      <c r="O737" s="870"/>
      <c r="P737" s="870"/>
      <c r="Q737" s="870"/>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3158"/>
      <c r="D738" s="3158"/>
      <c r="E738" s="870"/>
      <c r="F738" s="870"/>
      <c r="G738" s="870"/>
      <c r="H738" s="3158"/>
      <c r="I738" s="3158"/>
      <c r="J738" s="870"/>
      <c r="K738" s="870"/>
      <c r="L738" s="870"/>
      <c r="M738" s="3158"/>
      <c r="N738" s="3158"/>
      <c r="O738" s="870"/>
      <c r="P738" s="870"/>
      <c r="Q738" s="870"/>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3158"/>
      <c r="D739" s="3158"/>
      <c r="E739" s="870"/>
      <c r="F739" s="870"/>
      <c r="G739" s="870"/>
      <c r="H739" s="3158"/>
      <c r="I739" s="3158"/>
      <c r="J739" s="870"/>
      <c r="K739" s="870"/>
      <c r="L739" s="870"/>
      <c r="M739" s="3158"/>
      <c r="N739" s="3158"/>
      <c r="O739" s="870"/>
      <c r="P739" s="870"/>
      <c r="Q739" s="870"/>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3158"/>
      <c r="D740" s="3158"/>
      <c r="E740" s="870"/>
      <c r="F740" s="870"/>
      <c r="G740" s="870"/>
      <c r="H740" s="3158"/>
      <c r="I740" s="3158"/>
      <c r="J740" s="870"/>
      <c r="K740" s="870"/>
      <c r="L740" s="870"/>
      <c r="M740" s="3158"/>
      <c r="N740" s="3158"/>
      <c r="O740" s="870"/>
      <c r="P740" s="870"/>
      <c r="Q740" s="870"/>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3158"/>
      <c r="D741" s="3158"/>
      <c r="E741" s="870"/>
      <c r="F741" s="870"/>
      <c r="G741" s="870"/>
      <c r="H741" s="3158"/>
      <c r="I741" s="3158"/>
      <c r="J741" s="870"/>
      <c r="K741" s="870"/>
      <c r="L741" s="870"/>
      <c r="M741" s="3158"/>
      <c r="N741" s="3158"/>
      <c r="O741" s="870"/>
      <c r="P741" s="870"/>
      <c r="Q741" s="870"/>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3158"/>
      <c r="D742" s="3158"/>
      <c r="E742" s="870"/>
      <c r="F742" s="870"/>
      <c r="G742" s="870"/>
      <c r="H742" s="3158"/>
      <c r="I742" s="3158"/>
      <c r="J742" s="870"/>
      <c r="K742" s="870"/>
      <c r="L742" s="870"/>
      <c r="M742" s="3158"/>
      <c r="N742" s="3158"/>
      <c r="O742" s="870"/>
      <c r="P742" s="870"/>
      <c r="Q742" s="870"/>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3158"/>
      <c r="D743" s="3158"/>
      <c r="E743" s="870"/>
      <c r="F743" s="870"/>
      <c r="G743" s="870"/>
      <c r="H743" s="3158"/>
      <c r="I743" s="3158"/>
      <c r="J743" s="870"/>
      <c r="K743" s="870"/>
      <c r="L743" s="870"/>
      <c r="M743" s="3158"/>
      <c r="N743" s="3158"/>
      <c r="O743" s="870"/>
      <c r="P743" s="870"/>
      <c r="Q743" s="870"/>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3158"/>
      <c r="D744" s="3158"/>
      <c r="E744" s="870"/>
      <c r="F744" s="870"/>
      <c r="G744" s="870"/>
      <c r="H744" s="3158"/>
      <c r="I744" s="3158"/>
      <c r="J744" s="870"/>
      <c r="K744" s="870"/>
      <c r="L744" s="870"/>
      <c r="M744" s="3158"/>
      <c r="N744" s="3158"/>
      <c r="O744" s="870"/>
      <c r="P744" s="870"/>
      <c r="Q744" s="870"/>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3158"/>
      <c r="D745" s="3158"/>
      <c r="E745" s="870"/>
      <c r="F745" s="870"/>
      <c r="G745" s="870"/>
      <c r="H745" s="3158"/>
      <c r="I745" s="3158"/>
      <c r="J745" s="870"/>
      <c r="K745" s="870"/>
      <c r="L745" s="870"/>
      <c r="M745" s="3158"/>
      <c r="N745" s="3158"/>
      <c r="O745" s="870"/>
      <c r="P745" s="870"/>
      <c r="Q745" s="870"/>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3158"/>
      <c r="D746" s="3158"/>
      <c r="E746" s="870"/>
      <c r="F746" s="870"/>
      <c r="G746" s="870"/>
      <c r="H746" s="3158"/>
      <c r="I746" s="3158"/>
      <c r="J746" s="870"/>
      <c r="K746" s="870"/>
      <c r="L746" s="870"/>
      <c r="M746" s="3158"/>
      <c r="N746" s="3158"/>
      <c r="O746" s="870"/>
      <c r="P746" s="870"/>
      <c r="Q746" s="870"/>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3158"/>
      <c r="D747" s="3158"/>
      <c r="E747" s="870"/>
      <c r="F747" s="870"/>
      <c r="G747" s="870"/>
      <c r="H747" s="3158"/>
      <c r="I747" s="3158"/>
      <c r="J747" s="870"/>
      <c r="K747" s="870"/>
      <c r="L747" s="870"/>
      <c r="M747" s="3158"/>
      <c r="N747" s="3158"/>
      <c r="O747" s="870"/>
      <c r="P747" s="870"/>
      <c r="Q747" s="870"/>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3158"/>
      <c r="D748" s="3158"/>
      <c r="E748" s="870"/>
      <c r="F748" s="870"/>
      <c r="G748" s="870"/>
      <c r="H748" s="3158"/>
      <c r="I748" s="3158"/>
      <c r="J748" s="870"/>
      <c r="K748" s="870"/>
      <c r="L748" s="870"/>
      <c r="M748" s="3158"/>
      <c r="N748" s="3158"/>
      <c r="O748" s="870"/>
      <c r="P748" s="870"/>
      <c r="Q748" s="870"/>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3158"/>
      <c r="D749" s="3158"/>
      <c r="E749" s="870"/>
      <c r="F749" s="870"/>
      <c r="G749" s="870"/>
      <c r="H749" s="3158"/>
      <c r="I749" s="3158"/>
      <c r="J749" s="870"/>
      <c r="K749" s="870"/>
      <c r="L749" s="870"/>
      <c r="M749" s="3158"/>
      <c r="N749" s="3158"/>
      <c r="O749" s="870"/>
      <c r="P749" s="870"/>
      <c r="Q749" s="870"/>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3158"/>
      <c r="D750" s="3158"/>
      <c r="E750" s="870"/>
      <c r="F750" s="870"/>
      <c r="G750" s="870"/>
      <c r="H750" s="3158"/>
      <c r="I750" s="3158"/>
      <c r="J750" s="870"/>
      <c r="K750" s="870"/>
      <c r="L750" s="870"/>
      <c r="M750" s="3158"/>
      <c r="N750" s="3158"/>
      <c r="O750" s="870"/>
      <c r="P750" s="870"/>
      <c r="Q750" s="870"/>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3158"/>
      <c r="D751" s="3158"/>
      <c r="E751" s="870"/>
      <c r="F751" s="870"/>
      <c r="G751" s="870"/>
      <c r="H751" s="3158"/>
      <c r="I751" s="3158"/>
      <c r="J751" s="870"/>
      <c r="K751" s="870"/>
      <c r="L751" s="870"/>
      <c r="M751" s="3158"/>
      <c r="N751" s="3158"/>
      <c r="O751" s="870"/>
      <c r="P751" s="870"/>
      <c r="Q751" s="870"/>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3158"/>
      <c r="D752" s="3158"/>
      <c r="E752" s="870"/>
      <c r="F752" s="870"/>
      <c r="G752" s="870"/>
      <c r="H752" s="3158"/>
      <c r="I752" s="3158"/>
      <c r="J752" s="870"/>
      <c r="K752" s="870"/>
      <c r="L752" s="870"/>
      <c r="M752" s="3158"/>
      <c r="N752" s="3158"/>
      <c r="O752" s="870"/>
      <c r="P752" s="870"/>
      <c r="Q752" s="870"/>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3158"/>
      <c r="D753" s="3158"/>
      <c r="E753" s="870"/>
      <c r="F753" s="870"/>
      <c r="G753" s="870"/>
      <c r="H753" s="3158"/>
      <c r="I753" s="3158"/>
      <c r="J753" s="870"/>
      <c r="K753" s="870"/>
      <c r="L753" s="870"/>
      <c r="M753" s="3158"/>
      <c r="N753" s="3158"/>
      <c r="O753" s="870"/>
      <c r="P753" s="870"/>
      <c r="Q753" s="870"/>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3158"/>
      <c r="D754" s="3158"/>
      <c r="E754" s="870"/>
      <c r="F754" s="870"/>
      <c r="G754" s="870"/>
      <c r="H754" s="3158"/>
      <c r="I754" s="3158"/>
      <c r="J754" s="870"/>
      <c r="K754" s="870"/>
      <c r="L754" s="870"/>
      <c r="M754" s="3158"/>
      <c r="N754" s="3158"/>
      <c r="O754" s="870"/>
      <c r="P754" s="870"/>
      <c r="Q754" s="870"/>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3158"/>
      <c r="D755" s="3158"/>
      <c r="E755" s="870"/>
      <c r="F755" s="870"/>
      <c r="G755" s="870"/>
      <c r="H755" s="3158"/>
      <c r="I755" s="3158"/>
      <c r="J755" s="870"/>
      <c r="K755" s="870"/>
      <c r="L755" s="870"/>
      <c r="M755" s="3158"/>
      <c r="N755" s="3158"/>
      <c r="O755" s="870"/>
      <c r="P755" s="870"/>
      <c r="Q755" s="870"/>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3158"/>
      <c r="D756" s="3158"/>
      <c r="E756" s="870"/>
      <c r="F756" s="870"/>
      <c r="G756" s="870"/>
      <c r="H756" s="3158"/>
      <c r="I756" s="3158"/>
      <c r="J756" s="870"/>
      <c r="K756" s="870"/>
      <c r="L756" s="870"/>
      <c r="M756" s="3158"/>
      <c r="N756" s="3158"/>
      <c r="O756" s="870"/>
      <c r="P756" s="870"/>
      <c r="Q756" s="870"/>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3158"/>
      <c r="D757" s="3158"/>
      <c r="E757" s="870"/>
      <c r="F757" s="870"/>
      <c r="G757" s="870"/>
      <c r="H757" s="3158"/>
      <c r="I757" s="3158"/>
      <c r="J757" s="870"/>
      <c r="K757" s="870"/>
      <c r="L757" s="870"/>
      <c r="M757" s="3158"/>
      <c r="N757" s="3158"/>
      <c r="O757" s="870"/>
      <c r="P757" s="870"/>
      <c r="Q757" s="870"/>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3158"/>
      <c r="D758" s="3158"/>
      <c r="E758" s="870"/>
      <c r="F758" s="870"/>
      <c r="G758" s="870"/>
      <c r="H758" s="3158"/>
      <c r="I758" s="3158"/>
      <c r="J758" s="870"/>
      <c r="K758" s="870"/>
      <c r="L758" s="870"/>
      <c r="M758" s="3158"/>
      <c r="N758" s="3158"/>
      <c r="O758" s="870"/>
      <c r="P758" s="870"/>
      <c r="Q758" s="870"/>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3158"/>
      <c r="D759" s="3158"/>
      <c r="E759" s="870"/>
      <c r="F759" s="870"/>
      <c r="G759" s="870"/>
      <c r="H759" s="3158"/>
      <c r="I759" s="3158"/>
      <c r="J759" s="870"/>
      <c r="K759" s="870"/>
      <c r="L759" s="870"/>
      <c r="M759" s="3158"/>
      <c r="N759" s="3158"/>
      <c r="O759" s="870"/>
      <c r="P759" s="870"/>
      <c r="Q759" s="870"/>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3158"/>
      <c r="D760" s="3158"/>
      <c r="E760" s="870"/>
      <c r="F760" s="870"/>
      <c r="G760" s="870"/>
      <c r="H760" s="3158"/>
      <c r="I760" s="3158"/>
      <c r="J760" s="870"/>
      <c r="K760" s="870"/>
      <c r="L760" s="870"/>
      <c r="M760" s="3158"/>
      <c r="N760" s="3158"/>
      <c r="O760" s="870"/>
      <c r="P760" s="870"/>
      <c r="Q760" s="870"/>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3158"/>
      <c r="D761" s="3158"/>
      <c r="E761" s="870"/>
      <c r="F761" s="870"/>
      <c r="G761" s="870"/>
      <c r="H761" s="3158"/>
      <c r="I761" s="3158"/>
      <c r="J761" s="870"/>
      <c r="K761" s="870"/>
      <c r="L761" s="870"/>
      <c r="M761" s="3158"/>
      <c r="N761" s="3158"/>
      <c r="O761" s="870"/>
      <c r="P761" s="870"/>
      <c r="Q761" s="870"/>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3158"/>
      <c r="D762" s="3158"/>
      <c r="E762" s="870"/>
      <c r="F762" s="870"/>
      <c r="G762" s="870"/>
      <c r="H762" s="3158"/>
      <c r="I762" s="3158"/>
      <c r="J762" s="870"/>
      <c r="K762" s="870"/>
      <c r="L762" s="870"/>
      <c r="M762" s="3158"/>
      <c r="N762" s="3158"/>
      <c r="O762" s="870"/>
      <c r="P762" s="870"/>
      <c r="Q762" s="870"/>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3158"/>
      <c r="D763" s="3158"/>
      <c r="E763" s="870"/>
      <c r="F763" s="870"/>
      <c r="G763" s="870"/>
      <c r="H763" s="3158"/>
      <c r="I763" s="3158"/>
      <c r="J763" s="870"/>
      <c r="K763" s="870"/>
      <c r="L763" s="870"/>
      <c r="M763" s="3158"/>
      <c r="N763" s="3158"/>
      <c r="O763" s="870"/>
      <c r="P763" s="870"/>
      <c r="Q763" s="870"/>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3158"/>
      <c r="D764" s="3158"/>
      <c r="E764" s="870"/>
      <c r="F764" s="870"/>
      <c r="G764" s="870"/>
      <c r="H764" s="3158"/>
      <c r="I764" s="3158"/>
      <c r="J764" s="870"/>
      <c r="K764" s="870"/>
      <c r="L764" s="870"/>
      <c r="M764" s="3158"/>
      <c r="N764" s="3158"/>
      <c r="O764" s="870"/>
      <c r="P764" s="870"/>
      <c r="Q764" s="870"/>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3158"/>
      <c r="D765" s="3158"/>
      <c r="E765" s="870"/>
      <c r="F765" s="870"/>
      <c r="G765" s="870"/>
      <c r="H765" s="3158"/>
      <c r="I765" s="3158"/>
      <c r="J765" s="870"/>
      <c r="K765" s="870"/>
      <c r="L765" s="870"/>
      <c r="M765" s="3158"/>
      <c r="N765" s="3158"/>
      <c r="O765" s="870"/>
      <c r="P765" s="870"/>
      <c r="Q765" s="870"/>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3158"/>
      <c r="D766" s="3158"/>
      <c r="E766" s="870"/>
      <c r="F766" s="870"/>
      <c r="G766" s="870"/>
      <c r="H766" s="3158"/>
      <c r="I766" s="3158"/>
      <c r="J766" s="870"/>
      <c r="K766" s="870"/>
      <c r="L766" s="870"/>
      <c r="M766" s="3158"/>
      <c r="N766" s="3158"/>
      <c r="O766" s="870"/>
      <c r="P766" s="870"/>
      <c r="Q766" s="870"/>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3158"/>
      <c r="D767" s="3158"/>
      <c r="E767" s="870"/>
      <c r="F767" s="870"/>
      <c r="G767" s="870"/>
      <c r="H767" s="3158"/>
      <c r="I767" s="3158"/>
      <c r="J767" s="870"/>
      <c r="K767" s="870"/>
      <c r="L767" s="870"/>
      <c r="M767" s="3158"/>
      <c r="N767" s="3158"/>
      <c r="O767" s="870"/>
      <c r="P767" s="870"/>
      <c r="Q767" s="870"/>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3158"/>
      <c r="D768" s="3158"/>
      <c r="E768" s="870"/>
      <c r="F768" s="870"/>
      <c r="G768" s="870"/>
      <c r="H768" s="3158"/>
      <c r="I768" s="3158"/>
      <c r="J768" s="870"/>
      <c r="K768" s="870"/>
      <c r="L768" s="870"/>
      <c r="M768" s="3158"/>
      <c r="N768" s="3158"/>
      <c r="O768" s="870"/>
      <c r="P768" s="870"/>
      <c r="Q768" s="870"/>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3158"/>
      <c r="D769" s="3158"/>
      <c r="E769" s="870"/>
      <c r="F769" s="870"/>
      <c r="G769" s="870"/>
      <c r="H769" s="3158"/>
      <c r="I769" s="3158"/>
      <c r="J769" s="870"/>
      <c r="K769" s="870"/>
      <c r="L769" s="870"/>
      <c r="M769" s="3158"/>
      <c r="N769" s="3158"/>
      <c r="O769" s="870"/>
      <c r="P769" s="870"/>
      <c r="Q769" s="870"/>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3158"/>
      <c r="D770" s="3158"/>
      <c r="E770" s="870"/>
      <c r="F770" s="870"/>
      <c r="G770" s="870"/>
      <c r="H770" s="3158"/>
      <c r="I770" s="3158"/>
      <c r="J770" s="870"/>
      <c r="K770" s="870"/>
      <c r="L770" s="870"/>
      <c r="M770" s="3158"/>
      <c r="N770" s="3158"/>
      <c r="O770" s="870"/>
      <c r="P770" s="870"/>
      <c r="Q770" s="870"/>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3158"/>
      <c r="D771" s="3158"/>
      <c r="E771" s="870"/>
      <c r="F771" s="870"/>
      <c r="G771" s="870"/>
      <c r="H771" s="3158"/>
      <c r="I771" s="3158"/>
      <c r="J771" s="870"/>
      <c r="K771" s="870"/>
      <c r="L771" s="870"/>
      <c r="M771" s="3158"/>
      <c r="N771" s="3158"/>
      <c r="O771" s="870"/>
      <c r="P771" s="870"/>
      <c r="Q771" s="870"/>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3158"/>
      <c r="D772" s="3158"/>
      <c r="E772" s="870"/>
      <c r="F772" s="870"/>
      <c r="G772" s="870"/>
      <c r="H772" s="3158"/>
      <c r="I772" s="3158"/>
      <c r="J772" s="870"/>
      <c r="K772" s="870"/>
      <c r="L772" s="870"/>
      <c r="M772" s="3158"/>
      <c r="N772" s="3158"/>
      <c r="O772" s="870"/>
      <c r="P772" s="870"/>
      <c r="Q772" s="870"/>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3158"/>
      <c r="D773" s="3158"/>
      <c r="E773" s="870"/>
      <c r="F773" s="870"/>
      <c r="G773" s="870"/>
      <c r="H773" s="3158"/>
      <c r="I773" s="3158"/>
      <c r="J773" s="870"/>
      <c r="K773" s="870"/>
      <c r="L773" s="870"/>
      <c r="M773" s="3158"/>
      <c r="N773" s="3158"/>
      <c r="O773" s="870"/>
      <c r="P773" s="870"/>
      <c r="Q773" s="870"/>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3158"/>
      <c r="D774" s="3158"/>
      <c r="E774" s="870"/>
      <c r="F774" s="870"/>
      <c r="G774" s="870"/>
      <c r="H774" s="3158"/>
      <c r="I774" s="3158"/>
      <c r="J774" s="870"/>
      <c r="K774" s="870"/>
      <c r="L774" s="870"/>
      <c r="M774" s="3158"/>
      <c r="N774" s="3158"/>
      <c r="O774" s="870"/>
      <c r="P774" s="870"/>
      <c r="Q774" s="870"/>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3158"/>
      <c r="D775" s="3158"/>
      <c r="E775" s="870"/>
      <c r="F775" s="870"/>
      <c r="G775" s="870"/>
      <c r="H775" s="3158"/>
      <c r="I775" s="3158"/>
      <c r="J775" s="870"/>
      <c r="K775" s="870"/>
      <c r="L775" s="870"/>
      <c r="M775" s="3158"/>
      <c r="N775" s="3158"/>
      <c r="O775" s="870"/>
      <c r="P775" s="870"/>
      <c r="Q775" s="870"/>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3158"/>
      <c r="D776" s="3158"/>
      <c r="E776" s="870"/>
      <c r="F776" s="870"/>
      <c r="G776" s="870"/>
      <c r="H776" s="3158"/>
      <c r="I776" s="3158"/>
      <c r="J776" s="870"/>
      <c r="K776" s="870"/>
      <c r="L776" s="870"/>
      <c r="M776" s="3158"/>
      <c r="N776" s="3158"/>
      <c r="O776" s="870"/>
      <c r="P776" s="870"/>
      <c r="Q776" s="870"/>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3158"/>
      <c r="D777" s="3158"/>
      <c r="E777" s="870"/>
      <c r="F777" s="870"/>
      <c r="G777" s="870"/>
      <c r="H777" s="3158"/>
      <c r="I777" s="3158"/>
      <c r="J777" s="870"/>
      <c r="K777" s="870"/>
      <c r="L777" s="870"/>
      <c r="M777" s="3158"/>
      <c r="N777" s="3158"/>
      <c r="O777" s="870"/>
      <c r="P777" s="870"/>
      <c r="Q777" s="870"/>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3158"/>
      <c r="D778" s="3158"/>
      <c r="E778" s="870"/>
      <c r="F778" s="870"/>
      <c r="G778" s="870"/>
      <c r="H778" s="3158"/>
      <c r="I778" s="3158"/>
      <c r="J778" s="870"/>
      <c r="K778" s="870"/>
      <c r="L778" s="870"/>
      <c r="M778" s="3158"/>
      <c r="N778" s="3158"/>
      <c r="O778" s="870"/>
      <c r="P778" s="870"/>
      <c r="Q778" s="870"/>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3158"/>
      <c r="D779" s="3158"/>
      <c r="E779" s="870"/>
      <c r="F779" s="870"/>
      <c r="G779" s="870"/>
      <c r="H779" s="3158"/>
      <c r="I779" s="3158"/>
      <c r="J779" s="870"/>
      <c r="K779" s="870"/>
      <c r="L779" s="870"/>
      <c r="M779" s="3158"/>
      <c r="N779" s="3158"/>
      <c r="O779" s="870"/>
      <c r="P779" s="870"/>
      <c r="Q779" s="870"/>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3158"/>
      <c r="D780" s="3158"/>
      <c r="E780" s="870"/>
      <c r="F780" s="870"/>
      <c r="G780" s="870"/>
      <c r="H780" s="3158"/>
      <c r="I780" s="3158"/>
      <c r="J780" s="870"/>
      <c r="K780" s="870"/>
      <c r="L780" s="870"/>
      <c r="M780" s="3158"/>
      <c r="N780" s="3158"/>
      <c r="O780" s="870"/>
      <c r="P780" s="870"/>
      <c r="Q780" s="870"/>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3158"/>
      <c r="D781" s="3158"/>
      <c r="E781" s="870"/>
      <c r="F781" s="870"/>
      <c r="G781" s="870"/>
      <c r="H781" s="3158"/>
      <c r="I781" s="3158"/>
      <c r="J781" s="870"/>
      <c r="K781" s="870"/>
      <c r="L781" s="870"/>
      <c r="M781" s="3158"/>
      <c r="N781" s="3158"/>
      <c r="O781" s="870"/>
      <c r="P781" s="870"/>
      <c r="Q781" s="870"/>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3158"/>
      <c r="D782" s="3158"/>
      <c r="E782" s="870"/>
      <c r="F782" s="870"/>
      <c r="G782" s="870"/>
      <c r="H782" s="3158"/>
      <c r="I782" s="3158"/>
      <c r="J782" s="870"/>
      <c r="K782" s="870"/>
      <c r="L782" s="870"/>
      <c r="M782" s="3158"/>
      <c r="N782" s="3158"/>
      <c r="O782" s="870"/>
      <c r="P782" s="870"/>
      <c r="Q782" s="870"/>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3158"/>
      <c r="D783" s="3158"/>
      <c r="E783" s="870"/>
      <c r="F783" s="870"/>
      <c r="G783" s="870"/>
      <c r="H783" s="3158"/>
      <c r="I783" s="3158"/>
      <c r="J783" s="870"/>
      <c r="K783" s="870"/>
      <c r="L783" s="870"/>
      <c r="M783" s="3158"/>
      <c r="N783" s="3158"/>
      <c r="O783" s="870"/>
      <c r="P783" s="870"/>
      <c r="Q783" s="870"/>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3158"/>
      <c r="D784" s="3158"/>
      <c r="E784" s="870"/>
      <c r="F784" s="870"/>
      <c r="G784" s="870"/>
      <c r="H784" s="3158"/>
      <c r="I784" s="3158"/>
      <c r="J784" s="870"/>
      <c r="K784" s="870"/>
      <c r="L784" s="870"/>
      <c r="M784" s="3158"/>
      <c r="N784" s="3158"/>
      <c r="O784" s="870"/>
      <c r="P784" s="870"/>
      <c r="Q784" s="870"/>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3158"/>
      <c r="D785" s="3158"/>
      <c r="E785" s="870"/>
      <c r="F785" s="870"/>
      <c r="G785" s="870"/>
      <c r="H785" s="3158"/>
      <c r="I785" s="3158"/>
      <c r="J785" s="870"/>
      <c r="K785" s="870"/>
      <c r="L785" s="870"/>
      <c r="M785" s="3158"/>
      <c r="N785" s="3158"/>
      <c r="O785" s="870"/>
      <c r="P785" s="870"/>
      <c r="Q785" s="870"/>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3158"/>
      <c r="D786" s="3158"/>
      <c r="E786" s="870"/>
      <c r="F786" s="870"/>
      <c r="G786" s="870"/>
      <c r="H786" s="3158"/>
      <c r="I786" s="3158"/>
      <c r="J786" s="870"/>
      <c r="K786" s="870"/>
      <c r="L786" s="870"/>
      <c r="M786" s="3158"/>
      <c r="N786" s="3158"/>
      <c r="O786" s="870"/>
      <c r="P786" s="870"/>
      <c r="Q786" s="870"/>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3158"/>
      <c r="D787" s="3158"/>
      <c r="E787" s="870"/>
      <c r="F787" s="870"/>
      <c r="G787" s="870"/>
      <c r="H787" s="3158"/>
      <c r="I787" s="3158"/>
      <c r="J787" s="870"/>
      <c r="K787" s="870"/>
      <c r="L787" s="870"/>
      <c r="M787" s="3158"/>
      <c r="N787" s="3158"/>
      <c r="O787" s="870"/>
      <c r="P787" s="870"/>
      <c r="Q787" s="870"/>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3158"/>
      <c r="D788" s="3158"/>
      <c r="E788" s="870"/>
      <c r="F788" s="870"/>
      <c r="G788" s="870"/>
      <c r="H788" s="3158"/>
      <c r="I788" s="3158"/>
      <c r="J788" s="870"/>
      <c r="K788" s="870"/>
      <c r="L788" s="870"/>
      <c r="M788" s="3158"/>
      <c r="N788" s="3158"/>
      <c r="O788" s="870"/>
      <c r="P788" s="870"/>
      <c r="Q788" s="870"/>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3158"/>
      <c r="D789" s="3158"/>
      <c r="E789" s="870"/>
      <c r="F789" s="870"/>
      <c r="G789" s="870"/>
      <c r="H789" s="3158"/>
      <c r="I789" s="3158"/>
      <c r="J789" s="870"/>
      <c r="K789" s="870"/>
      <c r="L789" s="870"/>
      <c r="M789" s="3158"/>
      <c r="N789" s="3158"/>
      <c r="O789" s="870"/>
      <c r="P789" s="870"/>
      <c r="Q789" s="870"/>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3158"/>
      <c r="D790" s="3158"/>
      <c r="E790" s="870"/>
      <c r="F790" s="870"/>
      <c r="G790" s="870"/>
      <c r="H790" s="3158"/>
      <c r="I790" s="3158"/>
      <c r="J790" s="870"/>
      <c r="K790" s="870"/>
      <c r="L790" s="870"/>
      <c r="M790" s="3158"/>
      <c r="N790" s="3158"/>
      <c r="O790" s="870"/>
      <c r="P790" s="870"/>
      <c r="Q790" s="870"/>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3158"/>
      <c r="D791" s="3158"/>
      <c r="E791" s="870"/>
      <c r="F791" s="870"/>
      <c r="G791" s="870"/>
      <c r="H791" s="3158"/>
      <c r="I791" s="3158"/>
      <c r="J791" s="870"/>
      <c r="K791" s="870"/>
      <c r="L791" s="870"/>
      <c r="M791" s="3158"/>
      <c r="N791" s="3158"/>
      <c r="O791" s="870"/>
      <c r="P791" s="870"/>
      <c r="Q791" s="870"/>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3158"/>
      <c r="D792" s="3158"/>
      <c r="E792" s="870"/>
      <c r="F792" s="870"/>
      <c r="G792" s="870"/>
      <c r="H792" s="3158"/>
      <c r="I792" s="3158"/>
      <c r="J792" s="870"/>
      <c r="K792" s="870"/>
      <c r="L792" s="870"/>
      <c r="M792" s="3158"/>
      <c r="N792" s="3158"/>
      <c r="O792" s="870"/>
      <c r="P792" s="870"/>
      <c r="Q792" s="870"/>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3158"/>
      <c r="D793" s="3158"/>
      <c r="E793" s="870"/>
      <c r="F793" s="870"/>
      <c r="G793" s="870"/>
      <c r="H793" s="3158"/>
      <c r="I793" s="3158"/>
      <c r="J793" s="870"/>
      <c r="K793" s="870"/>
      <c r="L793" s="870"/>
      <c r="M793" s="3158"/>
      <c r="N793" s="3158"/>
      <c r="O793" s="870"/>
      <c r="P793" s="870"/>
      <c r="Q793" s="870"/>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3158"/>
      <c r="D794" s="3158"/>
      <c r="E794" s="870"/>
      <c r="F794" s="870"/>
      <c r="G794" s="870"/>
      <c r="H794" s="3158"/>
      <c r="I794" s="3158"/>
      <c r="J794" s="870"/>
      <c r="K794" s="870"/>
      <c r="L794" s="870"/>
      <c r="M794" s="3158"/>
      <c r="N794" s="3158"/>
      <c r="O794" s="870"/>
      <c r="P794" s="870"/>
      <c r="Q794" s="870"/>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3158"/>
      <c r="D795" s="3158"/>
      <c r="E795" s="870"/>
      <c r="F795" s="870"/>
      <c r="G795" s="870"/>
      <c r="H795" s="3158"/>
      <c r="I795" s="3158"/>
      <c r="J795" s="870"/>
      <c r="K795" s="870"/>
      <c r="L795" s="870"/>
      <c r="M795" s="3158"/>
      <c r="N795" s="3158"/>
      <c r="O795" s="870"/>
      <c r="P795" s="870"/>
      <c r="Q795" s="870"/>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3158"/>
      <c r="D796" s="3158"/>
      <c r="E796" s="870"/>
      <c r="F796" s="870"/>
      <c r="G796" s="870"/>
      <c r="H796" s="3158"/>
      <c r="I796" s="3158"/>
      <c r="J796" s="870"/>
      <c r="K796" s="870"/>
      <c r="L796" s="870"/>
      <c r="M796" s="3158"/>
      <c r="N796" s="3158"/>
      <c r="O796" s="870"/>
      <c r="P796" s="870"/>
      <c r="Q796" s="870"/>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3158"/>
      <c r="D797" s="3158"/>
      <c r="E797" s="870"/>
      <c r="F797" s="870"/>
      <c r="G797" s="870"/>
      <c r="H797" s="3158"/>
      <c r="I797" s="3158"/>
      <c r="J797" s="870"/>
      <c r="K797" s="870"/>
      <c r="L797" s="870"/>
      <c r="M797" s="3158"/>
      <c r="N797" s="3158"/>
      <c r="O797" s="870"/>
      <c r="P797" s="870"/>
      <c r="Q797" s="870"/>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3158"/>
      <c r="D798" s="3158"/>
      <c r="E798" s="870"/>
      <c r="F798" s="870"/>
      <c r="G798" s="870"/>
      <c r="H798" s="3158"/>
      <c r="I798" s="3158"/>
      <c r="J798" s="870"/>
      <c r="K798" s="870"/>
      <c r="L798" s="870"/>
      <c r="M798" s="3158"/>
      <c r="N798" s="3158"/>
      <c r="O798" s="870"/>
      <c r="P798" s="870"/>
      <c r="Q798" s="870"/>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3158"/>
      <c r="D799" s="3158"/>
      <c r="E799" s="870"/>
      <c r="F799" s="870"/>
      <c r="G799" s="870"/>
      <c r="H799" s="3158"/>
      <c r="I799" s="3158"/>
      <c r="J799" s="870"/>
      <c r="K799" s="870"/>
      <c r="L799" s="870"/>
      <c r="M799" s="3158"/>
      <c r="N799" s="3158"/>
      <c r="O799" s="870"/>
      <c r="P799" s="870"/>
      <c r="Q799" s="870"/>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70"/>
      <c r="D800" s="870"/>
      <c r="E800" s="870"/>
      <c r="F800" s="870"/>
      <c r="G800" s="870"/>
      <c r="H800" s="870"/>
      <c r="I800" s="870"/>
      <c r="J800" s="870"/>
      <c r="K800" s="870"/>
      <c r="L800" s="870"/>
      <c r="M800" s="870"/>
      <c r="N800" s="870"/>
      <c r="O800" s="870"/>
      <c r="P800" s="870"/>
      <c r="Q800" s="870"/>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70"/>
      <c r="D801" s="870"/>
      <c r="E801" s="870"/>
      <c r="F801" s="870"/>
      <c r="G801" s="870"/>
      <c r="H801" s="870"/>
      <c r="I801" s="870"/>
      <c r="J801" s="870"/>
      <c r="K801" s="870"/>
      <c r="L801" s="870"/>
      <c r="M801" s="870"/>
      <c r="N801" s="870"/>
      <c r="O801" s="870"/>
      <c r="P801" s="870"/>
      <c r="Q801" s="870"/>
    </row>
    <row r="802" ht="25.15" customHeight="true" x14ac:dyDescent="0.2">
      <c r="C802" s="870"/>
      <c r="D802" s="870"/>
      <c r="E802" s="870"/>
      <c r="F802" s="870"/>
      <c r="G802" s="870"/>
      <c r="H802" s="870"/>
      <c r="I802" s="870"/>
      <c r="J802" s="870"/>
      <c r="K802" s="870"/>
      <c r="L802" s="870"/>
      <c r="M802" s="870"/>
      <c r="N802" s="870"/>
      <c r="O802" s="870"/>
      <c r="P802" s="870"/>
      <c r="Q802" s="870"/>
    </row>
    <row r="803" ht="25.15" customHeight="true" x14ac:dyDescent="0.2">
      <c r="C803" s="870"/>
      <c r="D803" s="870"/>
      <c r="E803" s="870"/>
      <c r="F803" s="870"/>
      <c r="G803" s="870"/>
      <c r="H803" s="870"/>
      <c r="I803" s="870"/>
      <c r="J803" s="870"/>
      <c r="K803" s="870"/>
      <c r="L803" s="870"/>
      <c r="M803" s="870"/>
      <c r="N803" s="870"/>
      <c r="O803" s="870"/>
      <c r="P803" s="870"/>
      <c r="Q803" s="870"/>
    </row>
    <row r="804" ht="25.15" customHeight="true" x14ac:dyDescent="0.2">
      <c r="C804" s="870"/>
      <c r="D804" s="870"/>
      <c r="E804" s="870"/>
      <c r="F804" s="870"/>
      <c r="G804" s="870"/>
      <c r="H804" s="870"/>
      <c r="I804" s="870"/>
      <c r="J804" s="870"/>
      <c r="K804" s="870"/>
      <c r="L804" s="870"/>
      <c r="M804" s="870"/>
      <c r="N804" s="870"/>
      <c r="O804" s="870"/>
      <c r="P804" s="870"/>
      <c r="Q804" s="870"/>
    </row>
    <row r="805" ht="25.15" customHeight="true" x14ac:dyDescent="0.2">
      <c r="C805" s="870"/>
      <c r="D805" s="870"/>
      <c r="E805" s="870"/>
      <c r="F805" s="870"/>
      <c r="G805" s="870"/>
      <c r="H805" s="870"/>
      <c r="I805" s="870"/>
      <c r="J805" s="870"/>
      <c r="K805" s="870"/>
      <c r="L805" s="870"/>
      <c r="M805" s="870"/>
      <c r="N805" s="870"/>
      <c r="O805" s="870"/>
      <c r="P805" s="870"/>
      <c r="Q805" s="870"/>
    </row>
    <row r="806" ht="25.15" customHeight="true" x14ac:dyDescent="0.2">
      <c r="C806" s="870"/>
      <c r="D806" s="870"/>
      <c r="E806" s="870"/>
      <c r="F806" s="870"/>
      <c r="G806" s="870"/>
      <c r="H806" s="870"/>
      <c r="I806" s="870"/>
      <c r="J806" s="870"/>
      <c r="K806" s="870"/>
      <c r="L806" s="870"/>
      <c r="M806" s="870"/>
      <c r="N806" s="870"/>
      <c r="O806" s="870"/>
      <c r="P806" s="870"/>
      <c r="Q806" s="870"/>
    </row>
    <row r="807" ht="25.15" customHeight="true" x14ac:dyDescent="0.2">
      <c r="C807" s="870"/>
      <c r="D807" s="870"/>
      <c r="E807" s="870"/>
      <c r="F807" s="870"/>
      <c r="G807" s="870"/>
      <c r="H807" s="870"/>
      <c r="I807" s="870"/>
      <c r="J807" s="870"/>
      <c r="K807" s="870"/>
      <c r="L807" s="870"/>
      <c r="M807" s="870"/>
      <c r="N807" s="870"/>
      <c r="O807" s="870"/>
      <c r="P807" s="870"/>
      <c r="Q807" s="870"/>
    </row>
    <row r="808" ht="25.15" customHeight="true" x14ac:dyDescent="0.2">
      <c r="C808" s="870"/>
      <c r="D808" s="870"/>
      <c r="E808" s="870"/>
      <c r="F808" s="870"/>
      <c r="G808" s="870"/>
      <c r="H808" s="870"/>
      <c r="I808" s="870"/>
      <c r="J808" s="870"/>
      <c r="K808" s="870"/>
      <c r="L808" s="870"/>
      <c r="M808" s="870"/>
      <c r="N808" s="870"/>
      <c r="O808" s="870"/>
      <c r="P808" s="870"/>
      <c r="Q808" s="870"/>
    </row>
    <row r="809" ht="25.15" customHeight="true" x14ac:dyDescent="0.2">
      <c r="C809" s="870"/>
      <c r="D809" s="870"/>
      <c r="E809" s="870"/>
      <c r="F809" s="870"/>
      <c r="G809" s="870"/>
      <c r="H809" s="870"/>
      <c r="I809" s="870"/>
      <c r="J809" s="870"/>
      <c r="K809" s="870"/>
      <c r="L809" s="870"/>
      <c r="M809" s="870"/>
      <c r="N809" s="870"/>
      <c r="O809" s="870"/>
      <c r="P809" s="870"/>
      <c r="Q809" s="870"/>
    </row>
    <row r="810" ht="25.15" customHeight="true" x14ac:dyDescent="0.2">
      <c r="C810" s="870"/>
      <c r="D810" s="870"/>
      <c r="E810" s="870"/>
      <c r="F810" s="870"/>
      <c r="G810" s="870"/>
      <c r="H810" s="870"/>
      <c r="I810" s="870"/>
      <c r="J810" s="870"/>
      <c r="K810" s="870"/>
      <c r="L810" s="870"/>
      <c r="M810" s="870"/>
      <c r="N810" s="870"/>
      <c r="O810" s="870"/>
      <c r="P810" s="870"/>
      <c r="Q810" s="870"/>
    </row>
    <row r="811" ht="25.15" customHeight="true" x14ac:dyDescent="0.2">
      <c r="C811" s="870"/>
      <c r="D811" s="870"/>
      <c r="E811" s="870"/>
      <c r="F811" s="870"/>
      <c r="G811" s="870"/>
      <c r="H811" s="870"/>
      <c r="I811" s="870"/>
      <c r="J811" s="870"/>
      <c r="K811" s="870"/>
      <c r="L811" s="870"/>
      <c r="M811" s="870"/>
      <c r="N811" s="870"/>
      <c r="O811" s="870"/>
      <c r="P811" s="870"/>
      <c r="Q811" s="870"/>
    </row>
    <row r="812" ht="25.15" customHeight="true" x14ac:dyDescent="0.2">
      <c r="C812" s="870"/>
      <c r="D812" s="870"/>
      <c r="E812" s="870"/>
      <c r="F812" s="870"/>
      <c r="G812" s="870"/>
      <c r="H812" s="870"/>
      <c r="I812" s="870"/>
      <c r="J812" s="870"/>
      <c r="K812" s="870"/>
      <c r="L812" s="870"/>
      <c r="M812" s="870"/>
      <c r="N812" s="870"/>
      <c r="O812" s="870"/>
      <c r="P812" s="870"/>
      <c r="Q812" s="870"/>
    </row>
    <row r="813" ht="25.15" customHeight="true" x14ac:dyDescent="0.2">
      <c r="C813" s="870"/>
      <c r="D813" s="870"/>
      <c r="E813" s="870"/>
      <c r="F813" s="870"/>
      <c r="G813" s="870"/>
      <c r="H813" s="870"/>
      <c r="I813" s="870"/>
      <c r="J813" s="870"/>
      <c r="K813" s="870"/>
      <c r="L813" s="870"/>
      <c r="M813" s="870"/>
      <c r="N813" s="870"/>
      <c r="O813" s="870"/>
      <c r="P813" s="870"/>
      <c r="Q813" s="870"/>
    </row>
    <row r="814" ht="25.15" customHeight="true" x14ac:dyDescent="0.2">
      <c r="C814" s="870"/>
      <c r="D814" s="870"/>
      <c r="E814" s="870"/>
      <c r="F814" s="870"/>
      <c r="G814" s="870"/>
      <c r="H814" s="870"/>
      <c r="I814" s="870"/>
      <c r="J814" s="870"/>
      <c r="K814" s="870"/>
      <c r="L814" s="870"/>
      <c r="M814" s="870"/>
      <c r="N814" s="870"/>
      <c r="O814" s="870"/>
      <c r="P814" s="870"/>
      <c r="Q814" s="870"/>
    </row>
    <row r="815" ht="25.15" customHeight="true" x14ac:dyDescent="0.2">
      <c r="C815" s="870"/>
      <c r="D815" s="870"/>
      <c r="E815" s="870"/>
      <c r="F815" s="870"/>
      <c r="G815" s="870"/>
      <c r="H815" s="870"/>
      <c r="I815" s="870"/>
      <c r="J815" s="870"/>
      <c r="K815" s="870"/>
      <c r="L815" s="870"/>
      <c r="M815" s="870"/>
      <c r="N815" s="870"/>
      <c r="O815" s="870"/>
      <c r="P815" s="870"/>
      <c r="Q815" s="870"/>
    </row>
    <row r="816" ht="25.15" customHeight="true" x14ac:dyDescent="0.2">
      <c r="C816" s="870"/>
      <c r="D816" s="870"/>
      <c r="E816" s="870"/>
      <c r="F816" s="870"/>
      <c r="G816" s="870"/>
      <c r="H816" s="870"/>
      <c r="I816" s="870"/>
      <c r="J816" s="870"/>
      <c r="K816" s="870"/>
      <c r="L816" s="870"/>
      <c r="M816" s="870"/>
      <c r="N816" s="870"/>
      <c r="O816" s="870"/>
      <c r="P816" s="870"/>
      <c r="Q816" s="870"/>
    </row>
    <row r="817" ht="25.15" customHeight="true" x14ac:dyDescent="0.2">
      <c r="C817" s="870"/>
      <c r="D817" s="870"/>
      <c r="E817" s="870"/>
      <c r="F817" s="870"/>
      <c r="G817" s="870"/>
      <c r="H817" s="870"/>
      <c r="I817" s="870"/>
      <c r="J817" s="870"/>
      <c r="K817" s="870"/>
      <c r="L817" s="870"/>
      <c r="M817" s="870"/>
      <c r="N817" s="870"/>
      <c r="O817" s="870"/>
      <c r="P817" s="870"/>
      <c r="Q817" s="870"/>
    </row>
    <row r="818" ht="25.15" customHeight="true" x14ac:dyDescent="0.2">
      <c r="C818" s="870"/>
      <c r="D818" s="870"/>
      <c r="E818" s="870"/>
      <c r="F818" s="870"/>
      <c r="G818" s="870"/>
      <c r="H818" s="870"/>
      <c r="I818" s="870"/>
      <c r="J818" s="870"/>
      <c r="K818" s="870"/>
      <c r="L818" s="870"/>
      <c r="M818" s="870"/>
      <c r="N818" s="870"/>
      <c r="O818" s="870"/>
      <c r="P818" s="870"/>
      <c r="Q818" s="870"/>
    </row>
    <row r="819" ht="25.15" customHeight="true" x14ac:dyDescent="0.2">
      <c r="C819" s="870"/>
      <c r="D819" s="870"/>
      <c r="E819" s="870"/>
      <c r="F819" s="870"/>
      <c r="G819" s="870"/>
      <c r="H819" s="870"/>
      <c r="I819" s="870"/>
      <c r="J819" s="870"/>
      <c r="K819" s="870"/>
      <c r="L819" s="870"/>
      <c r="M819" s="870"/>
      <c r="N819" s="870"/>
      <c r="O819" s="870"/>
      <c r="P819" s="870"/>
      <c r="Q819" s="870"/>
    </row>
    <row r="820" ht="25.15" customHeight="true" x14ac:dyDescent="0.2">
      <c r="C820" s="870"/>
      <c r="D820" s="870"/>
      <c r="E820" s="870"/>
      <c r="F820" s="870"/>
      <c r="G820" s="870"/>
      <c r="H820" s="870"/>
      <c r="I820" s="870"/>
      <c r="J820" s="870"/>
      <c r="K820" s="870"/>
      <c r="L820" s="870"/>
      <c r="M820" s="870"/>
      <c r="N820" s="870"/>
      <c r="O820" s="870"/>
      <c r="P820" s="870"/>
      <c r="Q820" s="870"/>
    </row>
    <row r="821" ht="25.15" customHeight="true" x14ac:dyDescent="0.2">
      <c r="C821" s="870"/>
      <c r="D821" s="870"/>
      <c r="E821" s="870"/>
      <c r="F821" s="870"/>
      <c r="G821" s="870"/>
      <c r="H821" s="870"/>
      <c r="I821" s="870"/>
      <c r="J821" s="870"/>
      <c r="K821" s="870"/>
      <c r="L821" s="870"/>
      <c r="M821" s="870"/>
      <c r="N821" s="870"/>
      <c r="O821" s="870"/>
      <c r="P821" s="870"/>
      <c r="Q821" s="870"/>
    </row>
    <row r="822" ht="25.15" customHeight="true" x14ac:dyDescent="0.2">
      <c r="C822" s="870"/>
      <c r="D822" s="870"/>
      <c r="E822" s="870"/>
      <c r="F822" s="870"/>
      <c r="G822" s="870"/>
      <c r="H822" s="870"/>
      <c r="I822" s="870"/>
      <c r="J822" s="870"/>
      <c r="K822" s="870"/>
      <c r="L822" s="870"/>
      <c r="M822" s="870"/>
      <c r="N822" s="870"/>
      <c r="O822" s="870"/>
      <c r="P822" s="870"/>
      <c r="Q822" s="870"/>
    </row>
    <row r="823" ht="25.15" customHeight="true" x14ac:dyDescent="0.2">
      <c r="C823" s="870"/>
      <c r="D823" s="870"/>
      <c r="E823" s="870"/>
      <c r="F823" s="870"/>
      <c r="G823" s="870"/>
      <c r="H823" s="870"/>
      <c r="I823" s="870"/>
      <c r="J823" s="870"/>
      <c r="K823" s="870"/>
      <c r="L823" s="870"/>
      <c r="M823" s="870"/>
      <c r="N823" s="870"/>
      <c r="O823" s="870"/>
      <c r="P823" s="870"/>
      <c r="Q823" s="870"/>
    </row>
    <row r="824" ht="25.15" customHeight="true" x14ac:dyDescent="0.2">
      <c r="C824" s="870"/>
      <c r="D824" s="870"/>
      <c r="E824" s="870"/>
      <c r="F824" s="870"/>
      <c r="G824" s="870"/>
      <c r="H824" s="870"/>
      <c r="I824" s="870"/>
      <c r="J824" s="870"/>
      <c r="K824" s="870"/>
      <c r="L824" s="870"/>
      <c r="M824" s="870"/>
      <c r="N824" s="870"/>
      <c r="O824" s="870"/>
      <c r="P824" s="870"/>
      <c r="Q824" s="870"/>
    </row>
    <row r="825" ht="25.15" customHeight="true" x14ac:dyDescent="0.2">
      <c r="C825" s="870"/>
      <c r="D825" s="870"/>
      <c r="E825" s="870"/>
      <c r="F825" s="870"/>
      <c r="G825" s="870"/>
      <c r="H825" s="870"/>
      <c r="I825" s="870"/>
      <c r="J825" s="870"/>
      <c r="K825" s="870"/>
      <c r="L825" s="870"/>
      <c r="M825" s="870"/>
      <c r="N825" s="870"/>
      <c r="O825" s="870"/>
      <c r="P825" s="870"/>
      <c r="Q825" s="870"/>
    </row>
    <row r="826" ht="25.15" customHeight="true" x14ac:dyDescent="0.2">
      <c r="C826" s="870"/>
      <c r="D826" s="870"/>
      <c r="E826" s="870"/>
      <c r="F826" s="870"/>
      <c r="G826" s="870"/>
      <c r="H826" s="870"/>
      <c r="I826" s="870"/>
      <c r="J826" s="870"/>
      <c r="K826" s="870"/>
      <c r="L826" s="870"/>
      <c r="M826" s="870"/>
      <c r="N826" s="870"/>
      <c r="O826" s="870"/>
      <c r="P826" s="870"/>
      <c r="Q826" s="870"/>
    </row>
    <row r="827" ht="25.15" customHeight="true" x14ac:dyDescent="0.2">
      <c r="C827" s="870"/>
      <c r="D827" s="870"/>
      <c r="E827" s="870"/>
      <c r="F827" s="870"/>
      <c r="G827" s="870"/>
      <c r="H827" s="870"/>
      <c r="I827" s="870"/>
      <c r="J827" s="870"/>
      <c r="K827" s="870"/>
      <c r="L827" s="870"/>
      <c r="M827" s="870"/>
      <c r="N827" s="870"/>
      <c r="O827" s="870"/>
      <c r="P827" s="870"/>
      <c r="Q827" s="870"/>
    </row>
    <row r="828" ht="25.15" customHeight="true" x14ac:dyDescent="0.2">
      <c r="C828" s="870"/>
      <c r="D828" s="870"/>
      <c r="E828" s="870"/>
      <c r="F828" s="870"/>
      <c r="G828" s="870"/>
      <c r="H828" s="870"/>
      <c r="I828" s="870"/>
      <c r="J828" s="870"/>
      <c r="K828" s="870"/>
      <c r="L828" s="870"/>
      <c r="M828" s="870"/>
      <c r="N828" s="870"/>
      <c r="O828" s="870"/>
      <c r="P828" s="870"/>
      <c r="Q828" s="870"/>
    </row>
    <row r="829" ht="25.15" customHeight="true" x14ac:dyDescent="0.2">
      <c r="C829" s="870"/>
      <c r="D829" s="870"/>
      <c r="E829" s="870"/>
      <c r="F829" s="870"/>
      <c r="G829" s="870"/>
      <c r="H829" s="870"/>
      <c r="I829" s="870"/>
      <c r="J829" s="870"/>
      <c r="K829" s="870"/>
      <c r="L829" s="870"/>
      <c r="M829" s="870"/>
      <c r="N829" s="870"/>
      <c r="O829" s="870"/>
      <c r="P829" s="870"/>
      <c r="Q829" s="870"/>
    </row>
    <row r="830" ht="25.15" customHeight="true" x14ac:dyDescent="0.2">
      <c r="C830" s="870"/>
      <c r="D830" s="870"/>
      <c r="E830" s="870"/>
      <c r="F830" s="870"/>
      <c r="G830" s="870"/>
      <c r="H830" s="870"/>
      <c r="I830" s="870"/>
      <c r="J830" s="870"/>
      <c r="K830" s="870"/>
      <c r="L830" s="870"/>
      <c r="M830" s="870"/>
      <c r="N830" s="870"/>
      <c r="O830" s="870"/>
      <c r="P830" s="870"/>
      <c r="Q830" s="870"/>
    </row>
    <row r="831" ht="25.15" customHeight="true" x14ac:dyDescent="0.2">
      <c r="C831" s="870"/>
      <c r="D831" s="870"/>
      <c r="E831" s="870"/>
      <c r="F831" s="870"/>
      <c r="G831" s="870"/>
      <c r="H831" s="870"/>
      <c r="I831" s="870"/>
      <c r="J831" s="870"/>
      <c r="K831" s="870"/>
      <c r="L831" s="870"/>
      <c r="M831" s="870"/>
      <c r="N831" s="870"/>
      <c r="O831" s="870"/>
      <c r="P831" s="870"/>
      <c r="Q831" s="870"/>
    </row>
    <row r="832" ht="25.15" customHeight="true" x14ac:dyDescent="0.2">
      <c r="C832" s="870"/>
      <c r="D832" s="870"/>
      <c r="E832" s="870"/>
      <c r="F832" s="870"/>
      <c r="G832" s="870"/>
      <c r="H832" s="870"/>
      <c r="I832" s="870"/>
      <c r="J832" s="870"/>
      <c r="K832" s="870"/>
      <c r="L832" s="870"/>
      <c r="M832" s="870"/>
      <c r="N832" s="870"/>
      <c r="O832" s="870"/>
      <c r="P832" s="870"/>
      <c r="Q832" s="870"/>
    </row>
    <row r="833" ht="25.15" customHeight="true" x14ac:dyDescent="0.2">
      <c r="C833" s="870"/>
      <c r="D833" s="870"/>
      <c r="E833" s="870"/>
      <c r="F833" s="870"/>
      <c r="G833" s="870"/>
      <c r="H833" s="870"/>
      <c r="I833" s="870"/>
      <c r="J833" s="870"/>
      <c r="K833" s="870"/>
      <c r="L833" s="870"/>
      <c r="M833" s="870"/>
      <c r="N833" s="870"/>
      <c r="O833" s="870"/>
      <c r="P833" s="870"/>
      <c r="Q833" s="870"/>
    </row>
    <row r="834" ht="25.15" customHeight="true" x14ac:dyDescent="0.2">
      <c r="C834" s="870"/>
      <c r="D834" s="870"/>
      <c r="E834" s="870"/>
      <c r="F834" s="870"/>
      <c r="G834" s="870"/>
      <c r="H834" s="870"/>
      <c r="I834" s="870"/>
      <c r="J834" s="870"/>
      <c r="K834" s="870"/>
      <c r="L834" s="870"/>
      <c r="M834" s="870"/>
      <c r="N834" s="870"/>
      <c r="O834" s="870"/>
      <c r="P834" s="870"/>
      <c r="Q834" s="870"/>
    </row>
    <row r="835" ht="25.15" customHeight="true" x14ac:dyDescent="0.2">
      <c r="C835" s="870"/>
      <c r="D835" s="870"/>
      <c r="E835" s="870"/>
      <c r="F835" s="870"/>
      <c r="G835" s="870"/>
      <c r="H835" s="870"/>
      <c r="I835" s="870"/>
      <c r="J835" s="870"/>
      <c r="K835" s="870"/>
      <c r="L835" s="870"/>
      <c r="M835" s="870"/>
      <c r="N835" s="870"/>
      <c r="O835" s="870"/>
      <c r="P835" s="870"/>
      <c r="Q835" s="870"/>
    </row>
    <row r="836" ht="25.15" customHeight="true" x14ac:dyDescent="0.2">
      <c r="C836" s="870"/>
      <c r="D836" s="870"/>
      <c r="E836" s="870"/>
      <c r="F836" s="870"/>
      <c r="G836" s="870"/>
      <c r="H836" s="870"/>
      <c r="I836" s="870"/>
      <c r="J836" s="870"/>
      <c r="K836" s="870"/>
      <c r="L836" s="870"/>
      <c r="M836" s="870"/>
      <c r="N836" s="870"/>
      <c r="O836" s="870"/>
      <c r="P836" s="870"/>
      <c r="Q836" s="870"/>
    </row>
    <row r="837" ht="25.15" customHeight="true" x14ac:dyDescent="0.2">
      <c r="C837" s="870"/>
      <c r="D837" s="870"/>
      <c r="E837" s="870"/>
      <c r="F837" s="870"/>
      <c r="G837" s="870"/>
      <c r="H837" s="870"/>
      <c r="I837" s="870"/>
      <c r="J837" s="870"/>
      <c r="K837" s="870"/>
      <c r="L837" s="870"/>
      <c r="M837" s="870"/>
      <c r="N837" s="870"/>
      <c r="O837" s="870"/>
      <c r="P837" s="870"/>
      <c r="Q837" s="870"/>
    </row>
    <row r="838" ht="25.15" customHeight="true" x14ac:dyDescent="0.2">
      <c r="C838" s="870"/>
      <c r="D838" s="870"/>
      <c r="E838" s="870"/>
      <c r="F838" s="870"/>
      <c r="G838" s="870"/>
      <c r="H838" s="870"/>
      <c r="I838" s="870"/>
      <c r="J838" s="870"/>
      <c r="K838" s="870"/>
      <c r="L838" s="870"/>
      <c r="M838" s="870"/>
      <c r="N838" s="870"/>
      <c r="O838" s="870"/>
      <c r="P838" s="870"/>
      <c r="Q838" s="870"/>
    </row>
    <row r="839" ht="25.15" customHeight="true" x14ac:dyDescent="0.2">
      <c r="C839" s="870"/>
      <c r="D839" s="870"/>
      <c r="E839" s="870"/>
      <c r="F839" s="870"/>
      <c r="G839" s="870"/>
      <c r="H839" s="870"/>
      <c r="I839" s="870"/>
      <c r="J839" s="870"/>
      <c r="K839" s="870"/>
      <c r="L839" s="870"/>
      <c r="M839" s="870"/>
      <c r="N839" s="870"/>
      <c r="O839" s="870"/>
      <c r="P839" s="870"/>
      <c r="Q839" s="870"/>
    </row>
    <row r="840" ht="25.15" customHeight="true" x14ac:dyDescent="0.2">
      <c r="C840" s="870"/>
      <c r="D840" s="870"/>
      <c r="E840" s="870"/>
      <c r="F840" s="870"/>
      <c r="G840" s="870"/>
      <c r="H840" s="870"/>
      <c r="I840" s="870"/>
      <c r="J840" s="870"/>
      <c r="K840" s="870"/>
      <c r="L840" s="870"/>
      <c r="M840" s="870"/>
      <c r="N840" s="870"/>
      <c r="O840" s="870"/>
      <c r="P840" s="870"/>
      <c r="Q840" s="870"/>
    </row>
    <row r="841" ht="25.15" customHeight="true" x14ac:dyDescent="0.2">
      <c r="C841" s="870"/>
      <c r="D841" s="870"/>
      <c r="E841" s="870"/>
      <c r="F841" s="870"/>
      <c r="G841" s="870"/>
      <c r="H841" s="870"/>
      <c r="I841" s="870"/>
      <c r="J841" s="870"/>
      <c r="K841" s="870"/>
      <c r="L841" s="870"/>
      <c r="M841" s="870"/>
      <c r="N841" s="870"/>
      <c r="O841" s="870"/>
      <c r="P841" s="870"/>
      <c r="Q841" s="870"/>
    </row>
    <row r="842" ht="25.15" customHeight="true" x14ac:dyDescent="0.2">
      <c r="C842" s="870"/>
      <c r="D842" s="870"/>
      <c r="E842" s="870"/>
      <c r="F842" s="870"/>
      <c r="G842" s="870"/>
      <c r="H842" s="870"/>
      <c r="I842" s="870"/>
      <c r="J842" s="870"/>
      <c r="K842" s="870"/>
      <c r="L842" s="870"/>
      <c r="M842" s="870"/>
      <c r="N842" s="870"/>
      <c r="O842" s="870"/>
      <c r="P842" s="870"/>
      <c r="Q842" s="870"/>
    </row>
    <row r="843" ht="25.15" customHeight="true" x14ac:dyDescent="0.2">
      <c r="C843" s="870"/>
      <c r="D843" s="870"/>
      <c r="E843" s="870"/>
      <c r="F843" s="870"/>
      <c r="G843" s="870"/>
      <c r="H843" s="870"/>
      <c r="I843" s="870"/>
      <c r="J843" s="870"/>
      <c r="K843" s="870"/>
      <c r="L843" s="870"/>
      <c r="M843" s="870"/>
      <c r="N843" s="870"/>
      <c r="O843" s="870"/>
      <c r="P843" s="870"/>
      <c r="Q843" s="870"/>
    </row>
    <row r="844" ht="25.15" customHeight="true" x14ac:dyDescent="0.2">
      <c r="C844" s="870"/>
      <c r="D844" s="870"/>
      <c r="E844" s="870"/>
      <c r="F844" s="870"/>
      <c r="G844" s="870"/>
      <c r="H844" s="870"/>
      <c r="I844" s="870"/>
      <c r="J844" s="870"/>
      <c r="K844" s="870"/>
      <c r="L844" s="870"/>
      <c r="M844" s="870"/>
      <c r="N844" s="870"/>
      <c r="O844" s="870"/>
      <c r="P844" s="870"/>
      <c r="Q844" s="870"/>
    </row>
    <row r="845" ht="25.15" customHeight="true" x14ac:dyDescent="0.2">
      <c r="C845" s="870"/>
      <c r="D845" s="870"/>
      <c r="E845" s="870"/>
      <c r="F845" s="870"/>
      <c r="G845" s="870"/>
      <c r="H845" s="870"/>
      <c r="I845" s="870"/>
      <c r="J845" s="870"/>
      <c r="K845" s="870"/>
      <c r="L845" s="870"/>
      <c r="M845" s="870"/>
      <c r="N845" s="870"/>
      <c r="O845" s="870"/>
      <c r="P845" s="870"/>
      <c r="Q845" s="870"/>
    </row>
    <row r="846" ht="25.15" customHeight="true" x14ac:dyDescent="0.2">
      <c r="C846" s="870"/>
      <c r="D846" s="870"/>
      <c r="E846" s="870"/>
      <c r="F846" s="870"/>
      <c r="G846" s="870"/>
      <c r="H846" s="870"/>
      <c r="I846" s="870"/>
      <c r="J846" s="870"/>
      <c r="K846" s="870"/>
      <c r="L846" s="870"/>
      <c r="M846" s="870"/>
      <c r="N846" s="870"/>
      <c r="O846" s="870"/>
      <c r="P846" s="870"/>
      <c r="Q846" s="870"/>
    </row>
    <row r="847" ht="25.15" customHeight="true" x14ac:dyDescent="0.2">
      <c r="C847" s="870"/>
      <c r="D847" s="870"/>
      <c r="E847" s="870"/>
      <c r="F847" s="870"/>
      <c r="G847" s="870"/>
      <c r="H847" s="870"/>
      <c r="I847" s="870"/>
      <c r="J847" s="870"/>
      <c r="K847" s="870"/>
      <c r="L847" s="870"/>
      <c r="M847" s="870"/>
      <c r="N847" s="870"/>
      <c r="O847" s="870"/>
      <c r="P847" s="870"/>
      <c r="Q847" s="870"/>
    </row>
    <row r="848" ht="25.15" customHeight="true" x14ac:dyDescent="0.2">
      <c r="C848" s="870"/>
      <c r="D848" s="870"/>
      <c r="E848" s="870"/>
      <c r="F848" s="870"/>
      <c r="G848" s="870"/>
      <c r="H848" s="870"/>
      <c r="I848" s="870"/>
      <c r="J848" s="870"/>
      <c r="K848" s="870"/>
      <c r="L848" s="870"/>
      <c r="M848" s="870"/>
      <c r="N848" s="870"/>
      <c r="O848" s="870"/>
      <c r="P848" s="870"/>
      <c r="Q848" s="870"/>
    </row>
    <row r="849" ht="25.15" customHeight="true" x14ac:dyDescent="0.2">
      <c r="C849" s="870"/>
      <c r="D849" s="870"/>
      <c r="E849" s="870"/>
      <c r="F849" s="870"/>
      <c r="G849" s="870"/>
      <c r="H849" s="870"/>
      <c r="I849" s="870"/>
      <c r="J849" s="870"/>
      <c r="K849" s="870"/>
      <c r="L849" s="870"/>
      <c r="M849" s="870"/>
      <c r="N849" s="870"/>
      <c r="O849" s="870"/>
      <c r="P849" s="870"/>
      <c r="Q849" s="870"/>
    </row>
    <row r="850" ht="25.15" customHeight="true" x14ac:dyDescent="0.2">
      <c r="C850" s="870"/>
      <c r="D850" s="870"/>
      <c r="E850" s="870"/>
      <c r="F850" s="870"/>
      <c r="G850" s="870"/>
      <c r="H850" s="870"/>
      <c r="I850" s="870"/>
      <c r="J850" s="870"/>
      <c r="K850" s="870"/>
      <c r="L850" s="870"/>
      <c r="M850" s="870"/>
      <c r="N850" s="870"/>
      <c r="O850" s="870"/>
      <c r="P850" s="870"/>
      <c r="Q850" s="870"/>
    </row>
    <row r="851" ht="25.15" customHeight="true" x14ac:dyDescent="0.2">
      <c r="C851" s="870"/>
      <c r="D851" s="870"/>
      <c r="E851" s="870"/>
      <c r="F851" s="870"/>
      <c r="G851" s="870"/>
      <c r="H851" s="870"/>
      <c r="I851" s="870"/>
      <c r="J851" s="870"/>
      <c r="K851" s="870"/>
      <c r="L851" s="870"/>
      <c r="M851" s="870"/>
      <c r="N851" s="870"/>
      <c r="O851" s="870"/>
      <c r="P851" s="870"/>
      <c r="Q851" s="870"/>
    </row>
    <row r="852" ht="25.15" customHeight="true" x14ac:dyDescent="0.2">
      <c r="C852" s="870"/>
      <c r="D852" s="870"/>
      <c r="E852" s="870"/>
      <c r="F852" s="870"/>
      <c r="G852" s="870"/>
      <c r="H852" s="870"/>
      <c r="I852" s="870"/>
      <c r="J852" s="870"/>
      <c r="K852" s="870"/>
      <c r="L852" s="870"/>
      <c r="M852" s="870"/>
      <c r="N852" s="870"/>
      <c r="O852" s="870"/>
      <c r="P852" s="870"/>
      <c r="Q852" s="870"/>
    </row>
    <row r="853" ht="25.15" customHeight="true" x14ac:dyDescent="0.2">
      <c r="C853" s="870"/>
      <c r="D853" s="870"/>
      <c r="E853" s="870"/>
      <c r="F853" s="870"/>
      <c r="G853" s="870"/>
      <c r="H853" s="870"/>
      <c r="I853" s="870"/>
      <c r="J853" s="870"/>
      <c r="K853" s="870"/>
      <c r="L853" s="870"/>
      <c r="M853" s="870"/>
      <c r="N853" s="870"/>
      <c r="O853" s="870"/>
      <c r="P853" s="870"/>
      <c r="Q853" s="870"/>
    </row>
    <row r="854" ht="25.15" customHeight="true" x14ac:dyDescent="0.2">
      <c r="C854" s="870"/>
      <c r="D854" s="870"/>
      <c r="E854" s="870"/>
      <c r="F854" s="870"/>
      <c r="G854" s="870"/>
      <c r="H854" s="870"/>
      <c r="I854" s="870"/>
      <c r="J854" s="870"/>
      <c r="K854" s="870"/>
      <c r="L854" s="870"/>
      <c r="M854" s="870"/>
      <c r="N854" s="870"/>
      <c r="O854" s="870"/>
      <c r="P854" s="870"/>
      <c r="Q854" s="870"/>
    </row>
    <row r="855" ht="25.15" customHeight="true" x14ac:dyDescent="0.2">
      <c r="C855" s="870"/>
      <c r="D855" s="870"/>
      <c r="E855" s="870"/>
      <c r="F855" s="870"/>
      <c r="G855" s="870"/>
      <c r="H855" s="870"/>
      <c r="I855" s="870"/>
      <c r="J855" s="870"/>
      <c r="K855" s="870"/>
      <c r="L855" s="870"/>
      <c r="M855" s="870"/>
      <c r="N855" s="870"/>
      <c r="O855" s="870"/>
      <c r="P855" s="870"/>
      <c r="Q855" s="870"/>
    </row>
    <row r="856" ht="25.15" customHeight="true" x14ac:dyDescent="0.2">
      <c r="C856" s="870"/>
      <c r="D856" s="870"/>
      <c r="E856" s="870"/>
      <c r="F856" s="870"/>
      <c r="G856" s="870"/>
      <c r="H856" s="870"/>
      <c r="I856" s="870"/>
      <c r="J856" s="870"/>
      <c r="K856" s="870"/>
      <c r="L856" s="870"/>
      <c r="M856" s="870"/>
      <c r="N856" s="870"/>
      <c r="O856" s="870"/>
      <c r="P856" s="870"/>
      <c r="Q856" s="870"/>
    </row>
    <row r="857" ht="25.15" customHeight="true" x14ac:dyDescent="0.2">
      <c r="C857" s="870"/>
      <c r="D857" s="870"/>
      <c r="E857" s="870"/>
      <c r="F857" s="870"/>
      <c r="G857" s="870"/>
      <c r="H857" s="870"/>
      <c r="I857" s="870"/>
      <c r="J857" s="870"/>
      <c r="K857" s="870"/>
      <c r="L857" s="870"/>
      <c r="M857" s="870"/>
      <c r="N857" s="870"/>
      <c r="O857" s="870"/>
      <c r="P857" s="870"/>
      <c r="Q857" s="870"/>
    </row>
    <row r="858" ht="25.15" customHeight="true" x14ac:dyDescent="0.2">
      <c r="C858" s="870"/>
      <c r="D858" s="870"/>
      <c r="E858" s="870"/>
      <c r="F858" s="870"/>
      <c r="G858" s="870"/>
      <c r="H858" s="870"/>
      <c r="I858" s="870"/>
      <c r="J858" s="870"/>
      <c r="K858" s="870"/>
      <c r="L858" s="870"/>
      <c r="M858" s="870"/>
      <c r="N858" s="870"/>
      <c r="O858" s="870"/>
      <c r="P858" s="870"/>
      <c r="Q858" s="870"/>
    </row>
    <row r="859" ht="25.15" customHeight="true" x14ac:dyDescent="0.2">
      <c r="C859" s="870"/>
      <c r="D859" s="870"/>
      <c r="E859" s="870"/>
      <c r="F859" s="870"/>
      <c r="G859" s="870"/>
      <c r="H859" s="870"/>
      <c r="I859" s="870"/>
      <c r="J859" s="870"/>
      <c r="K859" s="870"/>
      <c r="L859" s="870"/>
      <c r="M859" s="870"/>
      <c r="N859" s="870"/>
      <c r="O859" s="870"/>
      <c r="P859" s="870"/>
      <c r="Q859" s="870"/>
    </row>
    <row r="860" ht="25.15" customHeight="true" x14ac:dyDescent="0.2">
      <c r="C860" s="870"/>
      <c r="D860" s="870"/>
      <c r="E860" s="870"/>
      <c r="F860" s="870"/>
      <c r="G860" s="870"/>
      <c r="H860" s="870"/>
      <c r="I860" s="870"/>
      <c r="J860" s="870"/>
      <c r="K860" s="870"/>
      <c r="L860" s="870"/>
      <c r="M860" s="870"/>
      <c r="N860" s="870"/>
      <c r="O860" s="870"/>
      <c r="P860" s="870"/>
      <c r="Q860" s="870"/>
    </row>
    <row r="861" ht="25.15" customHeight="true" x14ac:dyDescent="0.2">
      <c r="C861" s="870"/>
      <c r="D861" s="870"/>
      <c r="E861" s="870"/>
      <c r="F861" s="870"/>
      <c r="G861" s="870"/>
      <c r="H861" s="870"/>
      <c r="I861" s="870"/>
      <c r="J861" s="870"/>
      <c r="K861" s="870"/>
      <c r="L861" s="870"/>
      <c r="M861" s="870"/>
      <c r="N861" s="870"/>
      <c r="O861" s="870"/>
      <c r="P861" s="870"/>
      <c r="Q861" s="870"/>
    </row>
    <row r="862" ht="25.15" customHeight="true" x14ac:dyDescent="0.2">
      <c r="C862" s="870"/>
      <c r="D862" s="870"/>
      <c r="E862" s="870"/>
      <c r="F862" s="870"/>
      <c r="G862" s="870"/>
      <c r="H862" s="870"/>
      <c r="I862" s="870"/>
      <c r="J862" s="870"/>
      <c r="K862" s="870"/>
      <c r="L862" s="870"/>
      <c r="M862" s="870"/>
      <c r="N862" s="870"/>
      <c r="O862" s="870"/>
      <c r="P862" s="870"/>
      <c r="Q862" s="870"/>
    </row>
    <row r="863" ht="25.15" customHeight="true" x14ac:dyDescent="0.2">
      <c r="C863" s="870"/>
      <c r="D863" s="870"/>
      <c r="E863" s="870"/>
      <c r="F863" s="870"/>
      <c r="G863" s="870"/>
      <c r="H863" s="870"/>
      <c r="I863" s="870"/>
      <c r="J863" s="870"/>
      <c r="K863" s="870"/>
      <c r="L863" s="870"/>
      <c r="M863" s="870"/>
      <c r="N863" s="870"/>
      <c r="O863" s="870"/>
      <c r="P863" s="870"/>
      <c r="Q863" s="870"/>
    </row>
    <row r="864" ht="25.15" customHeight="true" x14ac:dyDescent="0.2">
      <c r="C864" s="870"/>
      <c r="D864" s="870"/>
      <c r="E864" s="870"/>
      <c r="F864" s="870"/>
      <c r="G864" s="870"/>
      <c r="H864" s="870"/>
      <c r="I864" s="870"/>
      <c r="J864" s="870"/>
      <c r="K864" s="870"/>
      <c r="L864" s="870"/>
      <c r="M864" s="870"/>
      <c r="N864" s="870"/>
      <c r="O864" s="870"/>
      <c r="P864" s="870"/>
      <c r="Q864" s="870"/>
    </row>
    <row r="865" ht="25.15" customHeight="true" x14ac:dyDescent="0.2">
      <c r="C865" s="870"/>
      <c r="D865" s="870"/>
      <c r="E865" s="870"/>
      <c r="F865" s="870"/>
      <c r="G865" s="870"/>
      <c r="H865" s="870"/>
      <c r="I865" s="870"/>
      <c r="J865" s="870"/>
      <c r="K865" s="870"/>
      <c r="L865" s="870"/>
      <c r="M865" s="870"/>
      <c r="N865" s="870"/>
      <c r="O865" s="870"/>
      <c r="P865" s="870"/>
      <c r="Q865" s="870"/>
    </row>
    <row r="866" ht="25.15" customHeight="true" x14ac:dyDescent="0.2">
      <c r="C866" s="870"/>
      <c r="D866" s="870"/>
      <c r="E866" s="870"/>
      <c r="F866" s="870"/>
      <c r="G866" s="870"/>
      <c r="H866" s="870"/>
      <c r="I866" s="870"/>
      <c r="J866" s="870"/>
      <c r="K866" s="870"/>
      <c r="L866" s="870"/>
      <c r="M866" s="870"/>
      <c r="N866" s="870"/>
      <c r="O866" s="870"/>
      <c r="P866" s="870"/>
      <c r="Q866" s="870"/>
    </row>
    <row r="867" ht="25.15" customHeight="true" x14ac:dyDescent="0.2">
      <c r="C867" s="870"/>
      <c r="D867" s="870"/>
      <c r="E867" s="870"/>
      <c r="F867" s="870"/>
      <c r="G867" s="870"/>
      <c r="H867" s="870"/>
      <c r="I867" s="870"/>
      <c r="J867" s="870"/>
      <c r="K867" s="870"/>
      <c r="L867" s="870"/>
      <c r="M867" s="870"/>
      <c r="N867" s="870"/>
      <c r="O867" s="870"/>
      <c r="P867" s="870"/>
      <c r="Q867" s="870"/>
    </row>
    <row r="868" ht="25.15" customHeight="true" x14ac:dyDescent="0.2">
      <c r="C868" s="870"/>
      <c r="D868" s="870"/>
      <c r="E868" s="870"/>
      <c r="F868" s="870"/>
      <c r="G868" s="870"/>
      <c r="H868" s="870"/>
      <c r="I868" s="870"/>
      <c r="J868" s="870"/>
      <c r="K868" s="870"/>
      <c r="L868" s="870"/>
      <c r="M868" s="870"/>
      <c r="N868" s="870"/>
      <c r="O868" s="870"/>
      <c r="P868" s="870"/>
      <c r="Q868" s="870"/>
    </row>
    <row r="869" ht="25.15" customHeight="true" x14ac:dyDescent="0.2">
      <c r="C869" s="870"/>
      <c r="D869" s="870"/>
      <c r="E869" s="870"/>
      <c r="F869" s="870"/>
      <c r="G869" s="870"/>
      <c r="H869" s="870"/>
      <c r="I869" s="870"/>
      <c r="J869" s="870"/>
      <c r="K869" s="870"/>
      <c r="L869" s="870"/>
      <c r="M869" s="870"/>
      <c r="N869" s="870"/>
      <c r="O869" s="870"/>
      <c r="P869" s="870"/>
      <c r="Q869" s="870"/>
    </row>
    <row r="870" ht="25.15" customHeight="true" x14ac:dyDescent="0.2">
      <c r="C870" s="870"/>
      <c r="D870" s="870"/>
      <c r="E870" s="870"/>
      <c r="F870" s="870"/>
      <c r="G870" s="870"/>
      <c r="H870" s="870"/>
      <c r="I870" s="870"/>
      <c r="J870" s="870"/>
      <c r="K870" s="870"/>
      <c r="L870" s="870"/>
      <c r="M870" s="870"/>
      <c r="N870" s="870"/>
      <c r="O870" s="870"/>
      <c r="P870" s="870"/>
      <c r="Q870" s="870"/>
    </row>
    <row r="871" ht="25.15" customHeight="true" x14ac:dyDescent="0.2">
      <c r="C871" s="870"/>
      <c r="D871" s="870"/>
      <c r="E871" s="870"/>
      <c r="F871" s="870"/>
      <c r="G871" s="870"/>
      <c r="H871" s="870"/>
      <c r="I871" s="870"/>
      <c r="J871" s="870"/>
      <c r="K871" s="870"/>
      <c r="L871" s="870"/>
      <c r="M871" s="870"/>
      <c r="N871" s="870"/>
      <c r="O871" s="870"/>
      <c r="P871" s="870"/>
      <c r="Q871" s="870"/>
    </row>
    <row r="872" ht="25.15" customHeight="true" x14ac:dyDescent="0.2">
      <c r="C872" s="870"/>
      <c r="D872" s="870"/>
      <c r="E872" s="870"/>
      <c r="F872" s="870"/>
      <c r="G872" s="870"/>
      <c r="H872" s="870"/>
      <c r="I872" s="870"/>
      <c r="J872" s="870"/>
      <c r="K872" s="870"/>
      <c r="L872" s="870"/>
      <c r="M872" s="870"/>
      <c r="N872" s="870"/>
      <c r="O872" s="870"/>
      <c r="P872" s="870"/>
      <c r="Q872" s="870"/>
    </row>
    <row r="873" ht="25.15" customHeight="true" x14ac:dyDescent="0.2">
      <c r="C873" s="870"/>
      <c r="D873" s="870"/>
      <c r="E873" s="870"/>
      <c r="F873" s="870"/>
      <c r="G873" s="870"/>
      <c r="H873" s="870"/>
      <c r="I873" s="870"/>
      <c r="J873" s="870"/>
      <c r="K873" s="870"/>
      <c r="L873" s="870"/>
      <c r="M873" s="870"/>
      <c r="N873" s="870"/>
      <c r="O873" s="870"/>
      <c r="P873" s="870"/>
      <c r="Q873" s="870"/>
    </row>
    <row r="874" ht="25.15" customHeight="true" x14ac:dyDescent="0.2">
      <c r="C874" s="870"/>
      <c r="D874" s="870"/>
      <c r="E874" s="870"/>
      <c r="F874" s="870"/>
      <c r="G874" s="870"/>
      <c r="H874" s="870"/>
      <c r="I874" s="870"/>
      <c r="J874" s="870"/>
      <c r="K874" s="870"/>
      <c r="L874" s="870"/>
      <c r="M874" s="870"/>
      <c r="N874" s="870"/>
      <c r="O874" s="870"/>
      <c r="P874" s="870"/>
      <c r="Q874" s="870"/>
    </row>
    <row r="875" ht="25.15" customHeight="true" x14ac:dyDescent="0.2">
      <c r="C875" s="870"/>
      <c r="D875" s="870"/>
      <c r="E875" s="870"/>
      <c r="F875" s="870"/>
      <c r="G875" s="870"/>
      <c r="H875" s="870"/>
      <c r="I875" s="870"/>
      <c r="J875" s="870"/>
      <c r="K875" s="870"/>
      <c r="L875" s="870"/>
      <c r="M875" s="870"/>
      <c r="N875" s="870"/>
      <c r="O875" s="870"/>
      <c r="P875" s="870"/>
      <c r="Q875" s="870"/>
    </row>
    <row r="876" ht="25.15" customHeight="true" x14ac:dyDescent="0.2">
      <c r="C876" s="870"/>
      <c r="D876" s="870"/>
      <c r="E876" s="870"/>
      <c r="F876" s="870"/>
      <c r="G876" s="870"/>
      <c r="H876" s="870"/>
      <c r="I876" s="870"/>
      <c r="J876" s="870"/>
      <c r="K876" s="870"/>
      <c r="L876" s="870"/>
      <c r="M876" s="870"/>
      <c r="N876" s="870"/>
      <c r="O876" s="870"/>
      <c r="P876" s="870"/>
      <c r="Q876" s="870"/>
    </row>
    <row r="877" ht="25.15" customHeight="true" x14ac:dyDescent="0.2">
      <c r="C877" s="870"/>
      <c r="D877" s="870"/>
      <c r="E877" s="870"/>
      <c r="F877" s="870"/>
      <c r="G877" s="870"/>
      <c r="H877" s="870"/>
      <c r="I877" s="870"/>
      <c r="J877" s="870"/>
      <c r="K877" s="870"/>
      <c r="L877" s="870"/>
      <c r="M877" s="870"/>
      <c r="N877" s="870"/>
      <c r="O877" s="870"/>
      <c r="P877" s="870"/>
      <c r="Q877" s="870"/>
    </row>
    <row r="878" ht="25.15" customHeight="true" x14ac:dyDescent="0.2">
      <c r="C878" s="870"/>
      <c r="D878" s="870"/>
      <c r="E878" s="870"/>
      <c r="F878" s="870"/>
      <c r="G878" s="870"/>
      <c r="H878" s="870"/>
      <c r="I878" s="870"/>
      <c r="J878" s="870"/>
      <c r="K878" s="870"/>
      <c r="L878" s="870"/>
      <c r="M878" s="870"/>
      <c r="N878" s="870"/>
      <c r="O878" s="870"/>
      <c r="P878" s="870"/>
      <c r="Q878" s="870"/>
    </row>
    <row r="879" ht="25.15" customHeight="true" x14ac:dyDescent="0.2">
      <c r="C879" s="870"/>
      <c r="D879" s="870"/>
      <c r="E879" s="870"/>
      <c r="F879" s="870"/>
      <c r="G879" s="870"/>
      <c r="H879" s="870"/>
      <c r="I879" s="870"/>
      <c r="J879" s="870"/>
      <c r="K879" s="870"/>
      <c r="L879" s="870"/>
      <c r="M879" s="870"/>
      <c r="N879" s="870"/>
      <c r="O879" s="870"/>
      <c r="P879" s="870"/>
      <c r="Q879" s="870"/>
    </row>
    <row r="880" ht="25.15" customHeight="true" x14ac:dyDescent="0.2">
      <c r="C880" s="870"/>
      <c r="D880" s="870"/>
      <c r="E880" s="870"/>
      <c r="F880" s="870"/>
      <c r="G880" s="870"/>
      <c r="H880" s="870"/>
      <c r="I880" s="870"/>
      <c r="J880" s="870"/>
      <c r="K880" s="870"/>
      <c r="L880" s="870"/>
      <c r="M880" s="870"/>
      <c r="N880" s="870"/>
      <c r="O880" s="870"/>
      <c r="P880" s="870"/>
      <c r="Q880" s="870"/>
    </row>
    <row r="881" ht="25.15" customHeight="true" x14ac:dyDescent="0.2">
      <c r="C881" s="870"/>
      <c r="D881" s="870"/>
      <c r="E881" s="870"/>
      <c r="F881" s="870"/>
      <c r="G881" s="870"/>
      <c r="H881" s="870"/>
      <c r="I881" s="870"/>
      <c r="J881" s="870"/>
      <c r="K881" s="870"/>
      <c r="L881" s="870"/>
      <c r="M881" s="870"/>
      <c r="N881" s="870"/>
      <c r="O881" s="870"/>
      <c r="P881" s="870"/>
      <c r="Q881" s="870"/>
    </row>
    <row r="882" ht="25.15" customHeight="true" x14ac:dyDescent="0.2">
      <c r="C882" s="870"/>
      <c r="D882" s="870"/>
      <c r="E882" s="870"/>
      <c r="F882" s="870"/>
      <c r="G882" s="870"/>
      <c r="H882" s="870"/>
      <c r="I882" s="870"/>
      <c r="J882" s="870"/>
      <c r="K882" s="870"/>
      <c r="L882" s="870"/>
      <c r="M882" s="870"/>
      <c r="N882" s="870"/>
      <c r="O882" s="870"/>
      <c r="P882" s="870"/>
      <c r="Q882" s="870"/>
    </row>
    <row r="883" ht="25.15" customHeight="true" x14ac:dyDescent="0.2">
      <c r="C883" s="870"/>
      <c r="D883" s="870"/>
      <c r="E883" s="870"/>
      <c r="F883" s="870"/>
      <c r="G883" s="870"/>
      <c r="H883" s="870"/>
      <c r="I883" s="870"/>
      <c r="J883" s="870"/>
      <c r="K883" s="870"/>
      <c r="L883" s="870"/>
      <c r="M883" s="870"/>
      <c r="N883" s="870"/>
      <c r="O883" s="870"/>
      <c r="P883" s="870"/>
      <c r="Q883" s="870"/>
    </row>
    <row r="884" ht="25.15" customHeight="true" x14ac:dyDescent="0.2">
      <c r="C884" s="870"/>
      <c r="D884" s="870"/>
      <c r="E884" s="870"/>
      <c r="F884" s="870"/>
      <c r="G884" s="870"/>
      <c r="H884" s="870"/>
      <c r="I884" s="870"/>
      <c r="J884" s="870"/>
      <c r="K884" s="870"/>
      <c r="L884" s="870"/>
      <c r="M884" s="870"/>
      <c r="N884" s="870"/>
      <c r="O884" s="870"/>
      <c r="P884" s="870"/>
      <c r="Q884" s="870"/>
    </row>
    <row r="885" ht="25.15" customHeight="true" x14ac:dyDescent="0.2">
      <c r="C885" s="870"/>
      <c r="D885" s="870"/>
      <c r="E885" s="870"/>
      <c r="F885" s="870"/>
      <c r="G885" s="870"/>
      <c r="H885" s="870"/>
      <c r="I885" s="870"/>
      <c r="J885" s="870"/>
      <c r="K885" s="870"/>
      <c r="L885" s="870"/>
      <c r="M885" s="870"/>
      <c r="N885" s="870"/>
      <c r="O885" s="870"/>
      <c r="P885" s="870"/>
      <c r="Q885" s="870"/>
    </row>
    <row r="886" ht="25.15" customHeight="true" x14ac:dyDescent="0.2">
      <c r="C886" s="870"/>
      <c r="D886" s="870"/>
      <c r="E886" s="870"/>
      <c r="F886" s="870"/>
      <c r="G886" s="870"/>
      <c r="H886" s="870"/>
      <c r="I886" s="870"/>
      <c r="J886" s="870"/>
      <c r="K886" s="870"/>
      <c r="L886" s="870"/>
      <c r="M886" s="870"/>
      <c r="N886" s="870"/>
      <c r="O886" s="870"/>
      <c r="P886" s="870"/>
      <c r="Q886" s="870"/>
    </row>
    <row r="887" ht="25.15" customHeight="true" x14ac:dyDescent="0.2">
      <c r="C887" s="870"/>
      <c r="D887" s="870"/>
      <c r="E887" s="870"/>
      <c r="F887" s="870"/>
      <c r="G887" s="870"/>
      <c r="H887" s="870"/>
      <c r="I887" s="870"/>
      <c r="J887" s="870"/>
      <c r="K887" s="870"/>
      <c r="L887" s="870"/>
      <c r="M887" s="870"/>
      <c r="N887" s="870"/>
      <c r="O887" s="870"/>
      <c r="P887" s="870"/>
      <c r="Q887" s="870"/>
    </row>
    <row r="888" ht="25.15" customHeight="true" x14ac:dyDescent="0.2">
      <c r="C888" s="870"/>
      <c r="D888" s="870"/>
      <c r="E888" s="870"/>
      <c r="F888" s="870"/>
      <c r="G888" s="870"/>
      <c r="H888" s="870"/>
      <c r="I888" s="870"/>
      <c r="J888" s="870"/>
      <c r="K888" s="870"/>
      <c r="L888" s="870"/>
      <c r="M888" s="870"/>
      <c r="N888" s="870"/>
      <c r="O888" s="870"/>
      <c r="P888" s="870"/>
      <c r="Q888" s="870"/>
    </row>
    <row r="889" ht="25.15" customHeight="true" x14ac:dyDescent="0.2">
      <c r="C889" s="870"/>
      <c r="D889" s="870"/>
      <c r="E889" s="870"/>
      <c r="F889" s="870"/>
      <c r="G889" s="870"/>
      <c r="H889" s="870"/>
      <c r="I889" s="870"/>
      <c r="J889" s="870"/>
      <c r="K889" s="870"/>
      <c r="L889" s="870"/>
      <c r="M889" s="870"/>
      <c r="N889" s="870"/>
      <c r="O889" s="870"/>
      <c r="P889" s="870"/>
      <c r="Q889" s="870"/>
    </row>
    <row r="890" ht="25.15" customHeight="true" x14ac:dyDescent="0.2">
      <c r="C890" s="870"/>
      <c r="D890" s="870"/>
      <c r="E890" s="870"/>
      <c r="F890" s="870"/>
      <c r="G890" s="870"/>
      <c r="H890" s="870"/>
      <c r="I890" s="870"/>
      <c r="J890" s="870"/>
      <c r="K890" s="870"/>
      <c r="L890" s="870"/>
      <c r="M890" s="870"/>
      <c r="N890" s="870"/>
      <c r="O890" s="870"/>
      <c r="P890" s="870"/>
      <c r="Q890" s="870"/>
    </row>
    <row r="891" ht="25.15" customHeight="true" x14ac:dyDescent="0.2">
      <c r="C891" s="870"/>
      <c r="D891" s="870"/>
      <c r="E891" s="870"/>
      <c r="F891" s="870"/>
      <c r="G891" s="870"/>
      <c r="H891" s="870"/>
      <c r="I891" s="870"/>
      <c r="J891" s="870"/>
      <c r="K891" s="870"/>
      <c r="L891" s="870"/>
      <c r="M891" s="870"/>
      <c r="N891" s="870"/>
      <c r="O891" s="870"/>
      <c r="P891" s="870"/>
      <c r="Q891" s="870"/>
    </row>
    <row r="892" ht="25.15" customHeight="true" x14ac:dyDescent="0.2">
      <c r="C892" s="870"/>
      <c r="D892" s="870"/>
      <c r="E892" s="870"/>
      <c r="F892" s="870"/>
      <c r="G892" s="870"/>
      <c r="H892" s="870"/>
      <c r="I892" s="870"/>
      <c r="J892" s="870"/>
      <c r="K892" s="870"/>
      <c r="L892" s="870"/>
      <c r="M892" s="870"/>
      <c r="N892" s="870"/>
      <c r="O892" s="870"/>
      <c r="P892" s="870"/>
      <c r="Q892" s="870"/>
    </row>
    <row r="893" ht="25.15" customHeight="true" x14ac:dyDescent="0.2">
      <c r="C893" s="870"/>
      <c r="D893" s="870"/>
      <c r="E893" s="870"/>
      <c r="F893" s="870"/>
      <c r="G893" s="870"/>
      <c r="H893" s="870"/>
      <c r="I893" s="870"/>
      <c r="J893" s="870"/>
      <c r="K893" s="870"/>
      <c r="L893" s="870"/>
      <c r="M893" s="870"/>
      <c r="N893" s="870"/>
      <c r="O893" s="870"/>
      <c r="P893" s="870"/>
      <c r="Q893" s="870"/>
    </row>
    <row r="894" ht="25.15" customHeight="true" x14ac:dyDescent="0.2">
      <c r="C894" s="870"/>
      <c r="D894" s="870"/>
      <c r="E894" s="870"/>
      <c r="F894" s="870"/>
      <c r="G894" s="870"/>
      <c r="H894" s="870"/>
      <c r="I894" s="870"/>
      <c r="J894" s="870"/>
      <c r="K894" s="870"/>
      <c r="L894" s="870"/>
      <c r="M894" s="870"/>
      <c r="N894" s="870"/>
      <c r="O894" s="870"/>
      <c r="P894" s="870"/>
      <c r="Q894" s="870"/>
    </row>
    <row r="895" ht="25.15" customHeight="true" x14ac:dyDescent="0.2">
      <c r="C895" s="870"/>
      <c r="D895" s="870"/>
      <c r="E895" s="870"/>
      <c r="F895" s="870"/>
      <c r="G895" s="870"/>
      <c r="H895" s="870"/>
      <c r="I895" s="870"/>
      <c r="J895" s="870"/>
      <c r="K895" s="870"/>
      <c r="L895" s="870"/>
      <c r="M895" s="870"/>
      <c r="N895" s="870"/>
      <c r="O895" s="870"/>
      <c r="P895" s="870"/>
      <c r="Q895" s="870"/>
    </row>
    <row r="896" ht="25.15" customHeight="true" x14ac:dyDescent="0.2">
      <c r="C896" s="870"/>
      <c r="D896" s="870"/>
      <c r="E896" s="870"/>
      <c r="F896" s="870"/>
      <c r="G896" s="870"/>
      <c r="H896" s="870"/>
      <c r="I896" s="870"/>
      <c r="J896" s="870"/>
      <c r="K896" s="870"/>
      <c r="L896" s="870"/>
      <c r="M896" s="870"/>
      <c r="N896" s="870"/>
      <c r="O896" s="870"/>
      <c r="P896" s="870"/>
      <c r="Q896" s="870"/>
    </row>
    <row r="897" ht="25.15" customHeight="true" x14ac:dyDescent="0.2">
      <c r="C897" s="870"/>
      <c r="D897" s="870"/>
      <c r="E897" s="870"/>
      <c r="F897" s="870"/>
      <c r="G897" s="870"/>
      <c r="H897" s="870"/>
      <c r="I897" s="870"/>
      <c r="J897" s="870"/>
      <c r="K897" s="870"/>
      <c r="L897" s="870"/>
      <c r="M897" s="870"/>
      <c r="N897" s="870"/>
      <c r="O897" s="870"/>
      <c r="P897" s="870"/>
      <c r="Q897" s="870"/>
    </row>
    <row r="898" ht="25.15" customHeight="true" x14ac:dyDescent="0.2">
      <c r="C898" s="870"/>
      <c r="D898" s="870"/>
      <c r="E898" s="870"/>
      <c r="F898" s="870"/>
      <c r="G898" s="870"/>
      <c r="H898" s="870"/>
      <c r="I898" s="870"/>
      <c r="J898" s="870"/>
      <c r="K898" s="870"/>
      <c r="L898" s="870"/>
      <c r="M898" s="870"/>
      <c r="N898" s="870"/>
      <c r="O898" s="870"/>
      <c r="P898" s="870"/>
      <c r="Q898" s="870"/>
    </row>
    <row r="899" ht="25.15" customHeight="true" x14ac:dyDescent="0.2">
      <c r="C899" s="870"/>
      <c r="D899" s="870"/>
      <c r="E899" s="870"/>
      <c r="F899" s="870"/>
      <c r="G899" s="870"/>
      <c r="H899" s="870"/>
      <c r="I899" s="870"/>
      <c r="J899" s="870"/>
      <c r="K899" s="870"/>
      <c r="L899" s="870"/>
      <c r="M899" s="870"/>
      <c r="N899" s="870"/>
      <c r="O899" s="870"/>
      <c r="P899" s="870"/>
      <c r="Q899" s="870"/>
    </row>
    <row r="900" ht="25.15" customHeight="true" x14ac:dyDescent="0.2">
      <c r="C900" s="870"/>
      <c r="D900" s="870"/>
      <c r="E900" s="870"/>
      <c r="F900" s="870"/>
      <c r="G900" s="870"/>
      <c r="H900" s="870"/>
      <c r="I900" s="870"/>
      <c r="J900" s="870"/>
      <c r="K900" s="870"/>
      <c r="L900" s="870"/>
      <c r="M900" s="870"/>
      <c r="N900" s="870"/>
      <c r="O900" s="870"/>
      <c r="P900" s="870"/>
      <c r="Q900" s="870"/>
    </row>
    <row r="901" ht="25.15" customHeight="true" x14ac:dyDescent="0.2">
      <c r="C901" s="870"/>
      <c r="D901" s="870"/>
      <c r="E901" s="870"/>
      <c r="F901" s="870"/>
      <c r="G901" s="870"/>
      <c r="H901" s="870"/>
      <c r="I901" s="870"/>
      <c r="J901" s="870"/>
      <c r="K901" s="870"/>
      <c r="L901" s="870"/>
      <c r="M901" s="870"/>
      <c r="N901" s="870"/>
      <c r="O901" s="870"/>
      <c r="P901" s="870"/>
      <c r="Q901" s="870"/>
    </row>
    <row r="902" ht="25.15" customHeight="true" x14ac:dyDescent="0.2">
      <c r="C902" s="870"/>
      <c r="D902" s="870"/>
      <c r="E902" s="870"/>
      <c r="F902" s="870"/>
      <c r="G902" s="870"/>
      <c r="H902" s="870"/>
      <c r="I902" s="870"/>
      <c r="J902" s="870"/>
      <c r="K902" s="870"/>
      <c r="L902" s="870"/>
      <c r="M902" s="870"/>
      <c r="N902" s="870"/>
      <c r="O902" s="870"/>
      <c r="P902" s="870"/>
      <c r="Q902" s="870"/>
    </row>
    <row r="903" ht="25.15" customHeight="true" x14ac:dyDescent="0.2">
      <c r="C903" s="870"/>
      <c r="D903" s="870"/>
      <c r="E903" s="870"/>
      <c r="F903" s="870"/>
      <c r="G903" s="870"/>
      <c r="H903" s="870"/>
      <c r="I903" s="870"/>
      <c r="J903" s="870"/>
      <c r="K903" s="870"/>
      <c r="L903" s="870"/>
      <c r="M903" s="870"/>
      <c r="N903" s="870"/>
      <c r="O903" s="870"/>
      <c r="P903" s="870"/>
      <c r="Q903" s="870"/>
    </row>
    <row r="904" ht="25.15" customHeight="true" x14ac:dyDescent="0.2">
      <c r="C904" s="870"/>
      <c r="D904" s="870"/>
      <c r="E904" s="870"/>
      <c r="F904" s="870"/>
      <c r="G904" s="870"/>
      <c r="H904" s="870"/>
      <c r="I904" s="870"/>
      <c r="J904" s="870"/>
      <c r="K904" s="870"/>
      <c r="L904" s="870"/>
      <c r="M904" s="870"/>
      <c r="N904" s="870"/>
      <c r="O904" s="870"/>
      <c r="P904" s="870"/>
      <c r="Q904" s="870"/>
    </row>
    <row r="905" ht="25.15" customHeight="true" x14ac:dyDescent="0.2">
      <c r="C905" s="870"/>
      <c r="D905" s="870"/>
      <c r="E905" s="870"/>
      <c r="F905" s="870"/>
      <c r="G905" s="870"/>
      <c r="H905" s="870"/>
      <c r="I905" s="870"/>
      <c r="J905" s="870"/>
      <c r="K905" s="870"/>
      <c r="L905" s="870"/>
      <c r="M905" s="870"/>
      <c r="N905" s="870"/>
      <c r="O905" s="870"/>
      <c r="P905" s="870"/>
      <c r="Q905" s="870"/>
    </row>
    <row r="906" ht="25.15" customHeight="true" x14ac:dyDescent="0.2">
      <c r="C906" s="870"/>
      <c r="D906" s="870"/>
      <c r="E906" s="870"/>
      <c r="F906" s="870"/>
      <c r="G906" s="870"/>
      <c r="H906" s="870"/>
      <c r="I906" s="870"/>
      <c r="J906" s="870"/>
      <c r="K906" s="870"/>
      <c r="L906" s="870"/>
      <c r="M906" s="870"/>
      <c r="N906" s="870"/>
      <c r="O906" s="870"/>
      <c r="P906" s="870"/>
      <c r="Q906" s="870"/>
    </row>
    <row r="907" ht="25.15" customHeight="true" x14ac:dyDescent="0.2">
      <c r="C907" s="870"/>
      <c r="D907" s="870"/>
      <c r="E907" s="870"/>
      <c r="F907" s="870"/>
      <c r="G907" s="870"/>
      <c r="H907" s="870"/>
      <c r="I907" s="870"/>
      <c r="J907" s="870"/>
      <c r="K907" s="870"/>
      <c r="L907" s="870"/>
      <c r="M907" s="870"/>
      <c r="N907" s="870"/>
      <c r="O907" s="870"/>
      <c r="P907" s="870"/>
      <c r="Q907" s="870"/>
    </row>
    <row r="908" ht="25.15" customHeight="true" x14ac:dyDescent="0.2">
      <c r="C908" s="870"/>
      <c r="D908" s="870"/>
      <c r="E908" s="870"/>
      <c r="F908" s="870"/>
      <c r="G908" s="870"/>
      <c r="H908" s="870"/>
      <c r="I908" s="870"/>
      <c r="J908" s="870"/>
      <c r="K908" s="870"/>
      <c r="L908" s="870"/>
      <c r="M908" s="870"/>
      <c r="N908" s="870"/>
      <c r="O908" s="870"/>
      <c r="P908" s="870"/>
      <c r="Q908" s="870"/>
    </row>
    <row r="909" ht="25.15" customHeight="true" x14ac:dyDescent="0.2">
      <c r="C909" s="870"/>
      <c r="D909" s="870"/>
      <c r="E909" s="870"/>
      <c r="F909" s="870"/>
      <c r="G909" s="870"/>
      <c r="H909" s="870"/>
      <c r="I909" s="870"/>
      <c r="J909" s="870"/>
      <c r="K909" s="870"/>
      <c r="L909" s="870"/>
      <c r="M909" s="870"/>
      <c r="N909" s="870"/>
      <c r="O909" s="870"/>
      <c r="P909" s="870"/>
      <c r="Q909" s="870"/>
    </row>
    <row r="910" ht="25.15" customHeight="true" x14ac:dyDescent="0.2">
      <c r="C910" s="870"/>
      <c r="D910" s="870"/>
      <c r="E910" s="870"/>
      <c r="F910" s="870"/>
      <c r="G910" s="870"/>
      <c r="H910" s="870"/>
      <c r="I910" s="870"/>
      <c r="J910" s="870"/>
      <c r="K910" s="870"/>
      <c r="L910" s="870"/>
      <c r="M910" s="870"/>
      <c r="N910" s="870"/>
      <c r="O910" s="870"/>
      <c r="P910" s="870"/>
      <c r="Q910" s="870"/>
    </row>
    <row r="911" ht="25.15" customHeight="true" x14ac:dyDescent="0.2">
      <c r="C911" s="870"/>
      <c r="D911" s="870"/>
      <c r="E911" s="870"/>
      <c r="F911" s="870"/>
      <c r="G911" s="870"/>
      <c r="H911" s="870"/>
      <c r="I911" s="870"/>
      <c r="J911" s="870"/>
      <c r="K911" s="870"/>
      <c r="L911" s="870"/>
      <c r="M911" s="870"/>
      <c r="N911" s="870"/>
      <c r="O911" s="870"/>
      <c r="P911" s="870"/>
      <c r="Q911" s="870"/>
    </row>
    <row r="912" ht="25.15" customHeight="true" x14ac:dyDescent="0.2">
      <c r="C912" s="870"/>
      <c r="D912" s="870"/>
      <c r="E912" s="870"/>
      <c r="F912" s="870"/>
      <c r="G912" s="870"/>
      <c r="H912" s="870"/>
      <c r="I912" s="870"/>
      <c r="J912" s="870"/>
      <c r="K912" s="870"/>
      <c r="L912" s="870"/>
      <c r="M912" s="870"/>
      <c r="N912" s="870"/>
      <c r="O912" s="870"/>
      <c r="P912" s="870"/>
      <c r="Q912" s="870"/>
    </row>
    <row r="913" ht="25.15" customHeight="true" x14ac:dyDescent="0.2">
      <c r="C913" s="870"/>
      <c r="D913" s="870"/>
      <c r="E913" s="870"/>
      <c r="F913" s="870"/>
      <c r="G913" s="870"/>
      <c r="H913" s="870"/>
      <c r="I913" s="870"/>
      <c r="J913" s="870"/>
      <c r="K913" s="870"/>
      <c r="L913" s="870"/>
      <c r="M913" s="870"/>
      <c r="N913" s="870"/>
      <c r="O913" s="870"/>
      <c r="P913" s="870"/>
      <c r="Q913" s="870"/>
    </row>
    <row r="914" ht="25.15" customHeight="true" x14ac:dyDescent="0.2">
      <c r="C914" s="870"/>
      <c r="D914" s="870"/>
      <c r="E914" s="870"/>
      <c r="F914" s="870"/>
      <c r="G914" s="870"/>
      <c r="H914" s="870"/>
      <c r="I914" s="870"/>
      <c r="J914" s="870"/>
      <c r="K914" s="870"/>
      <c r="L914" s="870"/>
      <c r="M914" s="870"/>
      <c r="N914" s="870"/>
      <c r="O914" s="870"/>
      <c r="P914" s="870"/>
      <c r="Q914" s="870"/>
    </row>
    <row r="915" ht="25.15" customHeight="true" x14ac:dyDescent="0.2">
      <c r="C915" s="870"/>
      <c r="D915" s="870"/>
      <c r="E915" s="870"/>
      <c r="F915" s="870"/>
      <c r="G915" s="870"/>
      <c r="H915" s="870"/>
      <c r="I915" s="870"/>
      <c r="J915" s="870"/>
      <c r="K915" s="870"/>
      <c r="L915" s="870"/>
      <c r="M915" s="870"/>
      <c r="N915" s="870"/>
      <c r="O915" s="870"/>
      <c r="P915" s="870"/>
      <c r="Q915" s="870"/>
    </row>
    <row r="916" ht="25.15" customHeight="true" x14ac:dyDescent="0.2">
      <c r="C916" s="870"/>
      <c r="D916" s="870"/>
      <c r="E916" s="870"/>
      <c r="F916" s="870"/>
      <c r="G916" s="870"/>
      <c r="H916" s="870"/>
      <c r="I916" s="870"/>
      <c r="J916" s="870"/>
      <c r="K916" s="870"/>
      <c r="L916" s="870"/>
      <c r="M916" s="870"/>
      <c r="N916" s="870"/>
      <c r="O916" s="870"/>
      <c r="P916" s="870"/>
      <c r="Q916" s="870"/>
    </row>
    <row r="917" ht="25.15" customHeight="true" x14ac:dyDescent="0.2">
      <c r="C917" s="870"/>
      <c r="D917" s="870"/>
      <c r="E917" s="870"/>
      <c r="F917" s="870"/>
      <c r="G917" s="870"/>
      <c r="H917" s="870"/>
      <c r="I917" s="870"/>
      <c r="J917" s="870"/>
      <c r="K917" s="870"/>
      <c r="L917" s="870"/>
      <c r="M917" s="870"/>
      <c r="N917" s="870"/>
      <c r="O917" s="870"/>
      <c r="P917" s="870"/>
      <c r="Q917" s="870"/>
    </row>
    <row r="918" ht="25.15" customHeight="true" x14ac:dyDescent="0.2">
      <c r="C918" s="870"/>
      <c r="D918" s="870"/>
      <c r="E918" s="870"/>
      <c r="F918" s="870"/>
      <c r="G918" s="870"/>
      <c r="H918" s="870"/>
      <c r="I918" s="870"/>
      <c r="J918" s="870"/>
      <c r="K918" s="870"/>
      <c r="L918" s="870"/>
      <c r="M918" s="870"/>
      <c r="N918" s="870"/>
      <c r="O918" s="870"/>
      <c r="P918" s="870"/>
      <c r="Q918" s="870"/>
    </row>
    <row r="919" ht="25.15" customHeight="true" x14ac:dyDescent="0.2">
      <c r="C919" s="870"/>
      <c r="D919" s="870"/>
      <c r="E919" s="870"/>
      <c r="F919" s="870"/>
      <c r="G919" s="870"/>
      <c r="H919" s="870"/>
      <c r="I919" s="870"/>
      <c r="J919" s="870"/>
      <c r="K919" s="870"/>
      <c r="L919" s="870"/>
      <c r="M919" s="870"/>
      <c r="N919" s="870"/>
      <c r="O919" s="870"/>
      <c r="P919" s="870"/>
      <c r="Q919" s="870"/>
    </row>
    <row r="920" ht="25.15" customHeight="true" x14ac:dyDescent="0.2">
      <c r="C920" s="870"/>
      <c r="D920" s="870"/>
      <c r="E920" s="870"/>
      <c r="F920" s="870"/>
      <c r="G920" s="870"/>
      <c r="H920" s="870"/>
      <c r="I920" s="870"/>
      <c r="J920" s="870"/>
      <c r="K920" s="870"/>
      <c r="L920" s="870"/>
      <c r="M920" s="870"/>
      <c r="N920" s="870"/>
      <c r="O920" s="870"/>
      <c r="P920" s="870"/>
      <c r="Q920" s="870"/>
    </row>
    <row r="921" ht="25.15" customHeight="true" x14ac:dyDescent="0.2">
      <c r="C921" s="870"/>
      <c r="D921" s="870"/>
      <c r="E921" s="870"/>
      <c r="F921" s="870"/>
      <c r="G921" s="870"/>
      <c r="H921" s="870"/>
      <c r="I921" s="870"/>
      <c r="J921" s="870"/>
      <c r="K921" s="870"/>
      <c r="L921" s="870"/>
      <c r="M921" s="870"/>
      <c r="N921" s="870"/>
      <c r="O921" s="870"/>
      <c r="P921" s="870"/>
      <c r="Q921" s="870"/>
    </row>
    <row r="922" ht="25.15" customHeight="true" x14ac:dyDescent="0.2">
      <c r="C922" s="870"/>
      <c r="D922" s="870"/>
      <c r="E922" s="870"/>
      <c r="F922" s="870"/>
      <c r="G922" s="870"/>
      <c r="H922" s="870"/>
      <c r="I922" s="870"/>
      <c r="J922" s="870"/>
      <c r="K922" s="870"/>
      <c r="L922" s="870"/>
      <c r="M922" s="870"/>
      <c r="N922" s="870"/>
      <c r="O922" s="870"/>
      <c r="P922" s="870"/>
      <c r="Q922" s="870"/>
    </row>
    <row r="923" ht="25.15" customHeight="true" x14ac:dyDescent="0.2">
      <c r="C923" s="870"/>
      <c r="D923" s="870"/>
      <c r="E923" s="870"/>
      <c r="F923" s="870"/>
      <c r="G923" s="870"/>
      <c r="H923" s="870"/>
      <c r="I923" s="870"/>
      <c r="J923" s="870"/>
      <c r="K923" s="870"/>
      <c r="L923" s="870"/>
      <c r="M923" s="870"/>
      <c r="N923" s="870"/>
      <c r="O923" s="870"/>
      <c r="P923" s="870"/>
      <c r="Q923" s="870"/>
    </row>
    <row r="924" ht="25.15" customHeight="true" x14ac:dyDescent="0.2">
      <c r="C924" s="870"/>
      <c r="D924" s="870"/>
      <c r="E924" s="870"/>
      <c r="F924" s="870"/>
      <c r="G924" s="870"/>
      <c r="H924" s="870"/>
      <c r="I924" s="870"/>
      <c r="J924" s="870"/>
      <c r="K924" s="870"/>
      <c r="L924" s="870"/>
      <c r="M924" s="870"/>
      <c r="N924" s="870"/>
      <c r="O924" s="870"/>
      <c r="P924" s="870"/>
      <c r="Q924" s="870"/>
    </row>
    <row r="925" ht="25.15" customHeight="true" x14ac:dyDescent="0.2">
      <c r="C925" s="870"/>
      <c r="D925" s="870"/>
      <c r="E925" s="870"/>
      <c r="F925" s="870"/>
      <c r="G925" s="870"/>
      <c r="H925" s="870"/>
      <c r="I925" s="870"/>
      <c r="J925" s="870"/>
      <c r="K925" s="870"/>
      <c r="L925" s="870"/>
      <c r="M925" s="870"/>
      <c r="N925" s="870"/>
      <c r="O925" s="870"/>
      <c r="P925" s="870"/>
      <c r="Q925" s="870"/>
    </row>
    <row r="926" ht="25.15" customHeight="true" x14ac:dyDescent="0.2">
      <c r="C926" s="870"/>
      <c r="D926" s="870"/>
      <c r="E926" s="870"/>
      <c r="F926" s="870"/>
      <c r="G926" s="870"/>
      <c r="H926" s="870"/>
      <c r="I926" s="870"/>
      <c r="J926" s="870"/>
      <c r="K926" s="870"/>
      <c r="L926" s="870"/>
      <c r="M926" s="870"/>
      <c r="N926" s="870"/>
      <c r="O926" s="870"/>
      <c r="P926" s="870"/>
      <c r="Q926" s="870"/>
    </row>
    <row r="927" ht="25.15" customHeight="true" x14ac:dyDescent="0.2">
      <c r="C927" s="870"/>
      <c r="D927" s="870"/>
      <c r="E927" s="870"/>
      <c r="F927" s="870"/>
      <c r="G927" s="870"/>
      <c r="H927" s="870"/>
      <c r="I927" s="870"/>
      <c r="J927" s="870"/>
      <c r="K927" s="870"/>
      <c r="L927" s="870"/>
      <c r="M927" s="870"/>
      <c r="N927" s="870"/>
      <c r="O927" s="870"/>
      <c r="P927" s="870"/>
      <c r="Q927" s="870"/>
    </row>
    <row r="928" ht="25.15" customHeight="true" x14ac:dyDescent="0.2">
      <c r="C928" s="870"/>
      <c r="D928" s="870"/>
      <c r="E928" s="870"/>
      <c r="F928" s="870"/>
      <c r="G928" s="870"/>
      <c r="H928" s="870"/>
      <c r="I928" s="870"/>
      <c r="J928" s="870"/>
      <c r="K928" s="870"/>
      <c r="L928" s="870"/>
      <c r="M928" s="870"/>
      <c r="N928" s="870"/>
      <c r="O928" s="870"/>
      <c r="P928" s="870"/>
      <c r="Q928" s="870"/>
    </row>
    <row r="929" ht="25.15" customHeight="true" x14ac:dyDescent="0.2">
      <c r="C929" s="870"/>
      <c r="D929" s="870"/>
      <c r="E929" s="870"/>
      <c r="F929" s="870"/>
      <c r="G929" s="870"/>
      <c r="H929" s="870"/>
      <c r="I929" s="870"/>
      <c r="J929" s="870"/>
      <c r="K929" s="870"/>
      <c r="L929" s="870"/>
      <c r="M929" s="870"/>
      <c r="N929" s="870"/>
      <c r="O929" s="870"/>
      <c r="P929" s="870"/>
      <c r="Q929" s="870"/>
    </row>
    <row r="930" ht="25.15" customHeight="true" x14ac:dyDescent="0.2">
      <c r="C930" s="870"/>
      <c r="D930" s="870"/>
      <c r="E930" s="870"/>
      <c r="F930" s="870"/>
      <c r="G930" s="870"/>
      <c r="H930" s="870"/>
      <c r="I930" s="870"/>
      <c r="J930" s="870"/>
      <c r="K930" s="870"/>
      <c r="L930" s="870"/>
      <c r="M930" s="870"/>
      <c r="N930" s="870"/>
      <c r="O930" s="870"/>
      <c r="P930" s="870"/>
      <c r="Q930" s="870"/>
    </row>
    <row r="931" ht="25.15" customHeight="true" x14ac:dyDescent="0.2">
      <c r="C931" s="870"/>
      <c r="D931" s="870"/>
      <c r="E931" s="870"/>
      <c r="F931" s="870"/>
      <c r="G931" s="870"/>
      <c r="H931" s="870"/>
      <c r="I931" s="870"/>
      <c r="J931" s="870"/>
      <c r="K931" s="870"/>
      <c r="L931" s="870"/>
      <c r="M931" s="870"/>
      <c r="N931" s="870"/>
      <c r="O931" s="870"/>
      <c r="P931" s="870"/>
      <c r="Q931" s="870"/>
    </row>
    <row r="932" ht="25.15" customHeight="true" x14ac:dyDescent="0.2">
      <c r="C932" s="870"/>
      <c r="D932" s="870"/>
      <c r="E932" s="870"/>
      <c r="F932" s="870"/>
      <c r="G932" s="870"/>
      <c r="H932" s="870"/>
      <c r="I932" s="870"/>
      <c r="J932" s="870"/>
      <c r="K932" s="870"/>
      <c r="L932" s="870"/>
      <c r="M932" s="870"/>
      <c r="N932" s="870"/>
      <c r="O932" s="870"/>
      <c r="P932" s="870"/>
      <c r="Q932" s="870"/>
    </row>
    <row r="933" ht="25.15" customHeight="true" x14ac:dyDescent="0.2">
      <c r="C933" s="870"/>
      <c r="D933" s="870"/>
      <c r="E933" s="870"/>
      <c r="F933" s="870"/>
      <c r="G933" s="870"/>
      <c r="H933" s="870"/>
      <c r="I933" s="870"/>
      <c r="J933" s="870"/>
      <c r="K933" s="870"/>
      <c r="L933" s="870"/>
      <c r="M933" s="870"/>
      <c r="N933" s="870"/>
      <c r="O933" s="870"/>
      <c r="P933" s="870"/>
      <c r="Q933" s="870"/>
    </row>
    <row r="934" ht="25.15" customHeight="true" x14ac:dyDescent="0.2">
      <c r="C934" s="870"/>
      <c r="D934" s="870"/>
      <c r="E934" s="870"/>
      <c r="F934" s="870"/>
      <c r="G934" s="870"/>
      <c r="H934" s="870"/>
      <c r="I934" s="870"/>
      <c r="J934" s="870"/>
      <c r="K934" s="870"/>
      <c r="L934" s="870"/>
      <c r="M934" s="870"/>
      <c r="N934" s="870"/>
      <c r="O934" s="870"/>
      <c r="P934" s="870"/>
      <c r="Q934" s="870"/>
    </row>
    <row r="935" ht="25.15" customHeight="true" x14ac:dyDescent="0.2">
      <c r="C935" s="870"/>
      <c r="D935" s="870"/>
      <c r="E935" s="870"/>
      <c r="F935" s="870"/>
      <c r="G935" s="870"/>
      <c r="H935" s="870"/>
      <c r="I935" s="870"/>
      <c r="J935" s="870"/>
      <c r="K935" s="870"/>
      <c r="L935" s="870"/>
      <c r="M935" s="870"/>
      <c r="N935" s="870"/>
      <c r="O935" s="870"/>
      <c r="P935" s="870"/>
      <c r="Q935" s="870"/>
    </row>
    <row r="936" ht="25.15" customHeight="true" x14ac:dyDescent="0.2">
      <c r="C936" s="870"/>
      <c r="D936" s="870"/>
      <c r="E936" s="870"/>
      <c r="F936" s="870"/>
      <c r="G936" s="870"/>
      <c r="H936" s="870"/>
      <c r="I936" s="870"/>
      <c r="J936" s="870"/>
      <c r="K936" s="870"/>
      <c r="L936" s="870"/>
      <c r="M936" s="870"/>
      <c r="N936" s="870"/>
      <c r="O936" s="870"/>
      <c r="P936" s="870"/>
      <c r="Q936" s="870"/>
    </row>
    <row r="937" ht="25.15" customHeight="true" x14ac:dyDescent="0.2">
      <c r="C937" s="870"/>
      <c r="D937" s="870"/>
      <c r="E937" s="870"/>
      <c r="F937" s="870"/>
      <c r="G937" s="870"/>
      <c r="H937" s="870"/>
      <c r="I937" s="870"/>
      <c r="J937" s="870"/>
      <c r="K937" s="870"/>
      <c r="L937" s="870"/>
      <c r="M937" s="870"/>
      <c r="N937" s="870"/>
      <c r="O937" s="870"/>
      <c r="P937" s="870"/>
      <c r="Q937" s="870"/>
    </row>
    <row r="938" ht="25.15" customHeight="true" x14ac:dyDescent="0.2">
      <c r="C938" s="870"/>
      <c r="D938" s="870"/>
      <c r="E938" s="870"/>
      <c r="F938" s="870"/>
      <c r="G938" s="870"/>
      <c r="H938" s="870"/>
      <c r="I938" s="870"/>
      <c r="J938" s="870"/>
      <c r="K938" s="870"/>
      <c r="L938" s="870"/>
      <c r="M938" s="870"/>
      <c r="N938" s="870"/>
      <c r="O938" s="870"/>
      <c r="P938" s="870"/>
      <c r="Q938" s="870"/>
    </row>
    <row r="939" ht="25.15" customHeight="true" x14ac:dyDescent="0.2">
      <c r="C939" s="870"/>
      <c r="D939" s="870"/>
      <c r="E939" s="870"/>
      <c r="F939" s="870"/>
      <c r="G939" s="870"/>
      <c r="H939" s="870"/>
      <c r="I939" s="870"/>
      <c r="J939" s="870"/>
      <c r="K939" s="870"/>
      <c r="L939" s="870"/>
      <c r="M939" s="870"/>
      <c r="N939" s="870"/>
      <c r="O939" s="870"/>
      <c r="P939" s="870"/>
      <c r="Q939" s="870"/>
    </row>
    <row r="940" ht="25.15" customHeight="true" x14ac:dyDescent="0.2">
      <c r="C940" s="870"/>
      <c r="D940" s="870"/>
      <c r="E940" s="870"/>
      <c r="F940" s="870"/>
      <c r="G940" s="870"/>
      <c r="H940" s="870"/>
      <c r="I940" s="870"/>
      <c r="J940" s="870"/>
      <c r="K940" s="870"/>
      <c r="L940" s="870"/>
      <c r="M940" s="870"/>
      <c r="N940" s="870"/>
      <c r="O940" s="870"/>
      <c r="P940" s="870"/>
      <c r="Q940" s="870"/>
    </row>
    <row r="941" ht="25.15" customHeight="true" x14ac:dyDescent="0.2">
      <c r="C941" s="870"/>
      <c r="D941" s="870"/>
      <c r="E941" s="870"/>
      <c r="F941" s="870"/>
      <c r="G941" s="870"/>
      <c r="H941" s="870"/>
      <c r="I941" s="870"/>
      <c r="J941" s="870"/>
      <c r="K941" s="870"/>
      <c r="L941" s="870"/>
      <c r="M941" s="870"/>
      <c r="N941" s="870"/>
      <c r="O941" s="870"/>
      <c r="P941" s="870"/>
      <c r="Q941" s="870"/>
    </row>
    <row r="942" ht="25.15" customHeight="true" x14ac:dyDescent="0.2">
      <c r="C942" s="870"/>
      <c r="D942" s="870"/>
      <c r="E942" s="870"/>
      <c r="F942" s="870"/>
      <c r="G942" s="870"/>
      <c r="H942" s="870"/>
      <c r="I942" s="870"/>
      <c r="J942" s="870"/>
      <c r="K942" s="870"/>
      <c r="L942" s="870"/>
      <c r="M942" s="870"/>
      <c r="N942" s="870"/>
      <c r="O942" s="870"/>
      <c r="P942" s="870"/>
      <c r="Q942" s="870"/>
    </row>
    <row r="943" ht="25.15" customHeight="true" x14ac:dyDescent="0.2">
      <c r="C943" s="870"/>
      <c r="D943" s="870"/>
      <c r="E943" s="870"/>
      <c r="F943" s="870"/>
      <c r="G943" s="870"/>
      <c r="H943" s="870"/>
      <c r="I943" s="870"/>
      <c r="J943" s="870"/>
      <c r="K943" s="870"/>
      <c r="L943" s="870"/>
      <c r="M943" s="870"/>
      <c r="N943" s="870"/>
      <c r="O943" s="870"/>
      <c r="P943" s="870"/>
      <c r="Q943" s="870"/>
    </row>
    <row r="944" ht="25.15" customHeight="true" x14ac:dyDescent="0.2">
      <c r="C944" s="870"/>
      <c r="D944" s="870"/>
      <c r="E944" s="870"/>
      <c r="F944" s="870"/>
      <c r="G944" s="870"/>
      <c r="H944" s="870"/>
      <c r="I944" s="870"/>
      <c r="J944" s="870"/>
      <c r="K944" s="870"/>
      <c r="L944" s="870"/>
      <c r="M944" s="870"/>
      <c r="N944" s="870"/>
      <c r="O944" s="870"/>
      <c r="P944" s="870"/>
      <c r="Q944" s="870"/>
    </row>
    <row r="945" ht="25.15" customHeight="true" x14ac:dyDescent="0.2">
      <c r="C945" s="870"/>
      <c r="D945" s="870"/>
      <c r="E945" s="870"/>
      <c r="F945" s="870"/>
      <c r="G945" s="870"/>
      <c r="H945" s="870"/>
      <c r="I945" s="870"/>
      <c r="J945" s="870"/>
      <c r="K945" s="870"/>
      <c r="L945" s="870"/>
      <c r="M945" s="870"/>
      <c r="N945" s="870"/>
      <c r="O945" s="870"/>
      <c r="P945" s="870"/>
      <c r="Q945" s="870"/>
    </row>
    <row r="946" ht="25.15" customHeight="true" x14ac:dyDescent="0.2">
      <c r="C946" s="870"/>
      <c r="D946" s="870"/>
      <c r="E946" s="870"/>
      <c r="F946" s="870"/>
      <c r="G946" s="870"/>
      <c r="H946" s="870"/>
      <c r="I946" s="870"/>
      <c r="J946" s="870"/>
      <c r="K946" s="870"/>
      <c r="L946" s="870"/>
      <c r="M946" s="870"/>
      <c r="N946" s="870"/>
      <c r="O946" s="870"/>
      <c r="P946" s="870"/>
      <c r="Q946" s="870"/>
    </row>
    <row r="947" ht="25.15" customHeight="true" x14ac:dyDescent="0.2">
      <c r="C947" s="870"/>
      <c r="D947" s="870"/>
      <c r="E947" s="870"/>
      <c r="F947" s="870"/>
      <c r="G947" s="870"/>
      <c r="H947" s="870"/>
      <c r="I947" s="870"/>
      <c r="J947" s="870"/>
      <c r="K947" s="870"/>
      <c r="L947" s="870"/>
      <c r="M947" s="870"/>
      <c r="N947" s="870"/>
      <c r="O947" s="870"/>
      <c r="P947" s="870"/>
      <c r="Q947" s="870"/>
    </row>
    <row r="948" ht="25.15" customHeight="true" x14ac:dyDescent="0.2">
      <c r="C948" s="870"/>
      <c r="D948" s="870"/>
      <c r="E948" s="870"/>
      <c r="F948" s="870"/>
      <c r="G948" s="870"/>
      <c r="H948" s="870"/>
      <c r="I948" s="870"/>
      <c r="J948" s="870"/>
      <c r="K948" s="870"/>
      <c r="L948" s="870"/>
      <c r="M948" s="870"/>
      <c r="N948" s="870"/>
      <c r="O948" s="870"/>
      <c r="P948" s="870"/>
      <c r="Q948" s="870"/>
    </row>
    <row r="949" ht="25.15" customHeight="true" x14ac:dyDescent="0.2">
      <c r="C949" s="870"/>
      <c r="D949" s="870"/>
      <c r="E949" s="870"/>
      <c r="F949" s="870"/>
      <c r="G949" s="870"/>
      <c r="H949" s="870"/>
      <c r="I949" s="870"/>
      <c r="J949" s="870"/>
      <c r="K949" s="870"/>
      <c r="L949" s="870"/>
      <c r="M949" s="870"/>
      <c r="N949" s="870"/>
      <c r="O949" s="870"/>
      <c r="P949" s="870"/>
      <c r="Q949" s="870"/>
    </row>
    <row r="950" ht="25.15" customHeight="true" x14ac:dyDescent="0.2">
      <c r="C950" s="870"/>
      <c r="D950" s="870"/>
      <c r="E950" s="870"/>
      <c r="F950" s="870"/>
      <c r="G950" s="870"/>
      <c r="H950" s="870"/>
      <c r="I950" s="870"/>
      <c r="J950" s="870"/>
      <c r="K950" s="870"/>
      <c r="L950" s="870"/>
      <c r="M950" s="870"/>
      <c r="N950" s="870"/>
      <c r="O950" s="870"/>
      <c r="P950" s="870"/>
      <c r="Q950" s="870"/>
    </row>
    <row r="951" ht="25.15" customHeight="true" x14ac:dyDescent="0.2">
      <c r="C951" s="870"/>
      <c r="D951" s="870"/>
      <c r="E951" s="870"/>
      <c r="F951" s="870"/>
      <c r="G951" s="870"/>
      <c r="H951" s="870"/>
      <c r="I951" s="870"/>
      <c r="J951" s="870"/>
      <c r="K951" s="870"/>
      <c r="L951" s="870"/>
      <c r="M951" s="870"/>
      <c r="N951" s="870"/>
      <c r="O951" s="870"/>
      <c r="P951" s="870"/>
      <c r="Q951" s="870"/>
    </row>
    <row r="952" ht="25.15" customHeight="true" x14ac:dyDescent="0.2">
      <c r="C952" s="870"/>
      <c r="D952" s="870"/>
      <c r="E952" s="870"/>
      <c r="F952" s="870"/>
      <c r="G952" s="870"/>
      <c r="H952" s="870"/>
      <c r="I952" s="870"/>
      <c r="J952" s="870"/>
      <c r="K952" s="870"/>
      <c r="L952" s="870"/>
      <c r="M952" s="870"/>
      <c r="N952" s="870"/>
      <c r="O952" s="870"/>
      <c r="P952" s="870"/>
      <c r="Q952" s="870"/>
    </row>
    <row r="953" ht="25.15" customHeight="true" x14ac:dyDescent="0.2">
      <c r="C953" s="870"/>
      <c r="D953" s="870"/>
      <c r="E953" s="870"/>
      <c r="F953" s="870"/>
      <c r="G953" s="870"/>
      <c r="H953" s="870"/>
      <c r="I953" s="870"/>
      <c r="J953" s="870"/>
      <c r="K953" s="870"/>
      <c r="L953" s="870"/>
      <c r="M953" s="870"/>
      <c r="N953" s="870"/>
      <c r="O953" s="870"/>
      <c r="P953" s="870"/>
      <c r="Q953" s="870"/>
    </row>
    <row r="954" ht="25.15" customHeight="true" x14ac:dyDescent="0.2">
      <c r="C954" s="870"/>
      <c r="D954" s="870"/>
      <c r="E954" s="870"/>
      <c r="F954" s="870"/>
      <c r="G954" s="870"/>
      <c r="H954" s="870"/>
      <c r="I954" s="870"/>
      <c r="J954" s="870"/>
      <c r="K954" s="870"/>
      <c r="L954" s="870"/>
      <c r="M954" s="870"/>
      <c r="N954" s="870"/>
      <c r="O954" s="870"/>
      <c r="P954" s="870"/>
      <c r="Q954" s="870"/>
    </row>
    <row r="955" ht="25.15" customHeight="true" x14ac:dyDescent="0.2">
      <c r="C955" s="870"/>
      <c r="D955" s="870"/>
      <c r="E955" s="870"/>
      <c r="F955" s="870"/>
      <c r="G955" s="870"/>
      <c r="H955" s="870"/>
      <c r="I955" s="870"/>
      <c r="J955" s="870"/>
      <c r="K955" s="870"/>
      <c r="L955" s="870"/>
      <c r="M955" s="870"/>
      <c r="N955" s="870"/>
      <c r="O955" s="870"/>
      <c r="P955" s="870"/>
      <c r="Q955" s="870"/>
    </row>
    <row r="956" ht="25.15" customHeight="true" x14ac:dyDescent="0.2">
      <c r="C956" s="870"/>
      <c r="D956" s="870"/>
      <c r="E956" s="870"/>
      <c r="F956" s="870"/>
      <c r="G956" s="870"/>
      <c r="H956" s="870"/>
      <c r="I956" s="870"/>
      <c r="J956" s="870"/>
      <c r="K956" s="870"/>
      <c r="L956" s="870"/>
      <c r="M956" s="870"/>
      <c r="N956" s="870"/>
      <c r="O956" s="870"/>
      <c r="P956" s="870"/>
      <c r="Q956" s="870"/>
    </row>
    <row r="957" ht="25.15" customHeight="true" x14ac:dyDescent="0.2">
      <c r="C957" s="870"/>
      <c r="D957" s="870"/>
      <c r="E957" s="870"/>
      <c r="F957" s="870"/>
      <c r="G957" s="870"/>
      <c r="H957" s="870"/>
      <c r="I957" s="870"/>
      <c r="J957" s="870"/>
      <c r="K957" s="870"/>
      <c r="L957" s="870"/>
      <c r="M957" s="870"/>
      <c r="N957" s="870"/>
      <c r="O957" s="870"/>
      <c r="P957" s="870"/>
      <c r="Q957" s="870"/>
    </row>
    <row r="958" ht="25.15" customHeight="true" x14ac:dyDescent="0.2">
      <c r="C958" s="870"/>
      <c r="D958" s="870"/>
      <c r="E958" s="870"/>
      <c r="F958" s="870"/>
      <c r="G958" s="870"/>
      <c r="H958" s="870"/>
      <c r="I958" s="870"/>
      <c r="J958" s="870"/>
      <c r="K958" s="870"/>
      <c r="L958" s="870"/>
      <c r="M958" s="870"/>
      <c r="N958" s="870"/>
      <c r="O958" s="870"/>
      <c r="P958" s="870"/>
      <c r="Q958" s="870"/>
    </row>
    <row r="959" ht="25.15" customHeight="true" x14ac:dyDescent="0.2">
      <c r="C959" s="870"/>
      <c r="D959" s="870"/>
      <c r="E959" s="870"/>
      <c r="F959" s="870"/>
      <c r="G959" s="870"/>
      <c r="H959" s="870"/>
      <c r="I959" s="870"/>
      <c r="J959" s="870"/>
      <c r="K959" s="870"/>
      <c r="L959" s="870"/>
      <c r="M959" s="870"/>
      <c r="N959" s="870"/>
      <c r="O959" s="870"/>
      <c r="P959" s="870"/>
      <c r="Q959" s="870"/>
    </row>
    <row r="960" ht="25.15" customHeight="true" x14ac:dyDescent="0.2">
      <c r="C960" s="870"/>
      <c r="D960" s="870"/>
      <c r="E960" s="870"/>
      <c r="F960" s="870"/>
      <c r="G960" s="870"/>
      <c r="H960" s="870"/>
      <c r="I960" s="870"/>
      <c r="J960" s="870"/>
      <c r="K960" s="870"/>
      <c r="L960" s="870"/>
      <c r="M960" s="870"/>
      <c r="N960" s="870"/>
      <c r="O960" s="870"/>
      <c r="P960" s="870"/>
      <c r="Q960" s="870"/>
    </row>
    <row r="961" ht="25.15" customHeight="true" x14ac:dyDescent="0.2">
      <c r="C961" s="870"/>
      <c r="D961" s="870"/>
      <c r="E961" s="870"/>
      <c r="F961" s="870"/>
      <c r="G961" s="870"/>
      <c r="H961" s="870"/>
      <c r="I961" s="870"/>
      <c r="J961" s="870"/>
      <c r="K961" s="870"/>
      <c r="L961" s="870"/>
      <c r="M961" s="870"/>
      <c r="N961" s="870"/>
      <c r="O961" s="870"/>
      <c r="P961" s="870"/>
      <c r="Q961" s="870"/>
    </row>
    <row r="962" ht="25.15" customHeight="true" x14ac:dyDescent="0.2">
      <c r="C962" s="870"/>
      <c r="D962" s="870"/>
      <c r="E962" s="870"/>
      <c r="F962" s="870"/>
      <c r="G962" s="870"/>
      <c r="H962" s="870"/>
      <c r="I962" s="870"/>
      <c r="J962" s="870"/>
      <c r="K962" s="870"/>
      <c r="L962" s="870"/>
      <c r="M962" s="870"/>
      <c r="N962" s="870"/>
      <c r="O962" s="870"/>
      <c r="P962" s="870"/>
      <c r="Q962" s="870"/>
    </row>
    <row r="963" ht="25.15" customHeight="true" x14ac:dyDescent="0.2">
      <c r="C963" s="870"/>
      <c r="D963" s="870"/>
      <c r="E963" s="870"/>
      <c r="F963" s="870"/>
      <c r="G963" s="870"/>
      <c r="H963" s="870"/>
      <c r="I963" s="870"/>
      <c r="J963" s="870"/>
      <c r="K963" s="870"/>
      <c r="L963" s="870"/>
      <c r="M963" s="870"/>
      <c r="N963" s="870"/>
      <c r="O963" s="870"/>
      <c r="P963" s="870"/>
      <c r="Q963" s="870"/>
    </row>
    <row r="964" ht="25.15" customHeight="true" x14ac:dyDescent="0.2">
      <c r="C964" s="870"/>
      <c r="D964" s="870"/>
      <c r="E964" s="870"/>
      <c r="F964" s="870"/>
      <c r="G964" s="870"/>
      <c r="H964" s="870"/>
      <c r="I964" s="870"/>
      <c r="J964" s="870"/>
      <c r="K964" s="870"/>
      <c r="L964" s="870"/>
      <c r="M964" s="870"/>
      <c r="N964" s="870"/>
      <c r="O964" s="870"/>
      <c r="P964" s="870"/>
      <c r="Q964" s="870"/>
    </row>
    <row r="965" ht="25.15" customHeight="true" x14ac:dyDescent="0.2">
      <c r="C965" s="870"/>
      <c r="D965" s="870"/>
      <c r="E965" s="870"/>
      <c r="F965" s="870"/>
      <c r="G965" s="870"/>
      <c r="H965" s="870"/>
      <c r="I965" s="870"/>
      <c r="J965" s="870"/>
      <c r="K965" s="870"/>
      <c r="L965" s="870"/>
      <c r="M965" s="870"/>
      <c r="N965" s="870"/>
      <c r="O965" s="870"/>
      <c r="P965" s="870"/>
      <c r="Q965" s="870"/>
    </row>
    <row r="966" ht="25.15" customHeight="true" x14ac:dyDescent="0.2">
      <c r="C966" s="870"/>
      <c r="D966" s="870"/>
      <c r="E966" s="870"/>
      <c r="F966" s="870"/>
      <c r="G966" s="870"/>
      <c r="H966" s="870"/>
      <c r="I966" s="870"/>
      <c r="J966" s="870"/>
      <c r="K966" s="870"/>
      <c r="L966" s="870"/>
      <c r="M966" s="870"/>
      <c r="N966" s="870"/>
      <c r="O966" s="870"/>
      <c r="P966" s="870"/>
      <c r="Q966" s="870"/>
    </row>
    <row r="967" ht="25.15" customHeight="true" x14ac:dyDescent="0.2">
      <c r="C967" s="870"/>
      <c r="D967" s="870"/>
      <c r="E967" s="870"/>
      <c r="F967" s="870"/>
      <c r="G967" s="870"/>
      <c r="H967" s="870"/>
      <c r="I967" s="870"/>
      <c r="J967" s="870"/>
      <c r="K967" s="870"/>
      <c r="L967" s="870"/>
      <c r="M967" s="870"/>
      <c r="N967" s="870"/>
      <c r="O967" s="870"/>
      <c r="P967" s="870"/>
      <c r="Q967" s="870"/>
    </row>
    <row r="968" ht="25.15" customHeight="true" x14ac:dyDescent="0.2">
      <c r="C968" s="870"/>
      <c r="D968" s="870"/>
      <c r="E968" s="870"/>
      <c r="F968" s="870"/>
      <c r="G968" s="870"/>
      <c r="H968" s="870"/>
      <c r="I968" s="870"/>
      <c r="J968" s="870"/>
      <c r="K968" s="870"/>
      <c r="L968" s="870"/>
      <c r="M968" s="870"/>
      <c r="N968" s="870"/>
      <c r="O968" s="870"/>
      <c r="P968" s="870"/>
      <c r="Q968" s="870"/>
    </row>
    <row r="969" ht="25.15" customHeight="true" x14ac:dyDescent="0.2">
      <c r="C969" s="870"/>
      <c r="D969" s="870"/>
      <c r="E969" s="870"/>
      <c r="F969" s="870"/>
      <c r="G969" s="870"/>
      <c r="H969" s="870"/>
      <c r="I969" s="870"/>
      <c r="J969" s="870"/>
      <c r="K969" s="870"/>
      <c r="L969" s="870"/>
      <c r="M969" s="870"/>
      <c r="N969" s="870"/>
      <c r="O969" s="870"/>
      <c r="P969" s="870"/>
      <c r="Q969" s="870"/>
    </row>
    <row r="970" ht="25.15" customHeight="true" x14ac:dyDescent="0.2">
      <c r="C970" s="870"/>
      <c r="D970" s="870"/>
      <c r="E970" s="870"/>
      <c r="F970" s="870"/>
      <c r="G970" s="870"/>
      <c r="H970" s="870"/>
      <c r="I970" s="870"/>
      <c r="J970" s="870"/>
      <c r="K970" s="870"/>
      <c r="L970" s="870"/>
      <c r="M970" s="870"/>
      <c r="N970" s="870"/>
      <c r="O970" s="870"/>
      <c r="P970" s="870"/>
      <c r="Q970" s="870"/>
    </row>
    <row r="971" ht="25.15" customHeight="true" x14ac:dyDescent="0.2">
      <c r="C971" s="870"/>
      <c r="D971" s="870"/>
      <c r="E971" s="870"/>
      <c r="F971" s="870"/>
      <c r="G971" s="870"/>
      <c r="H971" s="870"/>
      <c r="I971" s="870"/>
      <c r="J971" s="870"/>
      <c r="K971" s="870"/>
      <c r="L971" s="870"/>
      <c r="M971" s="870"/>
      <c r="N971" s="870"/>
      <c r="O971" s="870"/>
      <c r="P971" s="870"/>
      <c r="Q971" s="870"/>
    </row>
    <row r="972" ht="25.15" customHeight="true" x14ac:dyDescent="0.2">
      <c r="C972" s="870"/>
      <c r="D972" s="870"/>
      <c r="E972" s="870"/>
      <c r="F972" s="870"/>
      <c r="G972" s="870"/>
      <c r="H972" s="870"/>
      <c r="I972" s="870"/>
      <c r="J972" s="870"/>
      <c r="K972" s="870"/>
      <c r="L972" s="870"/>
      <c r="M972" s="870"/>
      <c r="N972" s="870"/>
      <c r="O972" s="870"/>
      <c r="P972" s="870"/>
      <c r="Q972" s="870"/>
    </row>
    <row r="973" ht="25.15" customHeight="true" x14ac:dyDescent="0.2">
      <c r="C973" s="870"/>
      <c r="D973" s="870"/>
      <c r="E973" s="870"/>
      <c r="F973" s="870"/>
      <c r="G973" s="870"/>
      <c r="H973" s="870"/>
      <c r="I973" s="870"/>
      <c r="J973" s="870"/>
      <c r="K973" s="870"/>
      <c r="L973" s="870"/>
      <c r="M973" s="870"/>
      <c r="N973" s="870"/>
      <c r="O973" s="870"/>
      <c r="P973" s="870"/>
      <c r="Q973" s="870"/>
    </row>
    <row r="974" ht="25.15" customHeight="true" x14ac:dyDescent="0.2">
      <c r="C974" s="870"/>
      <c r="D974" s="870"/>
      <c r="E974" s="870"/>
      <c r="F974" s="870"/>
      <c r="G974" s="870"/>
      <c r="H974" s="870"/>
      <c r="I974" s="870"/>
      <c r="J974" s="870"/>
      <c r="K974" s="870"/>
      <c r="L974" s="870"/>
      <c r="M974" s="870"/>
      <c r="N974" s="870"/>
      <c r="O974" s="870"/>
      <c r="P974" s="870"/>
      <c r="Q974" s="870"/>
    </row>
    <row r="975" ht="25.15" customHeight="true" x14ac:dyDescent="0.2">
      <c r="C975" s="870"/>
      <c r="D975" s="870"/>
      <c r="E975" s="870"/>
      <c r="F975" s="870"/>
      <c r="G975" s="870"/>
      <c r="H975" s="870"/>
      <c r="I975" s="870"/>
      <c r="J975" s="870"/>
      <c r="K975" s="870"/>
      <c r="L975" s="870"/>
      <c r="M975" s="870"/>
      <c r="N975" s="870"/>
      <c r="O975" s="870"/>
      <c r="P975" s="870"/>
      <c r="Q975" s="870"/>
    </row>
    <row r="976" ht="25.15" customHeight="true" x14ac:dyDescent="0.2">
      <c r="C976" s="870"/>
      <c r="D976" s="870"/>
      <c r="E976" s="870"/>
      <c r="F976" s="870"/>
      <c r="G976" s="870"/>
      <c r="H976" s="870"/>
      <c r="I976" s="870"/>
      <c r="J976" s="870"/>
      <c r="K976" s="870"/>
      <c r="L976" s="870"/>
      <c r="M976" s="870"/>
      <c r="N976" s="870"/>
      <c r="O976" s="870"/>
      <c r="P976" s="870"/>
      <c r="Q976" s="870"/>
    </row>
    <row r="977" ht="25.15" customHeight="true" x14ac:dyDescent="0.2">
      <c r="C977" s="870"/>
      <c r="D977" s="870"/>
      <c r="E977" s="870"/>
      <c r="F977" s="870"/>
      <c r="G977" s="870"/>
      <c r="H977" s="870"/>
      <c r="I977" s="870"/>
      <c r="J977" s="870"/>
      <c r="K977" s="870"/>
      <c r="L977" s="870"/>
      <c r="M977" s="870"/>
      <c r="N977" s="870"/>
      <c r="O977" s="870"/>
      <c r="P977" s="870"/>
      <c r="Q977" s="870"/>
    </row>
    <row r="978" ht="25.15" customHeight="true" x14ac:dyDescent="0.2">
      <c r="C978" s="870"/>
      <c r="D978" s="870"/>
      <c r="E978" s="870"/>
      <c r="F978" s="870"/>
      <c r="G978" s="870"/>
      <c r="H978" s="870"/>
      <c r="I978" s="870"/>
      <c r="J978" s="870"/>
      <c r="K978" s="870"/>
      <c r="L978" s="870"/>
      <c r="M978" s="870"/>
      <c r="N978" s="870"/>
      <c r="O978" s="870"/>
      <c r="P978" s="870"/>
      <c r="Q978" s="870"/>
    </row>
    <row r="979" ht="25.15" customHeight="true" x14ac:dyDescent="0.2">
      <c r="C979" s="870"/>
      <c r="D979" s="870"/>
      <c r="E979" s="870"/>
      <c r="F979" s="870"/>
      <c r="G979" s="870"/>
      <c r="H979" s="870"/>
      <c r="I979" s="870"/>
      <c r="J979" s="870"/>
      <c r="K979" s="870"/>
      <c r="L979" s="870"/>
      <c r="M979" s="870"/>
      <c r="N979" s="870"/>
      <c r="O979" s="870"/>
      <c r="P979" s="870"/>
      <c r="Q979" s="870"/>
    </row>
    <row r="980" ht="25.15" customHeight="true" x14ac:dyDescent="0.2">
      <c r="C980" s="870"/>
      <c r="D980" s="870"/>
      <c r="E980" s="870"/>
      <c r="F980" s="870"/>
      <c r="G980" s="870"/>
      <c r="H980" s="870"/>
      <c r="I980" s="870"/>
      <c r="J980" s="870"/>
      <c r="K980" s="870"/>
      <c r="L980" s="870"/>
      <c r="M980" s="870"/>
      <c r="N980" s="870"/>
      <c r="O980" s="870"/>
      <c r="P980" s="870"/>
      <c r="Q980" s="870"/>
    </row>
    <row r="981" ht="25.15" customHeight="true" x14ac:dyDescent="0.2">
      <c r="C981" s="870"/>
      <c r="D981" s="870"/>
      <c r="E981" s="870"/>
      <c r="F981" s="870"/>
      <c r="G981" s="870"/>
      <c r="H981" s="870"/>
      <c r="I981" s="870"/>
      <c r="J981" s="870"/>
      <c r="K981" s="870"/>
      <c r="L981" s="870"/>
      <c r="M981" s="870"/>
      <c r="N981" s="870"/>
      <c r="O981" s="870"/>
      <c r="P981" s="870"/>
      <c r="Q981" s="870"/>
    </row>
    <row r="982" ht="25.15" customHeight="true" x14ac:dyDescent="0.2">
      <c r="C982" s="870"/>
      <c r="D982" s="870"/>
      <c r="E982" s="870"/>
      <c r="F982" s="870"/>
      <c r="G982" s="870"/>
      <c r="H982" s="870"/>
      <c r="I982" s="870"/>
      <c r="J982" s="870"/>
      <c r="K982" s="870"/>
      <c r="L982" s="870"/>
      <c r="M982" s="870"/>
      <c r="N982" s="870"/>
      <c r="O982" s="870"/>
      <c r="P982" s="870"/>
      <c r="Q982" s="870"/>
    </row>
    <row r="983" ht="25.15" customHeight="true" x14ac:dyDescent="0.2">
      <c r="C983" s="870"/>
      <c r="D983" s="870"/>
      <c r="E983" s="870"/>
      <c r="F983" s="870"/>
      <c r="G983" s="870"/>
      <c r="H983" s="870"/>
      <c r="I983" s="870"/>
      <c r="J983" s="870"/>
      <c r="K983" s="870"/>
      <c r="L983" s="870"/>
      <c r="M983" s="870"/>
      <c r="N983" s="870"/>
      <c r="O983" s="870"/>
      <c r="P983" s="870"/>
      <c r="Q983" s="870"/>
    </row>
    <row r="984" ht="25.15" customHeight="true" x14ac:dyDescent="0.2">
      <c r="C984" s="870"/>
      <c r="D984" s="870"/>
      <c r="E984" s="870"/>
      <c r="F984" s="870"/>
      <c r="G984" s="870"/>
      <c r="H984" s="870"/>
      <c r="I984" s="870"/>
      <c r="J984" s="870"/>
      <c r="K984" s="870"/>
      <c r="L984" s="870"/>
      <c r="M984" s="870"/>
      <c r="N984" s="870"/>
      <c r="O984" s="870"/>
      <c r="P984" s="870"/>
      <c r="Q984" s="870"/>
    </row>
    <row r="985" ht="25.15" customHeight="true" x14ac:dyDescent="0.2">
      <c r="C985" s="870"/>
      <c r="D985" s="870"/>
      <c r="E985" s="870"/>
      <c r="F985" s="870"/>
      <c r="G985" s="870"/>
      <c r="H985" s="870"/>
      <c r="I985" s="870"/>
      <c r="J985" s="870"/>
      <c r="K985" s="870"/>
      <c r="L985" s="870"/>
      <c r="M985" s="870"/>
      <c r="N985" s="870"/>
      <c r="O985" s="870"/>
      <c r="P985" s="870"/>
      <c r="Q985" s="870"/>
    </row>
    <row r="986" ht="25.15" customHeight="true" x14ac:dyDescent="0.2">
      <c r="C986" s="870"/>
      <c r="D986" s="870"/>
      <c r="E986" s="870"/>
      <c r="F986" s="870"/>
      <c r="G986" s="870"/>
      <c r="H986" s="870"/>
      <c r="I986" s="870"/>
      <c r="J986" s="870"/>
      <c r="K986" s="870"/>
      <c r="L986" s="870"/>
      <c r="M986" s="870"/>
      <c r="N986" s="870"/>
      <c r="O986" s="870"/>
      <c r="P986" s="870"/>
      <c r="Q986" s="870"/>
    </row>
    <row r="987" ht="25.15" customHeight="true" x14ac:dyDescent="0.2">
      <c r="C987" s="870"/>
      <c r="D987" s="870"/>
      <c r="E987" s="870"/>
      <c r="F987" s="870"/>
      <c r="G987" s="870"/>
      <c r="H987" s="870"/>
      <c r="I987" s="870"/>
      <c r="J987" s="870"/>
      <c r="K987" s="870"/>
      <c r="L987" s="870"/>
      <c r="M987" s="870"/>
      <c r="N987" s="870"/>
      <c r="O987" s="870"/>
      <c r="P987" s="870"/>
      <c r="Q987" s="870"/>
    </row>
    <row r="988" ht="25.15" customHeight="true" x14ac:dyDescent="0.2">
      <c r="C988" s="870"/>
      <c r="D988" s="870"/>
      <c r="E988" s="870"/>
      <c r="F988" s="870"/>
      <c r="G988" s="870"/>
      <c r="H988" s="870"/>
      <c r="I988" s="870"/>
      <c r="J988" s="870"/>
      <c r="K988" s="870"/>
      <c r="L988" s="870"/>
      <c r="M988" s="870"/>
      <c r="N988" s="870"/>
      <c r="O988" s="870"/>
      <c r="P988" s="870"/>
      <c r="Q988" s="870"/>
    </row>
    <row r="989" ht="25.15" customHeight="true" x14ac:dyDescent="0.2">
      <c r="C989" s="870"/>
      <c r="D989" s="870"/>
      <c r="E989" s="870"/>
      <c r="F989" s="870"/>
      <c r="G989" s="870"/>
      <c r="H989" s="870"/>
      <c r="I989" s="870"/>
      <c r="J989" s="870"/>
      <c r="K989" s="870"/>
      <c r="L989" s="870"/>
      <c r="M989" s="870"/>
      <c r="N989" s="870"/>
      <c r="O989" s="870"/>
      <c r="P989" s="870"/>
      <c r="Q989" s="870"/>
    </row>
    <row r="990" ht="25.15" customHeight="true" x14ac:dyDescent="0.2">
      <c r="C990" s="870"/>
      <c r="D990" s="870"/>
      <c r="E990" s="870"/>
      <c r="F990" s="870"/>
      <c r="G990" s="870"/>
      <c r="H990" s="870"/>
      <c r="I990" s="870"/>
      <c r="J990" s="870"/>
      <c r="K990" s="870"/>
      <c r="L990" s="870"/>
      <c r="M990" s="870"/>
      <c r="N990" s="870"/>
      <c r="O990" s="870"/>
      <c r="P990" s="870"/>
      <c r="Q990" s="870"/>
    </row>
    <row r="991" ht="25.15" customHeight="true" x14ac:dyDescent="0.2">
      <c r="C991" s="870"/>
      <c r="D991" s="870"/>
      <c r="E991" s="870"/>
      <c r="F991" s="870"/>
      <c r="G991" s="870"/>
      <c r="H991" s="870"/>
      <c r="I991" s="870"/>
      <c r="J991" s="870"/>
      <c r="K991" s="870"/>
      <c r="L991" s="870"/>
      <c r="M991" s="870"/>
      <c r="N991" s="870"/>
      <c r="O991" s="870"/>
      <c r="P991" s="870"/>
      <c r="Q991" s="870"/>
    </row>
    <row r="992" ht="25.15" customHeight="true" x14ac:dyDescent="0.2">
      <c r="C992" s="870"/>
      <c r="D992" s="870"/>
      <c r="E992" s="870"/>
      <c r="F992" s="870"/>
      <c r="G992" s="870"/>
      <c r="H992" s="870"/>
      <c r="I992" s="870"/>
      <c r="J992" s="870"/>
      <c r="K992" s="870"/>
      <c r="L992" s="870"/>
      <c r="M992" s="870"/>
      <c r="N992" s="870"/>
      <c r="O992" s="870"/>
      <c r="P992" s="870"/>
      <c r="Q992" s="870"/>
    </row>
    <row r="993" ht="25.15" customHeight="true" x14ac:dyDescent="0.2">
      <c r="C993" s="870"/>
      <c r="D993" s="870"/>
      <c r="E993" s="870"/>
      <c r="F993" s="870"/>
      <c r="G993" s="870"/>
      <c r="H993" s="870"/>
      <c r="I993" s="870"/>
      <c r="J993" s="870"/>
      <c r="K993" s="870"/>
      <c r="L993" s="870"/>
      <c r="M993" s="870"/>
      <c r="N993" s="870"/>
      <c r="O993" s="870"/>
      <c r="P993" s="870"/>
      <c r="Q993" s="870"/>
    </row>
    <row r="994" ht="25.15" customHeight="true" x14ac:dyDescent="0.2">
      <c r="C994" s="870"/>
      <c r="D994" s="870"/>
      <c r="E994" s="870"/>
      <c r="F994" s="870"/>
      <c r="G994" s="870"/>
      <c r="H994" s="870"/>
      <c r="I994" s="870"/>
      <c r="J994" s="870"/>
      <c r="K994" s="870"/>
      <c r="L994" s="870"/>
      <c r="M994" s="870"/>
      <c r="N994" s="870"/>
      <c r="O994" s="870"/>
      <c r="P994" s="870"/>
      <c r="Q994" s="870"/>
    </row>
    <row r="995" ht="25.15" customHeight="true" x14ac:dyDescent="0.2">
      <c r="C995" s="870"/>
      <c r="D995" s="870"/>
      <c r="E995" s="870"/>
      <c r="F995" s="870"/>
      <c r="G995" s="870"/>
      <c r="H995" s="870"/>
      <c r="I995" s="870"/>
      <c r="J995" s="870"/>
      <c r="K995" s="870"/>
      <c r="L995" s="870"/>
      <c r="M995" s="870"/>
      <c r="N995" s="870"/>
      <c r="O995" s="870"/>
      <c r="P995" s="870"/>
      <c r="Q995" s="870"/>
    </row>
    <row r="996" ht="25.15" customHeight="true" x14ac:dyDescent="0.2">
      <c r="C996" s="870"/>
      <c r="D996" s="870"/>
      <c r="E996" s="870"/>
      <c r="F996" s="870"/>
      <c r="G996" s="870"/>
      <c r="H996" s="870"/>
      <c r="I996" s="870"/>
      <c r="J996" s="870"/>
      <c r="K996" s="870"/>
      <c r="L996" s="870"/>
      <c r="M996" s="870"/>
      <c r="N996" s="870"/>
      <c r="O996" s="870"/>
      <c r="P996" s="870"/>
      <c r="Q996" s="870"/>
    </row>
    <row r="997" ht="25.15" customHeight="true" x14ac:dyDescent="0.2">
      <c r="C997" s="870"/>
      <c r="D997" s="870"/>
      <c r="E997" s="870"/>
      <c r="F997" s="870"/>
      <c r="G997" s="870"/>
      <c r="H997" s="870"/>
      <c r="I997" s="870"/>
      <c r="J997" s="870"/>
      <c r="K997" s="870"/>
      <c r="L997" s="870"/>
      <c r="M997" s="870"/>
      <c r="N997" s="870"/>
      <c r="O997" s="870"/>
      <c r="P997" s="870"/>
      <c r="Q997" s="870"/>
    </row>
    <row r="998" ht="25.15" customHeight="true" x14ac:dyDescent="0.2">
      <c r="C998" s="870"/>
      <c r="D998" s="870"/>
      <c r="E998" s="870"/>
      <c r="F998" s="870"/>
      <c r="G998" s="870"/>
      <c r="H998" s="870"/>
      <c r="I998" s="870"/>
      <c r="J998" s="870"/>
      <c r="K998" s="870"/>
      <c r="L998" s="870"/>
      <c r="M998" s="870"/>
      <c r="N998" s="870"/>
      <c r="O998" s="870"/>
      <c r="P998" s="870"/>
      <c r="Q998" s="870"/>
    </row>
    <row r="999" ht="25.15" customHeight="true" x14ac:dyDescent="0.2">
      <c r="C999" s="870"/>
      <c r="D999" s="870"/>
      <c r="E999" s="870"/>
      <c r="F999" s="870"/>
      <c r="G999" s="870"/>
      <c r="H999" s="870"/>
      <c r="I999" s="870"/>
      <c r="J999" s="870"/>
      <c r="K999" s="870"/>
      <c r="L999" s="870"/>
      <c r="M999" s="870"/>
      <c r="N999" s="870"/>
      <c r="O999" s="870"/>
      <c r="P999" s="870"/>
      <c r="Q999" s="870"/>
    </row>
    <row r="1000" ht="25.15" customHeight="true" x14ac:dyDescent="0.2">
      <c r="C1000" s="870"/>
      <c r="D1000" s="870"/>
      <c r="E1000" s="870"/>
      <c r="F1000" s="870"/>
      <c r="G1000" s="870"/>
      <c r="H1000" s="870"/>
      <c r="I1000" s="870"/>
      <c r="J1000" s="870"/>
      <c r="K1000" s="870"/>
      <c r="L1000" s="870"/>
      <c r="M1000" s="870"/>
      <c r="N1000" s="870"/>
      <c r="O1000" s="870"/>
      <c r="P1000" s="870"/>
      <c r="Q1000" s="870"/>
    </row>
    <row r="1001" ht="25.15" customHeight="true" x14ac:dyDescent="0.2">
      <c r="C1001" s="870"/>
      <c r="D1001" s="870"/>
      <c r="E1001" s="870"/>
      <c r="F1001" s="870"/>
      <c r="G1001" s="870"/>
      <c r="H1001" s="870"/>
      <c r="I1001" s="870"/>
      <c r="J1001" s="870"/>
      <c r="K1001" s="870"/>
      <c r="L1001" s="870"/>
      <c r="M1001" s="870"/>
      <c r="N1001" s="870"/>
      <c r="O1001" s="870"/>
      <c r="P1001" s="870"/>
      <c r="Q1001" s="870"/>
    </row>
    <row r="1002" ht="25.15" customHeight="true" x14ac:dyDescent="0.2">
      <c r="C1002" s="870"/>
      <c r="D1002" s="870"/>
      <c r="E1002" s="870"/>
      <c r="F1002" s="870"/>
      <c r="G1002" s="870"/>
      <c r="H1002" s="870"/>
      <c r="I1002" s="870"/>
      <c r="J1002" s="870"/>
      <c r="K1002" s="870"/>
      <c r="L1002" s="870"/>
      <c r="M1002" s="870"/>
      <c r="N1002" s="870"/>
      <c r="O1002" s="870"/>
      <c r="P1002" s="870"/>
      <c r="Q1002" s="870"/>
    </row>
    <row r="1003" ht="25.15" customHeight="true" x14ac:dyDescent="0.2">
      <c r="C1003" s="870"/>
      <c r="D1003" s="870"/>
      <c r="E1003" s="870"/>
      <c r="F1003" s="870"/>
      <c r="G1003" s="870"/>
      <c r="H1003" s="870"/>
      <c r="I1003" s="870"/>
      <c r="J1003" s="870"/>
      <c r="K1003" s="870"/>
      <c r="L1003" s="870"/>
      <c r="M1003" s="870"/>
      <c r="N1003" s="870"/>
      <c r="O1003" s="870"/>
      <c r="P1003" s="870"/>
      <c r="Q1003" s="870"/>
    </row>
    <row r="1004" ht="25.15" customHeight="true" x14ac:dyDescent="0.2">
      <c r="C1004" s="870"/>
      <c r="D1004" s="870"/>
      <c r="E1004" s="870"/>
      <c r="F1004" s="870"/>
      <c r="G1004" s="870"/>
      <c r="H1004" s="870"/>
      <c r="I1004" s="870"/>
      <c r="J1004" s="870"/>
      <c r="K1004" s="870"/>
      <c r="L1004" s="870"/>
      <c r="M1004" s="870"/>
      <c r="N1004" s="870"/>
      <c r="O1004" s="870"/>
      <c r="P1004" s="870"/>
      <c r="Q1004" s="870"/>
    </row>
    <row r="1005" ht="25.15" customHeight="true" x14ac:dyDescent="0.2">
      <c r="C1005" s="870"/>
      <c r="D1005" s="870"/>
      <c r="E1005" s="870"/>
      <c r="F1005" s="870"/>
      <c r="G1005" s="870"/>
      <c r="H1005" s="870"/>
      <c r="I1005" s="870"/>
      <c r="J1005" s="870"/>
      <c r="K1005" s="870"/>
      <c r="L1005" s="870"/>
      <c r="M1005" s="870"/>
      <c r="N1005" s="870"/>
      <c r="O1005" s="870"/>
      <c r="P1005" s="870"/>
      <c r="Q1005" s="870"/>
    </row>
    <row r="1006" ht="25.15" customHeight="true" x14ac:dyDescent="0.2">
      <c r="C1006" s="870"/>
      <c r="D1006" s="870"/>
      <c r="E1006" s="870"/>
      <c r="F1006" s="870"/>
      <c r="G1006" s="870"/>
      <c r="H1006" s="870"/>
      <c r="I1006" s="870"/>
      <c r="J1006" s="870"/>
      <c r="K1006" s="870"/>
      <c r="L1006" s="870"/>
      <c r="M1006" s="870"/>
      <c r="N1006" s="870"/>
      <c r="O1006" s="870"/>
      <c r="P1006" s="870"/>
      <c r="Q1006" s="870"/>
    </row>
    <row r="1007" ht="25.15" customHeight="true" x14ac:dyDescent="0.2">
      <c r="C1007" s="870"/>
      <c r="D1007" s="870"/>
      <c r="E1007" s="870"/>
      <c r="F1007" s="870"/>
      <c r="G1007" s="870"/>
      <c r="H1007" s="870"/>
      <c r="I1007" s="870"/>
      <c r="J1007" s="870"/>
      <c r="K1007" s="870"/>
      <c r="L1007" s="870"/>
      <c r="M1007" s="870"/>
      <c r="N1007" s="870"/>
      <c r="O1007" s="870"/>
      <c r="P1007" s="870"/>
      <c r="Q1007" s="870"/>
    </row>
    <row r="1008" ht="25.15" customHeight="true" x14ac:dyDescent="0.2">
      <c r="C1008" s="870"/>
      <c r="D1008" s="870"/>
      <c r="E1008" s="870"/>
      <c r="F1008" s="870"/>
      <c r="G1008" s="870"/>
      <c r="H1008" s="870"/>
      <c r="I1008" s="870"/>
      <c r="J1008" s="870"/>
      <c r="K1008" s="870"/>
      <c r="L1008" s="870"/>
      <c r="M1008" s="870"/>
      <c r="N1008" s="870"/>
      <c r="O1008" s="870"/>
      <c r="P1008" s="870"/>
      <c r="Q1008" s="870"/>
    </row>
    <row r="1009" ht="25.15" customHeight="true" x14ac:dyDescent="0.2">
      <c r="C1009" s="870"/>
      <c r="D1009" s="870"/>
      <c r="E1009" s="870"/>
      <c r="F1009" s="870"/>
      <c r="G1009" s="870"/>
      <c r="H1009" s="870"/>
      <c r="I1009" s="870"/>
      <c r="J1009" s="870"/>
      <c r="K1009" s="870"/>
      <c r="L1009" s="870"/>
      <c r="M1009" s="870"/>
      <c r="N1009" s="870"/>
      <c r="O1009" s="870"/>
      <c r="P1009" s="870"/>
      <c r="Q1009" s="870"/>
    </row>
    <row r="1010" ht="25.15" customHeight="true" x14ac:dyDescent="0.2">
      <c r="C1010" s="870"/>
      <c r="D1010" s="870"/>
      <c r="E1010" s="870"/>
      <c r="F1010" s="870"/>
      <c r="G1010" s="870"/>
      <c r="H1010" s="870"/>
      <c r="I1010" s="870"/>
      <c r="J1010" s="870"/>
      <c r="K1010" s="870"/>
      <c r="L1010" s="870"/>
      <c r="M1010" s="870"/>
      <c r="N1010" s="870"/>
      <c r="O1010" s="870"/>
      <c r="P1010" s="870"/>
      <c r="Q1010" s="870"/>
    </row>
    <row r="1011" ht="25.15" customHeight="true" x14ac:dyDescent="0.2">
      <c r="C1011" s="870"/>
      <c r="D1011" s="870"/>
      <c r="E1011" s="870"/>
      <c r="F1011" s="870"/>
      <c r="G1011" s="870"/>
      <c r="H1011" s="870"/>
      <c r="I1011" s="870"/>
      <c r="J1011" s="870"/>
      <c r="K1011" s="870"/>
      <c r="L1011" s="870"/>
      <c r="M1011" s="870"/>
      <c r="N1011" s="870"/>
      <c r="O1011" s="870"/>
      <c r="P1011" s="870"/>
      <c r="Q1011" s="870"/>
    </row>
    <row r="1012" ht="25.15" customHeight="true" x14ac:dyDescent="0.2">
      <c r="C1012" s="870"/>
      <c r="D1012" s="870"/>
      <c r="E1012" s="870"/>
      <c r="F1012" s="870"/>
      <c r="G1012" s="870"/>
      <c r="H1012" s="870"/>
      <c r="I1012" s="870"/>
      <c r="J1012" s="870"/>
      <c r="K1012" s="870"/>
      <c r="L1012" s="870"/>
      <c r="M1012" s="870"/>
      <c r="N1012" s="870"/>
      <c r="O1012" s="870"/>
      <c r="P1012" s="870"/>
      <c r="Q1012" s="870"/>
    </row>
    <row r="1013" ht="25.15" customHeight="true" x14ac:dyDescent="0.2">
      <c r="C1013" s="870"/>
      <c r="D1013" s="870"/>
      <c r="E1013" s="870"/>
      <c r="F1013" s="870"/>
      <c r="G1013" s="870"/>
      <c r="H1013" s="870"/>
      <c r="I1013" s="870"/>
      <c r="J1013" s="870"/>
      <c r="K1013" s="870"/>
      <c r="L1013" s="870"/>
      <c r="M1013" s="870"/>
      <c r="N1013" s="870"/>
      <c r="O1013" s="870"/>
      <c r="P1013" s="870"/>
      <c r="Q1013" s="870"/>
    </row>
    <row r="1014" ht="25.15" customHeight="true" x14ac:dyDescent="0.2">
      <c r="C1014" s="870"/>
      <c r="D1014" s="870"/>
      <c r="E1014" s="870"/>
      <c r="F1014" s="870"/>
      <c r="G1014" s="870"/>
      <c r="H1014" s="870"/>
      <c r="I1014" s="870"/>
      <c r="J1014" s="870"/>
      <c r="K1014" s="870"/>
      <c r="L1014" s="870"/>
      <c r="M1014" s="870"/>
      <c r="N1014" s="870"/>
      <c r="O1014" s="870"/>
      <c r="P1014" s="870"/>
      <c r="Q1014" s="870"/>
    </row>
    <row r="1015" ht="25.15" customHeight="true" x14ac:dyDescent="0.2">
      <c r="C1015" s="870"/>
      <c r="D1015" s="870"/>
      <c r="E1015" s="870"/>
      <c r="F1015" s="870"/>
      <c r="G1015" s="870"/>
      <c r="H1015" s="870"/>
      <c r="I1015" s="870"/>
      <c r="J1015" s="870"/>
      <c r="K1015" s="870"/>
      <c r="L1015" s="870"/>
      <c r="M1015" s="870"/>
      <c r="N1015" s="870"/>
      <c r="O1015" s="870"/>
      <c r="P1015" s="870"/>
      <c r="Q1015" s="870"/>
    </row>
    <row r="1016" ht="25.15" customHeight="true" x14ac:dyDescent="0.2">
      <c r="C1016" s="870"/>
      <c r="D1016" s="870"/>
      <c r="E1016" s="870"/>
      <c r="F1016" s="870"/>
      <c r="G1016" s="870"/>
      <c r="H1016" s="870"/>
      <c r="I1016" s="870"/>
      <c r="J1016" s="870"/>
      <c r="K1016" s="870"/>
      <c r="L1016" s="870"/>
      <c r="M1016" s="870"/>
      <c r="N1016" s="870"/>
      <c r="O1016" s="870"/>
      <c r="P1016" s="870"/>
      <c r="Q1016" s="870"/>
    </row>
    <row r="1017" ht="25.15" customHeight="true" x14ac:dyDescent="0.2">
      <c r="C1017" s="870"/>
      <c r="D1017" s="870"/>
      <c r="E1017" s="870"/>
      <c r="F1017" s="870"/>
      <c r="G1017" s="870"/>
      <c r="H1017" s="870"/>
      <c r="I1017" s="870"/>
      <c r="J1017" s="870"/>
      <c r="K1017" s="870"/>
      <c r="L1017" s="870"/>
      <c r="M1017" s="870"/>
      <c r="N1017" s="870"/>
      <c r="O1017" s="870"/>
      <c r="P1017" s="870"/>
      <c r="Q1017" s="870"/>
    </row>
    <row r="1018" ht="25.15" customHeight="true" x14ac:dyDescent="0.2">
      <c r="C1018" s="870"/>
      <c r="D1018" s="870"/>
      <c r="E1018" s="870"/>
      <c r="F1018" s="870"/>
      <c r="G1018" s="870"/>
      <c r="H1018" s="870"/>
      <c r="I1018" s="870"/>
      <c r="J1018" s="870"/>
      <c r="K1018" s="870"/>
      <c r="L1018" s="870"/>
      <c r="M1018" s="870"/>
      <c r="N1018" s="870"/>
      <c r="O1018" s="870"/>
      <c r="P1018" s="870"/>
      <c r="Q1018" s="870"/>
    </row>
    <row r="1019" ht="25.15" customHeight="true" x14ac:dyDescent="0.2">
      <c r="C1019" s="870"/>
      <c r="D1019" s="870"/>
      <c r="E1019" s="870"/>
      <c r="F1019" s="870"/>
      <c r="G1019" s="870"/>
      <c r="H1019" s="870"/>
      <c r="I1019" s="870"/>
      <c r="J1019" s="870"/>
      <c r="K1019" s="870"/>
      <c r="L1019" s="870"/>
      <c r="M1019" s="870"/>
      <c r="N1019" s="870"/>
      <c r="O1019" s="870"/>
      <c r="P1019" s="870"/>
      <c r="Q1019" s="870"/>
    </row>
    <row r="1020" ht="25.15" customHeight="true" x14ac:dyDescent="0.2">
      <c r="C1020" s="870"/>
      <c r="D1020" s="870"/>
      <c r="E1020" s="870"/>
      <c r="F1020" s="870"/>
      <c r="G1020" s="870"/>
      <c r="H1020" s="870"/>
      <c r="I1020" s="870"/>
      <c r="J1020" s="870"/>
      <c r="K1020" s="870"/>
      <c r="L1020" s="870"/>
      <c r="M1020" s="870"/>
      <c r="N1020" s="870"/>
      <c r="O1020" s="870"/>
      <c r="P1020" s="870"/>
      <c r="Q1020" s="870"/>
    </row>
    <row r="1021" ht="25.15" customHeight="true" x14ac:dyDescent="0.2">
      <c r="C1021" s="870"/>
      <c r="D1021" s="870"/>
      <c r="E1021" s="870"/>
      <c r="F1021" s="870"/>
      <c r="G1021" s="870"/>
      <c r="H1021" s="870"/>
      <c r="I1021" s="870"/>
      <c r="J1021" s="870"/>
      <c r="K1021" s="870"/>
      <c r="L1021" s="870"/>
      <c r="M1021" s="870"/>
      <c r="N1021" s="870"/>
      <c r="O1021" s="870"/>
      <c r="P1021" s="870"/>
      <c r="Q1021" s="870"/>
    </row>
    <row r="1022" ht="25.15" customHeight="true" x14ac:dyDescent="0.2">
      <c r="C1022" s="870"/>
      <c r="D1022" s="870"/>
      <c r="E1022" s="870"/>
      <c r="F1022" s="870"/>
      <c r="G1022" s="870"/>
      <c r="H1022" s="870"/>
      <c r="I1022" s="870"/>
      <c r="J1022" s="870"/>
      <c r="K1022" s="870"/>
      <c r="L1022" s="870"/>
      <c r="M1022" s="870"/>
      <c r="N1022" s="870"/>
      <c r="O1022" s="870"/>
      <c r="P1022" s="870"/>
      <c r="Q1022" s="870"/>
    </row>
    <row r="1023" ht="25.15" customHeight="true" x14ac:dyDescent="0.2">
      <c r="C1023" s="870"/>
      <c r="D1023" s="870"/>
      <c r="E1023" s="870"/>
      <c r="F1023" s="870"/>
      <c r="G1023" s="870"/>
      <c r="H1023" s="870"/>
      <c r="I1023" s="870"/>
      <c r="J1023" s="870"/>
      <c r="K1023" s="870"/>
      <c r="L1023" s="870"/>
      <c r="M1023" s="870"/>
      <c r="N1023" s="870"/>
      <c r="O1023" s="870"/>
      <c r="P1023" s="870"/>
      <c r="Q1023" s="870"/>
    </row>
    <row r="1024" ht="25.15" customHeight="true" x14ac:dyDescent="0.2">
      <c r="C1024" s="870"/>
      <c r="D1024" s="870"/>
      <c r="E1024" s="870"/>
      <c r="F1024" s="870"/>
      <c r="G1024" s="870"/>
      <c r="H1024" s="870"/>
      <c r="I1024" s="870"/>
      <c r="J1024" s="870"/>
      <c r="K1024" s="870"/>
      <c r="L1024" s="870"/>
      <c r="M1024" s="870"/>
      <c r="N1024" s="870"/>
      <c r="O1024" s="870"/>
      <c r="P1024" s="870"/>
      <c r="Q1024" s="870"/>
    </row>
    <row r="1025" s="242" customFormat="true" ht="21" customHeight="true" x14ac:dyDescent="0.2">
      <c r="A1025" s="3404" t="s">
        <v>475</v>
      </c>
      <c r="B1025" s="3405"/>
      <c r="C1025" s="3406"/>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407" t="s">
        <v>203</v>
      </c>
      <c r="B1026" s="3408"/>
      <c r="C1026" s="824" t="s">
        <v>204</v>
      </c>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825" t="s">
        <v>205</v>
      </c>
      <c r="B1027" s="826" t="s">
        <v>206</v>
      </c>
      <c r="C1027" s="827">
        <v>6448</v>
      </c>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828" t="s">
        <v>207</v>
      </c>
      <c r="B1028" s="829" t="s">
        <v>206</v>
      </c>
      <c r="C1028" s="830">
        <v>6448</v>
      </c>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828" t="s">
        <v>208</v>
      </c>
      <c r="B1029" s="829" t="s">
        <v>206</v>
      </c>
      <c r="C1029" s="830">
        <v>6448</v>
      </c>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828" t="s">
        <v>210</v>
      </c>
      <c r="B1030" s="829" t="s">
        <v>206</v>
      </c>
      <c r="C1030" s="830">
        <v>6448</v>
      </c>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409" t="s">
        <v>212</v>
      </c>
      <c r="B1031" s="829" t="s">
        <v>213</v>
      </c>
      <c r="C1031" s="830">
        <v>1318</v>
      </c>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409"/>
      <c r="B1032" s="829" t="s">
        <v>214</v>
      </c>
      <c r="C1032" s="830">
        <v>5130</v>
      </c>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410"/>
      <c r="B1033" s="831" t="s">
        <v>215</v>
      </c>
      <c r="C1033" s="832">
        <v>0</v>
      </c>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785"/>
      <c r="BB1033" s="136"/>
      <c r="BC1033" s="785"/>
      <c r="BD1033" s="785"/>
      <c r="BE1033" s="785"/>
      <c r="BF1033" s="785"/>
      <c r="BG1033" s="785"/>
      <c r="BH1033" s="785"/>
      <c r="BI1033" s="785"/>
      <c r="BJ1033" s="785"/>
      <c r="BK1033" s="785"/>
      <c r="BL1033" s="785"/>
      <c r="BM1033" s="785"/>
      <c r="BN1033" s="785"/>
      <c r="BO1033" s="785"/>
      <c r="BP1033" s="785"/>
      <c r="BQ1033" s="785"/>
      <c r="BR1033" s="785"/>
      <c r="BS1033" s="785"/>
      <c r="BT1033" s="785"/>
      <c r="BU1033" s="785"/>
      <c r="BV1033" s="785"/>
      <c r="BW1033" s="785"/>
      <c r="BX1033" s="785"/>
      <c r="BY1033" s="78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411" t="s">
        <v>476</v>
      </c>
      <c r="B1034" s="3412"/>
      <c r="C1034" s="3413"/>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6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760"/>
      <c r="BB1035" s="268"/>
      <c r="BC1035" s="760"/>
      <c r="BD1035" s="760"/>
      <c r="BE1035" s="760"/>
      <c r="BF1035" s="760"/>
      <c r="BG1035" s="760"/>
      <c r="BH1035" s="760"/>
      <c r="BI1035" s="760"/>
      <c r="BJ1035" s="760"/>
      <c r="BK1035" s="760"/>
      <c r="BL1035" s="760"/>
      <c r="BM1035" s="760"/>
      <c r="BN1035" s="760"/>
      <c r="BO1035" s="760"/>
      <c r="BP1035" s="760"/>
      <c r="BQ1035" s="760"/>
      <c r="BR1035" s="760"/>
      <c r="BS1035" s="760"/>
      <c r="BT1035" s="760"/>
      <c r="BU1035" s="760"/>
      <c r="BV1035" s="760"/>
      <c r="BW1035" s="760"/>
      <c r="BX1035" s="760"/>
      <c r="BY1035" s="760"/>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122</v>
      </c>
      <c r="B1036" s="118" t="s">
        <v>123</v>
      </c>
    </row>
    <row r="1037" ht="15" customHeight="true" x14ac:dyDescent="0.2">
      <c r="A1037" s="429" t="str">
        <f>R15</f>
        <v>Boucle de Mouhoun</v>
      </c>
      <c r="B1037" s="429">
        <f>BR122+BR123</f>
        <v>3660.335372999999</v>
      </c>
    </row>
    <row r="1038" ht="15" customHeight="true" x14ac:dyDescent="0.2">
      <c r="A1038" s="429" t="str">
        <f>S15</f>
        <v>Cascades</v>
      </c>
      <c r="B1038" s="429">
        <f>BS122+BS123</f>
        <v>1305.5319560000007</v>
      </c>
    </row>
    <row r="1039" ht="15" customHeight="true" x14ac:dyDescent="0.2">
      <c r="A1039" s="429" t="str">
        <f>T15</f>
        <v>Centre</v>
      </c>
      <c r="B1039" s="429">
        <f>BT122+BT123</f>
        <v>4884.8822329999939</v>
      </c>
    </row>
    <row r="1040" ht="15" customHeight="true" x14ac:dyDescent="0.2">
      <c r="A1040" s="429" t="str">
        <f>U15</f>
        <v>Centre-Est</v>
      </c>
      <c r="B1040" s="429">
        <f>BU122+BU123</f>
        <v>2998.8762129999986</v>
      </c>
    </row>
    <row r="1041" ht="15" customHeight="true" x14ac:dyDescent="0.2">
      <c r="A1041" s="429" t="str">
        <f>V15</f>
        <v>Centre-Nord</v>
      </c>
      <c r="B1041" s="429">
        <f>BV122+BV123</f>
        <v>3018.3944539999998</v>
      </c>
    </row>
    <row r="1042" ht="15" customHeight="true" x14ac:dyDescent="0.2">
      <c r="A1042" s="429" t="str">
        <f>W15</f>
        <v>Centre-Ouest</v>
      </c>
      <c r="B1042" s="429">
        <f>BW122+BW123</f>
        <v>3055.6285009999979</v>
      </c>
    </row>
    <row r="1043" ht="15" customHeight="true" x14ac:dyDescent="0.2">
      <c r="A1043" s="429" t="str">
        <f>X15</f>
        <v>Centre-Sud</v>
      </c>
      <c r="B1043" s="429">
        <f>BX122+XR123</f>
        <v>274.54232300000018</v>
      </c>
    </row>
    <row r="1044" ht="15" customHeight="true" x14ac:dyDescent="0.2">
      <c r="A1044" s="429" t="str">
        <f>Y15</f>
        <v>Est</v>
      </c>
      <c r="B1044" s="429">
        <f>BY122+BY123</f>
        <v>2673.5042510000003</v>
      </c>
    </row>
    <row r="1045" ht="15" customHeight="true" x14ac:dyDescent="0.2">
      <c r="A1045" s="429" t="str">
        <f>Z15</f>
        <v>Hauts Basins</v>
      </c>
      <c r="B1045" s="429">
        <f>BZ122+BZ123</f>
        <v>4918.2973010000032</v>
      </c>
    </row>
    <row r="1046" ht="15" customHeight="true" x14ac:dyDescent="0.2">
      <c r="A1046" s="268" t="str">
        <f>AA15</f>
        <v>Nord</v>
      </c>
      <c r="B1046" s="429">
        <f>CA122+CA123</f>
        <v>3235.7138090000017</v>
      </c>
    </row>
    <row r="1047" ht="15" customHeight="true" x14ac:dyDescent="0.2">
      <c r="A1047" s="268" t="str">
        <f>AB15</f>
        <v>Plateau Central</v>
      </c>
      <c r="B1047" s="429">
        <f>CB122+CB123</f>
        <v>1942.543322999999</v>
      </c>
    </row>
    <row r="1048" ht="15" customHeight="true" x14ac:dyDescent="0.2">
      <c r="A1048" s="268" t="str">
        <f>AC15</f>
        <v>Sahel</v>
      </c>
      <c r="B1048" s="429">
        <f>CC122+CC123</f>
        <v>3767.5773800000011</v>
      </c>
    </row>
    <row r="1049" ht="15" customHeight="true" x14ac:dyDescent="0.2">
      <c r="A1049" s="268" t="str">
        <f>AD15</f>
        <v>Sud-Ouest</v>
      </c>
      <c r="B1049" s="429">
        <f>CD122+CD123</f>
        <v>1510.1733959999992</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13</v>
      </c>
      <c r="B1072" s="268" t="s">
        <v>142</v>
      </c>
    </row>
    <row r="1100" s="235" customFormat="true" ht="17.1" customHeight="true" x14ac:dyDescent="0.2">
      <c r="A1100" s="1071"/>
      <c r="B1100" s="1066"/>
      <c r="BA1100" s="760"/>
      <c r="BB1100" s="268"/>
      <c r="BC1100" s="760"/>
      <c r="BD1100" s="760"/>
      <c r="BE1100" s="760"/>
      <c r="BF1100" s="760"/>
      <c r="BG1100" s="760"/>
      <c r="BH1100" s="760"/>
      <c r="BI1100" s="760"/>
      <c r="BJ1100" s="760"/>
      <c r="BK1100" s="760"/>
      <c r="BL1100" s="760"/>
      <c r="BM1100" s="760"/>
      <c r="BN1100" s="760"/>
      <c r="BO1100" s="760"/>
      <c r="BP1100" s="760"/>
      <c r="BQ1100" s="760"/>
      <c r="BR1100" s="760"/>
      <c r="BS1100" s="760"/>
      <c r="BT1100" s="760"/>
      <c r="BU1100" s="760"/>
      <c r="BV1100" s="760"/>
      <c r="BW1100" s="760"/>
      <c r="BX1100" s="760"/>
      <c r="BY1100" s="760"/>
    </row>
    <row r="1101" s="235" customFormat="true" ht="17.1" customHeight="true" x14ac:dyDescent="0.2">
      <c r="A1101" s="1072"/>
      <c r="B1101" s="1067"/>
      <c r="BA1101" s="760"/>
      <c r="BB1101" s="268"/>
      <c r="BC1101" s="760"/>
      <c r="BD1101" s="760"/>
      <c r="BE1101" s="760"/>
      <c r="BF1101" s="760"/>
      <c r="BG1101" s="760"/>
      <c r="BH1101" s="760"/>
      <c r="BI1101" s="760"/>
      <c r="BJ1101" s="760"/>
      <c r="BK1101" s="760"/>
      <c r="BL1101" s="760"/>
      <c r="BM1101" s="760"/>
      <c r="BN1101" s="760"/>
      <c r="BO1101" s="760"/>
      <c r="BP1101" s="760"/>
      <c r="BQ1101" s="760"/>
      <c r="BR1101" s="760"/>
      <c r="BS1101" s="760"/>
      <c r="BT1101" s="760"/>
      <c r="BU1101" s="760"/>
      <c r="BV1101" s="760"/>
      <c r="BW1101" s="760"/>
      <c r="BX1101" s="760"/>
      <c r="BY1101" s="760"/>
    </row>
    <row r="1102" s="235" customFormat="true" ht="15" customHeight="true" x14ac:dyDescent="0.2">
      <c r="BA1102" s="760"/>
      <c r="BB1102" s="268"/>
      <c r="BC1102" s="760"/>
      <c r="BD1102" s="760"/>
      <c r="BE1102" s="760"/>
      <c r="BF1102" s="760"/>
      <c r="BG1102" s="760"/>
      <c r="BH1102" s="760"/>
      <c r="BI1102" s="760"/>
      <c r="BJ1102" s="760"/>
      <c r="BK1102" s="760"/>
      <c r="BL1102" s="760"/>
      <c r="BM1102" s="760"/>
      <c r="BN1102" s="760"/>
      <c r="BO1102" s="760"/>
      <c r="BP1102" s="760"/>
      <c r="BQ1102" s="760"/>
      <c r="BR1102" s="760"/>
      <c r="BS1102" s="760"/>
      <c r="BT1102" s="760"/>
      <c r="BU1102" s="760"/>
      <c r="BV1102" s="760"/>
      <c r="BW1102" s="760"/>
      <c r="BX1102" s="760"/>
      <c r="BY1102" s="760"/>
    </row>
    <row r="1103" s="235" customFormat="true" ht="15" customHeight="true" x14ac:dyDescent="0.2">
      <c r="BA1103" s="760"/>
      <c r="BB1103" s="268"/>
      <c r="BC1103" s="760"/>
      <c r="BD1103" s="760"/>
      <c r="BE1103" s="760"/>
      <c r="BF1103" s="760"/>
      <c r="BG1103" s="760"/>
      <c r="BH1103" s="760"/>
      <c r="BI1103" s="760"/>
      <c r="BJ1103" s="760"/>
      <c r="BK1103" s="760"/>
      <c r="BL1103" s="760"/>
      <c r="BM1103" s="760"/>
      <c r="BN1103" s="760"/>
      <c r="BO1103" s="760"/>
      <c r="BP1103" s="760"/>
      <c r="BQ1103" s="760"/>
      <c r="BR1103" s="760"/>
      <c r="BS1103" s="760"/>
      <c r="BT1103" s="760"/>
      <c r="BU1103" s="760"/>
      <c r="BV1103" s="760"/>
      <c r="BW1103" s="760"/>
      <c r="BX1103" s="760"/>
      <c r="BY1103" s="760"/>
    </row>
    <row r="1104" s="235" customFormat="true" ht="15" customHeight="true" x14ac:dyDescent="0.2">
      <c r="BA1104" s="760"/>
      <c r="BB1104" s="268"/>
      <c r="BC1104" s="760"/>
      <c r="BD1104" s="760"/>
      <c r="BE1104" s="760"/>
      <c r="BF1104" s="760"/>
      <c r="BG1104" s="760"/>
      <c r="BH1104" s="760"/>
      <c r="BI1104" s="760"/>
      <c r="BJ1104" s="760"/>
      <c r="BK1104" s="760"/>
      <c r="BL1104" s="760"/>
      <c r="BM1104" s="760"/>
      <c r="BN1104" s="760"/>
      <c r="BO1104" s="760"/>
      <c r="BP1104" s="760"/>
      <c r="BQ1104" s="760"/>
      <c r="BR1104" s="760"/>
      <c r="BS1104" s="760"/>
      <c r="BT1104" s="760"/>
      <c r="BU1104" s="760"/>
      <c r="BV1104" s="760"/>
      <c r="BW1104" s="760"/>
      <c r="BX1104" s="760"/>
      <c r="BY1104" s="760"/>
    </row>
    <row r="1105" s="235" customFormat="true" ht="15" customHeight="true" x14ac:dyDescent="0.2">
      <c r="BA1105" s="760"/>
      <c r="BB1105" s="268"/>
      <c r="BC1105" s="760"/>
      <c r="BD1105" s="760"/>
      <c r="BE1105" s="760"/>
      <c r="BF1105" s="760"/>
      <c r="BG1105" s="760"/>
      <c r="BH1105" s="760"/>
      <c r="BI1105" s="760"/>
      <c r="BJ1105" s="760"/>
      <c r="BK1105" s="760"/>
      <c r="BL1105" s="760"/>
      <c r="BM1105" s="760"/>
      <c r="BN1105" s="760"/>
      <c r="BO1105" s="760"/>
      <c r="BP1105" s="760"/>
      <c r="BQ1105" s="760"/>
      <c r="BR1105" s="760"/>
      <c r="BS1105" s="760"/>
      <c r="BT1105" s="760"/>
      <c r="BU1105" s="760"/>
      <c r="BV1105" s="760"/>
      <c r="BW1105" s="760"/>
      <c r="BX1105" s="760"/>
      <c r="BY1105" s="760"/>
    </row>
    <row r="1106" s="235" customFormat="true" ht="15" customHeight="true" x14ac:dyDescent="0.2">
      <c r="BA1106" s="760"/>
      <c r="BB1106" s="268"/>
      <c r="BC1106" s="760"/>
      <c r="BD1106" s="760"/>
      <c r="BE1106" s="760"/>
      <c r="BF1106" s="760"/>
      <c r="BG1106" s="760"/>
      <c r="BH1106" s="760"/>
      <c r="BI1106" s="760"/>
      <c r="BJ1106" s="760"/>
      <c r="BK1106" s="760"/>
      <c r="BL1106" s="760"/>
      <c r="BM1106" s="760"/>
      <c r="BN1106" s="760"/>
      <c r="BO1106" s="760"/>
      <c r="BP1106" s="760"/>
      <c r="BQ1106" s="760"/>
      <c r="BR1106" s="760"/>
      <c r="BS1106" s="760"/>
      <c r="BT1106" s="760"/>
      <c r="BU1106" s="760"/>
      <c r="BV1106" s="760"/>
      <c r="BW1106" s="760"/>
      <c r="BX1106" s="760"/>
      <c r="BY1106" s="760"/>
    </row>
    <row r="1107" s="235" customFormat="true" ht="15" customHeight="true" x14ac:dyDescent="0.2">
      <c r="BA1107" s="760"/>
      <c r="BB1107" s="268"/>
      <c r="BC1107" s="760"/>
      <c r="BD1107" s="760"/>
      <c r="BE1107" s="760"/>
      <c r="BF1107" s="760"/>
      <c r="BG1107" s="760"/>
      <c r="BH1107" s="760"/>
      <c r="BI1107" s="760"/>
      <c r="BJ1107" s="760"/>
      <c r="BK1107" s="760"/>
      <c r="BL1107" s="760"/>
      <c r="BM1107" s="760"/>
      <c r="BN1107" s="760"/>
      <c r="BO1107" s="760"/>
      <c r="BP1107" s="760"/>
      <c r="BQ1107" s="760"/>
      <c r="BR1107" s="760"/>
      <c r="BS1107" s="760"/>
      <c r="BT1107" s="760"/>
      <c r="BU1107" s="760"/>
      <c r="BV1107" s="760"/>
      <c r="BW1107" s="760"/>
      <c r="BX1107" s="760"/>
      <c r="BY1107" s="760"/>
    </row>
    <row r="1108" s="235" customFormat="true" ht="15" customHeight="true" x14ac:dyDescent="0.2">
      <c r="BA1108" s="760"/>
      <c r="BB1108" s="268"/>
      <c r="BC1108" s="760"/>
      <c r="BD1108" s="760"/>
      <c r="BE1108" s="760"/>
      <c r="BF1108" s="760"/>
      <c r="BG1108" s="760"/>
      <c r="BH1108" s="760"/>
      <c r="BI1108" s="760"/>
      <c r="BJ1108" s="760"/>
      <c r="BK1108" s="760"/>
      <c r="BL1108" s="760"/>
      <c r="BM1108" s="760"/>
      <c r="BN1108" s="760"/>
      <c r="BO1108" s="760"/>
      <c r="BP1108" s="760"/>
      <c r="BQ1108" s="760"/>
      <c r="BR1108" s="760"/>
      <c r="BS1108" s="760"/>
      <c r="BT1108" s="760"/>
      <c r="BU1108" s="760"/>
      <c r="BV1108" s="760"/>
      <c r="BW1108" s="760"/>
      <c r="BX1108" s="760"/>
      <c r="BY1108" s="760"/>
    </row>
    <row r="1109" s="235" customFormat="true" ht="15" customHeight="true" x14ac:dyDescent="0.2">
      <c r="BA1109" s="760"/>
      <c r="BB1109" s="268"/>
      <c r="BC1109" s="760"/>
      <c r="BD1109" s="760"/>
      <c r="BE1109" s="760"/>
      <c r="BF1109" s="760"/>
      <c r="BG1109" s="760"/>
      <c r="BH1109" s="760"/>
      <c r="BI1109" s="760"/>
      <c r="BJ1109" s="760"/>
      <c r="BK1109" s="760"/>
      <c r="BL1109" s="760"/>
      <c r="BM1109" s="760"/>
      <c r="BN1109" s="760"/>
      <c r="BO1109" s="760"/>
      <c r="BP1109" s="760"/>
      <c r="BQ1109" s="760"/>
      <c r="BR1109" s="760"/>
      <c r="BS1109" s="760"/>
      <c r="BT1109" s="760"/>
      <c r="BU1109" s="760"/>
      <c r="BV1109" s="760"/>
      <c r="BW1109" s="760"/>
      <c r="BX1109" s="760"/>
      <c r="BY1109" s="760"/>
    </row>
    <row r="1110" s="235" customFormat="true" ht="15" customHeight="true" x14ac:dyDescent="0.2">
      <c r="BA1110" s="760"/>
      <c r="BB1110" s="268"/>
      <c r="BC1110" s="760"/>
      <c r="BD1110" s="760"/>
      <c r="BE1110" s="760"/>
      <c r="BF1110" s="760"/>
      <c r="BG1110" s="760"/>
      <c r="BH1110" s="760"/>
      <c r="BI1110" s="760"/>
      <c r="BJ1110" s="760"/>
      <c r="BK1110" s="760"/>
      <c r="BL1110" s="760"/>
      <c r="BM1110" s="760"/>
      <c r="BN1110" s="760"/>
      <c r="BO1110" s="760"/>
      <c r="BP1110" s="760"/>
      <c r="BQ1110" s="760"/>
      <c r="BR1110" s="760"/>
      <c r="BS1110" s="760"/>
      <c r="BT1110" s="760"/>
      <c r="BU1110" s="760"/>
      <c r="BV1110" s="760"/>
      <c r="BW1110" s="760"/>
      <c r="BX1110" s="760"/>
      <c r="BY1110" s="760"/>
    </row>
    <row r="1111" s="235" customFormat="true" ht="15" customHeight="true" x14ac:dyDescent="0.2">
      <c r="BA1111" s="760"/>
      <c r="BB1111" s="268"/>
      <c r="BC1111" s="760"/>
      <c r="BD1111" s="760"/>
      <c r="BE1111" s="760"/>
      <c r="BF1111" s="760"/>
      <c r="BG1111" s="760"/>
      <c r="BH1111" s="760"/>
      <c r="BI1111" s="760"/>
      <c r="BJ1111" s="760"/>
      <c r="BK1111" s="760"/>
      <c r="BL1111" s="760"/>
      <c r="BM1111" s="760"/>
      <c r="BN1111" s="760"/>
      <c r="BO1111" s="760"/>
      <c r="BP1111" s="760"/>
      <c r="BQ1111" s="760"/>
      <c r="BR1111" s="760"/>
      <c r="BS1111" s="760"/>
      <c r="BT1111" s="760"/>
      <c r="BU1111" s="760"/>
      <c r="BV1111" s="760"/>
      <c r="BW1111" s="760"/>
      <c r="BX1111" s="760"/>
      <c r="BY1111" s="760"/>
    </row>
    <row r="1112" s="235" customFormat="true" ht="15" customHeight="true" x14ac:dyDescent="0.2">
      <c r="BA1112" s="760"/>
      <c r="BB1112" s="268"/>
      <c r="BC1112" s="760"/>
      <c r="BD1112" s="760"/>
      <c r="BE1112" s="760"/>
      <c r="BF1112" s="760"/>
      <c r="BG1112" s="760"/>
      <c r="BH1112" s="760"/>
      <c r="BI1112" s="760"/>
      <c r="BJ1112" s="760"/>
      <c r="BK1112" s="760"/>
      <c r="BL1112" s="760"/>
      <c r="BM1112" s="760"/>
      <c r="BN1112" s="760"/>
      <c r="BO1112" s="760"/>
      <c r="BP1112" s="760"/>
      <c r="BQ1112" s="760"/>
      <c r="BR1112" s="760"/>
      <c r="BS1112" s="760"/>
      <c r="BT1112" s="760"/>
      <c r="BU1112" s="760"/>
      <c r="BV1112" s="760"/>
      <c r="BW1112" s="760"/>
      <c r="BX1112" s="760"/>
      <c r="BY1112" s="760"/>
    </row>
    <row r="1113" s="235" customFormat="true" ht="15" customHeight="true" x14ac:dyDescent="0.2">
      <c r="BA1113" s="760"/>
      <c r="BB1113" s="268"/>
      <c r="BC1113" s="760"/>
      <c r="BD1113" s="760"/>
      <c r="BE1113" s="760"/>
      <c r="BF1113" s="760"/>
      <c r="BG1113" s="760"/>
      <c r="BH1113" s="760"/>
      <c r="BI1113" s="760"/>
      <c r="BJ1113" s="760"/>
      <c r="BK1113" s="760"/>
      <c r="BL1113" s="760"/>
      <c r="BM1113" s="760"/>
      <c r="BN1113" s="760"/>
      <c r="BO1113" s="760"/>
      <c r="BP1113" s="760"/>
      <c r="BQ1113" s="760"/>
      <c r="BR1113" s="760"/>
      <c r="BS1113" s="760"/>
      <c r="BT1113" s="760"/>
      <c r="BU1113" s="760"/>
      <c r="BV1113" s="760"/>
      <c r="BW1113" s="760"/>
      <c r="BX1113" s="760"/>
      <c r="BY1113" s="760"/>
    </row>
    <row r="1114" s="235" customFormat="true" ht="17.1" customHeight="true" x14ac:dyDescent="0.2">
      <c r="A1114" s="1072"/>
      <c r="B1114" s="1067"/>
      <c r="C1114" s="1068"/>
      <c r="D1114" s="1068"/>
      <c r="E1114" s="1068"/>
      <c r="F1114" s="1068"/>
      <c r="G1114" s="1068"/>
      <c r="H1114" s="1068"/>
      <c r="I1114" s="1068"/>
      <c r="J1114" s="1068"/>
      <c r="K1114" s="1068"/>
      <c r="L1114" s="1068"/>
      <c r="M1114" s="1068"/>
      <c r="N1114" s="1068"/>
      <c r="O1114" s="1068"/>
      <c r="P1114" s="1068"/>
      <c r="Q1114" s="1068"/>
      <c r="R1114" s="1068"/>
      <c r="S1114" s="1068"/>
      <c r="T1114" s="1068"/>
      <c r="U1114" s="1068"/>
      <c r="V1114" s="1068"/>
      <c r="W1114" s="1068"/>
      <c r="X1114" s="1068"/>
      <c r="Y1114" s="1068"/>
      <c r="Z1114" s="1068"/>
      <c r="AA1114" s="1068"/>
      <c r="AB1114" s="1068"/>
      <c r="AC1114" s="1068"/>
      <c r="AD1114" s="1068"/>
      <c r="BA1114" s="760"/>
      <c r="BB1114" s="268"/>
      <c r="BC1114" s="760"/>
      <c r="BD1114" s="760"/>
      <c r="BE1114" s="760"/>
      <c r="BF1114" s="760"/>
      <c r="BG1114" s="760"/>
      <c r="BH1114" s="760"/>
      <c r="BI1114" s="760"/>
      <c r="BJ1114" s="760"/>
      <c r="BK1114" s="760"/>
      <c r="BL1114" s="760"/>
      <c r="BM1114" s="760"/>
      <c r="BN1114" s="760"/>
      <c r="BO1114" s="760"/>
      <c r="BP1114" s="760"/>
      <c r="BQ1114" s="760"/>
      <c r="BR1114" s="760"/>
      <c r="BS1114" s="760"/>
      <c r="BT1114" s="760"/>
      <c r="BU1114" s="760"/>
      <c r="BV1114" s="760"/>
      <c r="BW1114" s="760"/>
      <c r="BX1114" s="760"/>
      <c r="BY1114" s="760"/>
    </row>
    <row r="1115" s="235" customFormat="true" ht="17.1" customHeight="true" x14ac:dyDescent="0.2">
      <c r="A1115" s="1072"/>
      <c r="B1115" s="1067"/>
      <c r="C1115" s="1068"/>
      <c r="D1115" s="1068"/>
      <c r="E1115" s="1068"/>
      <c r="F1115" s="1068"/>
      <c r="G1115" s="1068"/>
      <c r="H1115" s="1068"/>
      <c r="I1115" s="1068"/>
      <c r="J1115" s="1068"/>
      <c r="K1115" s="1068"/>
      <c r="L1115" s="1068"/>
      <c r="M1115" s="1068"/>
      <c r="N1115" s="1068"/>
      <c r="O1115" s="1068"/>
      <c r="P1115" s="1068"/>
      <c r="Q1115" s="1068"/>
      <c r="R1115" s="1068"/>
      <c r="S1115" s="1068"/>
      <c r="T1115" s="1068"/>
      <c r="U1115" s="1068"/>
      <c r="V1115" s="1068"/>
      <c r="W1115" s="1068"/>
      <c r="X1115" s="1068"/>
      <c r="Y1115" s="1068"/>
      <c r="Z1115" s="1068"/>
      <c r="AA1115" s="1068"/>
      <c r="AB1115" s="1068"/>
      <c r="AC1115" s="1068"/>
      <c r="AD1115" s="1068"/>
      <c r="BA1115" s="760"/>
      <c r="BB1115" s="268"/>
      <c r="BC1115" s="760"/>
      <c r="BD1115" s="760"/>
      <c r="BE1115" s="760"/>
      <c r="BF1115" s="760"/>
      <c r="BG1115" s="760"/>
      <c r="BH1115" s="760"/>
      <c r="BI1115" s="760"/>
      <c r="BJ1115" s="760"/>
      <c r="BK1115" s="760"/>
      <c r="BL1115" s="760"/>
      <c r="BM1115" s="760"/>
      <c r="BN1115" s="760"/>
      <c r="BO1115" s="760"/>
      <c r="BP1115" s="760"/>
      <c r="BQ1115" s="760"/>
      <c r="BR1115" s="760"/>
      <c r="BS1115" s="760"/>
      <c r="BT1115" s="760"/>
      <c r="BU1115" s="760"/>
      <c r="BV1115" s="760"/>
      <c r="BW1115" s="760"/>
      <c r="BX1115" s="760"/>
      <c r="BY1115" s="760"/>
    </row>
    <row r="1116" s="235" customFormat="true" ht="17.1" customHeight="true" x14ac:dyDescent="0.2">
      <c r="A1116" s="1072"/>
      <c r="B1116" s="1067"/>
      <c r="C1116" s="1068"/>
      <c r="D1116" s="1068"/>
      <c r="E1116" s="1068"/>
      <c r="F1116" s="1068"/>
      <c r="G1116" s="1068"/>
      <c r="H1116" s="1068"/>
      <c r="I1116" s="1068"/>
      <c r="J1116" s="1068"/>
      <c r="K1116" s="1068"/>
      <c r="L1116" s="1068"/>
      <c r="M1116" s="1068"/>
      <c r="N1116" s="1068"/>
      <c r="O1116" s="1068"/>
      <c r="P1116" s="1068"/>
      <c r="Q1116" s="1068"/>
      <c r="R1116" s="1068"/>
      <c r="S1116" s="1068"/>
      <c r="T1116" s="1068"/>
      <c r="U1116" s="1068"/>
      <c r="V1116" s="1068"/>
      <c r="W1116" s="1068"/>
      <c r="X1116" s="1068"/>
      <c r="Y1116" s="1068"/>
      <c r="Z1116" s="1068"/>
      <c r="AA1116" s="1068"/>
      <c r="AB1116" s="1068"/>
      <c r="AC1116" s="1068"/>
      <c r="AD1116" s="1068"/>
      <c r="BA1116" s="760"/>
      <c r="BB1116" s="268"/>
      <c r="BC1116" s="760"/>
      <c r="BD1116" s="760"/>
      <c r="BE1116" s="760"/>
      <c r="BF1116" s="760"/>
      <c r="BG1116" s="760"/>
      <c r="BH1116" s="760"/>
      <c r="BI1116" s="760"/>
      <c r="BJ1116" s="760"/>
      <c r="BK1116" s="760"/>
      <c r="BL1116" s="760"/>
      <c r="BM1116" s="760"/>
      <c r="BN1116" s="760"/>
      <c r="BO1116" s="760"/>
      <c r="BP1116" s="760"/>
      <c r="BQ1116" s="760"/>
      <c r="BR1116" s="760"/>
      <c r="BS1116" s="760"/>
      <c r="BT1116" s="760"/>
      <c r="BU1116" s="760"/>
      <c r="BV1116" s="760"/>
      <c r="BW1116" s="760"/>
      <c r="BX1116" s="760"/>
      <c r="BY1116" s="760"/>
    </row>
    <row r="1117" s="235" customFormat="true" ht="17.1" customHeight="true" x14ac:dyDescent="0.2">
      <c r="A1117" s="1073"/>
      <c r="B1117" s="1069"/>
      <c r="C1117" s="1070"/>
      <c r="D1117" s="1070"/>
      <c r="E1117" s="1070"/>
      <c r="F1117" s="1070"/>
      <c r="G1117" s="1070"/>
      <c r="H1117" s="1070"/>
      <c r="I1117" s="1070"/>
      <c r="J1117" s="1070"/>
      <c r="K1117" s="1070"/>
      <c r="L1117" s="1070"/>
      <c r="M1117" s="1070"/>
      <c r="N1117" s="1070"/>
      <c r="O1117" s="1070"/>
      <c r="P1117" s="1070"/>
      <c r="Q1117" s="1070"/>
      <c r="R1117" s="1070"/>
      <c r="S1117" s="1070"/>
      <c r="T1117" s="1070"/>
      <c r="U1117" s="1070"/>
      <c r="V1117" s="1070"/>
      <c r="W1117" s="1070"/>
      <c r="X1117" s="1070"/>
      <c r="Y1117" s="1070"/>
      <c r="Z1117" s="1070"/>
      <c r="AA1117" s="1070"/>
      <c r="AB1117" s="1070"/>
      <c r="AC1117" s="1070"/>
      <c r="AD1117" s="1070"/>
      <c r="BA1117" s="760"/>
      <c r="BB1117" s="268"/>
      <c r="BC1117" s="760"/>
      <c r="BD1117" s="760"/>
      <c r="BE1117" s="760"/>
      <c r="BF1117" s="760"/>
      <c r="BG1117" s="760"/>
      <c r="BH1117" s="760"/>
      <c r="BI1117" s="760"/>
      <c r="BJ1117" s="760"/>
      <c r="BK1117" s="760"/>
      <c r="BL1117" s="760"/>
      <c r="BM1117" s="760"/>
      <c r="BN1117" s="760"/>
      <c r="BO1117" s="760"/>
      <c r="BP1117" s="760"/>
      <c r="BQ1117" s="760"/>
      <c r="BR1117" s="760"/>
      <c r="BS1117" s="760"/>
      <c r="BT1117" s="760"/>
      <c r="BU1117" s="760"/>
      <c r="BV1117" s="760"/>
      <c r="BW1117" s="760"/>
      <c r="BX1117" s="760"/>
      <c r="BY1117" s="760"/>
    </row>
    <row r="1118" s="235" customFormat="true" ht="15" customHeight="true" x14ac:dyDescent="0.2">
      <c r="BA1118" s="760"/>
      <c r="BB1118" s="268"/>
      <c r="BC1118" s="760"/>
      <c r="BD1118" s="760"/>
      <c r="BE1118" s="760"/>
      <c r="BF1118" s="760"/>
      <c r="BG1118" s="760"/>
      <c r="BH1118" s="760"/>
      <c r="BI1118" s="760"/>
      <c r="BJ1118" s="760"/>
      <c r="BK1118" s="760"/>
      <c r="BL1118" s="760"/>
      <c r="BM1118" s="760"/>
      <c r="BN1118" s="760"/>
      <c r="BO1118" s="760"/>
      <c r="BP1118" s="760"/>
      <c r="BQ1118" s="760"/>
      <c r="BR1118" s="760"/>
      <c r="BS1118" s="760"/>
      <c r="BT1118" s="760"/>
      <c r="BU1118" s="760"/>
      <c r="BV1118" s="760"/>
      <c r="BW1118" s="760"/>
      <c r="BX1118" s="760"/>
      <c r="BY1118" s="760"/>
    </row>
    <row r="1119" s="235" customFormat="true" ht="15" customHeight="true" x14ac:dyDescent="0.2">
      <c r="BA1119" s="760"/>
      <c r="BB1119" s="268"/>
      <c r="BC1119" s="760"/>
      <c r="BD1119" s="760"/>
      <c r="BE1119" s="760"/>
      <c r="BF1119" s="760"/>
      <c r="BG1119" s="760"/>
      <c r="BH1119" s="760"/>
      <c r="BI1119" s="760"/>
      <c r="BJ1119" s="760"/>
      <c r="BK1119" s="760"/>
      <c r="BL1119" s="760"/>
      <c r="BM1119" s="760"/>
      <c r="BN1119" s="760"/>
      <c r="BO1119" s="760"/>
      <c r="BP1119" s="760"/>
      <c r="BQ1119" s="760"/>
      <c r="BR1119" s="760"/>
      <c r="BS1119" s="760"/>
      <c r="BT1119" s="760"/>
      <c r="BU1119" s="760"/>
      <c r="BV1119" s="760"/>
      <c r="BW1119" s="760"/>
      <c r="BX1119" s="760"/>
      <c r="BY1119" s="760"/>
    </row>
    <row r="1120" s="235" customFormat="true" ht="15" customHeight="true" x14ac:dyDescent="0.2">
      <c r="BA1120" s="760"/>
      <c r="BB1120" s="268"/>
      <c r="BC1120" s="760"/>
      <c r="BD1120" s="760"/>
      <c r="BE1120" s="760"/>
      <c r="BF1120" s="760"/>
      <c r="BG1120" s="760"/>
      <c r="BH1120" s="760"/>
      <c r="BI1120" s="760"/>
      <c r="BJ1120" s="760"/>
      <c r="BK1120" s="760"/>
      <c r="BL1120" s="760"/>
      <c r="BM1120" s="760"/>
      <c r="BN1120" s="760"/>
      <c r="BO1120" s="760"/>
      <c r="BP1120" s="760"/>
      <c r="BQ1120" s="760"/>
      <c r="BR1120" s="760"/>
      <c r="BS1120" s="760"/>
      <c r="BT1120" s="760"/>
      <c r="BU1120" s="760"/>
      <c r="BV1120" s="760"/>
      <c r="BW1120" s="760"/>
      <c r="BX1120" s="760"/>
      <c r="BY1120" s="760"/>
    </row>
    <row r="1121" s="235" customFormat="true" ht="15" customHeight="true" x14ac:dyDescent="0.2">
      <c r="BA1121" s="760"/>
      <c r="BB1121" s="268"/>
      <c r="BC1121" s="760"/>
      <c r="BD1121" s="760"/>
      <c r="BE1121" s="760"/>
      <c r="BF1121" s="760"/>
      <c r="BG1121" s="760"/>
      <c r="BH1121" s="760"/>
      <c r="BI1121" s="760"/>
      <c r="BJ1121" s="760"/>
      <c r="BK1121" s="760"/>
      <c r="BL1121" s="760"/>
      <c r="BM1121" s="760"/>
      <c r="BN1121" s="760"/>
      <c r="BO1121" s="760"/>
      <c r="BP1121" s="760"/>
      <c r="BQ1121" s="760"/>
      <c r="BR1121" s="760"/>
      <c r="BS1121" s="760"/>
      <c r="BT1121" s="760"/>
      <c r="BU1121" s="760"/>
      <c r="BV1121" s="760"/>
      <c r="BW1121" s="760"/>
      <c r="BX1121" s="760"/>
      <c r="BY1121" s="760"/>
    </row>
    <row r="1122" s="235" customFormat="true" ht="15" customHeight="true" x14ac:dyDescent="0.2">
      <c r="BA1122" s="760"/>
      <c r="BB1122" s="268"/>
      <c r="BC1122" s="760"/>
      <c r="BD1122" s="760"/>
      <c r="BE1122" s="760"/>
      <c r="BF1122" s="760"/>
      <c r="BG1122" s="760"/>
      <c r="BH1122" s="760"/>
      <c r="BI1122" s="760"/>
      <c r="BJ1122" s="760"/>
      <c r="BK1122" s="760"/>
      <c r="BL1122" s="760"/>
      <c r="BM1122" s="760"/>
      <c r="BN1122" s="760"/>
      <c r="BO1122" s="760"/>
      <c r="BP1122" s="760"/>
      <c r="BQ1122" s="760"/>
      <c r="BR1122" s="760"/>
      <c r="BS1122" s="760"/>
      <c r="BT1122" s="760"/>
      <c r="BU1122" s="760"/>
      <c r="BV1122" s="760"/>
      <c r="BW1122" s="760"/>
      <c r="BX1122" s="760"/>
      <c r="BY1122" s="760"/>
    </row>
    <row r="1123" s="235" customFormat="true" ht="15" customHeight="true" x14ac:dyDescent="0.2">
      <c r="BA1123" s="760"/>
      <c r="BB1123" s="268"/>
      <c r="BC1123" s="760"/>
      <c r="BD1123" s="760"/>
      <c r="BE1123" s="760"/>
      <c r="BF1123" s="760"/>
      <c r="BG1123" s="760"/>
      <c r="BH1123" s="760"/>
      <c r="BI1123" s="760"/>
      <c r="BJ1123" s="760"/>
      <c r="BK1123" s="760"/>
      <c r="BL1123" s="760"/>
      <c r="BM1123" s="760"/>
      <c r="BN1123" s="760"/>
      <c r="BO1123" s="760"/>
      <c r="BP1123" s="760"/>
      <c r="BQ1123" s="760"/>
      <c r="BR1123" s="760"/>
      <c r="BS1123" s="760"/>
      <c r="BT1123" s="760"/>
      <c r="BU1123" s="760"/>
      <c r="BV1123" s="760"/>
      <c r="BW1123" s="760"/>
      <c r="BX1123" s="760"/>
      <c r="BY1123" s="760"/>
    </row>
    <row r="1124" s="235" customFormat="true" ht="15" customHeight="true" x14ac:dyDescent="0.2">
      <c r="BA1124" s="760"/>
      <c r="BB1124" s="268"/>
      <c r="BC1124" s="760"/>
      <c r="BD1124" s="760"/>
      <c r="BE1124" s="760"/>
      <c r="BF1124" s="760"/>
      <c r="BG1124" s="760"/>
      <c r="BH1124" s="760"/>
      <c r="BI1124" s="760"/>
      <c r="BJ1124" s="760"/>
      <c r="BK1124" s="760"/>
      <c r="BL1124" s="760"/>
      <c r="BM1124" s="760"/>
      <c r="BN1124" s="760"/>
      <c r="BO1124" s="760"/>
      <c r="BP1124" s="760"/>
      <c r="BQ1124" s="760"/>
      <c r="BR1124" s="760"/>
      <c r="BS1124" s="760"/>
      <c r="BT1124" s="760"/>
      <c r="BU1124" s="760"/>
      <c r="BV1124" s="760"/>
      <c r="BW1124" s="760"/>
      <c r="BX1124" s="760"/>
      <c r="BY1124" s="760"/>
    </row>
    <row r="1125" s="235" customFormat="true" ht="15" customHeight="true" x14ac:dyDescent="0.2">
      <c r="BA1125" s="760"/>
      <c r="BB1125" s="268"/>
      <c r="BC1125" s="760"/>
      <c r="BD1125" s="760"/>
      <c r="BE1125" s="760"/>
      <c r="BF1125" s="760"/>
      <c r="BG1125" s="760"/>
      <c r="BH1125" s="760"/>
      <c r="BI1125" s="760"/>
      <c r="BJ1125" s="760"/>
      <c r="BK1125" s="760"/>
      <c r="BL1125" s="760"/>
      <c r="BM1125" s="760"/>
      <c r="BN1125" s="760"/>
      <c r="BO1125" s="760"/>
      <c r="BP1125" s="760"/>
      <c r="BQ1125" s="760"/>
      <c r="BR1125" s="760"/>
      <c r="BS1125" s="760"/>
      <c r="BT1125" s="760"/>
      <c r="BU1125" s="760"/>
      <c r="BV1125" s="760"/>
      <c r="BW1125" s="760"/>
      <c r="BX1125" s="760"/>
      <c r="BY1125" s="760"/>
    </row>
    <row r="1126" s="235" customFormat="true" ht="15" customHeight="true" x14ac:dyDescent="0.2">
      <c r="BA1126" s="760"/>
      <c r="BB1126" s="268"/>
      <c r="BC1126" s="760"/>
      <c r="BD1126" s="760"/>
      <c r="BE1126" s="760"/>
      <c r="BF1126" s="760"/>
      <c r="BG1126" s="760"/>
      <c r="BH1126" s="760"/>
      <c r="BI1126" s="760"/>
      <c r="BJ1126" s="760"/>
      <c r="BK1126" s="760"/>
      <c r="BL1126" s="760"/>
      <c r="BM1126" s="760"/>
      <c r="BN1126" s="760"/>
      <c r="BO1126" s="760"/>
      <c r="BP1126" s="760"/>
      <c r="BQ1126" s="760"/>
      <c r="BR1126" s="760"/>
      <c r="BS1126" s="760"/>
      <c r="BT1126" s="760"/>
      <c r="BU1126" s="760"/>
      <c r="BV1126" s="760"/>
      <c r="BW1126" s="760"/>
      <c r="BX1126" s="760"/>
      <c r="BY1126" s="760"/>
    </row>
    <row r="1127" s="235" customFormat="true" ht="15" customHeight="true" x14ac:dyDescent="0.2">
      <c r="BA1127" s="760"/>
      <c r="BB1127" s="268"/>
      <c r="BC1127" s="760"/>
      <c r="BD1127" s="760"/>
      <c r="BE1127" s="760"/>
      <c r="BF1127" s="760"/>
      <c r="BG1127" s="760"/>
      <c r="BH1127" s="760"/>
      <c r="BI1127" s="760"/>
      <c r="BJ1127" s="760"/>
      <c r="BK1127" s="760"/>
      <c r="BL1127" s="760"/>
      <c r="BM1127" s="760"/>
      <c r="BN1127" s="760"/>
      <c r="BO1127" s="760"/>
      <c r="BP1127" s="760"/>
      <c r="BQ1127" s="760"/>
      <c r="BR1127" s="760"/>
      <c r="BS1127" s="760"/>
      <c r="BT1127" s="760"/>
      <c r="BU1127" s="760"/>
      <c r="BV1127" s="760"/>
      <c r="BW1127" s="760"/>
      <c r="BX1127" s="760"/>
      <c r="BY1127" s="760"/>
    </row>
    <row r="1128" s="235" customFormat="true" ht="15" customHeight="true" x14ac:dyDescent="0.2">
      <c r="BA1128" s="760"/>
      <c r="BB1128" s="268"/>
      <c r="BC1128" s="760"/>
      <c r="BD1128" s="760"/>
      <c r="BE1128" s="760"/>
      <c r="BF1128" s="760"/>
      <c r="BG1128" s="760"/>
      <c r="BH1128" s="760"/>
      <c r="BI1128" s="760"/>
      <c r="BJ1128" s="760"/>
      <c r="BK1128" s="760"/>
      <c r="BL1128" s="760"/>
      <c r="BM1128" s="760"/>
      <c r="BN1128" s="760"/>
      <c r="BO1128" s="760"/>
      <c r="BP1128" s="760"/>
      <c r="BQ1128" s="760"/>
      <c r="BR1128" s="760"/>
      <c r="BS1128" s="760"/>
      <c r="BT1128" s="760"/>
      <c r="BU1128" s="760"/>
      <c r="BV1128" s="760"/>
      <c r="BW1128" s="760"/>
      <c r="BX1128" s="760"/>
      <c r="BY1128" s="760"/>
    </row>
    <row r="1129" s="235" customFormat="true" ht="15" customHeight="true" x14ac:dyDescent="0.2">
      <c r="BA1129" s="760"/>
      <c r="BB1129" s="268"/>
      <c r="BC1129" s="760"/>
      <c r="BD1129" s="760"/>
      <c r="BE1129" s="760"/>
      <c r="BF1129" s="760"/>
      <c r="BG1129" s="760"/>
      <c r="BH1129" s="760"/>
      <c r="BI1129" s="760"/>
      <c r="BJ1129" s="760"/>
      <c r="BK1129" s="760"/>
      <c r="BL1129" s="760"/>
      <c r="BM1129" s="760"/>
      <c r="BN1129" s="760"/>
      <c r="BO1129" s="760"/>
      <c r="BP1129" s="760"/>
      <c r="BQ1129" s="760"/>
      <c r="BR1129" s="760"/>
      <c r="BS1129" s="760"/>
      <c r="BT1129" s="760"/>
      <c r="BU1129" s="760"/>
      <c r="BV1129" s="760"/>
      <c r="BW1129" s="760"/>
      <c r="BX1129" s="760"/>
      <c r="BY1129" s="760"/>
    </row>
    <row r="1130" s="235" customFormat="true" ht="15" customHeight="true" x14ac:dyDescent="0.2">
      <c r="BA1130" s="760"/>
      <c r="BB1130" s="268"/>
      <c r="BC1130" s="760"/>
      <c r="BD1130" s="760"/>
      <c r="BE1130" s="760"/>
      <c r="BF1130" s="760"/>
      <c r="BG1130" s="760"/>
      <c r="BH1130" s="760"/>
      <c r="BI1130" s="760"/>
      <c r="BJ1130" s="760"/>
      <c r="BK1130" s="760"/>
      <c r="BL1130" s="760"/>
      <c r="BM1130" s="760"/>
      <c r="BN1130" s="760"/>
      <c r="BO1130" s="760"/>
      <c r="BP1130" s="760"/>
      <c r="BQ1130" s="760"/>
      <c r="BR1130" s="760"/>
      <c r="BS1130" s="760"/>
      <c r="BT1130" s="760"/>
      <c r="BU1130" s="760"/>
      <c r="BV1130" s="760"/>
      <c r="BW1130" s="760"/>
      <c r="BX1130" s="760"/>
      <c r="BY1130" s="760"/>
    </row>
    <row r="1131" s="235" customFormat="true" ht="15" customHeight="true" x14ac:dyDescent="0.2">
      <c r="BA1131" s="760"/>
      <c r="BB1131" s="268"/>
      <c r="BC1131" s="760"/>
      <c r="BD1131" s="760"/>
      <c r="BE1131" s="760"/>
      <c r="BF1131" s="760"/>
      <c r="BG1131" s="760"/>
      <c r="BH1131" s="760"/>
      <c r="BI1131" s="760"/>
      <c r="BJ1131" s="760"/>
      <c r="BK1131" s="760"/>
      <c r="BL1131" s="760"/>
      <c r="BM1131" s="760"/>
      <c r="BN1131" s="760"/>
      <c r="BO1131" s="760"/>
      <c r="BP1131" s="760"/>
      <c r="BQ1131" s="760"/>
      <c r="BR1131" s="760"/>
      <c r="BS1131" s="760"/>
      <c r="BT1131" s="760"/>
      <c r="BU1131" s="760"/>
      <c r="BV1131" s="760"/>
      <c r="BW1131" s="760"/>
      <c r="BX1131" s="760"/>
      <c r="BY1131" s="760"/>
    </row>
    <row r="1132" s="235" customFormat="true" ht="15" customHeight="true" x14ac:dyDescent="0.2">
      <c r="BA1132" s="760"/>
      <c r="BB1132" s="268"/>
      <c r="BC1132" s="760"/>
      <c r="BD1132" s="760"/>
      <c r="BE1132" s="760"/>
      <c r="BF1132" s="760"/>
      <c r="BG1132" s="760"/>
      <c r="BH1132" s="760"/>
      <c r="BI1132" s="760"/>
      <c r="BJ1132" s="760"/>
      <c r="BK1132" s="760"/>
      <c r="BL1132" s="760"/>
      <c r="BM1132" s="760"/>
      <c r="BN1132" s="760"/>
      <c r="BO1132" s="760"/>
      <c r="BP1132" s="760"/>
      <c r="BQ1132" s="760"/>
      <c r="BR1132" s="760"/>
      <c r="BS1132" s="760"/>
      <c r="BT1132" s="760"/>
      <c r="BU1132" s="760"/>
      <c r="BV1132" s="760"/>
      <c r="BW1132" s="760"/>
      <c r="BX1132" s="760"/>
      <c r="BY1132" s="760"/>
    </row>
    <row r="1133" s="235" customFormat="true" ht="15" customHeight="true" x14ac:dyDescent="0.2">
      <c r="BA1133" s="760"/>
      <c r="BB1133" s="268"/>
      <c r="BC1133" s="760"/>
      <c r="BD1133" s="760"/>
      <c r="BE1133" s="760"/>
      <c r="BF1133" s="760"/>
      <c r="BG1133" s="760"/>
      <c r="BH1133" s="760"/>
      <c r="BI1133" s="760"/>
      <c r="BJ1133" s="760"/>
      <c r="BK1133" s="760"/>
      <c r="BL1133" s="760"/>
      <c r="BM1133" s="760"/>
      <c r="BN1133" s="760"/>
      <c r="BO1133" s="760"/>
      <c r="BP1133" s="760"/>
      <c r="BQ1133" s="760"/>
      <c r="BR1133" s="760"/>
      <c r="BS1133" s="760"/>
      <c r="BT1133" s="760"/>
      <c r="BU1133" s="760"/>
      <c r="BV1133" s="760"/>
      <c r="BW1133" s="760"/>
      <c r="BX1133" s="760"/>
      <c r="BY1133" s="760"/>
    </row>
    <row r="1134" s="235" customFormat="true" ht="15" customHeight="true" x14ac:dyDescent="0.2">
      <c r="BA1134" s="760"/>
      <c r="BB1134" s="268"/>
      <c r="BC1134" s="760"/>
      <c r="BD1134" s="760"/>
      <c r="BE1134" s="760"/>
      <c r="BF1134" s="760"/>
      <c r="BG1134" s="760"/>
      <c r="BH1134" s="760"/>
      <c r="BI1134" s="760"/>
      <c r="BJ1134" s="760"/>
      <c r="BK1134" s="760"/>
      <c r="BL1134" s="760"/>
      <c r="BM1134" s="760"/>
      <c r="BN1134" s="760"/>
      <c r="BO1134" s="760"/>
      <c r="BP1134" s="760"/>
      <c r="BQ1134" s="760"/>
      <c r="BR1134" s="760"/>
      <c r="BS1134" s="760"/>
      <c r="BT1134" s="760"/>
      <c r="BU1134" s="760"/>
      <c r="BV1134" s="760"/>
      <c r="BW1134" s="760"/>
      <c r="BX1134" s="760"/>
      <c r="BY1134" s="760"/>
    </row>
    <row r="1135" s="235" customFormat="true" ht="15" customHeight="true" x14ac:dyDescent="0.2">
      <c r="BA1135" s="760"/>
      <c r="BB1135" s="268"/>
      <c r="BC1135" s="760"/>
      <c r="BD1135" s="760"/>
      <c r="BE1135" s="760"/>
      <c r="BF1135" s="760"/>
      <c r="BG1135" s="760"/>
      <c r="BH1135" s="760"/>
      <c r="BI1135" s="760"/>
      <c r="BJ1135" s="760"/>
      <c r="BK1135" s="760"/>
      <c r="BL1135" s="760"/>
      <c r="BM1135" s="760"/>
      <c r="BN1135" s="760"/>
      <c r="BO1135" s="760"/>
      <c r="BP1135" s="760"/>
      <c r="BQ1135" s="760"/>
      <c r="BR1135" s="760"/>
      <c r="BS1135" s="760"/>
      <c r="BT1135" s="760"/>
      <c r="BU1135" s="760"/>
      <c r="BV1135" s="760"/>
      <c r="BW1135" s="760"/>
      <c r="BX1135" s="760"/>
      <c r="BY1135" s="760"/>
    </row>
    <row r="1136" s="235" customFormat="true" ht="15" customHeight="true" x14ac:dyDescent="0.2">
      <c r="BA1136" s="760"/>
      <c r="BB1136" s="268"/>
      <c r="BC1136" s="760"/>
      <c r="BD1136" s="760"/>
      <c r="BE1136" s="760"/>
      <c r="BF1136" s="760"/>
      <c r="BG1136" s="760"/>
      <c r="BH1136" s="760"/>
      <c r="BI1136" s="760"/>
      <c r="BJ1136" s="760"/>
      <c r="BK1136" s="760"/>
      <c r="BL1136" s="760"/>
      <c r="BM1136" s="760"/>
      <c r="BN1136" s="760"/>
      <c r="BO1136" s="760"/>
      <c r="BP1136" s="760"/>
      <c r="BQ1136" s="760"/>
      <c r="BR1136" s="760"/>
      <c r="BS1136" s="760"/>
      <c r="BT1136" s="760"/>
      <c r="BU1136" s="760"/>
      <c r="BV1136" s="760"/>
      <c r="BW1136" s="760"/>
      <c r="BX1136" s="760"/>
      <c r="BY1136" s="760"/>
    </row>
    <row r="1137" s="235" customFormat="true" ht="15" customHeight="true" x14ac:dyDescent="0.2">
      <c r="BA1137" s="760"/>
      <c r="BB1137" s="268"/>
      <c r="BC1137" s="760"/>
      <c r="BD1137" s="760"/>
      <c r="BE1137" s="760"/>
      <c r="BF1137" s="760"/>
      <c r="BG1137" s="760"/>
      <c r="BH1137" s="760"/>
      <c r="BI1137" s="760"/>
      <c r="BJ1137" s="760"/>
      <c r="BK1137" s="760"/>
      <c r="BL1137" s="760"/>
      <c r="BM1137" s="760"/>
      <c r="BN1137" s="760"/>
      <c r="BO1137" s="760"/>
      <c r="BP1137" s="760"/>
      <c r="BQ1137" s="760"/>
      <c r="BR1137" s="760"/>
      <c r="BS1137" s="760"/>
      <c r="BT1137" s="760"/>
      <c r="BU1137" s="760"/>
      <c r="BV1137" s="760"/>
      <c r="BW1137" s="760"/>
      <c r="BX1137" s="760"/>
      <c r="BY1137" s="760"/>
    </row>
    <row r="1138" s="235" customFormat="true" ht="15" customHeight="true" x14ac:dyDescent="0.2">
      <c r="BA1138" s="760"/>
      <c r="BB1138" s="268"/>
      <c r="BC1138" s="760"/>
      <c r="BD1138" s="760"/>
      <c r="BE1138" s="760"/>
      <c r="BF1138" s="760"/>
      <c r="BG1138" s="760"/>
      <c r="BH1138" s="760"/>
      <c r="BI1138" s="760"/>
      <c r="BJ1138" s="760"/>
      <c r="BK1138" s="760"/>
      <c r="BL1138" s="760"/>
      <c r="BM1138" s="760"/>
      <c r="BN1138" s="760"/>
      <c r="BO1138" s="760"/>
      <c r="BP1138" s="760"/>
      <c r="BQ1138" s="760"/>
      <c r="BR1138" s="760"/>
      <c r="BS1138" s="760"/>
      <c r="BT1138" s="760"/>
      <c r="BU1138" s="760"/>
      <c r="BV1138" s="760"/>
      <c r="BW1138" s="760"/>
      <c r="BX1138" s="760"/>
      <c r="BY1138" s="760"/>
    </row>
    <row r="1139" s="235" customFormat="true" ht="15" customHeight="true" x14ac:dyDescent="0.2">
      <c r="BA1139" s="760"/>
      <c r="BB1139" s="268"/>
      <c r="BC1139" s="760"/>
      <c r="BD1139" s="760"/>
      <c r="BE1139" s="760"/>
      <c r="BF1139" s="760"/>
      <c r="BG1139" s="760"/>
      <c r="BH1139" s="760"/>
      <c r="BI1139" s="760"/>
      <c r="BJ1139" s="760"/>
      <c r="BK1139" s="760"/>
      <c r="BL1139" s="760"/>
      <c r="BM1139" s="760"/>
      <c r="BN1139" s="760"/>
      <c r="BO1139" s="760"/>
      <c r="BP1139" s="760"/>
      <c r="BQ1139" s="760"/>
      <c r="BR1139" s="760"/>
      <c r="BS1139" s="760"/>
      <c r="BT1139" s="760"/>
      <c r="BU1139" s="760"/>
      <c r="BV1139" s="760"/>
      <c r="BW1139" s="760"/>
      <c r="BX1139" s="760"/>
      <c r="BY1139" s="760"/>
    </row>
    <row r="1140" s="235" customFormat="true" ht="15" customHeight="true" x14ac:dyDescent="0.2">
      <c r="BA1140" s="760"/>
      <c r="BB1140" s="268"/>
      <c r="BC1140" s="760"/>
      <c r="BD1140" s="760"/>
      <c r="BE1140" s="760"/>
      <c r="BF1140" s="760"/>
      <c r="BG1140" s="760"/>
      <c r="BH1140" s="760"/>
      <c r="BI1140" s="760"/>
      <c r="BJ1140" s="760"/>
      <c r="BK1140" s="760"/>
      <c r="BL1140" s="760"/>
      <c r="BM1140" s="760"/>
      <c r="BN1140" s="760"/>
      <c r="BO1140" s="760"/>
      <c r="BP1140" s="760"/>
      <c r="BQ1140" s="760"/>
      <c r="BR1140" s="760"/>
      <c r="BS1140" s="760"/>
      <c r="BT1140" s="760"/>
      <c r="BU1140" s="760"/>
      <c r="BV1140" s="760"/>
      <c r="BW1140" s="760"/>
      <c r="BX1140" s="760"/>
      <c r="BY1140" s="760"/>
    </row>
    <row r="1141" s="235" customFormat="true" ht="15" customHeight="true" x14ac:dyDescent="0.2">
      <c r="BA1141" s="760"/>
      <c r="BB1141" s="268"/>
      <c r="BC1141" s="760"/>
      <c r="BD1141" s="760"/>
      <c r="BE1141" s="760"/>
      <c r="BF1141" s="760"/>
      <c r="BG1141" s="760"/>
      <c r="BH1141" s="760"/>
      <c r="BI1141" s="760"/>
      <c r="BJ1141" s="760"/>
      <c r="BK1141" s="760"/>
      <c r="BL1141" s="760"/>
      <c r="BM1141" s="760"/>
      <c r="BN1141" s="760"/>
      <c r="BO1141" s="760"/>
      <c r="BP1141" s="760"/>
      <c r="BQ1141" s="760"/>
      <c r="BR1141" s="760"/>
      <c r="BS1141" s="760"/>
      <c r="BT1141" s="760"/>
      <c r="BU1141" s="760"/>
      <c r="BV1141" s="760"/>
      <c r="BW1141" s="760"/>
      <c r="BX1141" s="760"/>
      <c r="BY1141" s="760"/>
    </row>
    <row r="1142" s="235" customFormat="true" ht="15" customHeight="true" x14ac:dyDescent="0.2">
      <c r="BA1142" s="760"/>
      <c r="BB1142" s="268"/>
      <c r="BC1142" s="760"/>
      <c r="BD1142" s="760"/>
      <c r="BE1142" s="760"/>
      <c r="BF1142" s="760"/>
      <c r="BG1142" s="760"/>
      <c r="BH1142" s="760"/>
      <c r="BI1142" s="760"/>
      <c r="BJ1142" s="760"/>
      <c r="BK1142" s="760"/>
      <c r="BL1142" s="760"/>
      <c r="BM1142" s="760"/>
      <c r="BN1142" s="760"/>
      <c r="BO1142" s="760"/>
      <c r="BP1142" s="760"/>
      <c r="BQ1142" s="760"/>
      <c r="BR1142" s="760"/>
      <c r="BS1142" s="760"/>
      <c r="BT1142" s="760"/>
      <c r="BU1142" s="760"/>
      <c r="BV1142" s="760"/>
      <c r="BW1142" s="760"/>
      <c r="BX1142" s="760"/>
      <c r="BY1142" s="760"/>
    </row>
    <row r="1143" s="235" customFormat="true" ht="15" customHeight="true" x14ac:dyDescent="0.2">
      <c r="BA1143" s="760"/>
      <c r="BB1143" s="268"/>
      <c r="BC1143" s="760"/>
      <c r="BD1143" s="760"/>
      <c r="BE1143" s="760"/>
      <c r="BF1143" s="760"/>
      <c r="BG1143" s="760"/>
      <c r="BH1143" s="760"/>
      <c r="BI1143" s="760"/>
      <c r="BJ1143" s="760"/>
      <c r="BK1143" s="760"/>
      <c r="BL1143" s="760"/>
      <c r="BM1143" s="760"/>
      <c r="BN1143" s="760"/>
      <c r="BO1143" s="760"/>
      <c r="BP1143" s="760"/>
      <c r="BQ1143" s="760"/>
      <c r="BR1143" s="760"/>
      <c r="BS1143" s="760"/>
      <c r="BT1143" s="760"/>
      <c r="BU1143" s="760"/>
      <c r="BV1143" s="760"/>
      <c r="BW1143" s="760"/>
      <c r="BX1143" s="760"/>
      <c r="BY1143" s="760"/>
    </row>
    <row r="1144" s="235" customFormat="true" ht="15" customHeight="true" x14ac:dyDescent="0.2">
      <c r="BA1144" s="760"/>
      <c r="BB1144" s="268"/>
      <c r="BC1144" s="760"/>
      <c r="BD1144" s="760"/>
      <c r="BE1144" s="760"/>
      <c r="BF1144" s="760"/>
      <c r="BG1144" s="760"/>
      <c r="BH1144" s="760"/>
      <c r="BI1144" s="760"/>
      <c r="BJ1144" s="760"/>
      <c r="BK1144" s="760"/>
      <c r="BL1144" s="760"/>
      <c r="BM1144" s="760"/>
      <c r="BN1144" s="760"/>
      <c r="BO1144" s="760"/>
      <c r="BP1144" s="760"/>
      <c r="BQ1144" s="760"/>
      <c r="BR1144" s="760"/>
      <c r="BS1144" s="760"/>
      <c r="BT1144" s="760"/>
      <c r="BU1144" s="760"/>
      <c r="BV1144" s="760"/>
      <c r="BW1144" s="760"/>
      <c r="BX1144" s="760"/>
      <c r="BY1144" s="760"/>
    </row>
    <row r="1145" s="235" customFormat="true" ht="15" customHeight="true" x14ac:dyDescent="0.2">
      <c r="BA1145" s="760"/>
      <c r="BB1145" s="268"/>
      <c r="BC1145" s="760"/>
      <c r="BD1145" s="760"/>
      <c r="BE1145" s="760"/>
      <c r="BF1145" s="760"/>
      <c r="BG1145" s="760"/>
      <c r="BH1145" s="760"/>
      <c r="BI1145" s="760"/>
      <c r="BJ1145" s="760"/>
      <c r="BK1145" s="760"/>
      <c r="BL1145" s="760"/>
      <c r="BM1145" s="760"/>
      <c r="BN1145" s="760"/>
      <c r="BO1145" s="760"/>
      <c r="BP1145" s="760"/>
      <c r="BQ1145" s="760"/>
      <c r="BR1145" s="760"/>
      <c r="BS1145" s="760"/>
      <c r="BT1145" s="760"/>
      <c r="BU1145" s="760"/>
      <c r="BV1145" s="760"/>
      <c r="BW1145" s="760"/>
      <c r="BX1145" s="760"/>
      <c r="BY1145" s="760"/>
    </row>
    <row r="1146" s="235" customFormat="true" ht="15" customHeight="true" x14ac:dyDescent="0.2">
      <c r="BA1146" s="760"/>
      <c r="BB1146" s="268"/>
      <c r="BC1146" s="760"/>
      <c r="BD1146" s="760"/>
      <c r="BE1146" s="760"/>
      <c r="BF1146" s="760"/>
      <c r="BG1146" s="760"/>
      <c r="BH1146" s="760"/>
      <c r="BI1146" s="760"/>
      <c r="BJ1146" s="760"/>
      <c r="BK1146" s="760"/>
      <c r="BL1146" s="760"/>
      <c r="BM1146" s="760"/>
      <c r="BN1146" s="760"/>
      <c r="BO1146" s="760"/>
      <c r="BP1146" s="760"/>
      <c r="BQ1146" s="760"/>
      <c r="BR1146" s="760"/>
      <c r="BS1146" s="760"/>
      <c r="BT1146" s="760"/>
      <c r="BU1146" s="760"/>
      <c r="BV1146" s="760"/>
      <c r="BW1146" s="760"/>
      <c r="BX1146" s="760"/>
      <c r="BY1146" s="760"/>
    </row>
    <row r="1147" s="235" customFormat="true" ht="15" customHeight="true" x14ac:dyDescent="0.2">
      <c r="BA1147" s="760"/>
      <c r="BB1147" s="268"/>
      <c r="BC1147" s="760"/>
      <c r="BD1147" s="760"/>
      <c r="BE1147" s="760"/>
      <c r="BF1147" s="760"/>
      <c r="BG1147" s="760"/>
      <c r="BH1147" s="760"/>
      <c r="BI1147" s="760"/>
      <c r="BJ1147" s="760"/>
      <c r="BK1147" s="760"/>
      <c r="BL1147" s="760"/>
      <c r="BM1147" s="760"/>
      <c r="BN1147" s="760"/>
      <c r="BO1147" s="760"/>
      <c r="BP1147" s="760"/>
      <c r="BQ1147" s="760"/>
      <c r="BR1147" s="760"/>
      <c r="BS1147" s="760"/>
      <c r="BT1147" s="760"/>
      <c r="BU1147" s="760"/>
      <c r="BV1147" s="760"/>
      <c r="BW1147" s="760"/>
      <c r="BX1147" s="760"/>
      <c r="BY1147" s="760"/>
    </row>
    <row r="1148" s="235" customFormat="true" ht="15" customHeight="true" x14ac:dyDescent="0.2">
      <c r="BA1148" s="760"/>
      <c r="BB1148" s="268"/>
      <c r="BC1148" s="760"/>
      <c r="BD1148" s="760"/>
      <c r="BE1148" s="760"/>
      <c r="BF1148" s="760"/>
      <c r="BG1148" s="760"/>
      <c r="BH1148" s="760"/>
      <c r="BI1148" s="760"/>
      <c r="BJ1148" s="760"/>
      <c r="BK1148" s="760"/>
      <c r="BL1148" s="760"/>
      <c r="BM1148" s="760"/>
      <c r="BN1148" s="760"/>
      <c r="BO1148" s="760"/>
      <c r="BP1148" s="760"/>
      <c r="BQ1148" s="760"/>
      <c r="BR1148" s="760"/>
      <c r="BS1148" s="760"/>
      <c r="BT1148" s="760"/>
      <c r="BU1148" s="760"/>
      <c r="BV1148" s="760"/>
      <c r="BW1148" s="760"/>
      <c r="BX1148" s="760"/>
      <c r="BY1148" s="760"/>
    </row>
    <row r="1149" s="235" customFormat="true" ht="15" customHeight="true" x14ac:dyDescent="0.2">
      <c r="BA1149" s="760"/>
      <c r="BB1149" s="268"/>
      <c r="BC1149" s="760"/>
      <c r="BD1149" s="760"/>
      <c r="BE1149" s="760"/>
      <c r="BF1149" s="760"/>
      <c r="BG1149" s="760"/>
      <c r="BH1149" s="760"/>
      <c r="BI1149" s="760"/>
      <c r="BJ1149" s="760"/>
      <c r="BK1149" s="760"/>
      <c r="BL1149" s="760"/>
      <c r="BM1149" s="760"/>
      <c r="BN1149" s="760"/>
      <c r="BO1149" s="760"/>
      <c r="BP1149" s="760"/>
      <c r="BQ1149" s="760"/>
      <c r="BR1149" s="760"/>
      <c r="BS1149" s="760"/>
      <c r="BT1149" s="760"/>
      <c r="BU1149" s="760"/>
      <c r="BV1149" s="760"/>
      <c r="BW1149" s="760"/>
      <c r="BX1149" s="760"/>
      <c r="BY1149" s="760"/>
    </row>
    <row r="1150" s="235" customFormat="true" ht="15" customHeight="true" x14ac:dyDescent="0.2">
      <c r="BA1150" s="760"/>
      <c r="BB1150" s="268"/>
      <c r="BC1150" s="760"/>
      <c r="BD1150" s="760"/>
      <c r="BE1150" s="760"/>
      <c r="BF1150" s="760"/>
      <c r="BG1150" s="760"/>
      <c r="BH1150" s="760"/>
      <c r="BI1150" s="760"/>
      <c r="BJ1150" s="760"/>
      <c r="BK1150" s="760"/>
      <c r="BL1150" s="760"/>
      <c r="BM1150" s="760"/>
      <c r="BN1150" s="760"/>
      <c r="BO1150" s="760"/>
      <c r="BP1150" s="760"/>
      <c r="BQ1150" s="760"/>
      <c r="BR1150" s="760"/>
      <c r="BS1150" s="760"/>
      <c r="BT1150" s="760"/>
      <c r="BU1150" s="760"/>
      <c r="BV1150" s="760"/>
      <c r="BW1150" s="760"/>
      <c r="BX1150" s="760"/>
      <c r="BY1150" s="760"/>
    </row>
    <row r="1151" s="235" customFormat="true" ht="15" customHeight="true" x14ac:dyDescent="0.2">
      <c r="BA1151" s="760"/>
      <c r="BB1151" s="268"/>
      <c r="BC1151" s="760"/>
      <c r="BD1151" s="760"/>
      <c r="BE1151" s="760"/>
      <c r="BF1151" s="760"/>
      <c r="BG1151" s="760"/>
      <c r="BH1151" s="760"/>
      <c r="BI1151" s="760"/>
      <c r="BJ1151" s="760"/>
      <c r="BK1151" s="760"/>
      <c r="BL1151" s="760"/>
      <c r="BM1151" s="760"/>
      <c r="BN1151" s="760"/>
      <c r="BO1151" s="760"/>
      <c r="BP1151" s="760"/>
      <c r="BQ1151" s="760"/>
      <c r="BR1151" s="760"/>
      <c r="BS1151" s="760"/>
      <c r="BT1151" s="760"/>
      <c r="BU1151" s="760"/>
      <c r="BV1151" s="760"/>
      <c r="BW1151" s="760"/>
      <c r="BX1151" s="760"/>
      <c r="BY1151" s="760"/>
    </row>
    <row r="1152" s="235" customFormat="true" ht="15" customHeight="true" x14ac:dyDescent="0.2">
      <c r="BA1152" s="760"/>
      <c r="BB1152" s="268"/>
      <c r="BC1152" s="760"/>
      <c r="BD1152" s="760"/>
      <c r="BE1152" s="760"/>
      <c r="BF1152" s="760"/>
      <c r="BG1152" s="760"/>
      <c r="BH1152" s="760"/>
      <c r="BI1152" s="760"/>
      <c r="BJ1152" s="760"/>
      <c r="BK1152" s="760"/>
      <c r="BL1152" s="760"/>
      <c r="BM1152" s="760"/>
      <c r="BN1152" s="760"/>
      <c r="BO1152" s="760"/>
      <c r="BP1152" s="760"/>
      <c r="BQ1152" s="760"/>
      <c r="BR1152" s="760"/>
      <c r="BS1152" s="760"/>
      <c r="BT1152" s="760"/>
      <c r="BU1152" s="760"/>
      <c r="BV1152" s="760"/>
      <c r="BW1152" s="760"/>
      <c r="BX1152" s="760"/>
      <c r="BY1152" s="760"/>
    </row>
    <row r="1153" s="235" customFormat="true" ht="15" customHeight="true" x14ac:dyDescent="0.2">
      <c r="BA1153" s="760"/>
      <c r="BB1153" s="268"/>
      <c r="BC1153" s="760"/>
      <c r="BD1153" s="760"/>
      <c r="BE1153" s="760"/>
      <c r="BF1153" s="760"/>
      <c r="BG1153" s="760"/>
      <c r="BH1153" s="760"/>
      <c r="BI1153" s="760"/>
      <c r="BJ1153" s="760"/>
      <c r="BK1153" s="760"/>
      <c r="BL1153" s="760"/>
      <c r="BM1153" s="760"/>
      <c r="BN1153" s="760"/>
      <c r="BO1153" s="760"/>
      <c r="BP1153" s="760"/>
      <c r="BQ1153" s="760"/>
      <c r="BR1153" s="760"/>
      <c r="BS1153" s="760"/>
      <c r="BT1153" s="760"/>
      <c r="BU1153" s="760"/>
      <c r="BV1153" s="760"/>
      <c r="BW1153" s="760"/>
      <c r="BX1153" s="760"/>
      <c r="BY1153" s="760"/>
    </row>
    <row r="1154" s="235" customFormat="true" ht="15" customHeight="true" x14ac:dyDescent="0.2">
      <c r="BA1154" s="760"/>
      <c r="BB1154" s="268"/>
      <c r="BC1154" s="760"/>
      <c r="BD1154" s="760"/>
      <c r="BE1154" s="760"/>
      <c r="BF1154" s="760"/>
      <c r="BG1154" s="760"/>
      <c r="BH1154" s="760"/>
      <c r="BI1154" s="760"/>
      <c r="BJ1154" s="760"/>
      <c r="BK1154" s="760"/>
      <c r="BL1154" s="760"/>
      <c r="BM1154" s="760"/>
      <c r="BN1154" s="760"/>
      <c r="BO1154" s="760"/>
      <c r="BP1154" s="760"/>
      <c r="BQ1154" s="760"/>
      <c r="BR1154" s="760"/>
      <c r="BS1154" s="760"/>
      <c r="BT1154" s="760"/>
      <c r="BU1154" s="760"/>
      <c r="BV1154" s="760"/>
      <c r="BW1154" s="760"/>
      <c r="BX1154" s="760"/>
      <c r="BY1154" s="760"/>
    </row>
    <row r="1155" s="235" customFormat="true" ht="15" customHeight="true" x14ac:dyDescent="0.2">
      <c r="BA1155" s="760"/>
      <c r="BB1155" s="268"/>
      <c r="BC1155" s="760"/>
      <c r="BD1155" s="760"/>
      <c r="BE1155" s="760"/>
      <c r="BF1155" s="760"/>
      <c r="BG1155" s="760"/>
      <c r="BH1155" s="760"/>
      <c r="BI1155" s="760"/>
      <c r="BJ1155" s="760"/>
      <c r="BK1155" s="760"/>
      <c r="BL1155" s="760"/>
      <c r="BM1155" s="760"/>
      <c r="BN1155" s="760"/>
      <c r="BO1155" s="760"/>
      <c r="BP1155" s="760"/>
      <c r="BQ1155" s="760"/>
      <c r="BR1155" s="760"/>
      <c r="BS1155" s="760"/>
      <c r="BT1155" s="760"/>
      <c r="BU1155" s="760"/>
      <c r="BV1155" s="760"/>
      <c r="BW1155" s="760"/>
      <c r="BX1155" s="760"/>
      <c r="BY1155" s="760"/>
    </row>
    <row r="1156" s="235" customFormat="true" ht="15" customHeight="true" x14ac:dyDescent="0.2">
      <c r="BA1156" s="760"/>
      <c r="BB1156" s="268"/>
      <c r="BC1156" s="760"/>
      <c r="BD1156" s="760"/>
      <c r="BE1156" s="760"/>
      <c r="BF1156" s="760"/>
      <c r="BG1156" s="760"/>
      <c r="BH1156" s="760"/>
      <c r="BI1156" s="760"/>
      <c r="BJ1156" s="760"/>
      <c r="BK1156" s="760"/>
      <c r="BL1156" s="760"/>
      <c r="BM1156" s="760"/>
      <c r="BN1156" s="760"/>
      <c r="BO1156" s="760"/>
      <c r="BP1156" s="760"/>
      <c r="BQ1156" s="760"/>
      <c r="BR1156" s="760"/>
      <c r="BS1156" s="760"/>
      <c r="BT1156" s="760"/>
      <c r="BU1156" s="760"/>
      <c r="BV1156" s="760"/>
      <c r="BW1156" s="760"/>
      <c r="BX1156" s="760"/>
      <c r="BY1156" s="760"/>
    </row>
    <row r="1157" s="235" customFormat="true" ht="15" customHeight="true" x14ac:dyDescent="0.2">
      <c r="BA1157" s="760"/>
      <c r="BB1157" s="268"/>
      <c r="BC1157" s="760"/>
      <c r="BD1157" s="760"/>
      <c r="BE1157" s="760"/>
      <c r="BF1157" s="760"/>
      <c r="BG1157" s="760"/>
      <c r="BH1157" s="760"/>
      <c r="BI1157" s="760"/>
      <c r="BJ1157" s="760"/>
      <c r="BK1157" s="760"/>
      <c r="BL1157" s="760"/>
      <c r="BM1157" s="760"/>
      <c r="BN1157" s="760"/>
      <c r="BO1157" s="760"/>
      <c r="BP1157" s="760"/>
      <c r="BQ1157" s="760"/>
      <c r="BR1157" s="760"/>
      <c r="BS1157" s="760"/>
      <c r="BT1157" s="760"/>
      <c r="BU1157" s="760"/>
      <c r="BV1157" s="760"/>
      <c r="BW1157" s="760"/>
      <c r="BX1157" s="760"/>
      <c r="BY1157" s="760"/>
    </row>
    <row r="1158" s="235" customFormat="true" ht="15" customHeight="true" x14ac:dyDescent="0.2">
      <c r="BA1158" s="760"/>
      <c r="BB1158" s="268"/>
      <c r="BC1158" s="760"/>
      <c r="BD1158" s="760"/>
      <c r="BE1158" s="760"/>
      <c r="BF1158" s="760"/>
      <c r="BG1158" s="760"/>
      <c r="BH1158" s="760"/>
      <c r="BI1158" s="760"/>
      <c r="BJ1158" s="760"/>
      <c r="BK1158" s="760"/>
      <c r="BL1158" s="760"/>
      <c r="BM1158" s="760"/>
      <c r="BN1158" s="760"/>
      <c r="BO1158" s="760"/>
      <c r="BP1158" s="760"/>
      <c r="BQ1158" s="760"/>
      <c r="BR1158" s="760"/>
      <c r="BS1158" s="760"/>
      <c r="BT1158" s="760"/>
      <c r="BU1158" s="760"/>
      <c r="BV1158" s="760"/>
      <c r="BW1158" s="760"/>
      <c r="BX1158" s="760"/>
      <c r="BY1158" s="760"/>
    </row>
    <row r="1159" s="235" customFormat="true" ht="15" customHeight="true" x14ac:dyDescent="0.2">
      <c r="BA1159" s="760"/>
      <c r="BB1159" s="268"/>
      <c r="BC1159" s="760"/>
      <c r="BD1159" s="760"/>
      <c r="BE1159" s="760"/>
      <c r="BF1159" s="760"/>
      <c r="BG1159" s="760"/>
      <c r="BH1159" s="760"/>
      <c r="BI1159" s="760"/>
      <c r="BJ1159" s="760"/>
      <c r="BK1159" s="760"/>
      <c r="BL1159" s="760"/>
      <c r="BM1159" s="760"/>
      <c r="BN1159" s="760"/>
      <c r="BO1159" s="760"/>
      <c r="BP1159" s="760"/>
      <c r="BQ1159" s="760"/>
      <c r="BR1159" s="760"/>
      <c r="BS1159" s="760"/>
      <c r="BT1159" s="760"/>
      <c r="BU1159" s="760"/>
      <c r="BV1159" s="760"/>
      <c r="BW1159" s="760"/>
      <c r="BX1159" s="760"/>
      <c r="BY1159" s="760"/>
    </row>
    <row r="1160" s="235" customFormat="true" ht="15" customHeight="true" x14ac:dyDescent="0.2">
      <c r="BA1160" s="760"/>
      <c r="BB1160" s="268"/>
      <c r="BC1160" s="760"/>
      <c r="BD1160" s="760"/>
      <c r="BE1160" s="760"/>
      <c r="BF1160" s="760"/>
      <c r="BG1160" s="760"/>
      <c r="BH1160" s="760"/>
      <c r="BI1160" s="760"/>
      <c r="BJ1160" s="760"/>
      <c r="BK1160" s="760"/>
      <c r="BL1160" s="760"/>
      <c r="BM1160" s="760"/>
      <c r="BN1160" s="760"/>
      <c r="BO1160" s="760"/>
      <c r="BP1160" s="760"/>
      <c r="BQ1160" s="760"/>
      <c r="BR1160" s="760"/>
      <c r="BS1160" s="760"/>
      <c r="BT1160" s="760"/>
      <c r="BU1160" s="760"/>
      <c r="BV1160" s="760"/>
      <c r="BW1160" s="760"/>
      <c r="BX1160" s="760"/>
      <c r="BY1160" s="760"/>
    </row>
    <row r="1161" s="235" customFormat="true" ht="15" customHeight="true" x14ac:dyDescent="0.2">
      <c r="BA1161" s="760"/>
      <c r="BB1161" s="268"/>
      <c r="BC1161" s="760"/>
      <c r="BD1161" s="760"/>
      <c r="BE1161" s="760"/>
      <c r="BF1161" s="760"/>
      <c r="BG1161" s="760"/>
      <c r="BH1161" s="760"/>
      <c r="BI1161" s="760"/>
      <c r="BJ1161" s="760"/>
      <c r="BK1161" s="760"/>
      <c r="BL1161" s="760"/>
      <c r="BM1161" s="760"/>
      <c r="BN1161" s="760"/>
      <c r="BO1161" s="760"/>
      <c r="BP1161" s="760"/>
      <c r="BQ1161" s="760"/>
      <c r="BR1161" s="760"/>
      <c r="BS1161" s="760"/>
      <c r="BT1161" s="760"/>
      <c r="BU1161" s="760"/>
      <c r="BV1161" s="760"/>
      <c r="BW1161" s="760"/>
      <c r="BX1161" s="760"/>
      <c r="BY1161" s="760"/>
    </row>
    <row r="1162" s="235" customFormat="true" ht="15" customHeight="true" x14ac:dyDescent="0.2">
      <c r="BA1162" s="760"/>
      <c r="BB1162" s="268"/>
      <c r="BC1162" s="760"/>
      <c r="BD1162" s="760"/>
      <c r="BE1162" s="760"/>
      <c r="BF1162" s="760"/>
      <c r="BG1162" s="760"/>
      <c r="BH1162" s="760"/>
      <c r="BI1162" s="760"/>
      <c r="BJ1162" s="760"/>
      <c r="BK1162" s="760"/>
      <c r="BL1162" s="760"/>
      <c r="BM1162" s="760"/>
      <c r="BN1162" s="760"/>
      <c r="BO1162" s="760"/>
      <c r="BP1162" s="760"/>
      <c r="BQ1162" s="760"/>
      <c r="BR1162" s="760"/>
      <c r="BS1162" s="760"/>
      <c r="BT1162" s="760"/>
      <c r="BU1162" s="760"/>
      <c r="BV1162" s="760"/>
      <c r="BW1162" s="760"/>
      <c r="BX1162" s="760"/>
      <c r="BY1162" s="760"/>
    </row>
    <row r="1163" s="235" customFormat="true" ht="15" customHeight="true" x14ac:dyDescent="0.2">
      <c r="BA1163" s="760"/>
      <c r="BB1163" s="268"/>
      <c r="BC1163" s="760"/>
      <c r="BD1163" s="760"/>
      <c r="BE1163" s="760"/>
      <c r="BF1163" s="760"/>
      <c r="BG1163" s="760"/>
      <c r="BH1163" s="760"/>
      <c r="BI1163" s="760"/>
      <c r="BJ1163" s="760"/>
      <c r="BK1163" s="760"/>
      <c r="BL1163" s="760"/>
      <c r="BM1163" s="760"/>
      <c r="BN1163" s="760"/>
      <c r="BO1163" s="760"/>
      <c r="BP1163" s="760"/>
      <c r="BQ1163" s="760"/>
      <c r="BR1163" s="760"/>
      <c r="BS1163" s="760"/>
      <c r="BT1163" s="760"/>
      <c r="BU1163" s="760"/>
      <c r="BV1163" s="760"/>
      <c r="BW1163" s="760"/>
      <c r="BX1163" s="760"/>
      <c r="BY1163" s="760"/>
    </row>
    <row r="1164" s="235" customFormat="true" ht="15" customHeight="true" x14ac:dyDescent="0.2">
      <c r="BA1164" s="760"/>
      <c r="BB1164" s="268"/>
      <c r="BC1164" s="760"/>
      <c r="BD1164" s="760"/>
      <c r="BE1164" s="760"/>
      <c r="BF1164" s="760"/>
      <c r="BG1164" s="760"/>
      <c r="BH1164" s="760"/>
      <c r="BI1164" s="760"/>
      <c r="BJ1164" s="760"/>
      <c r="BK1164" s="760"/>
      <c r="BL1164" s="760"/>
      <c r="BM1164" s="760"/>
      <c r="BN1164" s="760"/>
      <c r="BO1164" s="760"/>
      <c r="BP1164" s="760"/>
      <c r="BQ1164" s="760"/>
      <c r="BR1164" s="760"/>
      <c r="BS1164" s="760"/>
      <c r="BT1164" s="760"/>
      <c r="BU1164" s="760"/>
      <c r="BV1164" s="760"/>
      <c r="BW1164" s="760"/>
      <c r="BX1164" s="760"/>
      <c r="BY1164" s="760"/>
    </row>
    <row r="1165" s="235" customFormat="true" ht="15" customHeight="true" x14ac:dyDescent="0.2">
      <c r="BA1165" s="760"/>
      <c r="BB1165" s="268"/>
      <c r="BC1165" s="760"/>
      <c r="BD1165" s="760"/>
      <c r="BE1165" s="760"/>
      <c r="BF1165" s="760"/>
      <c r="BG1165" s="760"/>
      <c r="BH1165" s="760"/>
      <c r="BI1165" s="760"/>
      <c r="BJ1165" s="760"/>
      <c r="BK1165" s="760"/>
      <c r="BL1165" s="760"/>
      <c r="BM1165" s="760"/>
      <c r="BN1165" s="760"/>
      <c r="BO1165" s="760"/>
      <c r="BP1165" s="760"/>
      <c r="BQ1165" s="760"/>
      <c r="BR1165" s="760"/>
      <c r="BS1165" s="760"/>
      <c r="BT1165" s="760"/>
      <c r="BU1165" s="760"/>
      <c r="BV1165" s="760"/>
      <c r="BW1165" s="760"/>
      <c r="BX1165" s="760"/>
      <c r="BY1165" s="760"/>
    </row>
    <row r="1166" s="235" customFormat="true" ht="15" customHeight="true" x14ac:dyDescent="0.2">
      <c r="BA1166" s="760"/>
      <c r="BB1166" s="268"/>
      <c r="BC1166" s="760"/>
      <c r="BD1166" s="760"/>
      <c r="BE1166" s="760"/>
      <c r="BF1166" s="760"/>
      <c r="BG1166" s="760"/>
      <c r="BH1166" s="760"/>
      <c r="BI1166" s="760"/>
      <c r="BJ1166" s="760"/>
      <c r="BK1166" s="760"/>
      <c r="BL1166" s="760"/>
      <c r="BM1166" s="760"/>
      <c r="BN1166" s="760"/>
      <c r="BO1166" s="760"/>
      <c r="BP1166" s="760"/>
      <c r="BQ1166" s="760"/>
      <c r="BR1166" s="760"/>
      <c r="BS1166" s="760"/>
      <c r="BT1166" s="760"/>
      <c r="BU1166" s="760"/>
      <c r="BV1166" s="760"/>
      <c r="BW1166" s="760"/>
      <c r="BX1166" s="760"/>
      <c r="BY1166" s="760"/>
    </row>
    <row r="1167" s="235" customFormat="true" ht="15" customHeight="true" x14ac:dyDescent="0.2">
      <c r="BA1167" s="760"/>
      <c r="BB1167" s="268"/>
      <c r="BC1167" s="760"/>
      <c r="BD1167" s="760"/>
      <c r="BE1167" s="760"/>
      <c r="BF1167" s="760"/>
      <c r="BG1167" s="760"/>
      <c r="BH1167" s="760"/>
      <c r="BI1167" s="760"/>
      <c r="BJ1167" s="760"/>
      <c r="BK1167" s="760"/>
      <c r="BL1167" s="760"/>
      <c r="BM1167" s="760"/>
      <c r="BN1167" s="760"/>
      <c r="BO1167" s="760"/>
      <c r="BP1167" s="760"/>
      <c r="BQ1167" s="760"/>
      <c r="BR1167" s="760"/>
      <c r="BS1167" s="760"/>
      <c r="BT1167" s="760"/>
      <c r="BU1167" s="760"/>
      <c r="BV1167" s="760"/>
      <c r="BW1167" s="760"/>
      <c r="BX1167" s="760"/>
      <c r="BY1167" s="760"/>
    </row>
    <row r="1168" s="235" customFormat="true" ht="15" customHeight="true" x14ac:dyDescent="0.2">
      <c r="BA1168" s="760"/>
      <c r="BB1168" s="268"/>
      <c r="BC1168" s="760"/>
      <c r="BD1168" s="760"/>
      <c r="BE1168" s="760"/>
      <c r="BF1168" s="760"/>
      <c r="BG1168" s="760"/>
      <c r="BH1168" s="760"/>
      <c r="BI1168" s="760"/>
      <c r="BJ1168" s="760"/>
      <c r="BK1168" s="760"/>
      <c r="BL1168" s="760"/>
      <c r="BM1168" s="760"/>
      <c r="BN1168" s="760"/>
      <c r="BO1168" s="760"/>
      <c r="BP1168" s="760"/>
      <c r="BQ1168" s="760"/>
      <c r="BR1168" s="760"/>
      <c r="BS1168" s="760"/>
      <c r="BT1168" s="760"/>
      <c r="BU1168" s="760"/>
      <c r="BV1168" s="760"/>
      <c r="BW1168" s="760"/>
      <c r="BX1168" s="760"/>
      <c r="BY1168" s="760"/>
    </row>
    <row r="1169" s="235" customFormat="true" ht="15" customHeight="true" x14ac:dyDescent="0.2">
      <c r="BA1169" s="760"/>
      <c r="BB1169" s="268"/>
      <c r="BC1169" s="760"/>
      <c r="BD1169" s="760"/>
      <c r="BE1169" s="760"/>
      <c r="BF1169" s="760"/>
      <c r="BG1169" s="760"/>
      <c r="BH1169" s="760"/>
      <c r="BI1169" s="760"/>
      <c r="BJ1169" s="760"/>
      <c r="BK1169" s="760"/>
      <c r="BL1169" s="760"/>
      <c r="BM1169" s="760"/>
      <c r="BN1169" s="760"/>
      <c r="BO1169" s="760"/>
      <c r="BP1169" s="760"/>
      <c r="BQ1169" s="760"/>
      <c r="BR1169" s="760"/>
      <c r="BS1169" s="760"/>
      <c r="BT1169" s="760"/>
      <c r="BU1169" s="760"/>
      <c r="BV1169" s="760"/>
      <c r="BW1169" s="760"/>
      <c r="BX1169" s="760"/>
      <c r="BY1169" s="760"/>
    </row>
    <row r="1170" s="235" customFormat="true" ht="15" customHeight="true" x14ac:dyDescent="0.2">
      <c r="A1170" s="450"/>
      <c r="B1170" s="1041"/>
      <c r="C1170" s="1042"/>
      <c r="D1170" s="1042"/>
      <c r="E1170" s="1042"/>
      <c r="F1170" s="1042"/>
      <c r="G1170" s="1042"/>
      <c r="H1170" s="1042"/>
      <c r="I1170" s="1042"/>
      <c r="J1170" s="1042"/>
      <c r="K1170" s="1042"/>
      <c r="L1170" s="1042"/>
      <c r="M1170" s="1042"/>
      <c r="N1170" s="1042"/>
      <c r="O1170" s="1042"/>
      <c r="P1170" s="1042"/>
      <c r="Q1170" s="1042"/>
      <c r="R1170" s="1042"/>
      <c r="S1170" s="1042"/>
      <c r="T1170" s="1042"/>
      <c r="U1170" s="1042"/>
      <c r="V1170" s="1042"/>
      <c r="W1170" s="1042"/>
      <c r="X1170" s="1042"/>
      <c r="Y1170" s="1042"/>
      <c r="Z1170" s="1042"/>
      <c r="AA1170" s="1042"/>
      <c r="AB1170" s="1042"/>
      <c r="BA1170" s="760"/>
      <c r="BB1170" s="268"/>
      <c r="BC1170" s="760"/>
      <c r="BD1170" s="760"/>
      <c r="BE1170" s="760"/>
      <c r="BF1170" s="760"/>
      <c r="BG1170" s="760"/>
      <c r="BH1170" s="760"/>
      <c r="BI1170" s="760"/>
      <c r="BJ1170" s="760"/>
      <c r="BK1170" s="760"/>
      <c r="BL1170" s="760"/>
      <c r="BM1170" s="760"/>
      <c r="BN1170" s="760"/>
      <c r="BO1170" s="760"/>
      <c r="BP1170" s="760"/>
      <c r="BQ1170" s="760"/>
      <c r="BR1170" s="760"/>
      <c r="BS1170" s="760"/>
      <c r="BT1170" s="760"/>
      <c r="BU1170" s="760"/>
      <c r="BV1170" s="760"/>
      <c r="BW1170" s="760"/>
      <c r="BX1170" s="760"/>
      <c r="BY1170" s="760"/>
    </row>
    <row r="1171" s="235" customFormat="true" ht="15" customHeight="true" x14ac:dyDescent="0.2">
      <c r="A1171" s="450"/>
      <c r="B1171" s="1041"/>
      <c r="C1171" s="1042"/>
      <c r="D1171" s="1042"/>
      <c r="E1171" s="1042"/>
      <c r="F1171" s="1042"/>
      <c r="G1171" s="1042"/>
      <c r="H1171" s="1042"/>
      <c r="I1171" s="1042"/>
      <c r="J1171" s="1042"/>
      <c r="K1171" s="1042"/>
      <c r="L1171" s="1042"/>
      <c r="M1171" s="1042"/>
      <c r="N1171" s="1042"/>
      <c r="O1171" s="1042"/>
      <c r="P1171" s="1042"/>
      <c r="Q1171" s="1042"/>
      <c r="R1171" s="1042"/>
      <c r="S1171" s="1042"/>
      <c r="T1171" s="1042"/>
      <c r="U1171" s="1042"/>
      <c r="V1171" s="1042"/>
      <c r="W1171" s="1042"/>
      <c r="X1171" s="1042"/>
      <c r="Y1171" s="1042"/>
      <c r="Z1171" s="1042"/>
      <c r="AA1171" s="1042"/>
      <c r="AB1171" s="1042"/>
      <c r="BA1171" s="760"/>
      <c r="BB1171" s="268"/>
      <c r="BC1171" s="760"/>
      <c r="BD1171" s="760"/>
      <c r="BE1171" s="760"/>
      <c r="BF1171" s="760"/>
      <c r="BG1171" s="760"/>
      <c r="BH1171" s="760"/>
      <c r="BI1171" s="760"/>
      <c r="BJ1171" s="760"/>
      <c r="BK1171" s="760"/>
      <c r="BL1171" s="760"/>
      <c r="BM1171" s="760"/>
      <c r="BN1171" s="760"/>
      <c r="BO1171" s="760"/>
      <c r="BP1171" s="760"/>
      <c r="BQ1171" s="760"/>
      <c r="BR1171" s="760"/>
      <c r="BS1171" s="760"/>
      <c r="BT1171" s="760"/>
      <c r="BU1171" s="760"/>
      <c r="BV1171" s="760"/>
      <c r="BW1171" s="760"/>
      <c r="BX1171" s="760"/>
      <c r="BY1171" s="760"/>
    </row>
    <row r="1172" s="235" customFormat="true" ht="15" customHeight="true" x14ac:dyDescent="0.2">
      <c r="A1172" s="450"/>
      <c r="B1172" s="1041"/>
      <c r="C1172" s="1042"/>
      <c r="D1172" s="1042"/>
      <c r="E1172" s="1042"/>
      <c r="F1172" s="1042"/>
      <c r="G1172" s="1042"/>
      <c r="H1172" s="1042"/>
      <c r="I1172" s="1042"/>
      <c r="J1172" s="1042"/>
      <c r="K1172" s="1042"/>
      <c r="L1172" s="1042"/>
      <c r="M1172" s="1042"/>
      <c r="N1172" s="1042"/>
      <c r="O1172" s="1042"/>
      <c r="P1172" s="1042"/>
      <c r="Q1172" s="1042"/>
      <c r="R1172" s="1042"/>
      <c r="S1172" s="1042"/>
      <c r="T1172" s="1042"/>
      <c r="U1172" s="1042"/>
      <c r="V1172" s="1042"/>
      <c r="W1172" s="1042"/>
      <c r="X1172" s="1042"/>
      <c r="Y1172" s="1042"/>
      <c r="Z1172" s="1042"/>
      <c r="AA1172" s="1042"/>
      <c r="AB1172" s="1042"/>
      <c r="BA1172" s="760"/>
      <c r="BB1172" s="268"/>
      <c r="BC1172" s="760"/>
      <c r="BD1172" s="760"/>
      <c r="BE1172" s="760"/>
      <c r="BF1172" s="760"/>
      <c r="BG1172" s="760"/>
      <c r="BH1172" s="760"/>
      <c r="BI1172" s="760"/>
      <c r="BJ1172" s="760"/>
      <c r="BK1172" s="760"/>
      <c r="BL1172" s="760"/>
      <c r="BM1172" s="760"/>
      <c r="BN1172" s="760"/>
      <c r="BO1172" s="760"/>
      <c r="BP1172" s="760"/>
      <c r="BQ1172" s="760"/>
      <c r="BR1172" s="760"/>
      <c r="BS1172" s="760"/>
      <c r="BT1172" s="760"/>
      <c r="BU1172" s="760"/>
      <c r="BV1172" s="760"/>
      <c r="BW1172" s="760"/>
      <c r="BX1172" s="760"/>
      <c r="BY1172" s="760"/>
    </row>
    <row r="1173" s="235" customFormat="true" ht="15" customHeight="true" x14ac:dyDescent="0.2">
      <c r="A1173" s="450"/>
      <c r="B1173" s="1041"/>
      <c r="C1173" s="1042"/>
      <c r="D1173" s="1042"/>
      <c r="E1173" s="1042"/>
      <c r="F1173" s="1042"/>
      <c r="G1173" s="1042"/>
      <c r="H1173" s="1042"/>
      <c r="I1173" s="1042"/>
      <c r="J1173" s="1042"/>
      <c r="K1173" s="1042"/>
      <c r="L1173" s="1042"/>
      <c r="M1173" s="1042"/>
      <c r="N1173" s="1042"/>
      <c r="O1173" s="1042"/>
      <c r="P1173" s="1042"/>
      <c r="Q1173" s="1042"/>
      <c r="R1173" s="1042"/>
      <c r="S1173" s="1042"/>
      <c r="T1173" s="1042"/>
      <c r="U1173" s="1042"/>
      <c r="V1173" s="1042"/>
      <c r="W1173" s="1042"/>
      <c r="X1173" s="1042"/>
      <c r="Y1173" s="1042"/>
      <c r="Z1173" s="1042"/>
      <c r="AA1173" s="1042"/>
      <c r="AB1173" s="1042"/>
      <c r="BA1173" s="760"/>
      <c r="BB1173" s="268"/>
      <c r="BC1173" s="760"/>
      <c r="BD1173" s="760"/>
      <c r="BE1173" s="760"/>
      <c r="BF1173" s="760"/>
      <c r="BG1173" s="760"/>
      <c r="BH1173" s="760"/>
      <c r="BI1173" s="760"/>
      <c r="BJ1173" s="760"/>
      <c r="BK1173" s="760"/>
      <c r="BL1173" s="760"/>
      <c r="BM1173" s="760"/>
      <c r="BN1173" s="760"/>
      <c r="BO1173" s="760"/>
      <c r="BP1173" s="760"/>
      <c r="BQ1173" s="760"/>
      <c r="BR1173" s="760"/>
      <c r="BS1173" s="760"/>
      <c r="BT1173" s="760"/>
      <c r="BU1173" s="760"/>
      <c r="BV1173" s="760"/>
      <c r="BW1173" s="760"/>
      <c r="BX1173" s="760"/>
      <c r="BY1173" s="760"/>
    </row>
    <row r="1174" s="235" customFormat="true" ht="15" customHeight="true" x14ac:dyDescent="0.2">
      <c r="A1174" s="450"/>
      <c r="B1174" s="1041"/>
      <c r="C1174" s="1042"/>
      <c r="D1174" s="1042"/>
      <c r="E1174" s="1042"/>
      <c r="F1174" s="1042"/>
      <c r="G1174" s="1042"/>
      <c r="H1174" s="1042"/>
      <c r="I1174" s="1042"/>
      <c r="J1174" s="1042"/>
      <c r="K1174" s="1042"/>
      <c r="L1174" s="1042"/>
      <c r="M1174" s="1042"/>
      <c r="N1174" s="1042"/>
      <c r="O1174" s="1042"/>
      <c r="P1174" s="1042"/>
      <c r="Q1174" s="1042"/>
      <c r="R1174" s="1042"/>
      <c r="S1174" s="1042"/>
      <c r="T1174" s="1042"/>
      <c r="U1174" s="1042"/>
      <c r="V1174" s="1042"/>
      <c r="W1174" s="1042"/>
      <c r="X1174" s="1042"/>
      <c r="Y1174" s="1042"/>
      <c r="Z1174" s="1042"/>
      <c r="AA1174" s="1042"/>
      <c r="AB1174" s="1042"/>
      <c r="BA1174" s="760"/>
      <c r="BB1174" s="268"/>
      <c r="BC1174" s="760"/>
      <c r="BD1174" s="760"/>
      <c r="BE1174" s="760"/>
      <c r="BF1174" s="760"/>
      <c r="BG1174" s="760"/>
      <c r="BH1174" s="760"/>
      <c r="BI1174" s="760"/>
      <c r="BJ1174" s="760"/>
      <c r="BK1174" s="760"/>
      <c r="BL1174" s="760"/>
      <c r="BM1174" s="760"/>
      <c r="BN1174" s="760"/>
      <c r="BO1174" s="760"/>
      <c r="BP1174" s="760"/>
      <c r="BQ1174" s="760"/>
      <c r="BR1174" s="760"/>
      <c r="BS1174" s="760"/>
      <c r="BT1174" s="760"/>
      <c r="BU1174" s="760"/>
      <c r="BV1174" s="760"/>
      <c r="BW1174" s="760"/>
      <c r="BX1174" s="760"/>
      <c r="BY1174" s="760"/>
    </row>
    <row r="1175" s="235" customFormat="true" ht="15" customHeight="true" x14ac:dyDescent="0.2">
      <c r="A1175" s="450"/>
      <c r="B1175" s="1041"/>
      <c r="C1175" s="1042"/>
      <c r="D1175" s="1042"/>
      <c r="E1175" s="1042"/>
      <c r="F1175" s="1042"/>
      <c r="G1175" s="1042"/>
      <c r="H1175" s="1042"/>
      <c r="I1175" s="1042"/>
      <c r="J1175" s="1042"/>
      <c r="K1175" s="1042"/>
      <c r="L1175" s="1042"/>
      <c r="M1175" s="1042"/>
      <c r="N1175" s="1042"/>
      <c r="O1175" s="1042"/>
      <c r="P1175" s="1042"/>
      <c r="Q1175" s="1042"/>
      <c r="R1175" s="1042"/>
      <c r="S1175" s="1042"/>
      <c r="T1175" s="1042"/>
      <c r="U1175" s="1042"/>
      <c r="V1175" s="1042"/>
      <c r="W1175" s="1042"/>
      <c r="X1175" s="1042"/>
      <c r="Y1175" s="1042"/>
      <c r="Z1175" s="1042"/>
      <c r="AA1175" s="1042"/>
      <c r="AB1175" s="1042"/>
      <c r="BA1175" s="760"/>
      <c r="BB1175" s="268"/>
      <c r="BC1175" s="760"/>
      <c r="BD1175" s="760"/>
      <c r="BE1175" s="760"/>
      <c r="BF1175" s="760"/>
      <c r="BG1175" s="760"/>
      <c r="BH1175" s="760"/>
      <c r="BI1175" s="760"/>
      <c r="BJ1175" s="760"/>
      <c r="BK1175" s="760"/>
      <c r="BL1175" s="760"/>
      <c r="BM1175" s="760"/>
      <c r="BN1175" s="760"/>
      <c r="BO1175" s="760"/>
      <c r="BP1175" s="760"/>
      <c r="BQ1175" s="760"/>
      <c r="BR1175" s="760"/>
      <c r="BS1175" s="760"/>
      <c r="BT1175" s="760"/>
      <c r="BU1175" s="760"/>
      <c r="BV1175" s="760"/>
      <c r="BW1175" s="760"/>
      <c r="BX1175" s="760"/>
      <c r="BY1175" s="760"/>
    </row>
    <row r="1176" s="235" customFormat="true" ht="15" customHeight="true" x14ac:dyDescent="0.2">
      <c r="A1176" s="1043"/>
      <c r="B1176" s="450"/>
      <c r="C1176" s="1044"/>
      <c r="D1176" s="1045"/>
      <c r="E1176" s="1045"/>
      <c r="F1176" s="1045"/>
      <c r="G1176" s="1045"/>
      <c r="H1176" s="1044"/>
      <c r="I1176" s="1045"/>
      <c r="J1176" s="1045"/>
      <c r="K1176" s="1045"/>
      <c r="L1176" s="1045"/>
      <c r="M1176" s="1044"/>
      <c r="N1176" s="1045"/>
      <c r="O1176" s="1045"/>
      <c r="P1176" s="1045"/>
      <c r="Q1176" s="1045"/>
      <c r="R1176" s="1044"/>
      <c r="S1176" s="1045"/>
      <c r="T1176" s="1045"/>
      <c r="U1176" s="1045"/>
      <c r="BA1176" s="760"/>
      <c r="BB1176" s="268"/>
      <c r="BC1176" s="760"/>
      <c r="BD1176" s="760"/>
      <c r="BE1176" s="760"/>
      <c r="BF1176" s="760"/>
      <c r="BG1176" s="760"/>
      <c r="BH1176" s="760"/>
      <c r="BI1176" s="760"/>
      <c r="BJ1176" s="760"/>
      <c r="BK1176" s="760"/>
      <c r="BL1176" s="760"/>
      <c r="BM1176" s="760"/>
      <c r="BN1176" s="760"/>
      <c r="BO1176" s="760"/>
      <c r="BP1176" s="760"/>
      <c r="BQ1176" s="760"/>
      <c r="BR1176" s="760"/>
      <c r="BS1176" s="760"/>
      <c r="BT1176" s="760"/>
      <c r="BU1176" s="760"/>
      <c r="BV1176" s="760"/>
      <c r="BW1176" s="760"/>
      <c r="BX1176" s="760"/>
      <c r="BY1176" s="760"/>
    </row>
    <row r="1177" s="235" customFormat="true" ht="15" customHeight="true" x14ac:dyDescent="0.2">
      <c r="A1177" s="1045"/>
      <c r="B1177" s="1045"/>
      <c r="C1177" s="1044"/>
      <c r="D1177" s="1044"/>
      <c r="E1177" s="1044"/>
      <c r="F1177" s="1044"/>
      <c r="G1177" s="1044"/>
      <c r="H1177" s="1044"/>
      <c r="I1177" s="1044"/>
      <c r="J1177" s="1044"/>
      <c r="K1177" s="1044"/>
      <c r="L1177" s="1044"/>
      <c r="M1177" s="1044"/>
      <c r="N1177" s="1044"/>
      <c r="O1177" s="1044"/>
      <c r="P1177" s="1044"/>
      <c r="Q1177" s="1044"/>
      <c r="R1177" s="1044"/>
      <c r="S1177" s="1044"/>
      <c r="T1177" s="1044"/>
      <c r="U1177" s="1044"/>
      <c r="BA1177" s="760"/>
      <c r="BB1177" s="268"/>
      <c r="BC1177" s="760"/>
      <c r="BD1177" s="760"/>
      <c r="BE1177" s="760"/>
      <c r="BF1177" s="760"/>
      <c r="BG1177" s="760"/>
      <c r="BH1177" s="760"/>
      <c r="BI1177" s="760"/>
      <c r="BJ1177" s="760"/>
      <c r="BK1177" s="760"/>
      <c r="BL1177" s="760"/>
      <c r="BM1177" s="760"/>
      <c r="BN1177" s="760"/>
      <c r="BO1177" s="760"/>
      <c r="BP1177" s="760"/>
      <c r="BQ1177" s="760"/>
      <c r="BR1177" s="760"/>
      <c r="BS1177" s="760"/>
      <c r="BT1177" s="760"/>
      <c r="BU1177" s="760"/>
      <c r="BV1177" s="760"/>
      <c r="BW1177" s="760"/>
      <c r="BX1177" s="760"/>
      <c r="BY1177" s="760"/>
    </row>
    <row r="1178" s="235" customFormat="true" ht="15" customHeight="true" x14ac:dyDescent="0.2">
      <c r="BA1178" s="760"/>
      <c r="BB1178" s="268"/>
      <c r="BC1178" s="760"/>
      <c r="BD1178" s="760"/>
      <c r="BE1178" s="760"/>
      <c r="BF1178" s="760"/>
      <c r="BG1178" s="760"/>
      <c r="BH1178" s="760"/>
      <c r="BI1178" s="760"/>
      <c r="BJ1178" s="760"/>
      <c r="BK1178" s="760"/>
      <c r="BL1178" s="760"/>
      <c r="BM1178" s="760"/>
      <c r="BN1178" s="760"/>
      <c r="BO1178" s="760"/>
      <c r="BP1178" s="760"/>
      <c r="BQ1178" s="760"/>
      <c r="BR1178" s="760"/>
      <c r="BS1178" s="760"/>
      <c r="BT1178" s="760"/>
      <c r="BU1178" s="760"/>
      <c r="BV1178" s="760"/>
      <c r="BW1178" s="760"/>
      <c r="BX1178" s="760"/>
      <c r="BY1178" s="760"/>
    </row>
    <row r="1179" s="235" customFormat="true" ht="15" customHeight="true" x14ac:dyDescent="0.2">
      <c r="BA1179" s="760"/>
      <c r="BB1179" s="268"/>
      <c r="BC1179" s="760"/>
      <c r="BD1179" s="760"/>
      <c r="BE1179" s="760"/>
      <c r="BF1179" s="760"/>
      <c r="BG1179" s="760"/>
      <c r="BH1179" s="760"/>
      <c r="BI1179" s="760"/>
      <c r="BJ1179" s="760"/>
      <c r="BK1179" s="760"/>
      <c r="BL1179" s="760"/>
      <c r="BM1179" s="760"/>
      <c r="BN1179" s="760"/>
      <c r="BO1179" s="760"/>
      <c r="BP1179" s="760"/>
      <c r="BQ1179" s="760"/>
      <c r="BR1179" s="760"/>
      <c r="BS1179" s="760"/>
      <c r="BT1179" s="760"/>
      <c r="BU1179" s="760"/>
      <c r="BV1179" s="760"/>
      <c r="BW1179" s="760"/>
      <c r="BX1179" s="760"/>
      <c r="BY1179" s="760"/>
    </row>
    <row r="1180" s="235" customFormat="true" ht="15" customHeight="true" x14ac:dyDescent="0.2">
      <c r="BA1180" s="760"/>
      <c r="BB1180" s="268"/>
      <c r="BC1180" s="760"/>
      <c r="BD1180" s="760"/>
      <c r="BE1180" s="760"/>
      <c r="BF1180" s="760"/>
      <c r="BG1180" s="760"/>
      <c r="BH1180" s="760"/>
      <c r="BI1180" s="760"/>
      <c r="BJ1180" s="760"/>
      <c r="BK1180" s="760"/>
      <c r="BL1180" s="760"/>
      <c r="BM1180" s="760"/>
      <c r="BN1180" s="760"/>
      <c r="BO1180" s="760"/>
      <c r="BP1180" s="760"/>
      <c r="BQ1180" s="760"/>
      <c r="BR1180" s="760"/>
      <c r="BS1180" s="760"/>
      <c r="BT1180" s="760"/>
      <c r="BU1180" s="760"/>
      <c r="BV1180" s="760"/>
      <c r="BW1180" s="760"/>
      <c r="BX1180" s="760"/>
      <c r="BY1180" s="760"/>
    </row>
    <row r="1181" s="235" customFormat="true" ht="15" customHeight="true" x14ac:dyDescent="0.2">
      <c r="BA1181" s="760"/>
      <c r="BB1181" s="268"/>
      <c r="BC1181" s="760"/>
      <c r="BD1181" s="760"/>
      <c r="BE1181" s="760"/>
      <c r="BF1181" s="760"/>
      <c r="BG1181" s="760"/>
      <c r="BH1181" s="760"/>
      <c r="BI1181" s="760"/>
      <c r="BJ1181" s="760"/>
      <c r="BK1181" s="760"/>
      <c r="BL1181" s="760"/>
      <c r="BM1181" s="760"/>
      <c r="BN1181" s="760"/>
      <c r="BO1181" s="760"/>
      <c r="BP1181" s="760"/>
      <c r="BQ1181" s="760"/>
      <c r="BR1181" s="760"/>
      <c r="BS1181" s="760"/>
      <c r="BT1181" s="760"/>
      <c r="BU1181" s="760"/>
      <c r="BV1181" s="760"/>
      <c r="BW1181" s="760"/>
      <c r="BX1181" s="760"/>
      <c r="BY1181" s="760"/>
    </row>
    <row r="1182" s="235" customFormat="true" ht="15" customHeight="true" x14ac:dyDescent="0.2">
      <c r="BA1182" s="760"/>
      <c r="BB1182" s="268"/>
      <c r="BC1182" s="760"/>
      <c r="BD1182" s="760"/>
      <c r="BE1182" s="760"/>
      <c r="BF1182" s="760"/>
      <c r="BG1182" s="760"/>
      <c r="BH1182" s="760"/>
      <c r="BI1182" s="760"/>
      <c r="BJ1182" s="760"/>
      <c r="BK1182" s="760"/>
      <c r="BL1182" s="760"/>
      <c r="BM1182" s="760"/>
      <c r="BN1182" s="760"/>
      <c r="BO1182" s="760"/>
      <c r="BP1182" s="760"/>
      <c r="BQ1182" s="760"/>
      <c r="BR1182" s="760"/>
      <c r="BS1182" s="760"/>
      <c r="BT1182" s="760"/>
      <c r="BU1182" s="760"/>
      <c r="BV1182" s="760"/>
      <c r="BW1182" s="760"/>
      <c r="BX1182" s="760"/>
      <c r="BY1182" s="760"/>
    </row>
    <row r="1183" s="235" customFormat="true" ht="15" customHeight="true" x14ac:dyDescent="0.2">
      <c r="BA1183" s="760"/>
      <c r="BB1183" s="268"/>
      <c r="BC1183" s="760"/>
      <c r="BD1183" s="760"/>
      <c r="BE1183" s="760"/>
      <c r="BF1183" s="760"/>
      <c r="BG1183" s="760"/>
      <c r="BH1183" s="760"/>
      <c r="BI1183" s="760"/>
      <c r="BJ1183" s="760"/>
      <c r="BK1183" s="760"/>
      <c r="BL1183" s="760"/>
      <c r="BM1183" s="760"/>
      <c r="BN1183" s="760"/>
      <c r="BO1183" s="760"/>
      <c r="BP1183" s="760"/>
      <c r="BQ1183" s="760"/>
      <c r="BR1183" s="760"/>
      <c r="BS1183" s="760"/>
      <c r="BT1183" s="760"/>
      <c r="BU1183" s="760"/>
      <c r="BV1183" s="760"/>
      <c r="BW1183" s="760"/>
      <c r="BX1183" s="760"/>
      <c r="BY1183" s="760"/>
    </row>
    <row r="1184" s="235" customFormat="true" ht="15" customHeight="true" x14ac:dyDescent="0.2">
      <c r="BA1184" s="760"/>
      <c r="BB1184" s="268"/>
      <c r="BC1184" s="760"/>
      <c r="BD1184" s="760"/>
      <c r="BE1184" s="760"/>
      <c r="BF1184" s="760"/>
      <c r="BG1184" s="760"/>
      <c r="BH1184" s="760"/>
      <c r="BI1184" s="760"/>
      <c r="BJ1184" s="760"/>
      <c r="BK1184" s="760"/>
      <c r="BL1184" s="760"/>
      <c r="BM1184" s="760"/>
      <c r="BN1184" s="760"/>
      <c r="BO1184" s="760"/>
      <c r="BP1184" s="760"/>
      <c r="BQ1184" s="760"/>
      <c r="BR1184" s="760"/>
      <c r="BS1184" s="760"/>
      <c r="BT1184" s="760"/>
      <c r="BU1184" s="760"/>
      <c r="BV1184" s="760"/>
      <c r="BW1184" s="760"/>
      <c r="BX1184" s="760"/>
      <c r="BY1184" s="760"/>
    </row>
    <row r="1185" s="235" customFormat="true" ht="15" customHeight="true" x14ac:dyDescent="0.2">
      <c r="BA1185" s="760"/>
      <c r="BB1185" s="268"/>
      <c r="BC1185" s="760"/>
      <c r="BD1185" s="760"/>
      <c r="BE1185" s="760"/>
      <c r="BF1185" s="760"/>
      <c r="BG1185" s="760"/>
      <c r="BH1185" s="760"/>
      <c r="BI1185" s="760"/>
      <c r="BJ1185" s="760"/>
      <c r="BK1185" s="760"/>
      <c r="BL1185" s="760"/>
      <c r="BM1185" s="760"/>
      <c r="BN1185" s="760"/>
      <c r="BO1185" s="760"/>
      <c r="BP1185" s="760"/>
      <c r="BQ1185" s="760"/>
      <c r="BR1185" s="760"/>
      <c r="BS1185" s="760"/>
      <c r="BT1185" s="760"/>
      <c r="BU1185" s="760"/>
      <c r="BV1185" s="760"/>
      <c r="BW1185" s="760"/>
      <c r="BX1185" s="760"/>
      <c r="BY1185" s="760"/>
    </row>
    <row r="1186" s="235" customFormat="true" ht="15" customHeight="true" x14ac:dyDescent="0.2">
      <c r="BA1186" s="760"/>
      <c r="BB1186" s="268"/>
      <c r="BC1186" s="760"/>
      <c r="BD1186" s="760"/>
      <c r="BE1186" s="760"/>
      <c r="BF1186" s="760"/>
      <c r="BG1186" s="760"/>
      <c r="BH1186" s="760"/>
      <c r="BI1186" s="760"/>
      <c r="BJ1186" s="760"/>
      <c r="BK1186" s="760"/>
      <c r="BL1186" s="760"/>
      <c r="BM1186" s="760"/>
      <c r="BN1186" s="760"/>
      <c r="BO1186" s="760"/>
      <c r="BP1186" s="760"/>
      <c r="BQ1186" s="760"/>
      <c r="BR1186" s="760"/>
      <c r="BS1186" s="760"/>
      <c r="BT1186" s="760"/>
      <c r="BU1186" s="760"/>
      <c r="BV1186" s="760"/>
      <c r="BW1186" s="760"/>
      <c r="BX1186" s="760"/>
      <c r="BY1186" s="760"/>
    </row>
    <row r="1187" s="235" customFormat="true" ht="15" customHeight="true" x14ac:dyDescent="0.2">
      <c r="BA1187" s="760"/>
      <c r="BB1187" s="268"/>
      <c r="BC1187" s="760"/>
      <c r="BD1187" s="760"/>
      <c r="BE1187" s="760"/>
      <c r="BF1187" s="760"/>
      <c r="BG1187" s="760"/>
      <c r="BH1187" s="760"/>
      <c r="BI1187" s="760"/>
      <c r="BJ1187" s="760"/>
      <c r="BK1187" s="760"/>
      <c r="BL1187" s="760"/>
      <c r="BM1187" s="760"/>
      <c r="BN1187" s="760"/>
      <c r="BO1187" s="760"/>
      <c r="BP1187" s="760"/>
      <c r="BQ1187" s="760"/>
      <c r="BR1187" s="760"/>
      <c r="BS1187" s="760"/>
      <c r="BT1187" s="760"/>
      <c r="BU1187" s="760"/>
      <c r="BV1187" s="760"/>
      <c r="BW1187" s="760"/>
      <c r="BX1187" s="760"/>
      <c r="BY1187" s="760"/>
    </row>
    <row r="1188" s="235" customFormat="true" ht="15" customHeight="true" x14ac:dyDescent="0.2">
      <c r="BA1188" s="760"/>
      <c r="BB1188" s="268"/>
      <c r="BC1188" s="760"/>
      <c r="BD1188" s="760"/>
      <c r="BE1188" s="760"/>
      <c r="BF1188" s="760"/>
      <c r="BG1188" s="760"/>
      <c r="BH1188" s="760"/>
      <c r="BI1188" s="760"/>
      <c r="BJ1188" s="760"/>
      <c r="BK1188" s="760"/>
      <c r="BL1188" s="760"/>
      <c r="BM1188" s="760"/>
      <c r="BN1188" s="760"/>
      <c r="BO1188" s="760"/>
      <c r="BP1188" s="760"/>
      <c r="BQ1188" s="760"/>
      <c r="BR1188" s="760"/>
      <c r="BS1188" s="760"/>
      <c r="BT1188" s="760"/>
      <c r="BU1188" s="760"/>
      <c r="BV1188" s="760"/>
      <c r="BW1188" s="760"/>
      <c r="BX1188" s="760"/>
      <c r="BY1188" s="760"/>
    </row>
    <row r="1189" s="235" customFormat="true" ht="15" customHeight="true" x14ac:dyDescent="0.2">
      <c r="BA1189" s="760"/>
      <c r="BB1189" s="268"/>
      <c r="BC1189" s="760"/>
      <c r="BD1189" s="760"/>
      <c r="BE1189" s="760"/>
      <c r="BF1189" s="760"/>
      <c r="BG1189" s="760"/>
      <c r="BH1189" s="760"/>
      <c r="BI1189" s="760"/>
      <c r="BJ1189" s="760"/>
      <c r="BK1189" s="760"/>
      <c r="BL1189" s="760"/>
      <c r="BM1189" s="760"/>
      <c r="BN1189" s="760"/>
      <c r="BO1189" s="760"/>
      <c r="BP1189" s="760"/>
      <c r="BQ1189" s="760"/>
      <c r="BR1189" s="760"/>
      <c r="BS1189" s="760"/>
      <c r="BT1189" s="760"/>
      <c r="BU1189" s="760"/>
      <c r="BV1189" s="760"/>
      <c r="BW1189" s="760"/>
      <c r="BX1189" s="760"/>
      <c r="BY1189" s="760"/>
    </row>
    <row r="1190" s="235" customFormat="true" ht="15" customHeight="true" x14ac:dyDescent="0.2">
      <c r="BA1190" s="760"/>
      <c r="BB1190" s="268"/>
      <c r="BC1190" s="760"/>
      <c r="BD1190" s="760"/>
      <c r="BE1190" s="760"/>
      <c r="BF1190" s="760"/>
      <c r="BG1190" s="760"/>
      <c r="BH1190" s="760"/>
      <c r="BI1190" s="760"/>
      <c r="BJ1190" s="760"/>
      <c r="BK1190" s="760"/>
      <c r="BL1190" s="760"/>
      <c r="BM1190" s="760"/>
      <c r="BN1190" s="760"/>
      <c r="BO1190" s="760"/>
      <c r="BP1190" s="760"/>
      <c r="BQ1190" s="760"/>
      <c r="BR1190" s="760"/>
      <c r="BS1190" s="760"/>
      <c r="BT1190" s="760"/>
      <c r="BU1190" s="760"/>
      <c r="BV1190" s="760"/>
      <c r="BW1190" s="760"/>
      <c r="BX1190" s="760"/>
      <c r="BY1190" s="760"/>
    </row>
    <row r="1191" s="235" customFormat="true" ht="15" customHeight="true" x14ac:dyDescent="0.2">
      <c r="BA1191" s="760"/>
      <c r="BB1191" s="268"/>
      <c r="BC1191" s="760"/>
      <c r="BD1191" s="760"/>
      <c r="BE1191" s="760"/>
      <c r="BF1191" s="760"/>
      <c r="BG1191" s="760"/>
      <c r="BH1191" s="760"/>
      <c r="BI1191" s="760"/>
      <c r="BJ1191" s="760"/>
      <c r="BK1191" s="760"/>
      <c r="BL1191" s="760"/>
      <c r="BM1191" s="760"/>
      <c r="BN1191" s="760"/>
      <c r="BO1191" s="760"/>
      <c r="BP1191" s="760"/>
      <c r="BQ1191" s="760"/>
      <c r="BR1191" s="760"/>
      <c r="BS1191" s="760"/>
      <c r="BT1191" s="760"/>
      <c r="BU1191" s="760"/>
      <c r="BV1191" s="760"/>
      <c r="BW1191" s="760"/>
      <c r="BX1191" s="760"/>
      <c r="BY1191" s="760"/>
    </row>
    <row r="1192" s="235" customFormat="true" ht="15" customHeight="true" x14ac:dyDescent="0.2">
      <c r="BA1192" s="760"/>
      <c r="BB1192" s="268"/>
      <c r="BC1192" s="760"/>
      <c r="BD1192" s="760"/>
      <c r="BE1192" s="760"/>
      <c r="BF1192" s="760"/>
      <c r="BG1192" s="760"/>
      <c r="BH1192" s="760"/>
      <c r="BI1192" s="760"/>
      <c r="BJ1192" s="760"/>
      <c r="BK1192" s="760"/>
      <c r="BL1192" s="760"/>
      <c r="BM1192" s="760"/>
      <c r="BN1192" s="760"/>
      <c r="BO1192" s="760"/>
      <c r="BP1192" s="760"/>
      <c r="BQ1192" s="760"/>
      <c r="BR1192" s="760"/>
      <c r="BS1192" s="760"/>
      <c r="BT1192" s="760"/>
      <c r="BU1192" s="760"/>
      <c r="BV1192" s="760"/>
      <c r="BW1192" s="760"/>
      <c r="BX1192" s="760"/>
      <c r="BY1192" s="760"/>
    </row>
    <row r="1193" s="235" customFormat="true" ht="15" customHeight="true" x14ac:dyDescent="0.2">
      <c r="BA1193" s="760"/>
      <c r="BB1193" s="268"/>
      <c r="BC1193" s="760"/>
      <c r="BD1193" s="760"/>
      <c r="BE1193" s="760"/>
      <c r="BF1193" s="760"/>
      <c r="BG1193" s="760"/>
      <c r="BH1193" s="760"/>
      <c r="BI1193" s="760"/>
      <c r="BJ1193" s="760"/>
      <c r="BK1193" s="760"/>
      <c r="BL1193" s="760"/>
      <c r="BM1193" s="760"/>
      <c r="BN1193" s="760"/>
      <c r="BO1193" s="760"/>
      <c r="BP1193" s="760"/>
      <c r="BQ1193" s="760"/>
      <c r="BR1193" s="760"/>
      <c r="BS1193" s="760"/>
      <c r="BT1193" s="760"/>
      <c r="BU1193" s="760"/>
      <c r="BV1193" s="760"/>
      <c r="BW1193" s="760"/>
      <c r="BX1193" s="760"/>
      <c r="BY1193" s="760"/>
    </row>
    <row r="1194" s="235" customFormat="true" ht="15" customHeight="true" x14ac:dyDescent="0.2">
      <c r="BA1194" s="760"/>
      <c r="BB1194" s="268"/>
      <c r="BC1194" s="760"/>
      <c r="BD1194" s="760"/>
      <c r="BE1194" s="760"/>
      <c r="BF1194" s="760"/>
      <c r="BG1194" s="760"/>
      <c r="BH1194" s="760"/>
      <c r="BI1194" s="760"/>
      <c r="BJ1194" s="760"/>
      <c r="BK1194" s="760"/>
      <c r="BL1194" s="760"/>
      <c r="BM1194" s="760"/>
      <c r="BN1194" s="760"/>
      <c r="BO1194" s="760"/>
      <c r="BP1194" s="760"/>
      <c r="BQ1194" s="760"/>
      <c r="BR1194" s="760"/>
      <c r="BS1194" s="760"/>
      <c r="BT1194" s="760"/>
      <c r="BU1194" s="760"/>
      <c r="BV1194" s="760"/>
      <c r="BW1194" s="760"/>
      <c r="BX1194" s="760"/>
      <c r="BY1194" s="760"/>
    </row>
    <row r="1195" s="235" customFormat="true" ht="15" customHeight="true" x14ac:dyDescent="0.2">
      <c r="BA1195" s="760"/>
      <c r="BB1195" s="268"/>
      <c r="BC1195" s="760"/>
      <c r="BD1195" s="760"/>
      <c r="BE1195" s="760"/>
      <c r="BF1195" s="760"/>
      <c r="BG1195" s="760"/>
      <c r="BH1195" s="760"/>
      <c r="BI1195" s="760"/>
      <c r="BJ1195" s="760"/>
      <c r="BK1195" s="760"/>
      <c r="BL1195" s="760"/>
      <c r="BM1195" s="760"/>
      <c r="BN1195" s="760"/>
      <c r="BO1195" s="760"/>
      <c r="BP1195" s="760"/>
      <c r="BQ1195" s="760"/>
      <c r="BR1195" s="760"/>
      <c r="BS1195" s="760"/>
      <c r="BT1195" s="760"/>
      <c r="BU1195" s="760"/>
      <c r="BV1195" s="760"/>
      <c r="BW1195" s="760"/>
      <c r="BX1195" s="760"/>
      <c r="BY1195" s="760"/>
    </row>
    <row r="1196" s="235" customFormat="true" ht="15" customHeight="true" x14ac:dyDescent="0.2">
      <c r="BA1196" s="760"/>
      <c r="BB1196" s="268"/>
      <c r="BC1196" s="760"/>
      <c r="BD1196" s="760"/>
      <c r="BE1196" s="760"/>
      <c r="BF1196" s="760"/>
      <c r="BG1196" s="760"/>
      <c r="BH1196" s="760"/>
      <c r="BI1196" s="760"/>
      <c r="BJ1196" s="760"/>
      <c r="BK1196" s="760"/>
      <c r="BL1196" s="760"/>
      <c r="BM1196" s="760"/>
      <c r="BN1196" s="760"/>
      <c r="BO1196" s="760"/>
      <c r="BP1196" s="760"/>
      <c r="BQ1196" s="760"/>
      <c r="BR1196" s="760"/>
      <c r="BS1196" s="760"/>
      <c r="BT1196" s="760"/>
      <c r="BU1196" s="760"/>
      <c r="BV1196" s="760"/>
      <c r="BW1196" s="760"/>
      <c r="BX1196" s="760"/>
      <c r="BY1196" s="760"/>
    </row>
    <row r="1197" s="235" customFormat="true" ht="15" customHeight="true" x14ac:dyDescent="0.2">
      <c r="BA1197" s="760"/>
      <c r="BB1197" s="268"/>
      <c r="BC1197" s="760"/>
      <c r="BD1197" s="760"/>
      <c r="BE1197" s="760"/>
      <c r="BF1197" s="760"/>
      <c r="BG1197" s="760"/>
      <c r="BH1197" s="760"/>
      <c r="BI1197" s="760"/>
      <c r="BJ1197" s="760"/>
      <c r="BK1197" s="760"/>
      <c r="BL1197" s="760"/>
      <c r="BM1197" s="760"/>
      <c r="BN1197" s="760"/>
      <c r="BO1197" s="760"/>
      <c r="BP1197" s="760"/>
      <c r="BQ1197" s="760"/>
      <c r="BR1197" s="760"/>
      <c r="BS1197" s="760"/>
      <c r="BT1197" s="760"/>
      <c r="BU1197" s="760"/>
      <c r="BV1197" s="760"/>
      <c r="BW1197" s="760"/>
      <c r="BX1197" s="760"/>
      <c r="BY1197" s="760"/>
    </row>
    <row r="1198" s="235" customFormat="true" ht="15" customHeight="true" x14ac:dyDescent="0.2">
      <c r="BA1198" s="760"/>
      <c r="BB1198" s="268"/>
      <c r="BC1198" s="760"/>
      <c r="BD1198" s="760"/>
      <c r="BE1198" s="760"/>
      <c r="BF1198" s="760"/>
      <c r="BG1198" s="760"/>
      <c r="BH1198" s="760"/>
      <c r="BI1198" s="760"/>
      <c r="BJ1198" s="760"/>
      <c r="BK1198" s="760"/>
      <c r="BL1198" s="760"/>
      <c r="BM1198" s="760"/>
      <c r="BN1198" s="760"/>
      <c r="BO1198" s="760"/>
      <c r="BP1198" s="760"/>
      <c r="BQ1198" s="760"/>
      <c r="BR1198" s="760"/>
      <c r="BS1198" s="760"/>
      <c r="BT1198" s="760"/>
      <c r="BU1198" s="760"/>
      <c r="BV1198" s="760"/>
      <c r="BW1198" s="760"/>
      <c r="BX1198" s="760"/>
      <c r="BY1198" s="760"/>
    </row>
    <row r="1199" s="235" customFormat="true" ht="15" customHeight="true" x14ac:dyDescent="0.2">
      <c r="BA1199" s="760"/>
      <c r="BB1199" s="268"/>
      <c r="BC1199" s="760"/>
      <c r="BD1199" s="760"/>
      <c r="BE1199" s="760"/>
      <c r="BF1199" s="760"/>
      <c r="BG1199" s="760"/>
      <c r="BH1199" s="760"/>
      <c r="BI1199" s="760"/>
      <c r="BJ1199" s="760"/>
      <c r="BK1199" s="760"/>
      <c r="BL1199" s="760"/>
      <c r="BM1199" s="760"/>
      <c r="BN1199" s="760"/>
      <c r="BO1199" s="760"/>
      <c r="BP1199" s="760"/>
      <c r="BQ1199" s="760"/>
      <c r="BR1199" s="760"/>
      <c r="BS1199" s="760"/>
      <c r="BT1199" s="760"/>
      <c r="BU1199" s="760"/>
      <c r="BV1199" s="760"/>
      <c r="BW1199" s="760"/>
      <c r="BX1199" s="760"/>
      <c r="BY1199" s="760"/>
    </row>
    <row r="1200" s="235" customFormat="true" ht="15" customHeight="true" x14ac:dyDescent="0.2">
      <c r="BA1200" s="760"/>
      <c r="BB1200" s="268"/>
      <c r="BC1200" s="760"/>
      <c r="BD1200" s="760"/>
      <c r="BE1200" s="760"/>
      <c r="BF1200" s="760"/>
      <c r="BG1200" s="760"/>
      <c r="BH1200" s="760"/>
      <c r="BI1200" s="760"/>
      <c r="BJ1200" s="760"/>
      <c r="BK1200" s="760"/>
      <c r="BL1200" s="760"/>
      <c r="BM1200" s="760"/>
      <c r="BN1200" s="760"/>
      <c r="BO1200" s="760"/>
      <c r="BP1200" s="760"/>
      <c r="BQ1200" s="760"/>
      <c r="BR1200" s="760"/>
      <c r="BS1200" s="760"/>
      <c r="BT1200" s="760"/>
      <c r="BU1200" s="760"/>
      <c r="BV1200" s="760"/>
      <c r="BW1200" s="760"/>
      <c r="BX1200" s="760"/>
      <c r="BY1200" s="760"/>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O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J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6:D556"/>
    <mergeCell ref="H556:I556"/>
    <mergeCell ref="M556:O556"/>
    <mergeCell ref="C557:D557"/>
    <mergeCell ref="H557:I557"/>
    <mergeCell ref="M557:N558"/>
    <mergeCell ref="C558:D558"/>
    <mergeCell ref="H558:I558"/>
    <mergeCell ref="C553:D553"/>
    <mergeCell ref="H553:I554"/>
    <mergeCell ref="M553:N553"/>
    <mergeCell ref="C554:D554"/>
    <mergeCell ref="M554:N554"/>
    <mergeCell ref="C555:D555"/>
    <mergeCell ref="H555:I555"/>
    <mergeCell ref="M555:N555"/>
    <mergeCell ref="C551:D551"/>
    <mergeCell ref="H551:I551"/>
    <mergeCell ref="M551:N552"/>
    <mergeCell ref="O551:Q551"/>
    <mergeCell ref="C552:D552"/>
    <mergeCell ref="H552:J552"/>
    <mergeCell ref="C549:D549"/>
    <mergeCell ref="H549:I549"/>
    <mergeCell ref="M549:N549"/>
    <mergeCell ref="C550:E550"/>
    <mergeCell ref="H550:I550"/>
    <mergeCell ref="M550:Q550"/>
    <mergeCell ref="C546:D546"/>
    <mergeCell ref="H546:L546"/>
    <mergeCell ref="M546:N546"/>
    <mergeCell ref="C547:D547"/>
    <mergeCell ref="H547:I548"/>
    <mergeCell ref="J547:L547"/>
    <mergeCell ref="M547:N547"/>
    <mergeCell ref="C548:D548"/>
    <mergeCell ref="M548:N548"/>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3:D504"/>
    <mergeCell ref="H503:I503"/>
    <mergeCell ref="M503:N503"/>
    <mergeCell ref="H504:I504"/>
    <mergeCell ref="M504:N504"/>
    <mergeCell ref="C505:D505"/>
    <mergeCell ref="H505:I505"/>
    <mergeCell ref="M505:N505"/>
    <mergeCell ref="C501:D501"/>
    <mergeCell ref="H501:I501"/>
    <mergeCell ref="M501:N501"/>
    <mergeCell ref="C502:E502"/>
    <mergeCell ref="H502:I502"/>
    <mergeCell ref="M502:N502"/>
    <mergeCell ref="C499:D499"/>
    <mergeCell ref="H499:I499"/>
    <mergeCell ref="M499:N499"/>
    <mergeCell ref="C500:D500"/>
    <mergeCell ref="H500:I500"/>
    <mergeCell ref="M500:N500"/>
    <mergeCell ref="C496:G496"/>
    <mergeCell ref="H496:I496"/>
    <mergeCell ref="M496:N496"/>
    <mergeCell ref="C497:D498"/>
    <mergeCell ref="E497:G497"/>
    <mergeCell ref="H497:I497"/>
    <mergeCell ref="M497:N497"/>
    <mergeCell ref="H498:I498"/>
    <mergeCell ref="M498:N498"/>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O476"/>
    <mergeCell ref="C477:D477"/>
    <mergeCell ref="H477:I477"/>
    <mergeCell ref="M477:N477"/>
    <mergeCell ref="C474:D474"/>
    <mergeCell ref="H474:J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E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220:G220"/>
    <mergeCell ref="H220:L220"/>
    <mergeCell ref="M220:Q220"/>
    <mergeCell ref="A208:B208"/>
    <mergeCell ref="A153:A161"/>
    <mergeCell ref="H399:K399"/>
    <mergeCell ref="M399:P399"/>
    <mergeCell ref="C400:E400"/>
    <mergeCell ref="H400:J400"/>
    <mergeCell ref="M400:O400"/>
    <mergeCell ref="C401:D402"/>
    <mergeCell ref="H401:I402"/>
    <mergeCell ref="M401:N402"/>
    <mergeCell ref="A1025:C1025"/>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A47:A49"/>
    <mergeCell ref="A58:A72"/>
    <mergeCell ref="C56:G56"/>
    <mergeCell ref="H56:L56"/>
    <mergeCell ref="M56:Q56"/>
    <mergeCell ref="A29:A30"/>
    <mergeCell ref="A35:A36"/>
    <mergeCell ref="A37:A38"/>
    <mergeCell ref="A41:A42"/>
    <mergeCell ref="A43:A44"/>
    <mergeCell ref="A45:A46"/>
    <mergeCell ref="C133:G133"/>
    <mergeCell ref="H133:L133"/>
    <mergeCell ref="M133:Q133"/>
    <mergeCell ref="A135:A139"/>
    <mergeCell ref="M120:Q120"/>
    <mergeCell ref="A122:A123"/>
    <mergeCell ref="A124:A127"/>
    <mergeCell ref="A128:A129"/>
    <mergeCell ref="A130:A132"/>
    <mergeCell ref="A108:B108"/>
    <mergeCell ref="C120:G120"/>
    <mergeCell ref="H120:L120"/>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M14:Q14"/>
    <mergeCell ref="A16:A17"/>
    <mergeCell ref="A18:A21"/>
    <mergeCell ref="A22:A23"/>
    <mergeCell ref="A24:A26"/>
    <mergeCell ref="C14:G14"/>
    <mergeCell ref="H14:L14"/>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2"/>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47625</xdr:rowOff>
                  </from>
                  <to>
                    <xdr:col>1</xdr:col>
                    <xdr:colOff>1704975</xdr:colOff>
                    <xdr:row>399</xdr:row>
                    <xdr:rowOff>238125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F584F-5690-48BC-95FC-D6EE7C35B4E5}">
  <sheetPr codeName="Feuil8"/>
  <dimension ref="A1:CZ1072"/>
  <sheetViews>
    <sheetView showGridLines="false" zoomScaleNormal="100" workbookViewId="0"/>
  </sheetViews>
  <sheetFormatPr defaultColWidth="9.140625" defaultRowHeight="15" customHeight="true" x14ac:dyDescent="0.2"/>
  <cols>
    <col min="1" max="1" width="31.5703125" style="268" customWidth="true"/>
    <col min="2" max="2" width="41.5703125" style="268" customWidth="true"/>
    <col min="3" max="7" width="10.7109375" style="268" customWidth="true"/>
    <col min="8" max="17" width="10.7109375" style="846" customWidth="true"/>
    <col min="18" max="25" width="12.5703125" style="846" customWidth="true"/>
    <col min="26" max="52" width="12.5703125" style="235" customWidth="true"/>
    <col min="53" max="53" width="31.5703125" style="846" customWidth="true"/>
    <col min="54" max="54" width="41.5703125" style="268" customWidth="true"/>
    <col min="55" max="69" width="9.140625" style="846" customWidth="true"/>
    <col min="70" max="77" width="12.5703125" style="846" customWidth="true"/>
    <col min="78" max="104" width="12.5703125" style="235" customWidth="true"/>
    <col min="105" max="115" width="10.5703125" style="846" customWidth="true"/>
    <col min="116" max="16384" width="9.140625" style="846"/>
  </cols>
  <sheetData>
    <row r="1" s="111" customFormat="true" ht="18" customHeight="true" x14ac:dyDescent="0.2">
      <c r="A1" s="134"/>
      <c r="B1" s="134"/>
      <c r="C1" s="134"/>
      <c r="D1" s="134"/>
      <c r="E1" s="134"/>
      <c r="F1" s="134"/>
      <c r="G1" s="134"/>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Burkina Faso</v>
      </c>
      <c r="B2" s="256"/>
      <c r="C2" s="134"/>
      <c r="D2" s="134"/>
      <c r="E2" s="134"/>
      <c r="F2" s="134"/>
      <c r="G2" s="134"/>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2018</v>
      </c>
      <c r="B3" s="258"/>
      <c r="C3" s="134"/>
      <c r="D3" s="134"/>
      <c r="E3" s="134"/>
      <c r="F3" s="134"/>
      <c r="G3" s="134"/>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97</v>
      </c>
      <c r="B4" s="258"/>
      <c r="C4" s="134"/>
      <c r="D4" s="134"/>
      <c r="E4" s="134"/>
      <c r="F4" s="134"/>
      <c r="G4" s="134"/>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98</v>
      </c>
      <c r="B5" s="258"/>
      <c r="C5" s="134"/>
      <c r="D5" s="134"/>
      <c r="E5" s="134"/>
      <c r="F5" s="134"/>
      <c r="G5" s="134"/>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99</v>
      </c>
      <c r="B6" s="260"/>
      <c r="C6" s="134"/>
      <c r="D6" s="134"/>
      <c r="E6" s="134"/>
      <c r="F6" s="134"/>
      <c r="G6" s="134"/>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C7" s="134"/>
      <c r="D7" s="134"/>
      <c r="E7" s="134"/>
      <c r="F7" s="134"/>
      <c r="G7" s="134"/>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C8" s="134"/>
      <c r="D8" s="134"/>
      <c r="E8" s="134"/>
      <c r="F8" s="134"/>
      <c r="G8" s="134"/>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137</v>
      </c>
      <c r="B9" s="263" t="str">
        <f>A1025</f>
        <v>MIS18</v>
      </c>
      <c r="C9" s="134"/>
      <c r="D9" s="134"/>
      <c r="E9" s="134"/>
      <c r="F9" s="134"/>
      <c r="G9" s="134"/>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399" t="str">
        <f>B1028</f>
        <v/>
      </c>
      <c r="B10" s="248"/>
      <c r="C10" s="134"/>
      <c r="D10" s="134"/>
      <c r="E10" s="134"/>
      <c r="F10" s="134"/>
      <c r="G10" s="134"/>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399" t="str">
        <f>B1027</f>
        <v/>
      </c>
      <c r="B11" s="853"/>
      <c r="C11" s="134"/>
      <c r="D11" s="134"/>
      <c r="E11" s="134"/>
      <c r="F11" s="134"/>
      <c r="G11" s="134"/>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852"/>
      <c r="B12" s="248"/>
      <c r="C12" s="134"/>
      <c r="D12" s="134"/>
      <c r="E12" s="134"/>
      <c r="F12" s="134"/>
      <c r="G12" s="134"/>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400"/>
      <c r="B13" s="249"/>
      <c r="C13" s="134"/>
      <c r="D13" s="134"/>
      <c r="E13" s="134"/>
      <c r="F13" s="134"/>
      <c r="G13" s="134"/>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0" customFormat="true" ht="15" customHeight="true" x14ac:dyDescent="0.2">
      <c r="A14" s="115" t="s">
        <v>97</v>
      </c>
      <c r="B14" s="232"/>
      <c r="C14" s="3064" t="s">
        <v>116</v>
      </c>
      <c r="D14" s="3065"/>
      <c r="E14" s="3065"/>
      <c r="F14" s="3065"/>
      <c r="G14" s="3066"/>
      <c r="H14" s="3447" t="s">
        <v>39</v>
      </c>
      <c r="I14" s="3448"/>
      <c r="J14" s="3448"/>
      <c r="K14" s="3448"/>
      <c r="L14" s="3449"/>
      <c r="M14" s="3450" t="s">
        <v>38</v>
      </c>
      <c r="N14" s="3451"/>
      <c r="O14" s="3451"/>
      <c r="P14" s="3451"/>
      <c r="Q14" s="3452"/>
      <c r="R14" s="744" t="s">
        <v>143</v>
      </c>
      <c r="S14" s="477"/>
      <c r="T14" s="477"/>
      <c r="U14" s="477"/>
      <c r="V14" s="477"/>
      <c r="W14" s="477"/>
      <c r="X14" s="477"/>
      <c r="Y14" s="478"/>
      <c r="Z14" s="464"/>
      <c r="AA14" s="464"/>
      <c r="AB14" s="464"/>
      <c r="AC14" s="464"/>
      <c r="AD14" s="464"/>
      <c r="AE14" s="2863"/>
      <c r="AF14" s="2863"/>
      <c r="AG14" s="2863"/>
      <c r="AH14" s="2863"/>
      <c r="AI14" s="2863"/>
      <c r="AJ14" s="2863"/>
      <c r="AK14" s="2863"/>
      <c r="AL14" s="2863"/>
      <c r="AM14" s="2863"/>
      <c r="AN14" s="2863"/>
      <c r="AO14" s="2863"/>
      <c r="AP14" s="2863"/>
      <c r="AQ14" s="2863"/>
      <c r="AR14" s="2863"/>
      <c r="AS14" s="2863"/>
      <c r="AT14" s="2863"/>
      <c r="AU14" s="2863"/>
      <c r="AV14" s="2863"/>
      <c r="AW14" s="2863"/>
      <c r="AX14" s="2863"/>
      <c r="AY14" s="2863"/>
      <c r="AZ14" s="239"/>
      <c r="BA14" s="241" t="s">
        <v>132</v>
      </c>
      <c r="BB14" s="115" t="s">
        <v>97</v>
      </c>
      <c r="BC14" s="3057" t="s">
        <v>116</v>
      </c>
      <c r="BD14" s="3038"/>
      <c r="BE14" s="3038"/>
      <c r="BF14" s="3038"/>
      <c r="BG14" s="3058"/>
      <c r="BH14" s="3037" t="s">
        <v>39</v>
      </c>
      <c r="BI14" s="3038"/>
      <c r="BJ14" s="3038"/>
      <c r="BK14" s="3038"/>
      <c r="BL14" s="3058"/>
      <c r="BM14" s="3037" t="s">
        <v>38</v>
      </c>
      <c r="BN14" s="3038"/>
      <c r="BO14" s="3038"/>
      <c r="BP14" s="3038"/>
      <c r="BQ14" s="3058"/>
      <c r="BR14" s="758" t="s">
        <v>143</v>
      </c>
      <c r="BS14" s="483"/>
      <c r="BT14" s="483"/>
      <c r="BU14" s="483"/>
      <c r="BV14" s="483"/>
      <c r="BW14" s="483"/>
      <c r="BX14" s="483"/>
      <c r="BY14" s="484"/>
      <c r="BZ14" s="461"/>
      <c r="CA14" s="461"/>
      <c r="CB14" s="461"/>
      <c r="CC14" s="461"/>
      <c r="CD14" s="461"/>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0" customFormat="true" ht="24" x14ac:dyDescent="0.2">
      <c r="A15" s="201" t="s">
        <v>88</v>
      </c>
      <c r="B15" s="276"/>
      <c r="C15" s="401" t="s">
        <v>0</v>
      </c>
      <c r="D15" s="402" t="s">
        <v>1</v>
      </c>
      <c r="E15" s="402" t="s">
        <v>2</v>
      </c>
      <c r="F15" s="402" t="s">
        <v>3</v>
      </c>
      <c r="G15" s="403" t="s">
        <v>4</v>
      </c>
      <c r="H15" s="307" t="s">
        <v>0</v>
      </c>
      <c r="I15" s="306" t="s">
        <v>1</v>
      </c>
      <c r="J15" s="306" t="s">
        <v>2</v>
      </c>
      <c r="K15" s="306" t="s">
        <v>3</v>
      </c>
      <c r="L15" s="308" t="s">
        <v>4</v>
      </c>
      <c r="M15" s="309" t="s">
        <v>0</v>
      </c>
      <c r="N15" s="306" t="s">
        <v>1</v>
      </c>
      <c r="O15" s="306" t="s">
        <v>2</v>
      </c>
      <c r="P15" s="306" t="s">
        <v>3</v>
      </c>
      <c r="Q15" s="308" t="s">
        <v>4</v>
      </c>
      <c r="R15" s="309" t="s">
        <v>536</v>
      </c>
      <c r="S15" s="306" t="s">
        <v>365</v>
      </c>
      <c r="T15" s="306" t="s">
        <v>247</v>
      </c>
      <c r="U15" s="306" t="s">
        <v>537</v>
      </c>
      <c r="V15" s="306" t="s">
        <v>538</v>
      </c>
      <c r="W15" s="306" t="s">
        <v>539</v>
      </c>
      <c r="X15" s="306" t="s">
        <v>540</v>
      </c>
      <c r="Y15" s="306" t="s">
        <v>252</v>
      </c>
      <c r="Z15" s="306" t="s">
        <v>253</v>
      </c>
      <c r="AA15" s="306" t="s">
        <v>254</v>
      </c>
      <c r="AB15" s="306" t="s">
        <v>367</v>
      </c>
      <c r="AC15" s="306" t="s">
        <v>256</v>
      </c>
      <c r="AD15" s="2856" t="s">
        <v>541</v>
      </c>
      <c r="AE15" s="2864"/>
      <c r="AF15" s="2864"/>
      <c r="AG15" s="2864"/>
      <c r="AH15" s="2864"/>
      <c r="AI15" s="2864"/>
      <c r="AJ15" s="2864"/>
      <c r="AK15" s="2864"/>
      <c r="AL15" s="2864"/>
      <c r="AM15" s="2864"/>
      <c r="AN15" s="2864"/>
      <c r="AO15" s="2864"/>
      <c r="AP15" s="2864"/>
      <c r="AQ15" s="2864"/>
      <c r="AR15" s="2864"/>
      <c r="AS15" s="2864"/>
      <c r="AT15" s="2864"/>
      <c r="AU15" s="2864"/>
      <c r="AV15" s="2864"/>
      <c r="AW15" s="2864"/>
      <c r="AX15" s="2864"/>
      <c r="AY15" s="2864"/>
      <c r="AZ15" s="239"/>
      <c r="BA15" s="214" t="s">
        <v>121</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536</v>
      </c>
      <c r="BS15" s="180" t="s">
        <v>365</v>
      </c>
      <c r="BT15" s="180" t="s">
        <v>247</v>
      </c>
      <c r="BU15" s="180" t="s">
        <v>537</v>
      </c>
      <c r="BV15" s="180" t="s">
        <v>538</v>
      </c>
      <c r="BW15" s="180" t="s">
        <v>539</v>
      </c>
      <c r="BX15" s="180" t="s">
        <v>540</v>
      </c>
      <c r="BY15" s="181" t="s">
        <v>252</v>
      </c>
      <c r="BZ15" s="181" t="s">
        <v>253</v>
      </c>
      <c r="CA15" s="181" t="s">
        <v>254</v>
      </c>
      <c r="CB15" s="181" t="s">
        <v>367</v>
      </c>
      <c r="CC15" s="181" t="s">
        <v>256</v>
      </c>
      <c r="CD15" s="181" t="s">
        <v>541</v>
      </c>
      <c r="CE15" s="2577"/>
      <c r="CF15" s="2577"/>
      <c r="CG15" s="2577"/>
      <c r="CH15" s="2577"/>
      <c r="CI15" s="2577"/>
      <c r="CJ15" s="2577"/>
      <c r="CK15" s="2577"/>
      <c r="CL15" s="2577"/>
      <c r="CM15" s="2577"/>
      <c r="CN15" s="2577"/>
      <c r="CO15" s="2577"/>
      <c r="CP15" s="2577"/>
      <c r="CQ15" s="2577"/>
      <c r="CR15" s="2577"/>
      <c r="CS15" s="2577"/>
      <c r="CT15" s="2577"/>
      <c r="CU15" s="2577"/>
      <c r="CV15" s="2577"/>
      <c r="CW15" s="2577"/>
      <c r="CX15" s="2577"/>
      <c r="CY15" s="2577"/>
      <c r="CZ15" s="2577"/>
    </row>
    <row r="16" s="130" customFormat="true" ht="15" customHeight="true" x14ac:dyDescent="0.2">
      <c r="A16" s="3463" t="s">
        <v>13</v>
      </c>
      <c r="B16" s="286" t="s">
        <v>14</v>
      </c>
      <c r="C16" s="546">
        <v>77.2789384709817</v>
      </c>
      <c r="D16" s="562">
        <v>74.730227561858385</v>
      </c>
      <c r="E16" s="562">
        <v>75.553662357166388</v>
      </c>
      <c r="F16" s="562">
        <v>77.162797039074846</v>
      </c>
      <c r="G16" s="579">
        <v>91.578846079875731</v>
      </c>
      <c r="H16" s="595">
        <v>77.125641574795992</v>
      </c>
      <c r="I16" s="562">
        <v>92.536832660524382</v>
      </c>
      <c r="J16" s="562">
        <v>97.390941927981132</v>
      </c>
      <c r="K16" s="562">
        <v>98.112698051712016</v>
      </c>
      <c r="L16" s="611">
        <v>97.060956329126512</v>
      </c>
      <c r="M16" s="623">
        <v>78.867563909494891</v>
      </c>
      <c r="N16" s="562">
        <v>73.585449460353047</v>
      </c>
      <c r="O16" s="562">
        <v>76.416884793176763</v>
      </c>
      <c r="P16" s="562">
        <v>74.52476463340156</v>
      </c>
      <c r="Q16" s="611">
        <v>77.392672622272912</v>
      </c>
      <c r="R16" s="623">
        <v>54.509172868565201</v>
      </c>
      <c r="S16" s="562">
        <v>90.553923449939603</v>
      </c>
      <c r="T16" s="562">
        <v>94.693842365709799</v>
      </c>
      <c r="U16" s="562">
        <v>86.0507213293386</v>
      </c>
      <c r="V16" s="562">
        <v>88.054725352688507</v>
      </c>
      <c r="W16" s="562">
        <v>74.69675909842293</v>
      </c>
      <c r="X16" s="562">
        <v>96.875738297552445</v>
      </c>
      <c r="Y16" s="637">
        <v>83.269188433804999</v>
      </c>
      <c r="Z16" s="637">
        <v>79.597679317011554</v>
      </c>
      <c r="AA16" s="637">
        <v>53.755771799667116</v>
      </c>
      <c r="AB16" s="637">
        <v>92.008686224744636</v>
      </c>
      <c r="AC16" s="637">
        <v>93.94452113085471</v>
      </c>
      <c r="AD16" s="637">
        <v>70.839073438922952</v>
      </c>
      <c r="AE16" s="2865"/>
      <c r="AF16" s="2865"/>
      <c r="AG16" s="2865"/>
      <c r="AH16" s="2865"/>
      <c r="AI16" s="2865"/>
      <c r="AJ16" s="2865"/>
      <c r="AK16" s="2865"/>
      <c r="AL16" s="2865"/>
      <c r="AM16" s="2865"/>
      <c r="AN16" s="2865"/>
      <c r="AO16" s="2865"/>
      <c r="AP16" s="2865"/>
      <c r="AQ16" s="2865"/>
      <c r="AR16" s="2865"/>
      <c r="AS16" s="2865"/>
      <c r="AT16" s="2865"/>
      <c r="AU16" s="2865"/>
      <c r="AV16" s="2865"/>
      <c r="AW16" s="2865"/>
      <c r="AX16" s="2865"/>
      <c r="AY16" s="2865"/>
      <c r="AZ16" s="253"/>
      <c r="BA16" s="3040" t="s">
        <v>13</v>
      </c>
      <c r="BB16" s="161" t="s">
        <v>14</v>
      </c>
      <c r="BC16" s="652">
        <v>5655.7484819999854</v>
      </c>
      <c r="BD16" s="668">
        <v>5471.0476899999994</v>
      </c>
      <c r="BE16" s="668">
        <v>5527.8999300000041</v>
      </c>
      <c r="BF16" s="668">
        <v>5648.4153550000146</v>
      </c>
      <c r="BG16" s="685">
        <v>6700.5113269999865</v>
      </c>
      <c r="BH16" s="702">
        <v>1079.1986819999993</v>
      </c>
      <c r="BI16" s="668">
        <v>1277.4906879999996</v>
      </c>
      <c r="BJ16" s="668">
        <v>1359.9167979999997</v>
      </c>
      <c r="BK16" s="668">
        <v>1375.4285010000015</v>
      </c>
      <c r="BL16" s="685">
        <v>1352.9725070000002</v>
      </c>
      <c r="BM16" s="702">
        <v>4671.4308169999904</v>
      </c>
      <c r="BN16" s="668">
        <v>4360.0045849999951</v>
      </c>
      <c r="BO16" s="668">
        <v>4528.363760000002</v>
      </c>
      <c r="BP16" s="668">
        <v>4413.2986320000055</v>
      </c>
      <c r="BQ16" s="685">
        <v>4585.5178140000025</v>
      </c>
      <c r="BR16" s="702">
        <v>2167.7913999999987</v>
      </c>
      <c r="BS16" s="668">
        <v>1168.8720560000027</v>
      </c>
      <c r="BT16" s="668">
        <v>2946.0058680000006</v>
      </c>
      <c r="BU16" s="668">
        <v>2467.7197270000015</v>
      </c>
      <c r="BV16" s="668">
        <v>2750.0077630000005</v>
      </c>
      <c r="BW16" s="668">
        <v>2905.1739979999975</v>
      </c>
      <c r="BX16" s="668">
        <v>1404.7799510000032</v>
      </c>
      <c r="BY16" s="719">
        <v>2930.6758690000033</v>
      </c>
      <c r="BZ16" s="719">
        <v>3578.096773999996</v>
      </c>
      <c r="CA16" s="719">
        <v>1669.3889750000019</v>
      </c>
      <c r="CB16" s="719">
        <v>1616.382793000002</v>
      </c>
      <c r="CC16" s="719">
        <v>2277.8798139999999</v>
      </c>
      <c r="CD16" s="719">
        <v>1120.8477959999998</v>
      </c>
      <c r="CE16" s="2897"/>
      <c r="CF16" s="2897"/>
      <c r="CG16" s="2897"/>
      <c r="CH16" s="2897"/>
      <c r="CI16" s="2897"/>
      <c r="CJ16" s="2897"/>
      <c r="CK16" s="2897"/>
      <c r="CL16" s="2897"/>
      <c r="CM16" s="2897"/>
      <c r="CN16" s="2897"/>
      <c r="CO16" s="2897"/>
      <c r="CP16" s="2897"/>
      <c r="CQ16" s="2897"/>
      <c r="CR16" s="2897"/>
      <c r="CS16" s="2897"/>
      <c r="CT16" s="2897"/>
      <c r="CU16" s="2897"/>
      <c r="CV16" s="2897"/>
      <c r="CW16" s="2897"/>
      <c r="CX16" s="2897"/>
      <c r="CY16" s="2897"/>
      <c r="CZ16" s="2578"/>
    </row>
    <row r="17" s="130" customFormat="true" ht="15" customHeight="true" x14ac:dyDescent="0.2">
      <c r="A17" s="3464"/>
      <c r="B17" s="287" t="s">
        <v>52</v>
      </c>
      <c r="C17" s="547">
        <v>22.721061529017984</v>
      </c>
      <c r="D17" s="563">
        <v>25.269772438141548</v>
      </c>
      <c r="E17" s="563">
        <v>24.446337642833516</v>
      </c>
      <c r="F17" s="563">
        <v>22.8372029609253</v>
      </c>
      <c r="G17" s="580">
        <v>8.4211539201241479</v>
      </c>
      <c r="H17" s="596">
        <v>22.874358425204093</v>
      </c>
      <c r="I17" s="563">
        <v>7.4631673394756781</v>
      </c>
      <c r="J17" s="563">
        <v>2.6090580720188892</v>
      </c>
      <c r="K17" s="563">
        <v>1.8873019482879894</v>
      </c>
      <c r="L17" s="612">
        <v>2.939043670873533</v>
      </c>
      <c r="M17" s="624">
        <v>21.132436090505127</v>
      </c>
      <c r="N17" s="563">
        <v>26.414550539646982</v>
      </c>
      <c r="O17" s="563">
        <v>23.583115206823241</v>
      </c>
      <c r="P17" s="563">
        <v>25.475235366598316</v>
      </c>
      <c r="Q17" s="612">
        <v>22.607327377726953</v>
      </c>
      <c r="R17" s="624">
        <v>45.490827131434934</v>
      </c>
      <c r="S17" s="563">
        <v>9.4460765500603276</v>
      </c>
      <c r="T17" s="563">
        <v>5.3061576342901615</v>
      </c>
      <c r="U17" s="563">
        <v>13.949278670661377</v>
      </c>
      <c r="V17" s="563">
        <v>11.945274647311646</v>
      </c>
      <c r="W17" s="563">
        <v>25.30324090157713</v>
      </c>
      <c r="X17" s="563">
        <v>3.1242617024475972</v>
      </c>
      <c r="Y17" s="638">
        <v>16.730811566195108</v>
      </c>
      <c r="Z17" s="638">
        <v>20.402320682988446</v>
      </c>
      <c r="AA17" s="638">
        <v>46.24422820033292</v>
      </c>
      <c r="AB17" s="638">
        <v>7.9913137752554428</v>
      </c>
      <c r="AC17" s="638">
        <v>6.0554788691453298</v>
      </c>
      <c r="AD17" s="638">
        <v>29.160926561076916</v>
      </c>
      <c r="AE17" s="2866"/>
      <c r="AF17" s="2866"/>
      <c r="AG17" s="2866"/>
      <c r="AH17" s="2866"/>
      <c r="AI17" s="2866"/>
      <c r="AJ17" s="2866"/>
      <c r="AK17" s="2866"/>
      <c r="AL17" s="2866"/>
      <c r="AM17" s="2866"/>
      <c r="AN17" s="2866"/>
      <c r="AO17" s="2866"/>
      <c r="AP17" s="2866"/>
      <c r="AQ17" s="2866"/>
      <c r="AR17" s="2866"/>
      <c r="AS17" s="2866"/>
      <c r="AT17" s="2866"/>
      <c r="AU17" s="2866"/>
      <c r="AV17" s="2866"/>
      <c r="AW17" s="2866"/>
      <c r="AX17" s="2866"/>
      <c r="AY17" s="2866"/>
      <c r="AZ17" s="250"/>
      <c r="BA17" s="3041"/>
      <c r="BB17" s="162" t="s">
        <v>52</v>
      </c>
      <c r="BC17" s="653">
        <v>1662.8671639999986</v>
      </c>
      <c r="BD17" s="669">
        <v>1850.0161799999998</v>
      </c>
      <c r="BE17" s="669">
        <v>1788.6215429999986</v>
      </c>
      <c r="BF17" s="669">
        <v>1671.7124420000009</v>
      </c>
      <c r="BG17" s="686">
        <v>616.147065</v>
      </c>
      <c r="BH17" s="703">
        <v>320.07484100000028</v>
      </c>
      <c r="BI17" s="669">
        <v>103.03061499999998</v>
      </c>
      <c r="BJ17" s="669">
        <v>36.431539000000008</v>
      </c>
      <c r="BK17" s="669">
        <v>26.457827999999999</v>
      </c>
      <c r="BL17" s="686">
        <v>40.968536</v>
      </c>
      <c r="BM17" s="703">
        <v>1251.7023260000003</v>
      </c>
      <c r="BN17" s="669">
        <v>1565.0860640000008</v>
      </c>
      <c r="BO17" s="669">
        <v>1397.5042889999988</v>
      </c>
      <c r="BP17" s="669">
        <v>1508.6236360000005</v>
      </c>
      <c r="BQ17" s="686">
        <v>1339.4847199999999</v>
      </c>
      <c r="BR17" s="703">
        <v>1809.1381440000009</v>
      </c>
      <c r="BS17" s="669">
        <v>121.93016599999999</v>
      </c>
      <c r="BT17" s="669">
        <v>165.079071</v>
      </c>
      <c r="BU17" s="669">
        <v>400.03046599999982</v>
      </c>
      <c r="BV17" s="669">
        <v>373.05888900000008</v>
      </c>
      <c r="BW17" s="669">
        <v>984.11655899999982</v>
      </c>
      <c r="BX17" s="669">
        <v>45.304431000000008</v>
      </c>
      <c r="BY17" s="720">
        <v>588.84428499999979</v>
      </c>
      <c r="BZ17" s="720">
        <v>917.13073099999951</v>
      </c>
      <c r="CA17" s="720">
        <v>1436.1175019999994</v>
      </c>
      <c r="CB17" s="720">
        <v>140.38915899999998</v>
      </c>
      <c r="CC17" s="720">
        <v>146.82764799999998</v>
      </c>
      <c r="CD17" s="720">
        <v>461.39734299999986</v>
      </c>
      <c r="CE17" s="2898"/>
      <c r="CF17" s="2898"/>
      <c r="CG17" s="2898"/>
      <c r="CH17" s="2898"/>
      <c r="CI17" s="2898"/>
      <c r="CJ17" s="2898"/>
      <c r="CK17" s="2898"/>
      <c r="CL17" s="2898"/>
      <c r="CM17" s="2898"/>
      <c r="CN17" s="2898"/>
      <c r="CO17" s="2898"/>
      <c r="CP17" s="2898"/>
      <c r="CQ17" s="2898"/>
      <c r="CR17" s="2898"/>
      <c r="CS17" s="2898"/>
      <c r="CT17" s="2898"/>
      <c r="CU17" s="2898"/>
      <c r="CV17" s="2898"/>
      <c r="CW17" s="2898"/>
      <c r="CX17" s="2898"/>
      <c r="CY17" s="2898"/>
      <c r="CZ17" s="2579"/>
    </row>
    <row r="18" s="130" customFormat="true" ht="15" customHeight="true" x14ac:dyDescent="0.2">
      <c r="A18" s="3464" t="s">
        <v>61</v>
      </c>
      <c r="B18" s="287" t="s">
        <v>15</v>
      </c>
      <c r="C18" s="547">
        <v>40.211568412746146</v>
      </c>
      <c r="D18" s="563">
        <v>42.705582397462052</v>
      </c>
      <c r="E18" s="563">
        <v>43.175503268068319</v>
      </c>
      <c r="F18" s="563">
        <v>45.493373332707719</v>
      </c>
      <c r="G18" s="580">
        <v>78.312605793034407</v>
      </c>
      <c r="H18" s="596">
        <v>52.450536769619049</v>
      </c>
      <c r="I18" s="563">
        <v>69.257415964770487</v>
      </c>
      <c r="J18" s="563">
        <v>88.448782390034822</v>
      </c>
      <c r="K18" s="563">
        <v>93.630657399610456</v>
      </c>
      <c r="L18" s="612">
        <v>95.226973434399966</v>
      </c>
      <c r="M18" s="624">
        <v>39.881663178604938</v>
      </c>
      <c r="N18" s="563">
        <v>42.417185651512995</v>
      </c>
      <c r="O18" s="563">
        <v>42.971092874668976</v>
      </c>
      <c r="P18" s="563">
        <v>42.091041477837663</v>
      </c>
      <c r="Q18" s="612">
        <v>47.426097474435501</v>
      </c>
      <c r="R18" s="624">
        <v>52.062210344358775</v>
      </c>
      <c r="S18" s="563">
        <v>54.008126118642444</v>
      </c>
      <c r="T18" s="563">
        <v>81.078869534514624</v>
      </c>
      <c r="U18" s="563">
        <v>46.821791705481367</v>
      </c>
      <c r="V18" s="563">
        <v>42.644733571315449</v>
      </c>
      <c r="W18" s="563">
        <v>41.911812170118608</v>
      </c>
      <c r="X18" s="563">
        <v>62.940377718690357</v>
      </c>
      <c r="Y18" s="638">
        <v>50.695707633915198</v>
      </c>
      <c r="Z18" s="638">
        <v>67.991501843981922</v>
      </c>
      <c r="AA18" s="638">
        <v>29.559540055662261</v>
      </c>
      <c r="AB18" s="638">
        <v>48.351214456391887</v>
      </c>
      <c r="AC18" s="638">
        <v>38.803881814176187</v>
      </c>
      <c r="AD18" s="638">
        <v>13.985634797690894</v>
      </c>
      <c r="AE18" s="2866"/>
      <c r="AF18" s="2866"/>
      <c r="AG18" s="2866"/>
      <c r="AH18" s="2866"/>
      <c r="AI18" s="2866"/>
      <c r="AJ18" s="2866"/>
      <c r="AK18" s="2866"/>
      <c r="AL18" s="2866"/>
      <c r="AM18" s="2866"/>
      <c r="AN18" s="2866"/>
      <c r="AO18" s="2866"/>
      <c r="AP18" s="2866"/>
      <c r="AQ18" s="2866"/>
      <c r="AR18" s="2866"/>
      <c r="AS18" s="2866"/>
      <c r="AT18" s="2866"/>
      <c r="AU18" s="2866"/>
      <c r="AV18" s="2866"/>
      <c r="AW18" s="2866"/>
      <c r="AX18" s="2866"/>
      <c r="AY18" s="2866"/>
      <c r="AZ18" s="250"/>
      <c r="BA18" s="3041" t="s">
        <v>61</v>
      </c>
      <c r="BB18" s="162" t="s">
        <v>15</v>
      </c>
      <c r="BC18" s="653">
        <v>2919.8803829999979</v>
      </c>
      <c r="BD18" s="669">
        <v>3126.0362519999985</v>
      </c>
      <c r="BE18" s="669">
        <v>3145.8964360000023</v>
      </c>
      <c r="BF18" s="669">
        <v>3326.3673490000037</v>
      </c>
      <c r="BG18" s="686">
        <v>5712.9351399999987</v>
      </c>
      <c r="BH18" s="703">
        <v>729.15341400000011</v>
      </c>
      <c r="BI18" s="669">
        <v>949.34575300000097</v>
      </c>
      <c r="BJ18" s="669">
        <v>1235.0531019999996</v>
      </c>
      <c r="BK18" s="669">
        <v>1308.4455590000018</v>
      </c>
      <c r="BL18" s="686">
        <v>1321.448537</v>
      </c>
      <c r="BM18" s="703">
        <v>2339.3833610000038</v>
      </c>
      <c r="BN18" s="669">
        <v>2512.7931409999965</v>
      </c>
      <c r="BO18" s="669">
        <v>2541.1865130000024</v>
      </c>
      <c r="BP18" s="669">
        <v>2488.8250740000035</v>
      </c>
      <c r="BQ18" s="686">
        <v>2805.4811060000006</v>
      </c>
      <c r="BR18" s="703">
        <v>2069.3559429999996</v>
      </c>
      <c r="BS18" s="669">
        <v>697.13809200000094</v>
      </c>
      <c r="BT18" s="669">
        <v>2507.7060139999994</v>
      </c>
      <c r="BU18" s="669">
        <v>1342.7320220000008</v>
      </c>
      <c r="BV18" s="669">
        <v>1331.8234529999995</v>
      </c>
      <c r="BW18" s="669">
        <v>1630.0721529999978</v>
      </c>
      <c r="BX18" s="669">
        <v>911.58308800000043</v>
      </c>
      <c r="BY18" s="720">
        <v>1779.1824800000011</v>
      </c>
      <c r="BZ18" s="720">
        <v>3052.8500739999981</v>
      </c>
      <c r="CA18" s="720">
        <v>917.97343100000091</v>
      </c>
      <c r="CB18" s="720">
        <v>848.67596000000003</v>
      </c>
      <c r="CC18" s="720">
        <v>926.8420370000008</v>
      </c>
      <c r="CD18" s="720">
        <v>215.180813</v>
      </c>
      <c r="CE18" s="2898"/>
      <c r="CF18" s="2898"/>
      <c r="CG18" s="2898"/>
      <c r="CH18" s="2898"/>
      <c r="CI18" s="2898"/>
      <c r="CJ18" s="2898"/>
      <c r="CK18" s="2898"/>
      <c r="CL18" s="2898"/>
      <c r="CM18" s="2898"/>
      <c r="CN18" s="2898"/>
      <c r="CO18" s="2898"/>
      <c r="CP18" s="2898"/>
      <c r="CQ18" s="2898"/>
      <c r="CR18" s="2898"/>
      <c r="CS18" s="2898"/>
      <c r="CT18" s="2898"/>
      <c r="CU18" s="2898"/>
      <c r="CV18" s="2898"/>
      <c r="CW18" s="2898"/>
      <c r="CX18" s="2898"/>
      <c r="CY18" s="2898"/>
      <c r="CZ18" s="2579"/>
    </row>
    <row r="19" s="130" customFormat="true" ht="15" customHeight="true" x14ac:dyDescent="0.2">
      <c r="A19" s="3464"/>
      <c r="B19" s="287" t="s">
        <v>16</v>
      </c>
      <c r="C19" s="547">
        <v>36.888008297381184</v>
      </c>
      <c r="D19" s="563">
        <v>32.020872434569625</v>
      </c>
      <c r="E19" s="563">
        <v>32.276760706226668</v>
      </c>
      <c r="F19" s="563">
        <v>31.643295516659816</v>
      </c>
      <c r="G19" s="580">
        <v>13.241283577416258</v>
      </c>
      <c r="H19" s="596">
        <v>24.52536858230954</v>
      </c>
      <c r="I19" s="563">
        <v>23.226213800663388</v>
      </c>
      <c r="J19" s="563">
        <v>8.942159537946301</v>
      </c>
      <c r="K19" s="563">
        <v>4.4760549416358106</v>
      </c>
      <c r="L19" s="612">
        <v>1.8207287045156142</v>
      </c>
      <c r="M19" s="624">
        <v>38.779392808358807</v>
      </c>
      <c r="N19" s="563">
        <v>31.16339085751698</v>
      </c>
      <c r="O19" s="563">
        <v>33.397313659776117</v>
      </c>
      <c r="P19" s="563">
        <v>32.395096298302981</v>
      </c>
      <c r="Q19" s="612">
        <v>29.930181004726226</v>
      </c>
      <c r="R19" s="624">
        <v>2.4223089025407525</v>
      </c>
      <c r="S19" s="563">
        <v>36.545797331297024</v>
      </c>
      <c r="T19" s="563">
        <v>13.583812460198654</v>
      </c>
      <c r="U19" s="563">
        <v>39.228929623857205</v>
      </c>
      <c r="V19" s="563">
        <v>45.409991781373058</v>
      </c>
      <c r="W19" s="563">
        <v>32.784946928304329</v>
      </c>
      <c r="X19" s="563">
        <v>33.9315717097193</v>
      </c>
      <c r="Y19" s="638">
        <v>32.525868539507044</v>
      </c>
      <c r="Z19" s="638">
        <v>11.582635674584333</v>
      </c>
      <c r="AA19" s="638">
        <v>24.196231744004841</v>
      </c>
      <c r="AB19" s="638">
        <v>43.650460323978344</v>
      </c>
      <c r="AC19" s="638">
        <v>55.048918908493896</v>
      </c>
      <c r="AD19" s="638">
        <v>56.025935258869175</v>
      </c>
      <c r="AE19" s="2866"/>
      <c r="AF19" s="2866"/>
      <c r="AG19" s="2866"/>
      <c r="AH19" s="2866"/>
      <c r="AI19" s="2866"/>
      <c r="AJ19" s="2866"/>
      <c r="AK19" s="2866"/>
      <c r="AL19" s="2866"/>
      <c r="AM19" s="2866"/>
      <c r="AN19" s="2866"/>
      <c r="AO19" s="2866"/>
      <c r="AP19" s="2866"/>
      <c r="AQ19" s="2866"/>
      <c r="AR19" s="2866"/>
      <c r="AS19" s="2866"/>
      <c r="AT19" s="2866"/>
      <c r="AU19" s="2866"/>
      <c r="AV19" s="2866"/>
      <c r="AW19" s="2866"/>
      <c r="AX19" s="2866"/>
      <c r="AY19" s="2866"/>
      <c r="AZ19" s="250"/>
      <c r="BA19" s="3041"/>
      <c r="BB19" s="162" t="s">
        <v>16</v>
      </c>
      <c r="BC19" s="653">
        <v>2678.5468970000015</v>
      </c>
      <c r="BD19" s="669">
        <v>2343.9185799999968</v>
      </c>
      <c r="BE19" s="669">
        <v>2351.7814220000009</v>
      </c>
      <c r="BF19" s="669">
        <v>2313.6825720000002</v>
      </c>
      <c r="BG19" s="686">
        <v>965.95680200000061</v>
      </c>
      <c r="BH19" s="703">
        <v>340.94515199999972</v>
      </c>
      <c r="BI19" s="669">
        <v>318.37323300000003</v>
      </c>
      <c r="BJ19" s="669">
        <v>124.863696</v>
      </c>
      <c r="BK19" s="669">
        <v>62.550818000000014</v>
      </c>
      <c r="BL19" s="686">
        <v>25.265943</v>
      </c>
      <c r="BM19" s="703">
        <v>2274.7262540000015</v>
      </c>
      <c r="BN19" s="669">
        <v>1846.1185860000003</v>
      </c>
      <c r="BO19" s="669">
        <v>1975.0208190000008</v>
      </c>
      <c r="BP19" s="669">
        <v>1915.5080300000006</v>
      </c>
      <c r="BQ19" s="686">
        <v>1770.5137419999999</v>
      </c>
      <c r="BR19" s="703">
        <v>96.281338999999988</v>
      </c>
      <c r="BS19" s="669">
        <v>471.73396400000001</v>
      </c>
      <c r="BT19" s="669">
        <v>420.13669400000009</v>
      </c>
      <c r="BU19" s="669">
        <v>1124.987705</v>
      </c>
      <c r="BV19" s="669">
        <v>1418.184310000001</v>
      </c>
      <c r="BW19" s="669">
        <v>1275.1018450000001</v>
      </c>
      <c r="BX19" s="669">
        <v>491.44043999999985</v>
      </c>
      <c r="BY19" s="720">
        <v>1141.50602</v>
      </c>
      <c r="BZ19" s="720">
        <v>520.0657319999998</v>
      </c>
      <c r="CA19" s="720">
        <v>751.4155440000003</v>
      </c>
      <c r="CB19" s="720">
        <v>766.16682200000014</v>
      </c>
      <c r="CC19" s="720">
        <v>1314.8594870000002</v>
      </c>
      <c r="CD19" s="720">
        <v>862.00637099999915</v>
      </c>
      <c r="CE19" s="2898"/>
      <c r="CF19" s="2898"/>
      <c r="CG19" s="2898"/>
      <c r="CH19" s="2898"/>
      <c r="CI19" s="2898"/>
      <c r="CJ19" s="2898"/>
      <c r="CK19" s="2898"/>
      <c r="CL19" s="2898"/>
      <c r="CM19" s="2898"/>
      <c r="CN19" s="2898"/>
      <c r="CO19" s="2898"/>
      <c r="CP19" s="2898"/>
      <c r="CQ19" s="2898"/>
      <c r="CR19" s="2898"/>
      <c r="CS19" s="2898"/>
      <c r="CT19" s="2898"/>
      <c r="CU19" s="2898"/>
      <c r="CV19" s="2898"/>
      <c r="CW19" s="2898"/>
      <c r="CX19" s="2898"/>
      <c r="CY19" s="2898"/>
      <c r="CZ19" s="2579"/>
    </row>
    <row r="20" s="130" customFormat="true" ht="15" customHeight="true" x14ac:dyDescent="0.2">
      <c r="A20" s="3464"/>
      <c r="B20" s="287" t="s">
        <v>22</v>
      </c>
      <c r="C20" s="547">
        <v>21.519810979310797</v>
      </c>
      <c r="D20" s="563">
        <v>24.216611788407434</v>
      </c>
      <c r="E20" s="563">
        <v>23.854103054857379</v>
      </c>
      <c r="F20" s="563">
        <v>22.441747783044026</v>
      </c>
      <c r="G20" s="580">
        <v>8.2200505497584988</v>
      </c>
      <c r="H20" s="596">
        <v>23.024094648071529</v>
      </c>
      <c r="I20" s="563">
        <v>7.5163702345662813</v>
      </c>
      <c r="J20" s="563">
        <v>2.6090580720188892</v>
      </c>
      <c r="K20" s="563">
        <v>1.893287658753724</v>
      </c>
      <c r="L20" s="612">
        <v>2.5276299122767387</v>
      </c>
      <c r="M20" s="624">
        <v>19.62988265872881</v>
      </c>
      <c r="N20" s="563">
        <v>25.961929616796546</v>
      </c>
      <c r="O20" s="563">
        <v>22.342923829900414</v>
      </c>
      <c r="P20" s="563">
        <v>24.669079229556438</v>
      </c>
      <c r="Q20" s="612">
        <v>22.37207987597596</v>
      </c>
      <c r="R20" s="624">
        <v>45.220490728675536</v>
      </c>
      <c r="S20" s="563">
        <v>9.2790845846560419</v>
      </c>
      <c r="T20" s="563">
        <v>5.0207056335646172</v>
      </c>
      <c r="U20" s="563">
        <v>13.045870937894469</v>
      </c>
      <c r="V20" s="563">
        <v>11.945274647311646</v>
      </c>
      <c r="W20" s="563">
        <v>25.30324090157713</v>
      </c>
      <c r="X20" s="563">
        <v>2.8760678644055586</v>
      </c>
      <c r="Y20" s="638">
        <v>16.352388285211585</v>
      </c>
      <c r="Z20" s="638">
        <v>20.4258624814338</v>
      </c>
      <c r="AA20" s="638">
        <v>46.24422820033292</v>
      </c>
      <c r="AB20" s="638">
        <v>6.8919302443345831</v>
      </c>
      <c r="AC20" s="638">
        <v>3.9914304216000605</v>
      </c>
      <c r="AD20" s="638">
        <v>21.124378368326045</v>
      </c>
      <c r="AE20" s="2866"/>
      <c r="AF20" s="2866"/>
      <c r="AG20" s="2866"/>
      <c r="AH20" s="2866"/>
      <c r="AI20" s="2866"/>
      <c r="AJ20" s="2866"/>
      <c r="AK20" s="2866"/>
      <c r="AL20" s="2866"/>
      <c r="AM20" s="2866"/>
      <c r="AN20" s="2866"/>
      <c r="AO20" s="2866"/>
      <c r="AP20" s="2866"/>
      <c r="AQ20" s="2866"/>
      <c r="AR20" s="2866"/>
      <c r="AS20" s="2866"/>
      <c r="AT20" s="2866"/>
      <c r="AU20" s="2866"/>
      <c r="AV20" s="2866"/>
      <c r="AW20" s="2866"/>
      <c r="AX20" s="2866"/>
      <c r="AY20" s="2866"/>
      <c r="AZ20" s="250"/>
      <c r="BA20" s="3041"/>
      <c r="BB20" s="162" t="s">
        <v>22</v>
      </c>
      <c r="BC20" s="653">
        <v>1562.6168389999984</v>
      </c>
      <c r="BD20" s="669">
        <v>1772.6489630000001</v>
      </c>
      <c r="BE20" s="669">
        <v>1738.0813679999985</v>
      </c>
      <c r="BF20" s="669">
        <v>1640.8872680000009</v>
      </c>
      <c r="BG20" s="686">
        <v>599.6558940000001</v>
      </c>
      <c r="BH20" s="703">
        <v>320.07484100000028</v>
      </c>
      <c r="BI20" s="669">
        <v>103.03061499999998</v>
      </c>
      <c r="BJ20" s="669">
        <v>36.431539000000008</v>
      </c>
      <c r="BK20" s="669">
        <v>26.457827999999999</v>
      </c>
      <c r="BL20" s="686">
        <v>35.075491</v>
      </c>
      <c r="BM20" s="703">
        <v>1151.4520010000003</v>
      </c>
      <c r="BN20" s="669">
        <v>1537.9841370000006</v>
      </c>
      <c r="BO20" s="669">
        <v>1321.2960829999993</v>
      </c>
      <c r="BP20" s="669">
        <v>1458.6719830000006</v>
      </c>
      <c r="BQ20" s="686">
        <v>1323.4158139999997</v>
      </c>
      <c r="BR20" s="703">
        <v>1797.4129530000009</v>
      </c>
      <c r="BS20" s="669">
        <v>119.77462999999999</v>
      </c>
      <c r="BT20" s="669">
        <v>155.28649800000002</v>
      </c>
      <c r="BU20" s="669">
        <v>374.12298899999985</v>
      </c>
      <c r="BV20" s="669">
        <v>373.05888900000008</v>
      </c>
      <c r="BW20" s="669">
        <v>984.11655899999982</v>
      </c>
      <c r="BX20" s="669">
        <v>41.654894999999996</v>
      </c>
      <c r="BY20" s="720">
        <v>573.89242799999977</v>
      </c>
      <c r="BZ20" s="720">
        <v>917.13073099999951</v>
      </c>
      <c r="CA20" s="720">
        <v>1436.1175019999994</v>
      </c>
      <c r="CB20" s="720">
        <v>120.96936099999999</v>
      </c>
      <c r="CC20" s="720">
        <v>95.336479999999995</v>
      </c>
      <c r="CD20" s="720">
        <v>325.01641699999988</v>
      </c>
      <c r="CE20" s="2898"/>
      <c r="CF20" s="2898"/>
      <c r="CG20" s="2898"/>
      <c r="CH20" s="2898"/>
      <c r="CI20" s="2898"/>
      <c r="CJ20" s="2898"/>
      <c r="CK20" s="2898"/>
      <c r="CL20" s="2898"/>
      <c r="CM20" s="2898"/>
      <c r="CN20" s="2898"/>
      <c r="CO20" s="2898"/>
      <c r="CP20" s="2898"/>
      <c r="CQ20" s="2898"/>
      <c r="CR20" s="2898"/>
      <c r="CS20" s="2898"/>
      <c r="CT20" s="2898"/>
      <c r="CU20" s="2898"/>
      <c r="CV20" s="2898"/>
      <c r="CW20" s="2898"/>
      <c r="CX20" s="2898"/>
      <c r="CY20" s="2898"/>
      <c r="CZ20" s="2579"/>
    </row>
    <row r="21" s="130" customFormat="true" ht="15" customHeight="true" x14ac:dyDescent="0.2">
      <c r="A21" s="3464"/>
      <c r="B21" s="287" t="s">
        <v>17</v>
      </c>
      <c r="C21" s="547">
        <v>1.3806123105617438</v>
      </c>
      <c r="D21" s="563">
        <v>1.0569333795607654</v>
      </c>
      <c r="E21" s="563">
        <v>0.69363297084750031</v>
      </c>
      <c r="F21" s="563">
        <v>0.42158336758844661</v>
      </c>
      <c r="G21" s="580">
        <v>0.22606007979087978</v>
      </c>
      <c r="H21" s="596">
        <v>0</v>
      </c>
      <c r="I21" s="563">
        <v>0</v>
      </c>
      <c r="J21" s="563">
        <v>0</v>
      </c>
      <c r="K21" s="563">
        <v>0</v>
      </c>
      <c r="L21" s="612">
        <v>0.42466794880769815</v>
      </c>
      <c r="M21" s="624">
        <v>1.7090613543077486</v>
      </c>
      <c r="N21" s="563">
        <v>0.45749387417352638</v>
      </c>
      <c r="O21" s="563">
        <v>1.2886696356545249</v>
      </c>
      <c r="P21" s="563">
        <v>0.84478299430277726</v>
      </c>
      <c r="Q21" s="612">
        <v>0.27164164486215625</v>
      </c>
      <c r="R21" s="624">
        <v>0.29499002442509353</v>
      </c>
      <c r="S21" s="563">
        <v>0.16699196540428593</v>
      </c>
      <c r="T21" s="563">
        <v>0.31661237172205892</v>
      </c>
      <c r="U21" s="563">
        <v>0.90340773276690978</v>
      </c>
      <c r="V21" s="563">
        <v>0</v>
      </c>
      <c r="W21" s="563">
        <v>0</v>
      </c>
      <c r="X21" s="563">
        <v>0.25198270718462273</v>
      </c>
      <c r="Y21" s="638">
        <v>0.42603554136622795</v>
      </c>
      <c r="Z21" s="638">
        <v>0</v>
      </c>
      <c r="AA21" s="638">
        <v>0</v>
      </c>
      <c r="AB21" s="638">
        <v>1.1063949752951763</v>
      </c>
      <c r="AC21" s="638">
        <v>2.1557688557299319</v>
      </c>
      <c r="AD21" s="638">
        <v>8.8640515751137485</v>
      </c>
      <c r="AE21" s="2866"/>
      <c r="AF21" s="2866"/>
      <c r="AG21" s="2866"/>
      <c r="AH21" s="2866"/>
      <c r="AI21" s="2866"/>
      <c r="AJ21" s="2866"/>
      <c r="AK21" s="2866"/>
      <c r="AL21" s="2866"/>
      <c r="AM21" s="2866"/>
      <c r="AN21" s="2866"/>
      <c r="AO21" s="2866"/>
      <c r="AP21" s="2866"/>
      <c r="AQ21" s="2866"/>
      <c r="AR21" s="2866"/>
      <c r="AS21" s="2866"/>
      <c r="AT21" s="2866"/>
      <c r="AU21" s="2866"/>
      <c r="AV21" s="2866"/>
      <c r="AW21" s="2866"/>
      <c r="AX21" s="2866"/>
      <c r="AY21" s="2866"/>
      <c r="AZ21" s="250"/>
      <c r="BA21" s="3041"/>
      <c r="BB21" s="162" t="s">
        <v>17</v>
      </c>
      <c r="BC21" s="653">
        <v>100.25032500000003</v>
      </c>
      <c r="BD21" s="669">
        <v>77.367217000000011</v>
      </c>
      <c r="BE21" s="669">
        <v>50.540174999999998</v>
      </c>
      <c r="BF21" s="669">
        <v>30.825174000000001</v>
      </c>
      <c r="BG21" s="686">
        <v>16.491170999999998</v>
      </c>
      <c r="BH21" s="703">
        <v>0</v>
      </c>
      <c r="BI21" s="669">
        <v>0</v>
      </c>
      <c r="BJ21" s="669">
        <v>0</v>
      </c>
      <c r="BK21" s="669">
        <v>0</v>
      </c>
      <c r="BL21" s="686">
        <v>5.8930449999999999</v>
      </c>
      <c r="BM21" s="703">
        <v>100.25032500000003</v>
      </c>
      <c r="BN21" s="669">
        <v>27.101926999999996</v>
      </c>
      <c r="BO21" s="669">
        <v>76.208206000000004</v>
      </c>
      <c r="BP21" s="669">
        <v>49.951653</v>
      </c>
      <c r="BQ21" s="686">
        <v>16.068906000000002</v>
      </c>
      <c r="BR21" s="703">
        <v>11.725191000000001</v>
      </c>
      <c r="BS21" s="669">
        <v>2.1555360000000001</v>
      </c>
      <c r="BT21" s="669">
        <v>9.7925730000000009</v>
      </c>
      <c r="BU21" s="669">
        <v>25.907477</v>
      </c>
      <c r="BV21" s="669">
        <v>0</v>
      </c>
      <c r="BW21" s="669">
        <v>0</v>
      </c>
      <c r="BX21" s="669">
        <v>3.6495359999999999</v>
      </c>
      <c r="BY21" s="720">
        <v>14.951857</v>
      </c>
      <c r="BZ21" s="720">
        <v>0</v>
      </c>
      <c r="CA21" s="720">
        <v>0</v>
      </c>
      <c r="CB21" s="720">
        <v>19.419798</v>
      </c>
      <c r="CC21" s="720">
        <v>51.491168000000002</v>
      </c>
      <c r="CD21" s="720">
        <v>136.38092600000002</v>
      </c>
      <c r="CE21" s="2898"/>
      <c r="CF21" s="2898"/>
      <c r="CG21" s="2898"/>
      <c r="CH21" s="2898"/>
      <c r="CI21" s="2898"/>
      <c r="CJ21" s="2898"/>
      <c r="CK21" s="2898"/>
      <c r="CL21" s="2898"/>
      <c r="CM21" s="2898"/>
      <c r="CN21" s="2898"/>
      <c r="CO21" s="2898"/>
      <c r="CP21" s="2898"/>
      <c r="CQ21" s="2898"/>
      <c r="CR21" s="2898"/>
      <c r="CS21" s="2898"/>
      <c r="CT21" s="2898"/>
      <c r="CU21" s="2898"/>
      <c r="CV21" s="2898"/>
      <c r="CW21" s="2898"/>
      <c r="CX21" s="2898"/>
      <c r="CY21" s="2898"/>
      <c r="CZ21" s="2579"/>
    </row>
    <row r="22" s="130" customFormat="true" ht="15" customHeight="true" x14ac:dyDescent="0.2">
      <c r="A22" s="3464" t="s">
        <v>55</v>
      </c>
      <c r="B22" s="287" t="s">
        <v>50</v>
      </c>
      <c r="C22" s="547">
        <v>47.844631412270637</v>
      </c>
      <c r="D22" s="563">
        <v>42.850784914854252</v>
      </c>
      <c r="E22" s="563">
        <v>42.777723299625151</v>
      </c>
      <c r="F22" s="563">
        <v>41.022377539342244</v>
      </c>
      <c r="G22" s="580">
        <v>14.462830217773309</v>
      </c>
      <c r="H22" s="596">
        <v>31.861097924319616</v>
      </c>
      <c r="I22" s="563">
        <v>25.113864864054353</v>
      </c>
      <c r="J22" s="563">
        <v>9.1817158361183822</v>
      </c>
      <c r="K22" s="563">
        <v>4.5624349596658309</v>
      </c>
      <c r="L22" s="612">
        <v>1.8761172746876529</v>
      </c>
      <c r="M22" s="624">
        <v>49.299354454109697</v>
      </c>
      <c r="N22" s="563">
        <v>42.352740812913517</v>
      </c>
      <c r="O22" s="563">
        <v>43.731845635292458</v>
      </c>
      <c r="P22" s="563">
        <v>43.491443193984139</v>
      </c>
      <c r="Q22" s="612">
        <v>38.691340371019557</v>
      </c>
      <c r="R22" s="624">
        <v>4.4458663415270872</v>
      </c>
      <c r="S22" s="563">
        <v>40.358049589646356</v>
      </c>
      <c r="T22" s="563">
        <v>14.349701671200568</v>
      </c>
      <c r="U22" s="563">
        <v>45.588147336636311</v>
      </c>
      <c r="V22" s="563">
        <v>51.570192967488026</v>
      </c>
      <c r="W22" s="563">
        <v>43.890722066141848</v>
      </c>
      <c r="X22" s="563">
        <v>35.027241538888774</v>
      </c>
      <c r="Y22" s="638">
        <v>39.083456520611456</v>
      </c>
      <c r="Z22" s="638">
        <v>14.555779095792115</v>
      </c>
      <c r="AA22" s="638">
        <v>45.011411675340639</v>
      </c>
      <c r="AB22" s="638">
        <v>47.445288825646138</v>
      </c>
      <c r="AC22" s="638">
        <v>58.654529736582383</v>
      </c>
      <c r="AD22" s="638">
        <v>80.023823510325002</v>
      </c>
      <c r="AE22" s="2866"/>
      <c r="AF22" s="2866"/>
      <c r="AG22" s="2866"/>
      <c r="AH22" s="2866"/>
      <c r="AI22" s="2866"/>
      <c r="AJ22" s="2866"/>
      <c r="AK22" s="2866"/>
      <c r="AL22" s="2866"/>
      <c r="AM22" s="2866"/>
      <c r="AN22" s="2866"/>
      <c r="AO22" s="2866"/>
      <c r="AP22" s="2866"/>
      <c r="AQ22" s="2866"/>
      <c r="AR22" s="2866"/>
      <c r="AS22" s="2866"/>
      <c r="AT22" s="2866"/>
      <c r="AU22" s="2866"/>
      <c r="AV22" s="2866"/>
      <c r="AW22" s="2866"/>
      <c r="AX22" s="2866"/>
      <c r="AY22" s="2866"/>
      <c r="AZ22" s="250"/>
      <c r="BA22" s="3041" t="s">
        <v>55</v>
      </c>
      <c r="BB22" s="162" t="s">
        <v>50</v>
      </c>
      <c r="BC22" s="653">
        <v>2678.5468970000015</v>
      </c>
      <c r="BD22" s="669">
        <v>2343.9185799999968</v>
      </c>
      <c r="BE22" s="669">
        <v>2351.7814220000009</v>
      </c>
      <c r="BF22" s="669">
        <v>2313.6825720000002</v>
      </c>
      <c r="BG22" s="686">
        <v>965.95680200000061</v>
      </c>
      <c r="BH22" s="703">
        <v>340.94515199999972</v>
      </c>
      <c r="BI22" s="669">
        <v>318.37323300000003</v>
      </c>
      <c r="BJ22" s="669">
        <v>124.863696</v>
      </c>
      <c r="BK22" s="669">
        <v>62.550818000000014</v>
      </c>
      <c r="BL22" s="686">
        <v>25.265943</v>
      </c>
      <c r="BM22" s="703">
        <v>2274.7262540000015</v>
      </c>
      <c r="BN22" s="669">
        <v>1846.1185860000003</v>
      </c>
      <c r="BO22" s="669">
        <v>1975.0208190000008</v>
      </c>
      <c r="BP22" s="669">
        <v>1915.5080300000006</v>
      </c>
      <c r="BQ22" s="686">
        <v>1770.5137419999999</v>
      </c>
      <c r="BR22" s="703">
        <v>96.281338999999988</v>
      </c>
      <c r="BS22" s="669">
        <v>471.73396400000001</v>
      </c>
      <c r="BT22" s="669">
        <v>420.13669400000009</v>
      </c>
      <c r="BU22" s="669">
        <v>1124.987705</v>
      </c>
      <c r="BV22" s="669">
        <v>1418.184310000001</v>
      </c>
      <c r="BW22" s="669">
        <v>1275.1018450000001</v>
      </c>
      <c r="BX22" s="669">
        <v>491.44043999999985</v>
      </c>
      <c r="BY22" s="720">
        <v>1141.50602</v>
      </c>
      <c r="BZ22" s="720">
        <v>520.0657319999998</v>
      </c>
      <c r="CA22" s="720">
        <v>751.4155440000003</v>
      </c>
      <c r="CB22" s="720">
        <v>766.16682200000014</v>
      </c>
      <c r="CC22" s="720">
        <v>1314.8594870000002</v>
      </c>
      <c r="CD22" s="720">
        <v>862.00637099999915</v>
      </c>
      <c r="CE22" s="2898"/>
      <c r="CF22" s="2898"/>
      <c r="CG22" s="2898"/>
      <c r="CH22" s="2898"/>
      <c r="CI22" s="2898"/>
      <c r="CJ22" s="2898"/>
      <c r="CK22" s="2898"/>
      <c r="CL22" s="2898"/>
      <c r="CM22" s="2898"/>
      <c r="CN22" s="2898"/>
      <c r="CO22" s="2898"/>
      <c r="CP22" s="2898"/>
      <c r="CQ22" s="2898"/>
      <c r="CR22" s="2898"/>
      <c r="CS22" s="2898"/>
      <c r="CT22" s="2898"/>
      <c r="CU22" s="2898"/>
      <c r="CV22" s="2898"/>
      <c r="CW22" s="2898"/>
      <c r="CX22" s="2898"/>
      <c r="CY22" s="2898"/>
      <c r="CZ22" s="2579"/>
    </row>
    <row r="23" s="130" customFormat="true" ht="15" customHeight="true" x14ac:dyDescent="0.2">
      <c r="A23" s="3465"/>
      <c r="B23" s="288" t="s">
        <v>49</v>
      </c>
      <c r="C23" s="548">
        <v>52.155368587729612</v>
      </c>
      <c r="D23" s="564">
        <v>57.149215085145677</v>
      </c>
      <c r="E23" s="564">
        <v>57.22227670037482</v>
      </c>
      <c r="F23" s="564">
        <v>58.977622460657564</v>
      </c>
      <c r="G23" s="581">
        <v>85.537169782226883</v>
      </c>
      <c r="H23" s="597">
        <v>68.138902075680434</v>
      </c>
      <c r="I23" s="564">
        <v>74.88613513594575</v>
      </c>
      <c r="J23" s="564">
        <v>90.818284163881614</v>
      </c>
      <c r="K23" s="564">
        <v>95.437565040334206</v>
      </c>
      <c r="L23" s="613">
        <v>98.123882725312342</v>
      </c>
      <c r="M23" s="625">
        <v>50.70064554589063</v>
      </c>
      <c r="N23" s="564">
        <v>57.647259187086519</v>
      </c>
      <c r="O23" s="564">
        <v>56.26815436470757</v>
      </c>
      <c r="P23" s="564">
        <v>56.508556806015832</v>
      </c>
      <c r="Q23" s="613">
        <v>61.308659628980408</v>
      </c>
      <c r="R23" s="625">
        <v>95.554133658472978</v>
      </c>
      <c r="S23" s="564">
        <v>59.641950410353495</v>
      </c>
      <c r="T23" s="564">
        <v>85.650298328799394</v>
      </c>
      <c r="U23" s="564">
        <v>54.411852663363661</v>
      </c>
      <c r="V23" s="564">
        <v>48.429807032511974</v>
      </c>
      <c r="W23" s="564">
        <v>56.109277933858174</v>
      </c>
      <c r="X23" s="564">
        <v>64.972758461111027</v>
      </c>
      <c r="Y23" s="639">
        <v>60.916543479388487</v>
      </c>
      <c r="Z23" s="639">
        <v>85.444220904207953</v>
      </c>
      <c r="AA23" s="639">
        <v>54.988588324659318</v>
      </c>
      <c r="AB23" s="639">
        <v>52.554711174353756</v>
      </c>
      <c r="AC23" s="639">
        <v>41.345470263417681</v>
      </c>
      <c r="AD23" s="639">
        <v>19.976176489674998</v>
      </c>
      <c r="AE23" s="2867"/>
      <c r="AF23" s="2867"/>
      <c r="AG23" s="2867"/>
      <c r="AH23" s="2867"/>
      <c r="AI23" s="2867"/>
      <c r="AJ23" s="2867"/>
      <c r="AK23" s="2867"/>
      <c r="AL23" s="2867"/>
      <c r="AM23" s="2867"/>
      <c r="AN23" s="2867"/>
      <c r="AO23" s="2867"/>
      <c r="AP23" s="2867"/>
      <c r="AQ23" s="2867"/>
      <c r="AR23" s="2867"/>
      <c r="AS23" s="2867"/>
      <c r="AT23" s="2867"/>
      <c r="AU23" s="2867"/>
      <c r="AV23" s="2867"/>
      <c r="AW23" s="2867"/>
      <c r="AX23" s="2867"/>
      <c r="AY23" s="2867"/>
      <c r="AZ23" s="251"/>
      <c r="BA23" s="3042"/>
      <c r="BB23" s="163" t="s">
        <v>49</v>
      </c>
      <c r="BC23" s="654">
        <v>2919.8803829999979</v>
      </c>
      <c r="BD23" s="670">
        <v>3126.0362519999985</v>
      </c>
      <c r="BE23" s="670">
        <v>3145.8964360000023</v>
      </c>
      <c r="BF23" s="670">
        <v>3326.3673490000037</v>
      </c>
      <c r="BG23" s="687">
        <v>5712.9351399999987</v>
      </c>
      <c r="BH23" s="704">
        <v>729.15341400000011</v>
      </c>
      <c r="BI23" s="670">
        <v>949.34575300000097</v>
      </c>
      <c r="BJ23" s="670">
        <v>1235.0531019999996</v>
      </c>
      <c r="BK23" s="670">
        <v>1308.4455590000018</v>
      </c>
      <c r="BL23" s="687">
        <v>1321.448537</v>
      </c>
      <c r="BM23" s="704">
        <v>2339.3833610000038</v>
      </c>
      <c r="BN23" s="670">
        <v>2512.7931409999965</v>
      </c>
      <c r="BO23" s="670">
        <v>2541.1865130000024</v>
      </c>
      <c r="BP23" s="670">
        <v>2488.8250740000035</v>
      </c>
      <c r="BQ23" s="687">
        <v>2805.4811060000006</v>
      </c>
      <c r="BR23" s="704">
        <v>2069.3559429999996</v>
      </c>
      <c r="BS23" s="670">
        <v>697.13809200000094</v>
      </c>
      <c r="BT23" s="670">
        <v>2507.7060139999994</v>
      </c>
      <c r="BU23" s="670">
        <v>1342.7320220000008</v>
      </c>
      <c r="BV23" s="670">
        <v>1331.8234529999995</v>
      </c>
      <c r="BW23" s="670">
        <v>1630.0721529999978</v>
      </c>
      <c r="BX23" s="670">
        <v>911.58308800000043</v>
      </c>
      <c r="BY23" s="721">
        <v>1779.1824800000011</v>
      </c>
      <c r="BZ23" s="721">
        <v>3052.8500739999981</v>
      </c>
      <c r="CA23" s="721">
        <v>917.97343100000091</v>
      </c>
      <c r="CB23" s="721">
        <v>848.67596000000003</v>
      </c>
      <c r="CC23" s="721">
        <v>926.8420370000008</v>
      </c>
      <c r="CD23" s="721">
        <v>215.180813</v>
      </c>
      <c r="CE23" s="2899"/>
      <c r="CF23" s="2899"/>
      <c r="CG23" s="2899"/>
      <c r="CH23" s="2899"/>
      <c r="CI23" s="2899"/>
      <c r="CJ23" s="2899"/>
      <c r="CK23" s="2899"/>
      <c r="CL23" s="2899"/>
      <c r="CM23" s="2899"/>
      <c r="CN23" s="2899"/>
      <c r="CO23" s="2899"/>
      <c r="CP23" s="2899"/>
      <c r="CQ23" s="2899"/>
      <c r="CR23" s="2899"/>
      <c r="CS23" s="2899"/>
      <c r="CT23" s="2899"/>
      <c r="CU23" s="2899"/>
      <c r="CV23" s="2899"/>
      <c r="CW23" s="2899"/>
      <c r="CX23" s="2899"/>
      <c r="CY23" s="2899"/>
      <c r="CZ23" s="2580"/>
    </row>
    <row r="24" s="131" customFormat="true" ht="15" hidden="true" customHeight="true" x14ac:dyDescent="0.2">
      <c r="A24" s="3454"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6"/>
      <c r="AC24" s="336"/>
      <c r="AD24" s="339"/>
      <c r="AE24" s="2868"/>
      <c r="AF24" s="2868"/>
      <c r="AG24" s="2868"/>
      <c r="AH24" s="2868"/>
      <c r="AI24" s="2868"/>
      <c r="AJ24" s="2868"/>
      <c r="AK24" s="2868"/>
      <c r="AL24" s="2868"/>
      <c r="AM24" s="2868"/>
      <c r="AN24" s="2868"/>
      <c r="AO24" s="2868"/>
      <c r="AP24" s="2868"/>
      <c r="AQ24" s="2868"/>
      <c r="AR24" s="2868"/>
      <c r="AS24" s="2868"/>
      <c r="AT24" s="2868"/>
      <c r="AU24" s="2868"/>
      <c r="AV24" s="2868"/>
      <c r="AW24" s="2868"/>
      <c r="AX24" s="2868"/>
      <c r="AY24" s="2868"/>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455"/>
      <c r="B25" s="273" t="s">
        <v>59</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1"/>
      <c r="AC25" s="341"/>
      <c r="AD25" s="344"/>
      <c r="AE25" s="2868"/>
      <c r="AF25" s="2868"/>
      <c r="AG25" s="2868"/>
      <c r="AH25" s="2868"/>
      <c r="AI25" s="2868"/>
      <c r="AJ25" s="2868"/>
      <c r="AK25" s="2868"/>
      <c r="AL25" s="2868"/>
      <c r="AM25" s="2868"/>
      <c r="AN25" s="2868"/>
      <c r="AO25" s="2868"/>
      <c r="AP25" s="2868"/>
      <c r="AQ25" s="2868"/>
      <c r="AR25" s="2868"/>
      <c r="AS25" s="2868"/>
      <c r="AT25" s="2868"/>
      <c r="AU25" s="2868"/>
      <c r="AV25" s="2868"/>
      <c r="AW25" s="2868"/>
      <c r="AX25" s="2868"/>
      <c r="AY25" s="2868"/>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456"/>
      <c r="B26" s="274" t="s">
        <v>47</v>
      </c>
      <c r="C26" s="345"/>
      <c r="D26" s="346"/>
      <c r="E26" s="346"/>
      <c r="F26" s="346"/>
      <c r="G26" s="347"/>
      <c r="H26" s="348"/>
      <c r="I26" s="346"/>
      <c r="J26" s="346"/>
      <c r="K26" s="346"/>
      <c r="L26" s="349"/>
      <c r="M26" s="345"/>
      <c r="N26" s="346"/>
      <c r="O26" s="346"/>
      <c r="P26" s="346"/>
      <c r="Q26" s="349"/>
      <c r="R26" s="479"/>
      <c r="S26" s="438"/>
      <c r="T26" s="438"/>
      <c r="U26" s="438"/>
      <c r="V26" s="438"/>
      <c r="W26" s="438"/>
      <c r="X26" s="438"/>
      <c r="Y26" s="438"/>
      <c r="Z26" s="438"/>
      <c r="AA26" s="438"/>
      <c r="AB26" s="438"/>
      <c r="AC26" s="438"/>
      <c r="AD26" s="2857"/>
      <c r="AE26" s="2868"/>
      <c r="AF26" s="2868"/>
      <c r="AG26" s="2868"/>
      <c r="AH26" s="2868"/>
      <c r="AI26" s="2868"/>
      <c r="AJ26" s="2868"/>
      <c r="AK26" s="2868"/>
      <c r="AL26" s="2868"/>
      <c r="AM26" s="2868"/>
      <c r="AN26" s="2868"/>
      <c r="AO26" s="2868"/>
      <c r="AP26" s="2868"/>
      <c r="AQ26" s="2868"/>
      <c r="AR26" s="2868"/>
      <c r="AS26" s="2868"/>
      <c r="AT26" s="2868"/>
      <c r="AU26" s="2868"/>
      <c r="AV26" s="2868"/>
      <c r="AW26" s="2868"/>
      <c r="AX26" s="2868"/>
      <c r="AY26" s="2868"/>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0" customFormat="true" ht="15" customHeight="true" x14ac:dyDescent="0.2">
      <c r="B27" s="202"/>
      <c r="C27" s="3071" t="s">
        <v>116</v>
      </c>
      <c r="D27" s="3072"/>
      <c r="E27" s="3072"/>
      <c r="F27" s="3072"/>
      <c r="G27" s="3073"/>
      <c r="H27" s="3457" t="s">
        <v>39</v>
      </c>
      <c r="I27" s="3458"/>
      <c r="J27" s="3458"/>
      <c r="K27" s="3458"/>
      <c r="L27" s="3459"/>
      <c r="M27" s="3460" t="s">
        <v>38</v>
      </c>
      <c r="N27" s="3461"/>
      <c r="O27" s="3461"/>
      <c r="P27" s="3461"/>
      <c r="Q27" s="3462"/>
      <c r="R27" s="745" t="s">
        <v>143</v>
      </c>
      <c r="S27" s="475"/>
      <c r="T27" s="475"/>
      <c r="U27" s="475"/>
      <c r="V27" s="475"/>
      <c r="W27" s="475"/>
      <c r="X27" s="475"/>
      <c r="Y27" s="476"/>
      <c r="Z27" s="464"/>
      <c r="AA27" s="464"/>
      <c r="AB27" s="464"/>
      <c r="AC27" s="464"/>
      <c r="AD27" s="464"/>
      <c r="AE27" s="2863"/>
      <c r="AF27" s="2863"/>
      <c r="AG27" s="2863"/>
      <c r="AH27" s="2863"/>
      <c r="AI27" s="2863"/>
      <c r="AJ27" s="2863"/>
      <c r="AK27" s="2863"/>
      <c r="AL27" s="2863"/>
      <c r="AM27" s="2863"/>
      <c r="AN27" s="2863"/>
      <c r="AO27" s="2863"/>
      <c r="AP27" s="2863"/>
      <c r="AQ27" s="2863"/>
      <c r="AR27" s="2863"/>
      <c r="AS27" s="2863"/>
      <c r="AT27" s="2863"/>
      <c r="AU27" s="2863"/>
      <c r="AV27" s="2863"/>
      <c r="AW27" s="2863"/>
      <c r="AX27" s="2863"/>
      <c r="AY27" s="2863"/>
      <c r="AZ27" s="239"/>
      <c r="BA27" s="241" t="s">
        <v>132</v>
      </c>
      <c r="BB27" s="115" t="s">
        <v>97</v>
      </c>
      <c r="BC27" s="3043" t="s">
        <v>116</v>
      </c>
      <c r="BD27" s="3044"/>
      <c r="BE27" s="3044"/>
      <c r="BF27" s="3044"/>
      <c r="BG27" s="3045"/>
      <c r="BH27" s="3046" t="s">
        <v>39</v>
      </c>
      <c r="BI27" s="3044"/>
      <c r="BJ27" s="3044"/>
      <c r="BK27" s="3044"/>
      <c r="BL27" s="3045"/>
      <c r="BM27" s="3046" t="s">
        <v>38</v>
      </c>
      <c r="BN27" s="3044"/>
      <c r="BO27" s="3044"/>
      <c r="BP27" s="3044"/>
      <c r="BQ27" s="3045"/>
      <c r="BR27" s="757" t="s">
        <v>143</v>
      </c>
      <c r="BS27" s="501"/>
      <c r="BT27" s="501"/>
      <c r="BU27" s="501"/>
      <c r="BV27" s="501"/>
      <c r="BW27" s="501"/>
      <c r="BX27" s="501"/>
      <c r="BY27" s="502"/>
      <c r="BZ27" s="461"/>
      <c r="CA27" s="461"/>
      <c r="CB27" s="461"/>
      <c r="CC27" s="461"/>
      <c r="CD27" s="461"/>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0" customFormat="true" ht="24" x14ac:dyDescent="0.2">
      <c r="A28" s="203" t="s">
        <v>70</v>
      </c>
      <c r="B28" s="277"/>
      <c r="C28" s="404" t="s">
        <v>0</v>
      </c>
      <c r="D28" s="405" t="s">
        <v>1</v>
      </c>
      <c r="E28" s="405" t="s">
        <v>2</v>
      </c>
      <c r="F28" s="405" t="s">
        <v>3</v>
      </c>
      <c r="G28" s="406" t="s">
        <v>4</v>
      </c>
      <c r="H28" s="312" t="s">
        <v>0</v>
      </c>
      <c r="I28" s="310" t="s">
        <v>1</v>
      </c>
      <c r="J28" s="310" t="s">
        <v>2</v>
      </c>
      <c r="K28" s="310" t="s">
        <v>3</v>
      </c>
      <c r="L28" s="313" t="s">
        <v>4</v>
      </c>
      <c r="M28" s="314" t="s">
        <v>0</v>
      </c>
      <c r="N28" s="310" t="s">
        <v>1</v>
      </c>
      <c r="O28" s="310" t="s">
        <v>2</v>
      </c>
      <c r="P28" s="310" t="s">
        <v>3</v>
      </c>
      <c r="Q28" s="311" t="s">
        <v>4</v>
      </c>
      <c r="R28" s="314" t="s">
        <v>536</v>
      </c>
      <c r="S28" s="310" t="s">
        <v>365</v>
      </c>
      <c r="T28" s="310" t="s">
        <v>247</v>
      </c>
      <c r="U28" s="310" t="s">
        <v>537</v>
      </c>
      <c r="V28" s="310" t="s">
        <v>538</v>
      </c>
      <c r="W28" s="310" t="s">
        <v>539</v>
      </c>
      <c r="X28" s="310" t="s">
        <v>540</v>
      </c>
      <c r="Y28" s="310" t="s">
        <v>252</v>
      </c>
      <c r="Z28" s="310" t="s">
        <v>253</v>
      </c>
      <c r="AA28" s="310" t="s">
        <v>254</v>
      </c>
      <c r="AB28" s="310" t="s">
        <v>367</v>
      </c>
      <c r="AC28" s="310" t="s">
        <v>256</v>
      </c>
      <c r="AD28" s="2858" t="s">
        <v>541</v>
      </c>
      <c r="AE28" s="2869"/>
      <c r="AF28" s="2869"/>
      <c r="AG28" s="2869"/>
      <c r="AH28" s="2869"/>
      <c r="AI28" s="2869"/>
      <c r="AJ28" s="2869"/>
      <c r="AK28" s="2869"/>
      <c r="AL28" s="2869"/>
      <c r="AM28" s="2869"/>
      <c r="AN28" s="2869"/>
      <c r="AO28" s="2869"/>
      <c r="AP28" s="2869"/>
      <c r="AQ28" s="2869"/>
      <c r="AR28" s="2869"/>
      <c r="AS28" s="2869"/>
      <c r="AT28" s="2869"/>
      <c r="AU28" s="2869"/>
      <c r="AV28" s="2869"/>
      <c r="AW28" s="2869"/>
      <c r="AX28" s="2869"/>
      <c r="AY28" s="2869"/>
      <c r="AZ28" s="239"/>
      <c r="BA28" s="216" t="s">
        <v>121</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536</v>
      </c>
      <c r="BS28" s="182" t="s">
        <v>365</v>
      </c>
      <c r="BT28" s="182" t="s">
        <v>247</v>
      </c>
      <c r="BU28" s="182" t="s">
        <v>537</v>
      </c>
      <c r="BV28" s="182" t="s">
        <v>538</v>
      </c>
      <c r="BW28" s="182" t="s">
        <v>539</v>
      </c>
      <c r="BX28" s="182" t="s">
        <v>540</v>
      </c>
      <c r="BY28" s="183" t="s">
        <v>252</v>
      </c>
      <c r="BZ28" s="183" t="s">
        <v>253</v>
      </c>
      <c r="CA28" s="183" t="s">
        <v>254</v>
      </c>
      <c r="CB28" s="183" t="s">
        <v>367</v>
      </c>
      <c r="CC28" s="183" t="s">
        <v>256</v>
      </c>
      <c r="CD28" s="183" t="s">
        <v>541</v>
      </c>
      <c r="CE28" s="2581"/>
      <c r="CF28" s="2581"/>
      <c r="CG28" s="2581"/>
      <c r="CH28" s="2581"/>
      <c r="CI28" s="2581"/>
      <c r="CJ28" s="2581"/>
      <c r="CK28" s="2581"/>
      <c r="CL28" s="2581"/>
      <c r="CM28" s="2581"/>
      <c r="CN28" s="2581"/>
      <c r="CO28" s="2581"/>
      <c r="CP28" s="2581"/>
      <c r="CQ28" s="2581"/>
      <c r="CR28" s="2581"/>
      <c r="CS28" s="2581"/>
      <c r="CT28" s="2581"/>
      <c r="CU28" s="2581"/>
      <c r="CV28" s="2581"/>
      <c r="CW28" s="2581"/>
      <c r="CX28" s="2581"/>
      <c r="CY28" s="2581"/>
      <c r="CZ28" s="2581"/>
    </row>
    <row r="29" s="130" customFormat="true" ht="15" customHeight="true" x14ac:dyDescent="0.2">
      <c r="A29" s="3453" t="s">
        <v>58</v>
      </c>
      <c r="B29" s="289" t="s">
        <v>50</v>
      </c>
      <c r="C29" s="549">
        <v>17.551701334419267</v>
      </c>
      <c r="D29" s="565">
        <v>16.139790022075015</v>
      </c>
      <c r="E29" s="565">
        <v>17.241193819428009</v>
      </c>
      <c r="F29" s="565">
        <v>21.488679782949411</v>
      </c>
      <c r="G29" s="582">
        <v>67.470565967623259</v>
      </c>
      <c r="H29" s="598">
        <v>41.405717501023624</v>
      </c>
      <c r="I29" s="565">
        <v>68.692791769255408</v>
      </c>
      <c r="J29" s="565">
        <v>84.23750878144962</v>
      </c>
      <c r="K29" s="565">
        <v>92.151227690586907</v>
      </c>
      <c r="L29" s="614">
        <v>95.501333408976933</v>
      </c>
      <c r="M29" s="626">
        <v>17.383024222861067</v>
      </c>
      <c r="N29" s="565">
        <v>14.798013616010778</v>
      </c>
      <c r="O29" s="565">
        <v>15.082403988911352</v>
      </c>
      <c r="P29" s="565">
        <v>17.281802237259587</v>
      </c>
      <c r="Q29" s="582">
        <v>18.338606232906603</v>
      </c>
      <c r="R29" s="626">
        <v>7.136745845251526</v>
      </c>
      <c r="S29" s="565">
        <v>47.504841760335822</v>
      </c>
      <c r="T29" s="565">
        <v>79.317958698780416</v>
      </c>
      <c r="U29" s="565">
        <v>13.029955534903168</v>
      </c>
      <c r="V29" s="565">
        <v>31.877179674102003</v>
      </c>
      <c r="W29" s="565">
        <v>18.031014492805898</v>
      </c>
      <c r="X29" s="565">
        <v>20.032595592771472</v>
      </c>
      <c r="Y29" s="640">
        <v>27.628165529749115</v>
      </c>
      <c r="Z29" s="640">
        <v>32.56160217412625</v>
      </c>
      <c r="AA29" s="640">
        <v>19.218588897504333</v>
      </c>
      <c r="AB29" s="640">
        <v>34.49577039923053</v>
      </c>
      <c r="AC29" s="640">
        <v>31.653002517959038</v>
      </c>
      <c r="AD29" s="640">
        <v>6.6430151946259119</v>
      </c>
      <c r="AE29" s="2870"/>
      <c r="AF29" s="2870"/>
      <c r="AG29" s="2870"/>
      <c r="AH29" s="2870"/>
      <c r="AI29" s="2870"/>
      <c r="AJ29" s="2870"/>
      <c r="AK29" s="2870"/>
      <c r="AL29" s="2870"/>
      <c r="AM29" s="2870"/>
      <c r="AN29" s="2870"/>
      <c r="AO29" s="2870"/>
      <c r="AP29" s="2870"/>
      <c r="AQ29" s="2870"/>
      <c r="AR29" s="2870"/>
      <c r="AS29" s="2870"/>
      <c r="AT29" s="2870"/>
      <c r="AU29" s="2870"/>
      <c r="AV29" s="2870"/>
      <c r="AW29" s="2870"/>
      <c r="AX29" s="2870"/>
      <c r="AY29" s="2870"/>
      <c r="AZ29" s="239"/>
      <c r="BA29" s="3070" t="s">
        <v>58</v>
      </c>
      <c r="BB29" s="164" t="s">
        <v>50</v>
      </c>
      <c r="BC29" s="655">
        <v>1284.5415600000006</v>
      </c>
      <c r="BD29" s="671">
        <v>1181.6043359999996</v>
      </c>
      <c r="BE29" s="671">
        <v>1261.455648000001</v>
      </c>
      <c r="BF29" s="671">
        <v>1572.9988220000002</v>
      </c>
      <c r="BG29" s="688">
        <v>4936.590827</v>
      </c>
      <c r="BH29" s="705">
        <v>579.3792420000002</v>
      </c>
      <c r="BI29" s="671">
        <v>948.31862400000057</v>
      </c>
      <c r="BJ29" s="671">
        <v>1176.2490530000002</v>
      </c>
      <c r="BK29" s="671">
        <v>1291.8554630000017</v>
      </c>
      <c r="BL29" s="688">
        <v>1331.2322830000001</v>
      </c>
      <c r="BM29" s="705">
        <v>1029.6196690000002</v>
      </c>
      <c r="BN29" s="671">
        <v>876.79572100000053</v>
      </c>
      <c r="BO29" s="671">
        <v>893.76335899999947</v>
      </c>
      <c r="BP29" s="671">
        <v>1023.414895</v>
      </c>
      <c r="BQ29" s="688">
        <v>1086.5628839999999</v>
      </c>
      <c r="BR29" s="705">
        <v>283.82335400000005</v>
      </c>
      <c r="BS29" s="671">
        <v>613.19355300000052</v>
      </c>
      <c r="BT29" s="671">
        <v>2467.6490669999989</v>
      </c>
      <c r="BU29" s="671">
        <v>373.66657500000002</v>
      </c>
      <c r="BV29" s="671">
        <v>995.54556800000057</v>
      </c>
      <c r="BW29" s="671">
        <v>701.27854400000047</v>
      </c>
      <c r="BX29" s="671">
        <v>290.48953999999998</v>
      </c>
      <c r="BY29" s="722">
        <v>972.37885400000073</v>
      </c>
      <c r="BZ29" s="722">
        <v>1463.7180969999997</v>
      </c>
      <c r="CA29" s="722">
        <v>596.83452299999988</v>
      </c>
      <c r="CB29" s="722">
        <v>606.01201900000058</v>
      </c>
      <c r="CC29" s="722">
        <v>767.49271400000043</v>
      </c>
      <c r="CD29" s="722">
        <v>105.10878499999998</v>
      </c>
      <c r="CE29" s="2900"/>
      <c r="CF29" s="2900"/>
      <c r="CG29" s="2900"/>
      <c r="CH29" s="2900"/>
      <c r="CI29" s="2900"/>
      <c r="CJ29" s="2900"/>
      <c r="CK29" s="2900"/>
      <c r="CL29" s="2900"/>
      <c r="CM29" s="2900"/>
      <c r="CN29" s="2900"/>
      <c r="CO29" s="2900"/>
      <c r="CP29" s="2900"/>
      <c r="CQ29" s="2900"/>
      <c r="CR29" s="2900"/>
      <c r="CS29" s="2900"/>
      <c r="CT29" s="2900"/>
      <c r="CU29" s="2900"/>
      <c r="CV29" s="2900"/>
      <c r="CW29" s="2900"/>
      <c r="CX29" s="2900"/>
      <c r="CY29" s="2900"/>
      <c r="CZ29" s="2582"/>
    </row>
    <row r="30" s="130" customFormat="true" ht="15" customHeight="true" x14ac:dyDescent="0.2">
      <c r="A30" s="3061"/>
      <c r="B30" s="290" t="s">
        <v>49</v>
      </c>
      <c r="C30" s="550">
        <v>82.448298665580637</v>
      </c>
      <c r="D30" s="566">
        <v>83.860209977924924</v>
      </c>
      <c r="E30" s="566">
        <v>82.758806180571995</v>
      </c>
      <c r="F30" s="566">
        <v>78.511320217050596</v>
      </c>
      <c r="G30" s="583">
        <v>32.52943403237682</v>
      </c>
      <c r="H30" s="599">
        <v>58.594282498976504</v>
      </c>
      <c r="I30" s="566">
        <v>31.307208230744738</v>
      </c>
      <c r="J30" s="566">
        <v>15.762491218550439</v>
      </c>
      <c r="K30" s="566">
        <v>7.8487723094131017</v>
      </c>
      <c r="L30" s="615">
        <v>4.4986665910231052</v>
      </c>
      <c r="M30" s="627">
        <v>82.616975777138961</v>
      </c>
      <c r="N30" s="566">
        <v>85.201986383989222</v>
      </c>
      <c r="O30" s="566">
        <v>84.917596011088705</v>
      </c>
      <c r="P30" s="566">
        <v>82.71819776274036</v>
      </c>
      <c r="Q30" s="583">
        <v>81.661393767093344</v>
      </c>
      <c r="R30" s="627">
        <v>92.863254154748489</v>
      </c>
      <c r="S30" s="566">
        <v>52.495158239664022</v>
      </c>
      <c r="T30" s="566">
        <v>20.682041301219506</v>
      </c>
      <c r="U30" s="566">
        <v>86.970044465096834</v>
      </c>
      <c r="V30" s="566">
        <v>68.122820325898161</v>
      </c>
      <c r="W30" s="566">
        <v>81.968985507194162</v>
      </c>
      <c r="X30" s="566">
        <v>79.967404407228486</v>
      </c>
      <c r="Y30" s="641">
        <v>72.371834470251002</v>
      </c>
      <c r="Z30" s="641">
        <v>67.438397825873821</v>
      </c>
      <c r="AA30" s="641">
        <v>80.781411102495738</v>
      </c>
      <c r="AB30" s="641">
        <v>65.50422960076952</v>
      </c>
      <c r="AC30" s="641">
        <v>68.346997482041061</v>
      </c>
      <c r="AD30" s="641">
        <v>93.356984805374026</v>
      </c>
      <c r="AE30" s="2871"/>
      <c r="AF30" s="2871"/>
      <c r="AG30" s="2871"/>
      <c r="AH30" s="2871"/>
      <c r="AI30" s="2871"/>
      <c r="AJ30" s="2871"/>
      <c r="AK30" s="2871"/>
      <c r="AL30" s="2871"/>
      <c r="AM30" s="2871"/>
      <c r="AN30" s="2871"/>
      <c r="AO30" s="2871"/>
      <c r="AP30" s="2871"/>
      <c r="AQ30" s="2871"/>
      <c r="AR30" s="2871"/>
      <c r="AS30" s="2871"/>
      <c r="AT30" s="2871"/>
      <c r="AU30" s="2871"/>
      <c r="AV30" s="2871"/>
      <c r="AW30" s="2871"/>
      <c r="AX30" s="2871"/>
      <c r="AY30" s="2871"/>
      <c r="AZ30" s="239"/>
      <c r="BA30" s="3048"/>
      <c r="BB30" s="165" t="s">
        <v>49</v>
      </c>
      <c r="BC30" s="656">
        <v>6034.0740860000005</v>
      </c>
      <c r="BD30" s="672">
        <v>6139.4595340000005</v>
      </c>
      <c r="BE30" s="672">
        <v>6055.0658250000097</v>
      </c>
      <c r="BF30" s="672">
        <v>5747.1289750000051</v>
      </c>
      <c r="BG30" s="689">
        <v>2380.0675650000012</v>
      </c>
      <c r="BH30" s="706">
        <v>819.89428099999998</v>
      </c>
      <c r="BI30" s="672">
        <v>432.20267900000016</v>
      </c>
      <c r="BJ30" s="672">
        <v>220.09928400000001</v>
      </c>
      <c r="BK30" s="672">
        <v>110.03086599999997</v>
      </c>
      <c r="BL30" s="689">
        <v>62.708759999999998</v>
      </c>
      <c r="BM30" s="706">
        <v>4893.5134739999903</v>
      </c>
      <c r="BN30" s="672">
        <v>5048.2949279999939</v>
      </c>
      <c r="BO30" s="672">
        <v>5032.1046900000047</v>
      </c>
      <c r="BP30" s="672">
        <v>4898.5073730000104</v>
      </c>
      <c r="BQ30" s="689">
        <v>4838.4396500000066</v>
      </c>
      <c r="BR30" s="706">
        <v>3693.1061899999945</v>
      </c>
      <c r="BS30" s="672">
        <v>677.60866900000121</v>
      </c>
      <c r="BT30" s="672">
        <v>643.43587200000002</v>
      </c>
      <c r="BU30" s="672">
        <v>2494.0836180000019</v>
      </c>
      <c r="BV30" s="672">
        <v>2127.5210840000004</v>
      </c>
      <c r="BW30" s="672">
        <v>3188.0120129999973</v>
      </c>
      <c r="BX30" s="672">
        <v>1159.5948420000022</v>
      </c>
      <c r="BY30" s="723">
        <v>2547.1413000000025</v>
      </c>
      <c r="BZ30" s="723">
        <v>3031.509407999999</v>
      </c>
      <c r="CA30" s="723">
        <v>2508.6719540000022</v>
      </c>
      <c r="CB30" s="723">
        <v>1150.7599330000007</v>
      </c>
      <c r="CC30" s="723">
        <v>1657.214748000001</v>
      </c>
      <c r="CD30" s="723">
        <v>1477.1363540000009</v>
      </c>
      <c r="CE30" s="2901"/>
      <c r="CF30" s="2901"/>
      <c r="CG30" s="2901"/>
      <c r="CH30" s="2901"/>
      <c r="CI30" s="2901"/>
      <c r="CJ30" s="2901"/>
      <c r="CK30" s="2901"/>
      <c r="CL30" s="2901"/>
      <c r="CM30" s="2901"/>
      <c r="CN30" s="2901"/>
      <c r="CO30" s="2901"/>
      <c r="CP30" s="2901"/>
      <c r="CQ30" s="2901"/>
      <c r="CR30" s="2901"/>
      <c r="CS30" s="2901"/>
      <c r="CT30" s="2901"/>
      <c r="CU30" s="2901"/>
      <c r="CV30" s="2901"/>
      <c r="CW30" s="2901"/>
      <c r="CX30" s="2901"/>
      <c r="CY30" s="2901"/>
      <c r="CZ30" s="2583"/>
    </row>
    <row r="31" s="130" customFormat="true" ht="15" customHeight="true" x14ac:dyDescent="0.2">
      <c r="A31" s="3061" t="s">
        <v>105</v>
      </c>
      <c r="B31" s="290" t="s">
        <v>50</v>
      </c>
      <c r="C31" s="550">
        <v>0.14115599861629882</v>
      </c>
      <c r="D31" s="566">
        <v>0.66683477793508139</v>
      </c>
      <c r="E31" s="566">
        <v>0.92731214212073576</v>
      </c>
      <c r="F31" s="566">
        <v>1.8582767510663987</v>
      </c>
      <c r="G31" s="583">
        <v>46.968564239072371</v>
      </c>
      <c r="H31" s="599">
        <v>10.950330044942913</v>
      </c>
      <c r="I31" s="566">
        <v>25.517333432992334</v>
      </c>
      <c r="J31" s="566">
        <v>52.138989012166533</v>
      </c>
      <c r="K31" s="566">
        <v>78.614533375622969</v>
      </c>
      <c r="L31" s="615">
        <v>87.465350785284286</v>
      </c>
      <c r="M31" s="627">
        <v>0</v>
      </c>
      <c r="N31" s="566">
        <v>0</v>
      </c>
      <c r="O31" s="566">
        <v>0.30279501419252741</v>
      </c>
      <c r="P31" s="566">
        <v>0.35481421486297626</v>
      </c>
      <c r="Q31" s="583">
        <v>1.7849547471602789</v>
      </c>
      <c r="R31" s="627">
        <v>2.288029169067928</v>
      </c>
      <c r="S31" s="566">
        <v>9.735339919487652</v>
      </c>
      <c r="T31" s="566">
        <v>55.0383064613588</v>
      </c>
      <c r="U31" s="566">
        <v>6.6120676571775547</v>
      </c>
      <c r="V31" s="566">
        <v>5.7009098376425023</v>
      </c>
      <c r="W31" s="566">
        <v>2.9044978857824151</v>
      </c>
      <c r="X31" s="566">
        <v>6.8951500506540757</v>
      </c>
      <c r="Y31" s="641">
        <v>1.460256902964165</v>
      </c>
      <c r="Z31" s="641">
        <v>18.295947225923566</v>
      </c>
      <c r="AA31" s="641">
        <v>4.9891253857462177</v>
      </c>
      <c r="AB31" s="641">
        <v>4.2231971494954736</v>
      </c>
      <c r="AC31" s="641">
        <v>1.041999350270487</v>
      </c>
      <c r="AD31" s="641">
        <v>3.9036176176237842</v>
      </c>
      <c r="AE31" s="2871"/>
      <c r="AF31" s="2871"/>
      <c r="AG31" s="2871"/>
      <c r="AH31" s="2871"/>
      <c r="AI31" s="2871"/>
      <c r="AJ31" s="2871"/>
      <c r="AK31" s="2871"/>
      <c r="AL31" s="2871"/>
      <c r="AM31" s="2871"/>
      <c r="AN31" s="2871"/>
      <c r="AO31" s="2871"/>
      <c r="AP31" s="2871"/>
      <c r="AQ31" s="2871"/>
      <c r="AR31" s="2871"/>
      <c r="AS31" s="2871"/>
      <c r="AT31" s="2871"/>
      <c r="AU31" s="2871"/>
      <c r="AV31" s="2871"/>
      <c r="AW31" s="2871"/>
      <c r="AX31" s="2871"/>
      <c r="AY31" s="2871"/>
      <c r="AZ31" s="239"/>
      <c r="BA31" s="3048" t="s">
        <v>105</v>
      </c>
      <c r="BB31" s="165" t="s">
        <v>50</v>
      </c>
      <c r="BC31" s="656">
        <v>10.330665</v>
      </c>
      <c r="BD31" s="672">
        <v>48.819400000000002</v>
      </c>
      <c r="BE31" s="672">
        <v>67.846992</v>
      </c>
      <c r="BF31" s="672">
        <v>136.02823300000003</v>
      </c>
      <c r="BG31" s="689">
        <v>3436.529396999998</v>
      </c>
      <c r="BH31" s="706">
        <v>153.22506900000002</v>
      </c>
      <c r="BI31" s="672">
        <v>352.27222400000011</v>
      </c>
      <c r="BJ31" s="672">
        <v>728.04190599999993</v>
      </c>
      <c r="BK31" s="672">
        <v>1102.0863960000017</v>
      </c>
      <c r="BL31" s="689">
        <v>1219.2154230000001</v>
      </c>
      <c r="BM31" s="706">
        <v>0</v>
      </c>
      <c r="BN31" s="672">
        <v>0</v>
      </c>
      <c r="BO31" s="672">
        <v>17.943232999999999</v>
      </c>
      <c r="BP31" s="672">
        <v>21.011822000000002</v>
      </c>
      <c r="BQ31" s="689">
        <v>105.75861399999999</v>
      </c>
      <c r="BR31" s="706">
        <v>90.993307999999999</v>
      </c>
      <c r="BS31" s="672">
        <v>125.66398399999999</v>
      </c>
      <c r="BT31" s="672">
        <v>1712.2884629999985</v>
      </c>
      <c r="BU31" s="672">
        <v>189.61758300000002</v>
      </c>
      <c r="BV31" s="672">
        <v>178.04321400000009</v>
      </c>
      <c r="BW31" s="672">
        <v>112.96436199999998</v>
      </c>
      <c r="BX31" s="672">
        <v>99.985494000000017</v>
      </c>
      <c r="BY31" s="723">
        <v>51.394036</v>
      </c>
      <c r="BZ31" s="723">
        <v>822.44445199999973</v>
      </c>
      <c r="CA31" s="723">
        <v>154.937612</v>
      </c>
      <c r="CB31" s="723">
        <v>74.191943000000009</v>
      </c>
      <c r="CC31" s="723">
        <v>25.265436000000005</v>
      </c>
      <c r="CD31" s="723">
        <v>61.764800000000001</v>
      </c>
      <c r="CE31" s="2901"/>
      <c r="CF31" s="2901"/>
      <c r="CG31" s="2901"/>
      <c r="CH31" s="2901"/>
      <c r="CI31" s="2901"/>
      <c r="CJ31" s="2901"/>
      <c r="CK31" s="2901"/>
      <c r="CL31" s="2901"/>
      <c r="CM31" s="2901"/>
      <c r="CN31" s="2901"/>
      <c r="CO31" s="2901"/>
      <c r="CP31" s="2901"/>
      <c r="CQ31" s="2901"/>
      <c r="CR31" s="2901"/>
      <c r="CS31" s="2901"/>
      <c r="CT31" s="2901"/>
      <c r="CU31" s="2901"/>
      <c r="CV31" s="2901"/>
      <c r="CW31" s="2901"/>
      <c r="CX31" s="2901"/>
      <c r="CY31" s="2901"/>
      <c r="CZ31" s="2583"/>
    </row>
    <row r="32" s="130" customFormat="true" ht="15" customHeight="true" x14ac:dyDescent="0.2">
      <c r="A32" s="3061"/>
      <c r="B32" s="290" t="s">
        <v>49</v>
      </c>
      <c r="C32" s="550">
        <v>99.858844001383702</v>
      </c>
      <c r="D32" s="566">
        <v>99.333165222064906</v>
      </c>
      <c r="E32" s="566">
        <v>99.072687857879259</v>
      </c>
      <c r="F32" s="566">
        <v>98.141723248933587</v>
      </c>
      <c r="G32" s="583">
        <v>53.031435760927678</v>
      </c>
      <c r="H32" s="599">
        <v>89.049669955057055</v>
      </c>
      <c r="I32" s="566">
        <v>74.482666567007854</v>
      </c>
      <c r="J32" s="566">
        <v>47.861010987833488</v>
      </c>
      <c r="K32" s="566">
        <v>21.385466624377052</v>
      </c>
      <c r="L32" s="615">
        <v>12.534649214715751</v>
      </c>
      <c r="M32" s="627">
        <v>100</v>
      </c>
      <c r="N32" s="566">
        <v>100</v>
      </c>
      <c r="O32" s="566">
        <v>99.697204985807474</v>
      </c>
      <c r="P32" s="566">
        <v>99.645185785137016</v>
      </c>
      <c r="Q32" s="583">
        <v>98.215045252839744</v>
      </c>
      <c r="R32" s="627">
        <v>97.711970830932088</v>
      </c>
      <c r="S32" s="566">
        <v>90.264660080512243</v>
      </c>
      <c r="T32" s="566">
        <v>44.961693538641107</v>
      </c>
      <c r="U32" s="566">
        <v>93.387932342822438</v>
      </c>
      <c r="V32" s="566">
        <v>94.299090162357615</v>
      </c>
      <c r="W32" s="566">
        <v>97.095502114217595</v>
      </c>
      <c r="X32" s="566">
        <v>93.104849949345919</v>
      </c>
      <c r="Y32" s="641">
        <v>98.53974309703581</v>
      </c>
      <c r="Z32" s="641">
        <v>81.704052774076459</v>
      </c>
      <c r="AA32" s="641">
        <v>95.010874614253794</v>
      </c>
      <c r="AB32" s="641">
        <v>95.776802850504538</v>
      </c>
      <c r="AC32" s="641">
        <v>98.958000649729527</v>
      </c>
      <c r="AD32" s="641">
        <v>96.096382382376191</v>
      </c>
      <c r="AE32" s="2871"/>
      <c r="AF32" s="2871"/>
      <c r="AG32" s="2871"/>
      <c r="AH32" s="2871"/>
      <c r="AI32" s="2871"/>
      <c r="AJ32" s="2871"/>
      <c r="AK32" s="2871"/>
      <c r="AL32" s="2871"/>
      <c r="AM32" s="2871"/>
      <c r="AN32" s="2871"/>
      <c r="AO32" s="2871"/>
      <c r="AP32" s="2871"/>
      <c r="AQ32" s="2871"/>
      <c r="AR32" s="2871"/>
      <c r="AS32" s="2871"/>
      <c r="AT32" s="2871"/>
      <c r="AU32" s="2871"/>
      <c r="AV32" s="2871"/>
      <c r="AW32" s="2871"/>
      <c r="AX32" s="2871"/>
      <c r="AY32" s="2871"/>
      <c r="AZ32" s="239"/>
      <c r="BA32" s="3048"/>
      <c r="BB32" s="165" t="s">
        <v>49</v>
      </c>
      <c r="BC32" s="656">
        <v>7308.284981000008</v>
      </c>
      <c r="BD32" s="672">
        <v>7272.2444700000033</v>
      </c>
      <c r="BE32" s="672">
        <v>7248.6744810000091</v>
      </c>
      <c r="BF32" s="672">
        <v>7184.0995640000037</v>
      </c>
      <c r="BG32" s="689">
        <v>3880.1289950000019</v>
      </c>
      <c r="BH32" s="706">
        <v>1246.0484539999979</v>
      </c>
      <c r="BI32" s="672">
        <v>1028.2490790000013</v>
      </c>
      <c r="BJ32" s="672">
        <v>668.30643099999998</v>
      </c>
      <c r="BK32" s="672">
        <v>299.79993300000001</v>
      </c>
      <c r="BL32" s="689">
        <v>174.72561999999999</v>
      </c>
      <c r="BM32" s="706">
        <v>5923.1331429999891</v>
      </c>
      <c r="BN32" s="672">
        <v>5925.0906489999943</v>
      </c>
      <c r="BO32" s="672">
        <v>5907.9248160000006</v>
      </c>
      <c r="BP32" s="672">
        <v>5900.9104460000126</v>
      </c>
      <c r="BQ32" s="689">
        <v>5819.2439200000117</v>
      </c>
      <c r="BR32" s="706">
        <v>3885.936235999995</v>
      </c>
      <c r="BS32" s="672">
        <v>1165.1382380000023</v>
      </c>
      <c r="BT32" s="672">
        <v>1398.7964760000004</v>
      </c>
      <c r="BU32" s="672">
        <v>2678.1326100000019</v>
      </c>
      <c r="BV32" s="672">
        <v>2945.0234379999993</v>
      </c>
      <c r="BW32" s="672">
        <v>3776.326194999996</v>
      </c>
      <c r="BX32" s="672">
        <v>1350.0988880000027</v>
      </c>
      <c r="BY32" s="723">
        <v>3468.1261179999988</v>
      </c>
      <c r="BZ32" s="723">
        <v>3672.7830529999969</v>
      </c>
      <c r="CA32" s="723">
        <v>2950.5688650000002</v>
      </c>
      <c r="CB32" s="723">
        <v>1682.5800090000007</v>
      </c>
      <c r="CC32" s="723">
        <v>2399.4420259999993</v>
      </c>
      <c r="CD32" s="723">
        <v>1520.4803390000013</v>
      </c>
      <c r="CE32" s="2901"/>
      <c r="CF32" s="2901"/>
      <c r="CG32" s="2901"/>
      <c r="CH32" s="2901"/>
      <c r="CI32" s="2901"/>
      <c r="CJ32" s="2901"/>
      <c r="CK32" s="2901"/>
      <c r="CL32" s="2901"/>
      <c r="CM32" s="2901"/>
      <c r="CN32" s="2901"/>
      <c r="CO32" s="2901"/>
      <c r="CP32" s="2901"/>
      <c r="CQ32" s="2901"/>
      <c r="CR32" s="2901"/>
      <c r="CS32" s="2901"/>
      <c r="CT32" s="2901"/>
      <c r="CU32" s="2901"/>
      <c r="CV32" s="2901"/>
      <c r="CW32" s="2901"/>
      <c r="CX32" s="2901"/>
      <c r="CY32" s="2901"/>
      <c r="CZ32" s="2583"/>
    </row>
    <row r="33" s="130" customFormat="true" ht="15" customHeight="true" x14ac:dyDescent="0.2">
      <c r="A33" s="3061" t="s">
        <v>106</v>
      </c>
      <c r="B33" s="290" t="s">
        <v>50</v>
      </c>
      <c r="C33" s="550">
        <v>1.6132477193897973E-2</v>
      </c>
      <c r="D33" s="566">
        <v>0.35744362383222839</v>
      </c>
      <c r="E33" s="566">
        <v>0.12841463029490088</v>
      </c>
      <c r="F33" s="566">
        <v>0.42791348551096858</v>
      </c>
      <c r="G33" s="583">
        <v>9.4121652276806262</v>
      </c>
      <c r="H33" s="599">
        <v>3.1398751764990021</v>
      </c>
      <c r="I33" s="566">
        <v>5.4373109518035498</v>
      </c>
      <c r="J33" s="566">
        <v>5.8702692464337449</v>
      </c>
      <c r="K33" s="566">
        <v>13.872077783847182</v>
      </c>
      <c r="L33" s="615">
        <v>21.875048986558912</v>
      </c>
      <c r="M33" s="627">
        <v>0</v>
      </c>
      <c r="N33" s="566">
        <v>0</v>
      </c>
      <c r="O33" s="566">
        <v>0</v>
      </c>
      <c r="P33" s="566">
        <v>0.11173976456524447</v>
      </c>
      <c r="Q33" s="583">
        <v>0.83954985191234888</v>
      </c>
      <c r="R33" s="627">
        <v>0</v>
      </c>
      <c r="S33" s="566">
        <v>1.5080706918708686</v>
      </c>
      <c r="T33" s="566">
        <v>11.768205342464292</v>
      </c>
      <c r="U33" s="566">
        <v>0</v>
      </c>
      <c r="V33" s="566">
        <v>3.5424335221648722</v>
      </c>
      <c r="W33" s="566">
        <v>1.6281706669106566</v>
      </c>
      <c r="X33" s="566">
        <v>1.1747941162226772</v>
      </c>
      <c r="Y33" s="641">
        <v>0.35280900397423903</v>
      </c>
      <c r="Z33" s="641">
        <v>1.3929554829060886</v>
      </c>
      <c r="AA33" s="641">
        <v>2.379223954199468</v>
      </c>
      <c r="AB33" s="641">
        <v>1.4054654032864473</v>
      </c>
      <c r="AC33" s="641">
        <v>0.26954670212500892</v>
      </c>
      <c r="AD33" s="641">
        <v>0</v>
      </c>
      <c r="AE33" s="2871"/>
      <c r="AF33" s="2871"/>
      <c r="AG33" s="2871"/>
      <c r="AH33" s="2871"/>
      <c r="AI33" s="2871"/>
      <c r="AJ33" s="2871"/>
      <c r="AK33" s="2871"/>
      <c r="AL33" s="2871"/>
      <c r="AM33" s="2871"/>
      <c r="AN33" s="2871"/>
      <c r="AO33" s="2871"/>
      <c r="AP33" s="2871"/>
      <c r="AQ33" s="2871"/>
      <c r="AR33" s="2871"/>
      <c r="AS33" s="2871"/>
      <c r="AT33" s="2871"/>
      <c r="AU33" s="2871"/>
      <c r="AV33" s="2871"/>
      <c r="AW33" s="2871"/>
      <c r="AX33" s="2871"/>
      <c r="AY33" s="2871"/>
      <c r="AZ33" s="239"/>
      <c r="BA33" s="3048" t="s">
        <v>106</v>
      </c>
      <c r="BB33" s="165" t="s">
        <v>50</v>
      </c>
      <c r="BC33" s="656">
        <v>1.180674</v>
      </c>
      <c r="BD33" s="672">
        <v>26.168675999999998</v>
      </c>
      <c r="BE33" s="672">
        <v>9.3954839999999997</v>
      </c>
      <c r="BF33" s="672">
        <v>31.323813999999999</v>
      </c>
      <c r="BG33" s="689">
        <v>688.65597700000001</v>
      </c>
      <c r="BH33" s="706">
        <v>43.935442000000002</v>
      </c>
      <c r="BI33" s="672">
        <v>75.063236000000003</v>
      </c>
      <c r="BJ33" s="672">
        <v>81.969407000000004</v>
      </c>
      <c r="BK33" s="672">
        <v>194.47076200000001</v>
      </c>
      <c r="BL33" s="689">
        <v>304.92528600000014</v>
      </c>
      <c r="BM33" s="706">
        <v>0</v>
      </c>
      <c r="BN33" s="672">
        <v>0</v>
      </c>
      <c r="BO33" s="672">
        <v>0</v>
      </c>
      <c r="BP33" s="672">
        <v>6.6171420000000003</v>
      </c>
      <c r="BQ33" s="689">
        <v>49.74335</v>
      </c>
      <c r="BR33" s="706">
        <v>0</v>
      </c>
      <c r="BS33" s="672">
        <v>19.46621</v>
      </c>
      <c r="BT33" s="672">
        <v>366.11886400000014</v>
      </c>
      <c r="BU33" s="672">
        <v>0</v>
      </c>
      <c r="BV33" s="672">
        <v>110.63256000000001</v>
      </c>
      <c r="BW33" s="672">
        <v>63.324288000000017</v>
      </c>
      <c r="BX33" s="672">
        <v>17.035506000000002</v>
      </c>
      <c r="BY33" s="723">
        <v>12.417184000000001</v>
      </c>
      <c r="BZ33" s="723">
        <v>62.616518000000006</v>
      </c>
      <c r="CA33" s="723">
        <v>73.886953999999989</v>
      </c>
      <c r="CB33" s="723">
        <v>24.690822000000001</v>
      </c>
      <c r="CC33" s="723">
        <v>6.5357190000000003</v>
      </c>
      <c r="CD33" s="723">
        <v>0</v>
      </c>
      <c r="CE33" s="2901"/>
      <c r="CF33" s="2901"/>
      <c r="CG33" s="2901"/>
      <c r="CH33" s="2901"/>
      <c r="CI33" s="2901"/>
      <c r="CJ33" s="2901"/>
      <c r="CK33" s="2901"/>
      <c r="CL33" s="2901"/>
      <c r="CM33" s="2901"/>
      <c r="CN33" s="2901"/>
      <c r="CO33" s="2901"/>
      <c r="CP33" s="2901"/>
      <c r="CQ33" s="2901"/>
      <c r="CR33" s="2901"/>
      <c r="CS33" s="2901"/>
      <c r="CT33" s="2901"/>
      <c r="CU33" s="2901"/>
      <c r="CV33" s="2901"/>
      <c r="CW33" s="2901"/>
      <c r="CX33" s="2901"/>
      <c r="CY33" s="2901"/>
      <c r="CZ33" s="2583"/>
    </row>
    <row r="34" s="130" customFormat="true" ht="15" customHeight="true" x14ac:dyDescent="0.2">
      <c r="A34" s="3061"/>
      <c r="B34" s="290" t="s">
        <v>49</v>
      </c>
      <c r="C34" s="550">
        <v>99.983867522806108</v>
      </c>
      <c r="D34" s="566">
        <v>99.642556376167761</v>
      </c>
      <c r="E34" s="566">
        <v>99.871585369705116</v>
      </c>
      <c r="F34" s="566">
        <v>99.572086514489015</v>
      </c>
      <c r="G34" s="583">
        <v>90.587834772319326</v>
      </c>
      <c r="H34" s="599">
        <v>96.86012482350101</v>
      </c>
      <c r="I34" s="566">
        <v>94.562689048196489</v>
      </c>
      <c r="J34" s="566">
        <v>94.129730753566321</v>
      </c>
      <c r="K34" s="566">
        <v>86.127922216152839</v>
      </c>
      <c r="L34" s="615">
        <v>78.124951013441162</v>
      </c>
      <c r="M34" s="627">
        <v>100</v>
      </c>
      <c r="N34" s="566">
        <v>100</v>
      </c>
      <c r="O34" s="566">
        <v>100</v>
      </c>
      <c r="P34" s="566">
        <v>99.888260235434757</v>
      </c>
      <c r="Q34" s="583">
        <v>99.160450148087648</v>
      </c>
      <c r="R34" s="627">
        <v>100</v>
      </c>
      <c r="S34" s="566">
        <v>98.491929308129116</v>
      </c>
      <c r="T34" s="566">
        <v>88.231794657535715</v>
      </c>
      <c r="U34" s="566">
        <v>100</v>
      </c>
      <c r="V34" s="566">
        <v>96.457566477835186</v>
      </c>
      <c r="W34" s="566">
        <v>98.371829333089323</v>
      </c>
      <c r="X34" s="566">
        <v>98.825205883777343</v>
      </c>
      <c r="Y34" s="641">
        <v>99.647190996025756</v>
      </c>
      <c r="Z34" s="641">
        <v>98.607044517093911</v>
      </c>
      <c r="AA34" s="641">
        <v>97.620776045800511</v>
      </c>
      <c r="AB34" s="641">
        <v>98.594534596713572</v>
      </c>
      <c r="AC34" s="641">
        <v>99.730453297874988</v>
      </c>
      <c r="AD34" s="641">
        <v>100</v>
      </c>
      <c r="AE34" s="2871"/>
      <c r="AF34" s="2871"/>
      <c r="AG34" s="2871"/>
      <c r="AH34" s="2871"/>
      <c r="AI34" s="2871"/>
      <c r="AJ34" s="2871"/>
      <c r="AK34" s="2871"/>
      <c r="AL34" s="2871"/>
      <c r="AM34" s="2871"/>
      <c r="AN34" s="2871"/>
      <c r="AO34" s="2871"/>
      <c r="AP34" s="2871"/>
      <c r="AQ34" s="2871"/>
      <c r="AR34" s="2871"/>
      <c r="AS34" s="2871"/>
      <c r="AT34" s="2871"/>
      <c r="AU34" s="2871"/>
      <c r="AV34" s="2871"/>
      <c r="AW34" s="2871"/>
      <c r="AX34" s="2871"/>
      <c r="AY34" s="2871"/>
      <c r="AZ34" s="239"/>
      <c r="BA34" s="3048"/>
      <c r="BB34" s="165" t="s">
        <v>49</v>
      </c>
      <c r="BC34" s="656">
        <v>7317.4349720000073</v>
      </c>
      <c r="BD34" s="672">
        <v>7294.8951940000043</v>
      </c>
      <c r="BE34" s="672">
        <v>7307.125989000011</v>
      </c>
      <c r="BF34" s="672">
        <v>7288.8039830000043</v>
      </c>
      <c r="BG34" s="689">
        <v>6628.0024149999917</v>
      </c>
      <c r="BH34" s="706">
        <v>1355.3380809999985</v>
      </c>
      <c r="BI34" s="672">
        <v>1305.4580669999993</v>
      </c>
      <c r="BJ34" s="672">
        <v>1314.3789300000003</v>
      </c>
      <c r="BK34" s="672">
        <v>1207.4155670000018</v>
      </c>
      <c r="BL34" s="689">
        <v>1089.0157570000006</v>
      </c>
      <c r="BM34" s="706">
        <v>5923.1331429999891</v>
      </c>
      <c r="BN34" s="672">
        <v>5925.0906489999943</v>
      </c>
      <c r="BO34" s="672">
        <v>5925.8680490000006</v>
      </c>
      <c r="BP34" s="672">
        <v>5915.3051260000129</v>
      </c>
      <c r="BQ34" s="689">
        <v>5875.2591840000105</v>
      </c>
      <c r="BR34" s="706">
        <v>3976.9295439999942</v>
      </c>
      <c r="BS34" s="672">
        <v>1271.3360120000036</v>
      </c>
      <c r="BT34" s="672">
        <v>2744.9660750000016</v>
      </c>
      <c r="BU34" s="672">
        <v>2867.7501930000021</v>
      </c>
      <c r="BV34" s="672">
        <v>3012.4340919999977</v>
      </c>
      <c r="BW34" s="672">
        <v>3825.9662689999946</v>
      </c>
      <c r="BX34" s="672">
        <v>1433.048876000003</v>
      </c>
      <c r="BY34" s="723">
        <v>3507.1029699999995</v>
      </c>
      <c r="BZ34" s="723">
        <v>4432.6109869999955</v>
      </c>
      <c r="CA34" s="723">
        <v>3031.6195229999994</v>
      </c>
      <c r="CB34" s="723">
        <v>1732.0811300000007</v>
      </c>
      <c r="CC34" s="723">
        <v>2418.171742999999</v>
      </c>
      <c r="CD34" s="723">
        <v>1582.2451390000017</v>
      </c>
      <c r="CE34" s="2901"/>
      <c r="CF34" s="2901"/>
      <c r="CG34" s="2901"/>
      <c r="CH34" s="2901"/>
      <c r="CI34" s="2901"/>
      <c r="CJ34" s="2901"/>
      <c r="CK34" s="2901"/>
      <c r="CL34" s="2901"/>
      <c r="CM34" s="2901"/>
      <c r="CN34" s="2901"/>
      <c r="CO34" s="2901"/>
      <c r="CP34" s="2901"/>
      <c r="CQ34" s="2901"/>
      <c r="CR34" s="2901"/>
      <c r="CS34" s="2901"/>
      <c r="CT34" s="2901"/>
      <c r="CU34" s="2901"/>
      <c r="CV34" s="2901"/>
      <c r="CW34" s="2901"/>
      <c r="CX34" s="2901"/>
      <c r="CY34" s="2901"/>
      <c r="CZ34" s="2583"/>
    </row>
    <row r="35" s="130" customFormat="true" ht="15" customHeight="true" x14ac:dyDescent="0.2">
      <c r="A35" s="3061" t="s">
        <v>56</v>
      </c>
      <c r="B35" s="290" t="s">
        <v>50</v>
      </c>
      <c r="C35" s="550">
        <v>2.134382601242014</v>
      </c>
      <c r="D35" s="566">
        <v>5.9106110489376151</v>
      </c>
      <c r="E35" s="566">
        <v>7.8447535501410428</v>
      </c>
      <c r="F35" s="566">
        <v>9.9345859275576718</v>
      </c>
      <c r="G35" s="583">
        <v>51.211445201499558</v>
      </c>
      <c r="H35" s="599">
        <v>19.319599889263419</v>
      </c>
      <c r="I35" s="566">
        <v>33.906392822972641</v>
      </c>
      <c r="J35" s="566">
        <v>58.103864021717968</v>
      </c>
      <c r="K35" s="566">
        <v>79.542449193824794</v>
      </c>
      <c r="L35" s="615">
        <v>87.92222893174403</v>
      </c>
      <c r="M35" s="627">
        <v>1.3736998145341224</v>
      </c>
      <c r="N35" s="566">
        <v>4.9808102944350461</v>
      </c>
      <c r="O35" s="566">
        <v>6.1963206902989203</v>
      </c>
      <c r="P35" s="566">
        <v>7.699137971866385</v>
      </c>
      <c r="Q35" s="583">
        <v>9.2328124395026432</v>
      </c>
      <c r="R35" s="627">
        <v>12.832025017137211</v>
      </c>
      <c r="S35" s="566">
        <v>13.587671372942481</v>
      </c>
      <c r="T35" s="566">
        <v>56.95191808454824</v>
      </c>
      <c r="U35" s="566">
        <v>7.7702671433487653</v>
      </c>
      <c r="V35" s="566">
        <v>7.1399217130765376</v>
      </c>
      <c r="W35" s="566">
        <v>7.9885507252936376</v>
      </c>
      <c r="X35" s="566">
        <v>7.8996150446091624</v>
      </c>
      <c r="Y35" s="641">
        <v>2.2923228300967988</v>
      </c>
      <c r="Z35" s="641">
        <v>38.627939299370347</v>
      </c>
      <c r="AA35" s="641">
        <v>8.05937478648511</v>
      </c>
      <c r="AB35" s="641">
        <v>5.589209850955088</v>
      </c>
      <c r="AC35" s="641">
        <v>1.5719243907700737</v>
      </c>
      <c r="AD35" s="641">
        <v>6.6235737065519205</v>
      </c>
      <c r="AE35" s="2871"/>
      <c r="AF35" s="2871"/>
      <c r="AG35" s="2871"/>
      <c r="AH35" s="2871"/>
      <c r="AI35" s="2871"/>
      <c r="AJ35" s="2871"/>
      <c r="AK35" s="2871"/>
      <c r="AL35" s="2871"/>
      <c r="AM35" s="2871"/>
      <c r="AN35" s="2871"/>
      <c r="AO35" s="2871"/>
      <c r="AP35" s="2871"/>
      <c r="AQ35" s="2871"/>
      <c r="AR35" s="2871"/>
      <c r="AS35" s="2871"/>
      <c r="AT35" s="2871"/>
      <c r="AU35" s="2871"/>
      <c r="AV35" s="2871"/>
      <c r="AW35" s="2871"/>
      <c r="AX35" s="2871"/>
      <c r="AY35" s="2871"/>
      <c r="AZ35" s="239"/>
      <c r="BA35" s="3048" t="s">
        <v>56</v>
      </c>
      <c r="BB35" s="165" t="s">
        <v>50</v>
      </c>
      <c r="BC35" s="656">
        <v>156.20725899999999</v>
      </c>
      <c r="BD35" s="672">
        <v>432.71960999999999</v>
      </c>
      <c r="BE35" s="672">
        <v>573.963078</v>
      </c>
      <c r="BF35" s="672">
        <v>727.22438599999987</v>
      </c>
      <c r="BG35" s="689">
        <v>3746.9665029999965</v>
      </c>
      <c r="BH35" s="706">
        <v>270.33404600000006</v>
      </c>
      <c r="BI35" s="672">
        <v>468.08497600000004</v>
      </c>
      <c r="BJ35" s="672">
        <v>811.33233899999982</v>
      </c>
      <c r="BK35" s="672">
        <v>1115.0947210000018</v>
      </c>
      <c r="BL35" s="689">
        <v>1225.5840350000001</v>
      </c>
      <c r="BM35" s="706">
        <v>81.366068999999982</v>
      </c>
      <c r="BN35" s="672">
        <v>295.117525</v>
      </c>
      <c r="BO35" s="672">
        <v>367.185788</v>
      </c>
      <c r="BP35" s="672">
        <v>455.93696600000004</v>
      </c>
      <c r="BQ35" s="689">
        <v>547.04437099999973</v>
      </c>
      <c r="BR35" s="706">
        <v>510.32059400000003</v>
      </c>
      <c r="BS35" s="672">
        <v>175.38996399999996</v>
      </c>
      <c r="BT35" s="672">
        <v>1771.8225459999985</v>
      </c>
      <c r="BU35" s="672">
        <v>222.83185099999997</v>
      </c>
      <c r="BV35" s="672">
        <v>222.98451400000016</v>
      </c>
      <c r="BW35" s="672">
        <v>310.69794900000005</v>
      </c>
      <c r="BX35" s="672">
        <v>114.55108400000002</v>
      </c>
      <c r="BY35" s="723">
        <v>80.678764000000001</v>
      </c>
      <c r="BZ35" s="723">
        <v>1736.4137519999981</v>
      </c>
      <c r="CA35" s="723">
        <v>250.28440600000002</v>
      </c>
      <c r="CB35" s="723">
        <v>98.189671000000018</v>
      </c>
      <c r="CC35" s="723">
        <v>38.114568000000006</v>
      </c>
      <c r="CD35" s="723">
        <v>104.80117299999999</v>
      </c>
      <c r="CE35" s="2901"/>
      <c r="CF35" s="2901"/>
      <c r="CG35" s="2901"/>
      <c r="CH35" s="2901"/>
      <c r="CI35" s="2901"/>
      <c r="CJ35" s="2901"/>
      <c r="CK35" s="2901"/>
      <c r="CL35" s="2901"/>
      <c r="CM35" s="2901"/>
      <c r="CN35" s="2901"/>
      <c r="CO35" s="2901"/>
      <c r="CP35" s="2901"/>
      <c r="CQ35" s="2901"/>
      <c r="CR35" s="2901"/>
      <c r="CS35" s="2901"/>
      <c r="CT35" s="2901"/>
      <c r="CU35" s="2901"/>
      <c r="CV35" s="2901"/>
      <c r="CW35" s="2901"/>
      <c r="CX35" s="2901"/>
      <c r="CY35" s="2901"/>
      <c r="CZ35" s="2583"/>
    </row>
    <row r="36" s="130" customFormat="true" ht="15" customHeight="true" x14ac:dyDescent="0.2">
      <c r="A36" s="3061"/>
      <c r="B36" s="290" t="s">
        <v>49</v>
      </c>
      <c r="C36" s="550">
        <v>97.865617398757948</v>
      </c>
      <c r="D36" s="566">
        <v>94.089388951062318</v>
      </c>
      <c r="E36" s="566">
        <v>92.15524644985895</v>
      </c>
      <c r="F36" s="566">
        <v>90.065414072442252</v>
      </c>
      <c r="G36" s="583">
        <v>48.788554798500492</v>
      </c>
      <c r="H36" s="599">
        <v>80.680400110736599</v>
      </c>
      <c r="I36" s="566">
        <v>66.093607177027508</v>
      </c>
      <c r="J36" s="566">
        <v>41.896135978282082</v>
      </c>
      <c r="K36" s="566">
        <v>20.457550806175213</v>
      </c>
      <c r="L36" s="615">
        <v>12.077771068256009</v>
      </c>
      <c r="M36" s="627">
        <v>98.626300185465894</v>
      </c>
      <c r="N36" s="566">
        <v>95.019189705564955</v>
      </c>
      <c r="O36" s="566">
        <v>93.803679309701096</v>
      </c>
      <c r="P36" s="566">
        <v>92.300862028133551</v>
      </c>
      <c r="Q36" s="583">
        <v>90.767187560497348</v>
      </c>
      <c r="R36" s="627">
        <v>87.167974982862759</v>
      </c>
      <c r="S36" s="566">
        <v>86.412328627057406</v>
      </c>
      <c r="T36" s="566">
        <v>43.048081915451682</v>
      </c>
      <c r="U36" s="566">
        <v>92.229732856651239</v>
      </c>
      <c r="V36" s="566">
        <v>92.860078286923596</v>
      </c>
      <c r="W36" s="566">
        <v>92.011449274706408</v>
      </c>
      <c r="X36" s="566">
        <v>92.100384955390851</v>
      </c>
      <c r="Y36" s="641">
        <v>97.707677169903207</v>
      </c>
      <c r="Z36" s="641">
        <v>61.372060700629675</v>
      </c>
      <c r="AA36" s="641">
        <v>91.94062521351492</v>
      </c>
      <c r="AB36" s="641">
        <v>94.410790149044942</v>
      </c>
      <c r="AC36" s="641">
        <v>98.428075609229964</v>
      </c>
      <c r="AD36" s="641">
        <v>93.37642629344802</v>
      </c>
      <c r="AE36" s="2871"/>
      <c r="AF36" s="2871"/>
      <c r="AG36" s="2871"/>
      <c r="AH36" s="2871"/>
      <c r="AI36" s="2871"/>
      <c r="AJ36" s="2871"/>
      <c r="AK36" s="2871"/>
      <c r="AL36" s="2871"/>
      <c r="AM36" s="2871"/>
      <c r="AN36" s="2871"/>
      <c r="AO36" s="2871"/>
      <c r="AP36" s="2871"/>
      <c r="AQ36" s="2871"/>
      <c r="AR36" s="2871"/>
      <c r="AS36" s="2871"/>
      <c r="AT36" s="2871"/>
      <c r="AU36" s="2871"/>
      <c r="AV36" s="2871"/>
      <c r="AW36" s="2871"/>
      <c r="AX36" s="2871"/>
      <c r="AY36" s="2871"/>
      <c r="AZ36" s="239"/>
      <c r="BA36" s="3048"/>
      <c r="BB36" s="165" t="s">
        <v>49</v>
      </c>
      <c r="BC36" s="656">
        <v>7162.408387000005</v>
      </c>
      <c r="BD36" s="672">
        <v>6888.3442599999998</v>
      </c>
      <c r="BE36" s="672">
        <v>6742.5583950000091</v>
      </c>
      <c r="BF36" s="672">
        <v>6592.9034109999993</v>
      </c>
      <c r="BG36" s="689">
        <v>3569.6918890000024</v>
      </c>
      <c r="BH36" s="706">
        <v>1128.9394769999988</v>
      </c>
      <c r="BI36" s="672">
        <v>912.43632700000092</v>
      </c>
      <c r="BJ36" s="672">
        <v>585.01599800000031</v>
      </c>
      <c r="BK36" s="672">
        <v>286.79160799999994</v>
      </c>
      <c r="BL36" s="689">
        <v>168.35700800000001</v>
      </c>
      <c r="BM36" s="706">
        <v>5841.7670739999894</v>
      </c>
      <c r="BN36" s="672">
        <v>5629.9731239999946</v>
      </c>
      <c r="BO36" s="672">
        <v>5558.6822610000017</v>
      </c>
      <c r="BP36" s="672">
        <v>5465.9853020000091</v>
      </c>
      <c r="BQ36" s="689">
        <v>5377.9581630000102</v>
      </c>
      <c r="BR36" s="706">
        <v>3466.608949999993</v>
      </c>
      <c r="BS36" s="672">
        <v>1115.4122580000023</v>
      </c>
      <c r="BT36" s="672">
        <v>1339.2623930000007</v>
      </c>
      <c r="BU36" s="672">
        <v>2644.9183420000022</v>
      </c>
      <c r="BV36" s="672">
        <v>2900.0821379999998</v>
      </c>
      <c r="BW36" s="672">
        <v>3578.5926079999972</v>
      </c>
      <c r="BX36" s="672">
        <v>1335.5332980000028</v>
      </c>
      <c r="BY36" s="723">
        <v>3438.8413899999996</v>
      </c>
      <c r="BZ36" s="723">
        <v>2758.8137529999976</v>
      </c>
      <c r="CA36" s="723">
        <v>2855.2220710000011</v>
      </c>
      <c r="CB36" s="723">
        <v>1658.5822810000011</v>
      </c>
      <c r="CC36" s="723">
        <v>2386.5928939999999</v>
      </c>
      <c r="CD36" s="723">
        <v>1477.4439660000007</v>
      </c>
      <c r="CE36" s="2901"/>
      <c r="CF36" s="2901"/>
      <c r="CG36" s="2901"/>
      <c r="CH36" s="2901"/>
      <c r="CI36" s="2901"/>
      <c r="CJ36" s="2901"/>
      <c r="CK36" s="2901"/>
      <c r="CL36" s="2901"/>
      <c r="CM36" s="2901"/>
      <c r="CN36" s="2901"/>
      <c r="CO36" s="2901"/>
      <c r="CP36" s="2901"/>
      <c r="CQ36" s="2901"/>
      <c r="CR36" s="2901"/>
      <c r="CS36" s="2901"/>
      <c r="CT36" s="2901"/>
      <c r="CU36" s="2901"/>
      <c r="CV36" s="2901"/>
      <c r="CW36" s="2901"/>
      <c r="CX36" s="2901"/>
      <c r="CY36" s="2901"/>
      <c r="CZ36" s="2583"/>
    </row>
    <row r="37" s="130" customFormat="true" ht="15" customHeight="true" x14ac:dyDescent="0.2">
      <c r="A37" s="3061" t="s">
        <v>127</v>
      </c>
      <c r="B37" s="290" t="s">
        <v>50</v>
      </c>
      <c r="C37" s="550">
        <v>1.0435154991038398</v>
      </c>
      <c r="D37" s="566">
        <v>2.6722759567098566</v>
      </c>
      <c r="E37" s="566">
        <v>4.9713010633316541</v>
      </c>
      <c r="F37" s="566">
        <v>7.0379332080829053</v>
      </c>
      <c r="G37" s="583">
        <v>54.014087602780428</v>
      </c>
      <c r="H37" s="599">
        <v>19.43645303673566</v>
      </c>
      <c r="I37" s="566">
        <v>33.968550540229089</v>
      </c>
      <c r="J37" s="566">
        <v>58.540816333088642</v>
      </c>
      <c r="K37" s="566">
        <v>81.072532682671266</v>
      </c>
      <c r="L37" s="615">
        <v>90.546266584262526</v>
      </c>
      <c r="M37" s="627">
        <v>0.65555636377093462</v>
      </c>
      <c r="N37" s="566">
        <v>1.739162987600392</v>
      </c>
      <c r="O37" s="566">
        <v>3.1913397566806769</v>
      </c>
      <c r="P37" s="566">
        <v>4.285427245477182</v>
      </c>
      <c r="Q37" s="583">
        <v>6.0345325048169078</v>
      </c>
      <c r="R37" s="627">
        <v>8.2944265762840494</v>
      </c>
      <c r="S37" s="566">
        <v>13.226136274405004</v>
      </c>
      <c r="T37" s="566">
        <v>58.466813651302552</v>
      </c>
      <c r="U37" s="566">
        <v>8.6539158261549165</v>
      </c>
      <c r="V37" s="566">
        <v>7.1279702056608372</v>
      </c>
      <c r="W37" s="566">
        <v>4.0497637690890587</v>
      </c>
      <c r="X37" s="566">
        <v>8.1543791907377354</v>
      </c>
      <c r="Y37" s="641">
        <v>2.752906414980957</v>
      </c>
      <c r="Z37" s="641">
        <v>37.514203884972972</v>
      </c>
      <c r="AA37" s="641">
        <v>10.748581707867082</v>
      </c>
      <c r="AB37" s="641">
        <v>4.7360867321482258</v>
      </c>
      <c r="AC37" s="641">
        <v>1.6732475421111048</v>
      </c>
      <c r="AD37" s="641">
        <v>7.2344793190814309</v>
      </c>
      <c r="AE37" s="2871"/>
      <c r="AF37" s="2871"/>
      <c r="AG37" s="2871"/>
      <c r="AH37" s="2871"/>
      <c r="AI37" s="2871"/>
      <c r="AJ37" s="2871"/>
      <c r="AK37" s="2871"/>
      <c r="AL37" s="2871"/>
      <c r="AM37" s="2871"/>
      <c r="AN37" s="2871"/>
      <c r="AO37" s="2871"/>
      <c r="AP37" s="2871"/>
      <c r="AQ37" s="2871"/>
      <c r="AR37" s="2871"/>
      <c r="AS37" s="2871"/>
      <c r="AT37" s="2871"/>
      <c r="AU37" s="2871"/>
      <c r="AV37" s="2871"/>
      <c r="AW37" s="2871"/>
      <c r="AX37" s="2871"/>
      <c r="AY37" s="2871"/>
      <c r="AZ37" s="239"/>
      <c r="BA37" s="3048" t="s">
        <v>127</v>
      </c>
      <c r="BB37" s="165" t="s">
        <v>50</v>
      </c>
      <c r="BC37" s="656">
        <v>59.01861199999999</v>
      </c>
      <c r="BD37" s="672">
        <v>146.201492</v>
      </c>
      <c r="BE37" s="672">
        <v>274.80854799999997</v>
      </c>
      <c r="BF37" s="672">
        <v>397.53169999999994</v>
      </c>
      <c r="BG37" s="689">
        <v>3619.2200579999976</v>
      </c>
      <c r="BH37" s="706">
        <v>209.75794500000006</v>
      </c>
      <c r="BI37" s="672">
        <v>433.94507000000016</v>
      </c>
      <c r="BJ37" s="672">
        <v>796.10639499999991</v>
      </c>
      <c r="BK37" s="672">
        <v>1115.0947210000018</v>
      </c>
      <c r="BL37" s="689">
        <v>1225.0660930000001</v>
      </c>
      <c r="BM37" s="706">
        <v>30.623861999999999</v>
      </c>
      <c r="BN37" s="672">
        <v>75.827585999999997</v>
      </c>
      <c r="BO37" s="672">
        <v>144.51547300000001</v>
      </c>
      <c r="BP37" s="672">
        <v>189.12870199999998</v>
      </c>
      <c r="BQ37" s="689">
        <v>276.71456299999988</v>
      </c>
      <c r="BR37" s="706">
        <v>179.80586599999998</v>
      </c>
      <c r="BS37" s="672">
        <v>154.59661099999991</v>
      </c>
      <c r="BT37" s="672">
        <v>1722.4357609999986</v>
      </c>
      <c r="BU37" s="672">
        <v>213.55438800000002</v>
      </c>
      <c r="BV37" s="672">
        <v>196.01973400000014</v>
      </c>
      <c r="BW37" s="672">
        <v>117.65268399999998</v>
      </c>
      <c r="BX37" s="672">
        <v>114.55108400000002</v>
      </c>
      <c r="BY37" s="723">
        <v>80.678764000000001</v>
      </c>
      <c r="BZ37" s="723">
        <v>1342.2945189999989</v>
      </c>
      <c r="CA37" s="723">
        <v>179.43563799999998</v>
      </c>
      <c r="CB37" s="723">
        <v>76.553291000000016</v>
      </c>
      <c r="CC37" s="723">
        <v>38.114568000000006</v>
      </c>
      <c r="CD37" s="723">
        <v>81.087502000000015</v>
      </c>
      <c r="CE37" s="2901"/>
      <c r="CF37" s="2901"/>
      <c r="CG37" s="2901"/>
      <c r="CH37" s="2901"/>
      <c r="CI37" s="2901"/>
      <c r="CJ37" s="2901"/>
      <c r="CK37" s="2901"/>
      <c r="CL37" s="2901"/>
      <c r="CM37" s="2901"/>
      <c r="CN37" s="2901"/>
      <c r="CO37" s="2901"/>
      <c r="CP37" s="2901"/>
      <c r="CQ37" s="2901"/>
      <c r="CR37" s="2901"/>
      <c r="CS37" s="2901"/>
      <c r="CT37" s="2901"/>
      <c r="CU37" s="2901"/>
      <c r="CV37" s="2901"/>
      <c r="CW37" s="2901"/>
      <c r="CX37" s="2901"/>
      <c r="CY37" s="2901"/>
      <c r="CZ37" s="2583"/>
    </row>
    <row r="38" s="130" customFormat="true" ht="15" customHeight="true" x14ac:dyDescent="0.2">
      <c r="A38" s="3061"/>
      <c r="B38" s="290" t="s">
        <v>49</v>
      </c>
      <c r="C38" s="550">
        <v>98.956484500896181</v>
      </c>
      <c r="D38" s="566">
        <v>97.327724043290146</v>
      </c>
      <c r="E38" s="566">
        <v>95.028698936668334</v>
      </c>
      <c r="F38" s="566">
        <v>92.962066791916982</v>
      </c>
      <c r="G38" s="583">
        <v>45.985912397219792</v>
      </c>
      <c r="H38" s="599">
        <v>80.563546963264372</v>
      </c>
      <c r="I38" s="566">
        <v>66.031449459771025</v>
      </c>
      <c r="J38" s="566">
        <v>41.459183666911393</v>
      </c>
      <c r="K38" s="566">
        <v>18.927467317328752</v>
      </c>
      <c r="L38" s="615">
        <v>9.4537334157374691</v>
      </c>
      <c r="M38" s="627">
        <v>99.344443636229073</v>
      </c>
      <c r="N38" s="566">
        <v>98.26083701239962</v>
      </c>
      <c r="O38" s="566">
        <v>96.808660243319309</v>
      </c>
      <c r="P38" s="566">
        <v>95.71457275452282</v>
      </c>
      <c r="Q38" s="583">
        <v>93.965467495182978</v>
      </c>
      <c r="R38" s="627">
        <v>91.705573423716018</v>
      </c>
      <c r="S38" s="566">
        <v>86.773863725594865</v>
      </c>
      <c r="T38" s="566">
        <v>41.53318634869742</v>
      </c>
      <c r="U38" s="566">
        <v>91.346084173845085</v>
      </c>
      <c r="V38" s="566">
        <v>92.872029794339213</v>
      </c>
      <c r="W38" s="566">
        <v>95.950236230910974</v>
      </c>
      <c r="X38" s="566">
        <v>91.845620809262201</v>
      </c>
      <c r="Y38" s="641">
        <v>97.247093585019016</v>
      </c>
      <c r="Z38" s="641">
        <v>62.48579611502705</v>
      </c>
      <c r="AA38" s="641">
        <v>89.251418292132882</v>
      </c>
      <c r="AB38" s="641">
        <v>95.263913267851777</v>
      </c>
      <c r="AC38" s="641">
        <v>98.326752457888901</v>
      </c>
      <c r="AD38" s="641">
        <v>92.765520680918485</v>
      </c>
      <c r="AE38" s="2871"/>
      <c r="AF38" s="2871"/>
      <c r="AG38" s="2871"/>
      <c r="AH38" s="2871"/>
      <c r="AI38" s="2871"/>
      <c r="AJ38" s="2871"/>
      <c r="AK38" s="2871"/>
      <c r="AL38" s="2871"/>
      <c r="AM38" s="2871"/>
      <c r="AN38" s="2871"/>
      <c r="AO38" s="2871"/>
      <c r="AP38" s="2871"/>
      <c r="AQ38" s="2871"/>
      <c r="AR38" s="2871"/>
      <c r="AS38" s="2871"/>
      <c r="AT38" s="2871"/>
      <c r="AU38" s="2871"/>
      <c r="AV38" s="2871"/>
      <c r="AW38" s="2871"/>
      <c r="AX38" s="2871"/>
      <c r="AY38" s="2871"/>
      <c r="AZ38" s="239"/>
      <c r="BA38" s="3048"/>
      <c r="BB38" s="165" t="s">
        <v>49</v>
      </c>
      <c r="BC38" s="656">
        <v>5596.7298699999865</v>
      </c>
      <c r="BD38" s="672">
        <v>5324.8461980000002</v>
      </c>
      <c r="BE38" s="672">
        <v>5253.0913820000033</v>
      </c>
      <c r="BF38" s="672">
        <v>5250.8836550000087</v>
      </c>
      <c r="BG38" s="689">
        <v>3081.291269000003</v>
      </c>
      <c r="BH38" s="706">
        <v>869.44073699999956</v>
      </c>
      <c r="BI38" s="672">
        <v>843.54561800000101</v>
      </c>
      <c r="BJ38" s="672">
        <v>563.81040300000029</v>
      </c>
      <c r="BK38" s="672">
        <v>260.33378000000005</v>
      </c>
      <c r="BL38" s="689">
        <v>127.906414</v>
      </c>
      <c r="BM38" s="706">
        <v>4640.8069549999909</v>
      </c>
      <c r="BN38" s="672">
        <v>4284.1769989999957</v>
      </c>
      <c r="BO38" s="672">
        <v>4383.8482870000016</v>
      </c>
      <c r="BP38" s="672">
        <v>4224.1699300000055</v>
      </c>
      <c r="BQ38" s="689">
        <v>4308.8032509999975</v>
      </c>
      <c r="BR38" s="706">
        <v>1987.9855340000004</v>
      </c>
      <c r="BS38" s="672">
        <v>1014.2754450000012</v>
      </c>
      <c r="BT38" s="672">
        <v>1223.5701070000011</v>
      </c>
      <c r="BU38" s="672">
        <v>2254.1653390000015</v>
      </c>
      <c r="BV38" s="672">
        <v>2553.9880290000019</v>
      </c>
      <c r="BW38" s="672">
        <v>2787.5213139999983</v>
      </c>
      <c r="BX38" s="672">
        <v>1290.2288670000023</v>
      </c>
      <c r="BY38" s="723">
        <v>2849.9971050000026</v>
      </c>
      <c r="BZ38" s="723">
        <v>2235.8022549999978</v>
      </c>
      <c r="CA38" s="723">
        <v>1489.9533370000015</v>
      </c>
      <c r="CB38" s="723">
        <v>1539.8295020000021</v>
      </c>
      <c r="CC38" s="723">
        <v>2239.7652459999999</v>
      </c>
      <c r="CD38" s="723">
        <v>1039.7602939999988</v>
      </c>
      <c r="CE38" s="2901"/>
      <c r="CF38" s="2901"/>
      <c r="CG38" s="2901"/>
      <c r="CH38" s="2901"/>
      <c r="CI38" s="2901"/>
      <c r="CJ38" s="2901"/>
      <c r="CK38" s="2901"/>
      <c r="CL38" s="2901"/>
      <c r="CM38" s="2901"/>
      <c r="CN38" s="2901"/>
      <c r="CO38" s="2901"/>
      <c r="CP38" s="2901"/>
      <c r="CQ38" s="2901"/>
      <c r="CR38" s="2901"/>
      <c r="CS38" s="2901"/>
      <c r="CT38" s="2901"/>
      <c r="CU38" s="2901"/>
      <c r="CV38" s="2901"/>
      <c r="CW38" s="2901"/>
      <c r="CX38" s="2901"/>
      <c r="CY38" s="2901"/>
      <c r="CZ38" s="2583"/>
    </row>
    <row r="39" s="130" customFormat="true" ht="15" customHeight="true" x14ac:dyDescent="0.2">
      <c r="A39" s="3061" t="s">
        <v>124</v>
      </c>
      <c r="B39" s="290" t="s">
        <v>50</v>
      </c>
      <c r="C39" s="2797" t="s">
        <v>36</v>
      </c>
      <c r="D39" s="2805" t="s">
        <v>36</v>
      </c>
      <c r="E39" s="2805" t="s">
        <v>36</v>
      </c>
      <c r="F39" s="2805" t="s">
        <v>36</v>
      </c>
      <c r="G39" s="2814" t="s">
        <v>36</v>
      </c>
      <c r="H39" s="2823" t="s">
        <v>36</v>
      </c>
      <c r="I39" s="2805" t="s">
        <v>36</v>
      </c>
      <c r="J39" s="2805" t="s">
        <v>36</v>
      </c>
      <c r="K39" s="2805" t="s">
        <v>36</v>
      </c>
      <c r="L39" s="2832" t="s">
        <v>36</v>
      </c>
      <c r="M39" s="2837" t="s">
        <v>36</v>
      </c>
      <c r="N39" s="2805" t="s">
        <v>36</v>
      </c>
      <c r="O39" s="2805" t="s">
        <v>36</v>
      </c>
      <c r="P39" s="2805" t="s">
        <v>36</v>
      </c>
      <c r="Q39" s="2814" t="s">
        <v>36</v>
      </c>
      <c r="R39" s="2837" t="s">
        <v>36</v>
      </c>
      <c r="S39" s="2805" t="s">
        <v>36</v>
      </c>
      <c r="T39" s="2805" t="s">
        <v>36</v>
      </c>
      <c r="U39" s="2805" t="s">
        <v>36</v>
      </c>
      <c r="V39" s="2805" t="s">
        <v>36</v>
      </c>
      <c r="W39" s="2805" t="s">
        <v>36</v>
      </c>
      <c r="X39" s="2805" t="s">
        <v>36</v>
      </c>
      <c r="Y39" s="2846" t="s">
        <v>36</v>
      </c>
      <c r="Z39" s="2846" t="s">
        <v>36</v>
      </c>
      <c r="AA39" s="2846" t="s">
        <v>36</v>
      </c>
      <c r="AB39" s="2846" t="s">
        <v>36</v>
      </c>
      <c r="AC39" s="2846" t="s">
        <v>36</v>
      </c>
      <c r="AD39" s="2846" t="s">
        <v>36</v>
      </c>
      <c r="AE39" s="2572"/>
      <c r="AF39" s="2572"/>
      <c r="AG39" s="2572"/>
      <c r="AH39" s="2572"/>
      <c r="AI39" s="2572"/>
      <c r="AJ39" s="2572"/>
      <c r="AK39" s="2572"/>
      <c r="AL39" s="2572"/>
      <c r="AM39" s="2572"/>
      <c r="AN39" s="2572"/>
      <c r="AO39" s="2572"/>
      <c r="AP39" s="2572"/>
      <c r="AQ39" s="2572"/>
      <c r="AR39" s="2572"/>
      <c r="AS39" s="2572"/>
      <c r="AT39" s="2572"/>
      <c r="AU39" s="2572"/>
      <c r="AV39" s="2572"/>
      <c r="AW39" s="2572"/>
      <c r="AX39" s="2572"/>
      <c r="AY39" s="2572"/>
      <c r="AZ39" s="239"/>
      <c r="BA39" s="3048" t="s">
        <v>124</v>
      </c>
      <c r="BB39" s="165" t="s">
        <v>50</v>
      </c>
      <c r="BC39" s="1592" t="s">
        <v>36</v>
      </c>
      <c r="BD39" s="1611" t="s">
        <v>36</v>
      </c>
      <c r="BE39" s="1611" t="s">
        <v>36</v>
      </c>
      <c r="BF39" s="1611" t="s">
        <v>36</v>
      </c>
      <c r="BG39" s="1631" t="s">
        <v>36</v>
      </c>
      <c r="BH39" s="1651" t="s">
        <v>36</v>
      </c>
      <c r="BI39" s="1611" t="s">
        <v>36</v>
      </c>
      <c r="BJ39" s="1611" t="s">
        <v>36</v>
      </c>
      <c r="BK39" s="1611" t="s">
        <v>36</v>
      </c>
      <c r="BL39" s="1631" t="s">
        <v>36</v>
      </c>
      <c r="BM39" s="1651" t="s">
        <v>36</v>
      </c>
      <c r="BN39" s="1611" t="s">
        <v>36</v>
      </c>
      <c r="BO39" s="1611" t="s">
        <v>36</v>
      </c>
      <c r="BP39" s="1611" t="s">
        <v>36</v>
      </c>
      <c r="BQ39" s="1631" t="s">
        <v>36</v>
      </c>
      <c r="BR39" s="1651" t="s">
        <v>36</v>
      </c>
      <c r="BS39" s="1611" t="s">
        <v>36</v>
      </c>
      <c r="BT39" s="1611" t="s">
        <v>36</v>
      </c>
      <c r="BU39" s="1611" t="s">
        <v>36</v>
      </c>
      <c r="BV39" s="1611" t="s">
        <v>36</v>
      </c>
      <c r="BW39" s="1611" t="s">
        <v>36</v>
      </c>
      <c r="BX39" s="1611" t="s">
        <v>36</v>
      </c>
      <c r="BY39" s="1670" t="s">
        <v>36</v>
      </c>
      <c r="BZ39" s="1670" t="s">
        <v>36</v>
      </c>
      <c r="CA39" s="1670" t="s">
        <v>36</v>
      </c>
      <c r="CB39" s="1670" t="s">
        <v>36</v>
      </c>
      <c r="CC39" s="1670" t="s">
        <v>36</v>
      </c>
      <c r="CD39" s="1670" t="s">
        <v>36</v>
      </c>
      <c r="CE39" s="2583"/>
      <c r="CF39" s="2583"/>
      <c r="CG39" s="2583"/>
      <c r="CH39" s="2583"/>
      <c r="CI39" s="2583"/>
      <c r="CJ39" s="2583"/>
      <c r="CK39" s="2583"/>
      <c r="CL39" s="2583"/>
      <c r="CM39" s="2583"/>
      <c r="CN39" s="2583"/>
      <c r="CO39" s="2583"/>
      <c r="CP39" s="2583"/>
      <c r="CQ39" s="2583"/>
      <c r="CR39" s="2583"/>
      <c r="CS39" s="2583"/>
      <c r="CT39" s="2583"/>
      <c r="CU39" s="2583"/>
      <c r="CV39" s="2583"/>
      <c r="CW39" s="2583"/>
      <c r="CX39" s="2583"/>
      <c r="CY39" s="2583"/>
      <c r="CZ39" s="2583"/>
    </row>
    <row r="40" s="130" customFormat="true" ht="15" customHeight="true" x14ac:dyDescent="0.2">
      <c r="A40" s="3061"/>
      <c r="B40" s="290" t="s">
        <v>49</v>
      </c>
      <c r="C40" s="2797" t="s">
        <v>36</v>
      </c>
      <c r="D40" s="2805" t="s">
        <v>36</v>
      </c>
      <c r="E40" s="2805" t="s">
        <v>36</v>
      </c>
      <c r="F40" s="2805" t="s">
        <v>36</v>
      </c>
      <c r="G40" s="2814" t="s">
        <v>36</v>
      </c>
      <c r="H40" s="2823" t="s">
        <v>36</v>
      </c>
      <c r="I40" s="2805" t="s">
        <v>36</v>
      </c>
      <c r="J40" s="2805" t="s">
        <v>36</v>
      </c>
      <c r="K40" s="2805" t="s">
        <v>36</v>
      </c>
      <c r="L40" s="2832" t="s">
        <v>36</v>
      </c>
      <c r="M40" s="2837" t="s">
        <v>36</v>
      </c>
      <c r="N40" s="2805" t="s">
        <v>36</v>
      </c>
      <c r="O40" s="2805" t="s">
        <v>36</v>
      </c>
      <c r="P40" s="2805" t="s">
        <v>36</v>
      </c>
      <c r="Q40" s="2814" t="s">
        <v>36</v>
      </c>
      <c r="R40" s="2837" t="s">
        <v>36</v>
      </c>
      <c r="S40" s="2805" t="s">
        <v>36</v>
      </c>
      <c r="T40" s="2805" t="s">
        <v>36</v>
      </c>
      <c r="U40" s="2805" t="s">
        <v>36</v>
      </c>
      <c r="V40" s="2805" t="s">
        <v>36</v>
      </c>
      <c r="W40" s="2805" t="s">
        <v>36</v>
      </c>
      <c r="X40" s="2805" t="s">
        <v>36</v>
      </c>
      <c r="Y40" s="2846" t="s">
        <v>36</v>
      </c>
      <c r="Z40" s="2846" t="s">
        <v>36</v>
      </c>
      <c r="AA40" s="2846" t="s">
        <v>36</v>
      </c>
      <c r="AB40" s="2846" t="s">
        <v>36</v>
      </c>
      <c r="AC40" s="2846" t="s">
        <v>36</v>
      </c>
      <c r="AD40" s="2846" t="s">
        <v>36</v>
      </c>
      <c r="AE40" s="2572"/>
      <c r="AF40" s="2572"/>
      <c r="AG40" s="2572"/>
      <c r="AH40" s="2572"/>
      <c r="AI40" s="2572"/>
      <c r="AJ40" s="2572"/>
      <c r="AK40" s="2572"/>
      <c r="AL40" s="2572"/>
      <c r="AM40" s="2572"/>
      <c r="AN40" s="2572"/>
      <c r="AO40" s="2572"/>
      <c r="AP40" s="2572"/>
      <c r="AQ40" s="2572"/>
      <c r="AR40" s="2572"/>
      <c r="AS40" s="2572"/>
      <c r="AT40" s="2572"/>
      <c r="AU40" s="2572"/>
      <c r="AV40" s="2572"/>
      <c r="AW40" s="2572"/>
      <c r="AX40" s="2572"/>
      <c r="AY40" s="2572"/>
      <c r="AZ40" s="239"/>
      <c r="BA40" s="3048"/>
      <c r="BB40" s="165" t="s">
        <v>49</v>
      </c>
      <c r="BC40" s="1592" t="s">
        <v>36</v>
      </c>
      <c r="BD40" s="1611" t="s">
        <v>36</v>
      </c>
      <c r="BE40" s="1611" t="s">
        <v>36</v>
      </c>
      <c r="BF40" s="1611" t="s">
        <v>36</v>
      </c>
      <c r="BG40" s="1631" t="s">
        <v>36</v>
      </c>
      <c r="BH40" s="1651" t="s">
        <v>36</v>
      </c>
      <c r="BI40" s="1611" t="s">
        <v>36</v>
      </c>
      <c r="BJ40" s="1611" t="s">
        <v>36</v>
      </c>
      <c r="BK40" s="1611" t="s">
        <v>36</v>
      </c>
      <c r="BL40" s="1631" t="s">
        <v>36</v>
      </c>
      <c r="BM40" s="1651" t="s">
        <v>36</v>
      </c>
      <c r="BN40" s="1611" t="s">
        <v>36</v>
      </c>
      <c r="BO40" s="1611" t="s">
        <v>36</v>
      </c>
      <c r="BP40" s="1611" t="s">
        <v>36</v>
      </c>
      <c r="BQ40" s="1631" t="s">
        <v>36</v>
      </c>
      <c r="BR40" s="1651" t="s">
        <v>36</v>
      </c>
      <c r="BS40" s="1611" t="s">
        <v>36</v>
      </c>
      <c r="BT40" s="1611" t="s">
        <v>36</v>
      </c>
      <c r="BU40" s="1611" t="s">
        <v>36</v>
      </c>
      <c r="BV40" s="1611" t="s">
        <v>36</v>
      </c>
      <c r="BW40" s="1611" t="s">
        <v>36</v>
      </c>
      <c r="BX40" s="1611" t="s">
        <v>36</v>
      </c>
      <c r="BY40" s="1670" t="s">
        <v>36</v>
      </c>
      <c r="BZ40" s="1670" t="s">
        <v>36</v>
      </c>
      <c r="CA40" s="1670" t="s">
        <v>36</v>
      </c>
      <c r="CB40" s="1670" t="s">
        <v>36</v>
      </c>
      <c r="CC40" s="1670" t="s">
        <v>36</v>
      </c>
      <c r="CD40" s="1670" t="s">
        <v>36</v>
      </c>
      <c r="CE40" s="2583"/>
      <c r="CF40" s="2583"/>
      <c r="CG40" s="2583"/>
      <c r="CH40" s="2583"/>
      <c r="CI40" s="2583"/>
      <c r="CJ40" s="2583"/>
      <c r="CK40" s="2583"/>
      <c r="CL40" s="2583"/>
      <c r="CM40" s="2583"/>
      <c r="CN40" s="2583"/>
      <c r="CO40" s="2583"/>
      <c r="CP40" s="2583"/>
      <c r="CQ40" s="2583"/>
      <c r="CR40" s="2583"/>
      <c r="CS40" s="2583"/>
      <c r="CT40" s="2583"/>
      <c r="CU40" s="2583"/>
      <c r="CV40" s="2583"/>
      <c r="CW40" s="2583"/>
      <c r="CX40" s="2583"/>
      <c r="CY40" s="2583"/>
      <c r="CZ40" s="2583"/>
    </row>
    <row r="41" s="130" customFormat="true" ht="15" customHeight="true" x14ac:dyDescent="0.2">
      <c r="A41" s="3061" t="s">
        <v>57</v>
      </c>
      <c r="B41" s="290" t="s">
        <v>50</v>
      </c>
      <c r="C41" s="550">
        <v>43.253556018448066</v>
      </c>
      <c r="D41" s="566">
        <v>38.3042347034744</v>
      </c>
      <c r="E41" s="566">
        <v>36.857871646496115</v>
      </c>
      <c r="F41" s="566">
        <v>36.358763801208667</v>
      </c>
      <c r="G41" s="583">
        <v>14.498911048896677</v>
      </c>
      <c r="H41" s="599">
        <v>27.685853150548745</v>
      </c>
      <c r="I41" s="566">
        <v>24.47940453567934</v>
      </c>
      <c r="J41" s="566">
        <v>10.38071462250039</v>
      </c>
      <c r="K41" s="566">
        <v>4.4827090620662124</v>
      </c>
      <c r="L41" s="615">
        <v>1.838193210862439</v>
      </c>
      <c r="M41" s="627">
        <v>44.867408339574745</v>
      </c>
      <c r="N41" s="566">
        <v>37.484178878930798</v>
      </c>
      <c r="O41" s="566">
        <v>39.644944482489876</v>
      </c>
      <c r="P41" s="566">
        <v>37.210794324194495</v>
      </c>
      <c r="Q41" s="583">
        <v>33.709316676093856</v>
      </c>
      <c r="R41" s="627">
        <v>2.6900485069065168</v>
      </c>
      <c r="S41" s="566">
        <v>41.66082857889586</v>
      </c>
      <c r="T41" s="566">
        <v>14.138605250455297</v>
      </c>
      <c r="U41" s="566">
        <v>44.041650492532952</v>
      </c>
      <c r="V41" s="566">
        <v>51.164925666146303</v>
      </c>
      <c r="W41" s="566">
        <v>34.222900359151588</v>
      </c>
      <c r="X41" s="566">
        <v>33.9315717097193</v>
      </c>
      <c r="Y41" s="641">
        <v>39.604376539669559</v>
      </c>
      <c r="Z41" s="641">
        <v>13.96887735642639</v>
      </c>
      <c r="AA41" s="641">
        <v>36.739860935733624</v>
      </c>
      <c r="AB41" s="641">
        <v>47.556619939301441</v>
      </c>
      <c r="AC41" s="641">
        <v>58.485231513010838</v>
      </c>
      <c r="AD41" s="641">
        <v>77.539666679002352</v>
      </c>
      <c r="AE41" s="2871"/>
      <c r="AF41" s="2871"/>
      <c r="AG41" s="2871"/>
      <c r="AH41" s="2871"/>
      <c r="AI41" s="2871"/>
      <c r="AJ41" s="2871"/>
      <c r="AK41" s="2871"/>
      <c r="AL41" s="2871"/>
      <c r="AM41" s="2871"/>
      <c r="AN41" s="2871"/>
      <c r="AO41" s="2871"/>
      <c r="AP41" s="2871"/>
      <c r="AQ41" s="2871"/>
      <c r="AR41" s="2871"/>
      <c r="AS41" s="2871"/>
      <c r="AT41" s="2871"/>
      <c r="AU41" s="2871"/>
      <c r="AV41" s="2871"/>
      <c r="AW41" s="2871"/>
      <c r="AX41" s="2871"/>
      <c r="AY41" s="2871"/>
      <c r="AZ41" s="239"/>
      <c r="BA41" s="3048" t="s">
        <v>57</v>
      </c>
      <c r="BB41" s="165" t="s">
        <v>50</v>
      </c>
      <c r="BC41" s="656">
        <v>3140.7680599999999</v>
      </c>
      <c r="BD41" s="672">
        <v>2797.7423449999978</v>
      </c>
      <c r="BE41" s="672">
        <v>2685.5748809999996</v>
      </c>
      <c r="BF41" s="672">
        <v>2655.9198220000017</v>
      </c>
      <c r="BG41" s="689">
        <v>1055.0563080000009</v>
      </c>
      <c r="BH41" s="706">
        <v>384.8813679999999</v>
      </c>
      <c r="BI41" s="672">
        <v>335.55134000000015</v>
      </c>
      <c r="BJ41" s="672">
        <v>144.95093599999998</v>
      </c>
      <c r="BK41" s="672">
        <v>62.550818000000014</v>
      </c>
      <c r="BL41" s="689">
        <v>25.265943</v>
      </c>
      <c r="BM41" s="706">
        <v>2631.8377959999998</v>
      </c>
      <c r="BN41" s="672">
        <v>2214.5763459999985</v>
      </c>
      <c r="BO41" s="672">
        <v>2344.4876890000023</v>
      </c>
      <c r="BP41" s="672">
        <v>2200.2581710000009</v>
      </c>
      <c r="BQ41" s="689">
        <v>1990.7010090000003</v>
      </c>
      <c r="BR41" s="706">
        <v>106.92338700000001</v>
      </c>
      <c r="BS41" s="672">
        <v>537.75890100000026</v>
      </c>
      <c r="BT41" s="672">
        <v>435.13864400000011</v>
      </c>
      <c r="BU41" s="672">
        <v>1263.0045170000001</v>
      </c>
      <c r="BV41" s="672">
        <v>1597.9147310000017</v>
      </c>
      <c r="BW41" s="672">
        <v>1331.0280320000002</v>
      </c>
      <c r="BX41" s="672">
        <v>491.44043999999985</v>
      </c>
      <c r="BY41" s="723">
        <v>1380.9558319999996</v>
      </c>
      <c r="BZ41" s="723">
        <v>627.2090939999996</v>
      </c>
      <c r="CA41" s="723">
        <v>1140.9587610000005</v>
      </c>
      <c r="CB41" s="723">
        <v>833.7635420000006</v>
      </c>
      <c r="CC41" s="723">
        <v>1396.9368160000004</v>
      </c>
      <c r="CD41" s="723">
        <v>1192.0287189999992</v>
      </c>
      <c r="CE41" s="2901"/>
      <c r="CF41" s="2901"/>
      <c r="CG41" s="2901"/>
      <c r="CH41" s="2901"/>
      <c r="CI41" s="2901"/>
      <c r="CJ41" s="2901"/>
      <c r="CK41" s="2901"/>
      <c r="CL41" s="2901"/>
      <c r="CM41" s="2901"/>
      <c r="CN41" s="2901"/>
      <c r="CO41" s="2901"/>
      <c r="CP41" s="2901"/>
      <c r="CQ41" s="2901"/>
      <c r="CR41" s="2901"/>
      <c r="CS41" s="2901"/>
      <c r="CT41" s="2901"/>
      <c r="CU41" s="2901"/>
      <c r="CV41" s="2901"/>
      <c r="CW41" s="2901"/>
      <c r="CX41" s="2901"/>
      <c r="CY41" s="2901"/>
      <c r="CZ41" s="2583"/>
    </row>
    <row r="42" s="130" customFormat="true" ht="15" customHeight="true" x14ac:dyDescent="0.2">
      <c r="A42" s="3061"/>
      <c r="B42" s="290" t="s">
        <v>49</v>
      </c>
      <c r="C42" s="550">
        <v>56.746443981551749</v>
      </c>
      <c r="D42" s="566">
        <v>61.695765296525515</v>
      </c>
      <c r="E42" s="566">
        <v>63.142128353503722</v>
      </c>
      <c r="F42" s="566">
        <v>63.641236198791262</v>
      </c>
      <c r="G42" s="583">
        <v>85.50108895110327</v>
      </c>
      <c r="H42" s="599">
        <v>72.314146849451362</v>
      </c>
      <c r="I42" s="566">
        <v>75.520595464320834</v>
      </c>
      <c r="J42" s="566">
        <v>89.619285377499651</v>
      </c>
      <c r="K42" s="566">
        <v>95.517290937933765</v>
      </c>
      <c r="L42" s="615">
        <v>98.161806789137586</v>
      </c>
      <c r="M42" s="627">
        <v>55.132591660425412</v>
      </c>
      <c r="N42" s="566">
        <v>62.515821121069251</v>
      </c>
      <c r="O42" s="566">
        <v>60.355055517510181</v>
      </c>
      <c r="P42" s="566">
        <v>62.789205675805313</v>
      </c>
      <c r="Q42" s="583">
        <v>66.290683323905981</v>
      </c>
      <c r="R42" s="627">
        <v>97.309951493093479</v>
      </c>
      <c r="S42" s="566">
        <v>58.339171421103963</v>
      </c>
      <c r="T42" s="566">
        <v>85.861394749544658</v>
      </c>
      <c r="U42" s="566">
        <v>55.958349507466998</v>
      </c>
      <c r="V42" s="566">
        <v>48.835074333853882</v>
      </c>
      <c r="W42" s="566">
        <v>65.777099640848476</v>
      </c>
      <c r="X42" s="566">
        <v>66.068428290280551</v>
      </c>
      <c r="Y42" s="641">
        <v>60.395623460330469</v>
      </c>
      <c r="Z42" s="641">
        <v>86.031122643573653</v>
      </c>
      <c r="AA42" s="641">
        <v>63.26013906426644</v>
      </c>
      <c r="AB42" s="641">
        <v>52.443380060698551</v>
      </c>
      <c r="AC42" s="641">
        <v>41.514768486989247</v>
      </c>
      <c r="AD42" s="641">
        <v>22.46033332099752</v>
      </c>
      <c r="AE42" s="2871"/>
      <c r="AF42" s="2871"/>
      <c r="AG42" s="2871"/>
      <c r="AH42" s="2871"/>
      <c r="AI42" s="2871"/>
      <c r="AJ42" s="2871"/>
      <c r="AK42" s="2871"/>
      <c r="AL42" s="2871"/>
      <c r="AM42" s="2871"/>
      <c r="AN42" s="2871"/>
      <c r="AO42" s="2871"/>
      <c r="AP42" s="2871"/>
      <c r="AQ42" s="2871"/>
      <c r="AR42" s="2871"/>
      <c r="AS42" s="2871"/>
      <c r="AT42" s="2871"/>
      <c r="AU42" s="2871"/>
      <c r="AV42" s="2871"/>
      <c r="AW42" s="2871"/>
      <c r="AX42" s="2871"/>
      <c r="AY42" s="2871"/>
      <c r="AZ42" s="239"/>
      <c r="BA42" s="3048"/>
      <c r="BB42" s="165" t="s">
        <v>49</v>
      </c>
      <c r="BC42" s="656">
        <v>4120.5263839999943</v>
      </c>
      <c r="BD42" s="672">
        <v>4506.2603759999993</v>
      </c>
      <c r="BE42" s="672">
        <v>4600.7245199999998</v>
      </c>
      <c r="BF42" s="672">
        <v>4648.8384929999975</v>
      </c>
      <c r="BG42" s="689">
        <v>6221.7405799999915</v>
      </c>
      <c r="BH42" s="706">
        <v>1005.2920389999999</v>
      </c>
      <c r="BI42" s="672">
        <v>1035.1982610000009</v>
      </c>
      <c r="BJ42" s="672">
        <v>1251.3974009999999</v>
      </c>
      <c r="BK42" s="672">
        <v>1332.8290100000015</v>
      </c>
      <c r="BL42" s="689">
        <v>1349.2328230000003</v>
      </c>
      <c r="BM42" s="706">
        <v>3233.9741449999974</v>
      </c>
      <c r="BN42" s="672">
        <v>3693.4531539999984</v>
      </c>
      <c r="BO42" s="672">
        <v>3569.2239320000012</v>
      </c>
      <c r="BP42" s="672">
        <v>3712.6985690000015</v>
      </c>
      <c r="BQ42" s="689">
        <v>3914.7910189999998</v>
      </c>
      <c r="BR42" s="706">
        <v>3867.8520389999949</v>
      </c>
      <c r="BS42" s="672">
        <v>753.04332100000113</v>
      </c>
      <c r="BT42" s="672">
        <v>2642.5245079999995</v>
      </c>
      <c r="BU42" s="672">
        <v>1604.7456760000005</v>
      </c>
      <c r="BV42" s="672">
        <v>1525.1519209999997</v>
      </c>
      <c r="BW42" s="672">
        <v>2558.2625249999978</v>
      </c>
      <c r="BX42" s="672">
        <v>956.88751900000068</v>
      </c>
      <c r="BY42" s="723">
        <v>2105.9210050000006</v>
      </c>
      <c r="BZ42" s="723">
        <v>3862.8374429999972</v>
      </c>
      <c r="CA42" s="723">
        <v>1964.5477160000014</v>
      </c>
      <c r="CB42" s="723">
        <v>919.43831099999989</v>
      </c>
      <c r="CC42" s="723">
        <v>991.59235600000079</v>
      </c>
      <c r="CD42" s="723">
        <v>345.28601299999997</v>
      </c>
      <c r="CE42" s="2901"/>
      <c r="CF42" s="2901"/>
      <c r="CG42" s="2901"/>
      <c r="CH42" s="2901"/>
      <c r="CI42" s="2901"/>
      <c r="CJ42" s="2901"/>
      <c r="CK42" s="2901"/>
      <c r="CL42" s="2901"/>
      <c r="CM42" s="2901"/>
      <c r="CN42" s="2901"/>
      <c r="CO42" s="2901"/>
      <c r="CP42" s="2901"/>
      <c r="CQ42" s="2901"/>
      <c r="CR42" s="2901"/>
      <c r="CS42" s="2901"/>
      <c r="CT42" s="2901"/>
      <c r="CU42" s="2901"/>
      <c r="CV42" s="2901"/>
      <c r="CW42" s="2901"/>
      <c r="CX42" s="2901"/>
      <c r="CY42" s="2901"/>
      <c r="CZ42" s="2583"/>
    </row>
    <row r="43" s="130" customFormat="true" ht="15" customHeight="true" x14ac:dyDescent="0.2">
      <c r="A43" s="3061" t="s">
        <v>54</v>
      </c>
      <c r="B43" s="290" t="s">
        <v>50</v>
      </c>
      <c r="C43" s="2797" t="s">
        <v>36</v>
      </c>
      <c r="D43" s="2805" t="s">
        <v>36</v>
      </c>
      <c r="E43" s="2805" t="s">
        <v>36</v>
      </c>
      <c r="F43" s="2805" t="s">
        <v>36</v>
      </c>
      <c r="G43" s="2814" t="s">
        <v>36</v>
      </c>
      <c r="H43" s="2823" t="s">
        <v>36</v>
      </c>
      <c r="I43" s="2805" t="s">
        <v>36</v>
      </c>
      <c r="J43" s="2805" t="s">
        <v>36</v>
      </c>
      <c r="K43" s="2805" t="s">
        <v>36</v>
      </c>
      <c r="L43" s="2832" t="s">
        <v>36</v>
      </c>
      <c r="M43" s="2837" t="s">
        <v>36</v>
      </c>
      <c r="N43" s="2805" t="s">
        <v>36</v>
      </c>
      <c r="O43" s="2805" t="s">
        <v>36</v>
      </c>
      <c r="P43" s="2805" t="s">
        <v>36</v>
      </c>
      <c r="Q43" s="2814" t="s">
        <v>36</v>
      </c>
      <c r="R43" s="2837" t="s">
        <v>36</v>
      </c>
      <c r="S43" s="2805" t="s">
        <v>36</v>
      </c>
      <c r="T43" s="2805" t="s">
        <v>36</v>
      </c>
      <c r="U43" s="2805" t="s">
        <v>36</v>
      </c>
      <c r="V43" s="2805" t="s">
        <v>36</v>
      </c>
      <c r="W43" s="2805" t="s">
        <v>36</v>
      </c>
      <c r="X43" s="2805" t="s">
        <v>36</v>
      </c>
      <c r="Y43" s="2846" t="s">
        <v>36</v>
      </c>
      <c r="Z43" s="2846" t="s">
        <v>36</v>
      </c>
      <c r="AA43" s="2846" t="s">
        <v>36</v>
      </c>
      <c r="AB43" s="2846" t="s">
        <v>36</v>
      </c>
      <c r="AC43" s="2846" t="s">
        <v>36</v>
      </c>
      <c r="AD43" s="2846" t="s">
        <v>36</v>
      </c>
      <c r="AE43" s="2572"/>
      <c r="AF43" s="2572"/>
      <c r="AG43" s="2572"/>
      <c r="AH43" s="2572"/>
      <c r="AI43" s="2572"/>
      <c r="AJ43" s="2572"/>
      <c r="AK43" s="2572"/>
      <c r="AL43" s="2572"/>
      <c r="AM43" s="2572"/>
      <c r="AN43" s="2572"/>
      <c r="AO43" s="2572"/>
      <c r="AP43" s="2572"/>
      <c r="AQ43" s="2572"/>
      <c r="AR43" s="2572"/>
      <c r="AS43" s="2572"/>
      <c r="AT43" s="2572"/>
      <c r="AU43" s="2572"/>
      <c r="AV43" s="2572"/>
      <c r="AW43" s="2572"/>
      <c r="AX43" s="2572"/>
      <c r="AY43" s="2572"/>
      <c r="AZ43" s="239"/>
      <c r="BA43" s="3048" t="s">
        <v>54</v>
      </c>
      <c r="BB43" s="165" t="s">
        <v>50</v>
      </c>
      <c r="BC43" s="1592" t="s">
        <v>36</v>
      </c>
      <c r="BD43" s="1611" t="s">
        <v>36</v>
      </c>
      <c r="BE43" s="1611" t="s">
        <v>36</v>
      </c>
      <c r="BF43" s="1611" t="s">
        <v>36</v>
      </c>
      <c r="BG43" s="1631" t="s">
        <v>36</v>
      </c>
      <c r="BH43" s="1651" t="s">
        <v>36</v>
      </c>
      <c r="BI43" s="1611" t="s">
        <v>36</v>
      </c>
      <c r="BJ43" s="1611" t="s">
        <v>36</v>
      </c>
      <c r="BK43" s="1611" t="s">
        <v>36</v>
      </c>
      <c r="BL43" s="1631" t="s">
        <v>36</v>
      </c>
      <c r="BM43" s="1651" t="s">
        <v>36</v>
      </c>
      <c r="BN43" s="1611" t="s">
        <v>36</v>
      </c>
      <c r="BO43" s="1611" t="s">
        <v>36</v>
      </c>
      <c r="BP43" s="1611" t="s">
        <v>36</v>
      </c>
      <c r="BQ43" s="1631" t="s">
        <v>36</v>
      </c>
      <c r="BR43" s="1651" t="s">
        <v>36</v>
      </c>
      <c r="BS43" s="1611" t="s">
        <v>36</v>
      </c>
      <c r="BT43" s="1611" t="s">
        <v>36</v>
      </c>
      <c r="BU43" s="1611" t="s">
        <v>36</v>
      </c>
      <c r="BV43" s="1611" t="s">
        <v>36</v>
      </c>
      <c r="BW43" s="1611" t="s">
        <v>36</v>
      </c>
      <c r="BX43" s="1611" t="s">
        <v>36</v>
      </c>
      <c r="BY43" s="1670" t="s">
        <v>36</v>
      </c>
      <c r="BZ43" s="1670" t="s">
        <v>36</v>
      </c>
      <c r="CA43" s="1670" t="s">
        <v>36</v>
      </c>
      <c r="CB43" s="1670" t="s">
        <v>36</v>
      </c>
      <c r="CC43" s="1670" t="s">
        <v>36</v>
      </c>
      <c r="CD43" s="1670" t="s">
        <v>36</v>
      </c>
      <c r="CE43" s="2583"/>
      <c r="CF43" s="2583"/>
      <c r="CG43" s="2583"/>
      <c r="CH43" s="2583"/>
      <c r="CI43" s="2583"/>
      <c r="CJ43" s="2583"/>
      <c r="CK43" s="2583"/>
      <c r="CL43" s="2583"/>
      <c r="CM43" s="2583"/>
      <c r="CN43" s="2583"/>
      <c r="CO43" s="2583"/>
      <c r="CP43" s="2583"/>
      <c r="CQ43" s="2583"/>
      <c r="CR43" s="2583"/>
      <c r="CS43" s="2583"/>
      <c r="CT43" s="2583"/>
      <c r="CU43" s="2583"/>
      <c r="CV43" s="2583"/>
      <c r="CW43" s="2583"/>
      <c r="CX43" s="2583"/>
      <c r="CY43" s="2583"/>
      <c r="CZ43" s="2583"/>
    </row>
    <row r="44" s="130" customFormat="true" ht="15" customHeight="true" x14ac:dyDescent="0.2">
      <c r="A44" s="3061"/>
      <c r="B44" s="290" t="s">
        <v>49</v>
      </c>
      <c r="C44" s="2797" t="s">
        <v>36</v>
      </c>
      <c r="D44" s="2805" t="s">
        <v>36</v>
      </c>
      <c r="E44" s="2805" t="s">
        <v>36</v>
      </c>
      <c r="F44" s="2805" t="s">
        <v>36</v>
      </c>
      <c r="G44" s="2814" t="s">
        <v>36</v>
      </c>
      <c r="H44" s="2823" t="s">
        <v>36</v>
      </c>
      <c r="I44" s="2805" t="s">
        <v>36</v>
      </c>
      <c r="J44" s="2805" t="s">
        <v>36</v>
      </c>
      <c r="K44" s="2805" t="s">
        <v>36</v>
      </c>
      <c r="L44" s="2832" t="s">
        <v>36</v>
      </c>
      <c r="M44" s="2837" t="s">
        <v>36</v>
      </c>
      <c r="N44" s="2805" t="s">
        <v>36</v>
      </c>
      <c r="O44" s="2805" t="s">
        <v>36</v>
      </c>
      <c r="P44" s="2805" t="s">
        <v>36</v>
      </c>
      <c r="Q44" s="2814" t="s">
        <v>36</v>
      </c>
      <c r="R44" s="2837" t="s">
        <v>36</v>
      </c>
      <c r="S44" s="2805" t="s">
        <v>36</v>
      </c>
      <c r="T44" s="2805" t="s">
        <v>36</v>
      </c>
      <c r="U44" s="2805" t="s">
        <v>36</v>
      </c>
      <c r="V44" s="2805" t="s">
        <v>36</v>
      </c>
      <c r="W44" s="2805" t="s">
        <v>36</v>
      </c>
      <c r="X44" s="2805" t="s">
        <v>36</v>
      </c>
      <c r="Y44" s="2846" t="s">
        <v>36</v>
      </c>
      <c r="Z44" s="2846" t="s">
        <v>36</v>
      </c>
      <c r="AA44" s="2846" t="s">
        <v>36</v>
      </c>
      <c r="AB44" s="2846" t="s">
        <v>36</v>
      </c>
      <c r="AC44" s="2846" t="s">
        <v>36</v>
      </c>
      <c r="AD44" s="2846" t="s">
        <v>36</v>
      </c>
      <c r="AE44" s="2572"/>
      <c r="AF44" s="2572"/>
      <c r="AG44" s="2572"/>
      <c r="AH44" s="2572"/>
      <c r="AI44" s="2572"/>
      <c r="AJ44" s="2572"/>
      <c r="AK44" s="2572"/>
      <c r="AL44" s="2572"/>
      <c r="AM44" s="2572"/>
      <c r="AN44" s="2572"/>
      <c r="AO44" s="2572"/>
      <c r="AP44" s="2572"/>
      <c r="AQ44" s="2572"/>
      <c r="AR44" s="2572"/>
      <c r="AS44" s="2572"/>
      <c r="AT44" s="2572"/>
      <c r="AU44" s="2572"/>
      <c r="AV44" s="2572"/>
      <c r="AW44" s="2572"/>
      <c r="AX44" s="2572"/>
      <c r="AY44" s="2572"/>
      <c r="AZ44" s="239"/>
      <c r="BA44" s="3048"/>
      <c r="BB44" s="165" t="s">
        <v>49</v>
      </c>
      <c r="BC44" s="1592" t="s">
        <v>36</v>
      </c>
      <c r="BD44" s="1611" t="s">
        <v>36</v>
      </c>
      <c r="BE44" s="1611" t="s">
        <v>36</v>
      </c>
      <c r="BF44" s="1611" t="s">
        <v>36</v>
      </c>
      <c r="BG44" s="1631" t="s">
        <v>36</v>
      </c>
      <c r="BH44" s="1651" t="s">
        <v>36</v>
      </c>
      <c r="BI44" s="1611" t="s">
        <v>36</v>
      </c>
      <c r="BJ44" s="1611" t="s">
        <v>36</v>
      </c>
      <c r="BK44" s="1611" t="s">
        <v>36</v>
      </c>
      <c r="BL44" s="1631" t="s">
        <v>36</v>
      </c>
      <c r="BM44" s="1651" t="s">
        <v>36</v>
      </c>
      <c r="BN44" s="1611" t="s">
        <v>36</v>
      </c>
      <c r="BO44" s="1611" t="s">
        <v>36</v>
      </c>
      <c r="BP44" s="1611" t="s">
        <v>36</v>
      </c>
      <c r="BQ44" s="1631" t="s">
        <v>36</v>
      </c>
      <c r="BR44" s="1651" t="s">
        <v>36</v>
      </c>
      <c r="BS44" s="1611" t="s">
        <v>36</v>
      </c>
      <c r="BT44" s="1611" t="s">
        <v>36</v>
      </c>
      <c r="BU44" s="1611" t="s">
        <v>36</v>
      </c>
      <c r="BV44" s="1611" t="s">
        <v>36</v>
      </c>
      <c r="BW44" s="1611" t="s">
        <v>36</v>
      </c>
      <c r="BX44" s="1611" t="s">
        <v>36</v>
      </c>
      <c r="BY44" s="1670" t="s">
        <v>36</v>
      </c>
      <c r="BZ44" s="1670" t="s">
        <v>36</v>
      </c>
      <c r="CA44" s="1670" t="s">
        <v>36</v>
      </c>
      <c r="CB44" s="1670" t="s">
        <v>36</v>
      </c>
      <c r="CC44" s="1670" t="s">
        <v>36</v>
      </c>
      <c r="CD44" s="1670" t="s">
        <v>36</v>
      </c>
      <c r="CE44" s="2583"/>
      <c r="CF44" s="2583"/>
      <c r="CG44" s="2583"/>
      <c r="CH44" s="2583"/>
      <c r="CI44" s="2583"/>
      <c r="CJ44" s="2583"/>
      <c r="CK44" s="2583"/>
      <c r="CL44" s="2583"/>
      <c r="CM44" s="2583"/>
      <c r="CN44" s="2583"/>
      <c r="CO44" s="2583"/>
      <c r="CP44" s="2583"/>
      <c r="CQ44" s="2583"/>
      <c r="CR44" s="2583"/>
      <c r="CS44" s="2583"/>
      <c r="CT44" s="2583"/>
      <c r="CU44" s="2583"/>
      <c r="CV44" s="2583"/>
      <c r="CW44" s="2583"/>
      <c r="CX44" s="2583"/>
      <c r="CY44" s="2583"/>
      <c r="CZ44" s="2583"/>
    </row>
    <row r="45" s="130" customFormat="true" ht="15" customHeight="true" x14ac:dyDescent="0.2">
      <c r="A45" s="3061" t="s">
        <v>53</v>
      </c>
      <c r="B45" s="290" t="s">
        <v>50</v>
      </c>
      <c r="C45" s="2797" t="s">
        <v>36</v>
      </c>
      <c r="D45" s="2805" t="s">
        <v>36</v>
      </c>
      <c r="E45" s="2805" t="s">
        <v>36</v>
      </c>
      <c r="F45" s="2805" t="s">
        <v>36</v>
      </c>
      <c r="G45" s="2814" t="s">
        <v>36</v>
      </c>
      <c r="H45" s="2823" t="s">
        <v>36</v>
      </c>
      <c r="I45" s="2805" t="s">
        <v>36</v>
      </c>
      <c r="J45" s="2805" t="s">
        <v>36</v>
      </c>
      <c r="K45" s="2805" t="s">
        <v>36</v>
      </c>
      <c r="L45" s="2832" t="s">
        <v>36</v>
      </c>
      <c r="M45" s="2837" t="s">
        <v>36</v>
      </c>
      <c r="N45" s="2805" t="s">
        <v>36</v>
      </c>
      <c r="O45" s="2805" t="s">
        <v>36</v>
      </c>
      <c r="P45" s="2805" t="s">
        <v>36</v>
      </c>
      <c r="Q45" s="2814" t="s">
        <v>36</v>
      </c>
      <c r="R45" s="2837" t="s">
        <v>36</v>
      </c>
      <c r="S45" s="2805" t="s">
        <v>36</v>
      </c>
      <c r="T45" s="2805" t="s">
        <v>36</v>
      </c>
      <c r="U45" s="2805" t="s">
        <v>36</v>
      </c>
      <c r="V45" s="2805" t="s">
        <v>36</v>
      </c>
      <c r="W45" s="2805" t="s">
        <v>36</v>
      </c>
      <c r="X45" s="2805" t="s">
        <v>36</v>
      </c>
      <c r="Y45" s="2846" t="s">
        <v>36</v>
      </c>
      <c r="Z45" s="2846" t="s">
        <v>36</v>
      </c>
      <c r="AA45" s="2846" t="s">
        <v>36</v>
      </c>
      <c r="AB45" s="2846" t="s">
        <v>36</v>
      </c>
      <c r="AC45" s="2846" t="s">
        <v>36</v>
      </c>
      <c r="AD45" s="2846" t="s">
        <v>36</v>
      </c>
      <c r="AE45" s="2572"/>
      <c r="AF45" s="2572"/>
      <c r="AG45" s="2572"/>
      <c r="AH45" s="2572"/>
      <c r="AI45" s="2572"/>
      <c r="AJ45" s="2572"/>
      <c r="AK45" s="2572"/>
      <c r="AL45" s="2572"/>
      <c r="AM45" s="2572"/>
      <c r="AN45" s="2572"/>
      <c r="AO45" s="2572"/>
      <c r="AP45" s="2572"/>
      <c r="AQ45" s="2572"/>
      <c r="AR45" s="2572"/>
      <c r="AS45" s="2572"/>
      <c r="AT45" s="2572"/>
      <c r="AU45" s="2572"/>
      <c r="AV45" s="2572"/>
      <c r="AW45" s="2572"/>
      <c r="AX45" s="2572"/>
      <c r="AY45" s="2572"/>
      <c r="AZ45" s="239"/>
      <c r="BA45" s="3048" t="s">
        <v>53</v>
      </c>
      <c r="BB45" s="165" t="s">
        <v>50</v>
      </c>
      <c r="BC45" s="1592" t="s">
        <v>36</v>
      </c>
      <c r="BD45" s="1611" t="s">
        <v>36</v>
      </c>
      <c r="BE45" s="1611" t="s">
        <v>36</v>
      </c>
      <c r="BF45" s="1611" t="s">
        <v>36</v>
      </c>
      <c r="BG45" s="1631" t="s">
        <v>36</v>
      </c>
      <c r="BH45" s="1651" t="s">
        <v>36</v>
      </c>
      <c r="BI45" s="1611" t="s">
        <v>36</v>
      </c>
      <c r="BJ45" s="1611" t="s">
        <v>36</v>
      </c>
      <c r="BK45" s="1611" t="s">
        <v>36</v>
      </c>
      <c r="BL45" s="1631" t="s">
        <v>36</v>
      </c>
      <c r="BM45" s="1651" t="s">
        <v>36</v>
      </c>
      <c r="BN45" s="1611" t="s">
        <v>36</v>
      </c>
      <c r="BO45" s="1611" t="s">
        <v>36</v>
      </c>
      <c r="BP45" s="1611" t="s">
        <v>36</v>
      </c>
      <c r="BQ45" s="1631" t="s">
        <v>36</v>
      </c>
      <c r="BR45" s="1651" t="s">
        <v>36</v>
      </c>
      <c r="BS45" s="1611" t="s">
        <v>36</v>
      </c>
      <c r="BT45" s="1611" t="s">
        <v>36</v>
      </c>
      <c r="BU45" s="1611" t="s">
        <v>36</v>
      </c>
      <c r="BV45" s="1611" t="s">
        <v>36</v>
      </c>
      <c r="BW45" s="1611" t="s">
        <v>36</v>
      </c>
      <c r="BX45" s="1611" t="s">
        <v>36</v>
      </c>
      <c r="BY45" s="1670" t="s">
        <v>36</v>
      </c>
      <c r="BZ45" s="1670" t="s">
        <v>36</v>
      </c>
      <c r="CA45" s="1670" t="s">
        <v>36</v>
      </c>
      <c r="CB45" s="1670" t="s">
        <v>36</v>
      </c>
      <c r="CC45" s="1670" t="s">
        <v>36</v>
      </c>
      <c r="CD45" s="1670" t="s">
        <v>36</v>
      </c>
      <c r="CE45" s="2583"/>
      <c r="CF45" s="2583"/>
      <c r="CG45" s="2583"/>
      <c r="CH45" s="2583"/>
      <c r="CI45" s="2583"/>
      <c r="CJ45" s="2583"/>
      <c r="CK45" s="2583"/>
      <c r="CL45" s="2583"/>
      <c r="CM45" s="2583"/>
      <c r="CN45" s="2583"/>
      <c r="CO45" s="2583"/>
      <c r="CP45" s="2583"/>
      <c r="CQ45" s="2583"/>
      <c r="CR45" s="2583"/>
      <c r="CS45" s="2583"/>
      <c r="CT45" s="2583"/>
      <c r="CU45" s="2583"/>
      <c r="CV45" s="2583"/>
      <c r="CW45" s="2583"/>
      <c r="CX45" s="2583"/>
      <c r="CY45" s="2583"/>
      <c r="CZ45" s="2583"/>
    </row>
    <row r="46" s="130" customFormat="true" ht="15" customHeight="true" x14ac:dyDescent="0.2">
      <c r="A46" s="3061"/>
      <c r="B46" s="290" t="s">
        <v>49</v>
      </c>
      <c r="C46" s="2797" t="s">
        <v>36</v>
      </c>
      <c r="D46" s="2805" t="s">
        <v>36</v>
      </c>
      <c r="E46" s="2805" t="s">
        <v>36</v>
      </c>
      <c r="F46" s="2805" t="s">
        <v>36</v>
      </c>
      <c r="G46" s="2814" t="s">
        <v>36</v>
      </c>
      <c r="H46" s="2823" t="s">
        <v>36</v>
      </c>
      <c r="I46" s="2805" t="s">
        <v>36</v>
      </c>
      <c r="J46" s="2805" t="s">
        <v>36</v>
      </c>
      <c r="K46" s="2805" t="s">
        <v>36</v>
      </c>
      <c r="L46" s="2832" t="s">
        <v>36</v>
      </c>
      <c r="M46" s="2837" t="s">
        <v>36</v>
      </c>
      <c r="N46" s="2805" t="s">
        <v>36</v>
      </c>
      <c r="O46" s="2805" t="s">
        <v>36</v>
      </c>
      <c r="P46" s="2805" t="s">
        <v>36</v>
      </c>
      <c r="Q46" s="2814" t="s">
        <v>36</v>
      </c>
      <c r="R46" s="2837" t="s">
        <v>36</v>
      </c>
      <c r="S46" s="2805" t="s">
        <v>36</v>
      </c>
      <c r="T46" s="2805" t="s">
        <v>36</v>
      </c>
      <c r="U46" s="2805" t="s">
        <v>36</v>
      </c>
      <c r="V46" s="2805" t="s">
        <v>36</v>
      </c>
      <c r="W46" s="2805" t="s">
        <v>36</v>
      </c>
      <c r="X46" s="2805" t="s">
        <v>36</v>
      </c>
      <c r="Y46" s="2846" t="s">
        <v>36</v>
      </c>
      <c r="Z46" s="2846" t="s">
        <v>36</v>
      </c>
      <c r="AA46" s="2846" t="s">
        <v>36</v>
      </c>
      <c r="AB46" s="2846" t="s">
        <v>36</v>
      </c>
      <c r="AC46" s="2846" t="s">
        <v>36</v>
      </c>
      <c r="AD46" s="2846" t="s">
        <v>36</v>
      </c>
      <c r="AE46" s="2572"/>
      <c r="AF46" s="2572"/>
      <c r="AG46" s="2572"/>
      <c r="AH46" s="2572"/>
      <c r="AI46" s="2572"/>
      <c r="AJ46" s="2572"/>
      <c r="AK46" s="2572"/>
      <c r="AL46" s="2572"/>
      <c r="AM46" s="2572"/>
      <c r="AN46" s="2572"/>
      <c r="AO46" s="2572"/>
      <c r="AP46" s="2572"/>
      <c r="AQ46" s="2572"/>
      <c r="AR46" s="2572"/>
      <c r="AS46" s="2572"/>
      <c r="AT46" s="2572"/>
      <c r="AU46" s="2572"/>
      <c r="AV46" s="2572"/>
      <c r="AW46" s="2572"/>
      <c r="AX46" s="2572"/>
      <c r="AY46" s="2572"/>
      <c r="AZ46" s="239"/>
      <c r="BA46" s="3048"/>
      <c r="BB46" s="165" t="s">
        <v>49</v>
      </c>
      <c r="BC46" s="1592" t="s">
        <v>36</v>
      </c>
      <c r="BD46" s="1611" t="s">
        <v>36</v>
      </c>
      <c r="BE46" s="1611" t="s">
        <v>36</v>
      </c>
      <c r="BF46" s="1611" t="s">
        <v>36</v>
      </c>
      <c r="BG46" s="1631" t="s">
        <v>36</v>
      </c>
      <c r="BH46" s="1651" t="s">
        <v>36</v>
      </c>
      <c r="BI46" s="1611" t="s">
        <v>36</v>
      </c>
      <c r="BJ46" s="1611" t="s">
        <v>36</v>
      </c>
      <c r="BK46" s="1611" t="s">
        <v>36</v>
      </c>
      <c r="BL46" s="1631" t="s">
        <v>36</v>
      </c>
      <c r="BM46" s="1651" t="s">
        <v>36</v>
      </c>
      <c r="BN46" s="1611" t="s">
        <v>36</v>
      </c>
      <c r="BO46" s="1611" t="s">
        <v>36</v>
      </c>
      <c r="BP46" s="1611" t="s">
        <v>36</v>
      </c>
      <c r="BQ46" s="1631" t="s">
        <v>36</v>
      </c>
      <c r="BR46" s="1651" t="s">
        <v>36</v>
      </c>
      <c r="BS46" s="1611" t="s">
        <v>36</v>
      </c>
      <c r="BT46" s="1611" t="s">
        <v>36</v>
      </c>
      <c r="BU46" s="1611" t="s">
        <v>36</v>
      </c>
      <c r="BV46" s="1611" t="s">
        <v>36</v>
      </c>
      <c r="BW46" s="1611" t="s">
        <v>36</v>
      </c>
      <c r="BX46" s="1611" t="s">
        <v>36</v>
      </c>
      <c r="BY46" s="1670" t="s">
        <v>36</v>
      </c>
      <c r="BZ46" s="1670" t="s">
        <v>36</v>
      </c>
      <c r="CA46" s="1670" t="s">
        <v>36</v>
      </c>
      <c r="CB46" s="1670" t="s">
        <v>36</v>
      </c>
      <c r="CC46" s="1670" t="s">
        <v>36</v>
      </c>
      <c r="CD46" s="1670" t="s">
        <v>36</v>
      </c>
      <c r="CE46" s="2583"/>
      <c r="CF46" s="2583"/>
      <c r="CG46" s="2583"/>
      <c r="CH46" s="2583"/>
      <c r="CI46" s="2583"/>
      <c r="CJ46" s="2583"/>
      <c r="CK46" s="2583"/>
      <c r="CL46" s="2583"/>
      <c r="CM46" s="2583"/>
      <c r="CN46" s="2583"/>
      <c r="CO46" s="2583"/>
      <c r="CP46" s="2583"/>
      <c r="CQ46" s="2583"/>
      <c r="CR46" s="2583"/>
      <c r="CS46" s="2583"/>
      <c r="CT46" s="2583"/>
      <c r="CU46" s="2583"/>
      <c r="CV46" s="2583"/>
      <c r="CW46" s="2583"/>
      <c r="CX46" s="2583"/>
      <c r="CY46" s="2583"/>
      <c r="CZ46" s="2583"/>
    </row>
    <row r="47" s="130" customFormat="true" ht="15" customHeight="true" x14ac:dyDescent="0.2">
      <c r="A47" s="3061" t="s">
        <v>103</v>
      </c>
      <c r="B47" s="291" t="s">
        <v>102</v>
      </c>
      <c r="C47" s="2797" t="s">
        <v>36</v>
      </c>
      <c r="D47" s="2805" t="s">
        <v>36</v>
      </c>
      <c r="E47" s="2805" t="s">
        <v>36</v>
      </c>
      <c r="F47" s="2805" t="s">
        <v>36</v>
      </c>
      <c r="G47" s="2814" t="s">
        <v>36</v>
      </c>
      <c r="H47" s="2823" t="s">
        <v>36</v>
      </c>
      <c r="I47" s="2805" t="s">
        <v>36</v>
      </c>
      <c r="J47" s="2805" t="s">
        <v>36</v>
      </c>
      <c r="K47" s="2805" t="s">
        <v>36</v>
      </c>
      <c r="L47" s="2832" t="s">
        <v>36</v>
      </c>
      <c r="M47" s="2837" t="s">
        <v>36</v>
      </c>
      <c r="N47" s="2805" t="s">
        <v>36</v>
      </c>
      <c r="O47" s="2805" t="s">
        <v>36</v>
      </c>
      <c r="P47" s="2805" t="s">
        <v>36</v>
      </c>
      <c r="Q47" s="2814" t="s">
        <v>36</v>
      </c>
      <c r="R47" s="2837" t="s">
        <v>36</v>
      </c>
      <c r="S47" s="2805" t="s">
        <v>36</v>
      </c>
      <c r="T47" s="2805" t="s">
        <v>36</v>
      </c>
      <c r="U47" s="2805" t="s">
        <v>36</v>
      </c>
      <c r="V47" s="2805" t="s">
        <v>36</v>
      </c>
      <c r="W47" s="2805" t="s">
        <v>36</v>
      </c>
      <c r="X47" s="2805" t="s">
        <v>36</v>
      </c>
      <c r="Y47" s="2846" t="s">
        <v>36</v>
      </c>
      <c r="Z47" s="2846" t="s">
        <v>36</v>
      </c>
      <c r="AA47" s="2846" t="s">
        <v>36</v>
      </c>
      <c r="AB47" s="2846" t="s">
        <v>36</v>
      </c>
      <c r="AC47" s="2846" t="s">
        <v>36</v>
      </c>
      <c r="AD47" s="2846" t="s">
        <v>36</v>
      </c>
      <c r="AE47" s="2572"/>
      <c r="AF47" s="2572"/>
      <c r="AG47" s="2572"/>
      <c r="AH47" s="2572"/>
      <c r="AI47" s="2572"/>
      <c r="AJ47" s="2572"/>
      <c r="AK47" s="2572"/>
      <c r="AL47" s="2572"/>
      <c r="AM47" s="2572"/>
      <c r="AN47" s="2572"/>
      <c r="AO47" s="2572"/>
      <c r="AP47" s="2572"/>
      <c r="AQ47" s="2572"/>
      <c r="AR47" s="2572"/>
      <c r="AS47" s="2572"/>
      <c r="AT47" s="2572"/>
      <c r="AU47" s="2572"/>
      <c r="AV47" s="2572"/>
      <c r="AW47" s="2572"/>
      <c r="AX47" s="2572"/>
      <c r="AY47" s="2572"/>
      <c r="AZ47" s="239"/>
      <c r="BA47" s="3048" t="s">
        <v>103</v>
      </c>
      <c r="BB47" s="165" t="s">
        <v>102</v>
      </c>
      <c r="BC47" s="1592" t="s">
        <v>36</v>
      </c>
      <c r="BD47" s="1611" t="s">
        <v>36</v>
      </c>
      <c r="BE47" s="1611" t="s">
        <v>36</v>
      </c>
      <c r="BF47" s="1611" t="s">
        <v>36</v>
      </c>
      <c r="BG47" s="1631" t="s">
        <v>36</v>
      </c>
      <c r="BH47" s="1651" t="s">
        <v>36</v>
      </c>
      <c r="BI47" s="1611" t="s">
        <v>36</v>
      </c>
      <c r="BJ47" s="1611" t="s">
        <v>36</v>
      </c>
      <c r="BK47" s="1611" t="s">
        <v>36</v>
      </c>
      <c r="BL47" s="1631" t="s">
        <v>36</v>
      </c>
      <c r="BM47" s="1651" t="s">
        <v>36</v>
      </c>
      <c r="BN47" s="1611" t="s">
        <v>36</v>
      </c>
      <c r="BO47" s="1611" t="s">
        <v>36</v>
      </c>
      <c r="BP47" s="1611" t="s">
        <v>36</v>
      </c>
      <c r="BQ47" s="1631" t="s">
        <v>36</v>
      </c>
      <c r="BR47" s="1651" t="s">
        <v>36</v>
      </c>
      <c r="BS47" s="1611" t="s">
        <v>36</v>
      </c>
      <c r="BT47" s="1611" t="s">
        <v>36</v>
      </c>
      <c r="BU47" s="1611" t="s">
        <v>36</v>
      </c>
      <c r="BV47" s="1611" t="s">
        <v>36</v>
      </c>
      <c r="BW47" s="1611" t="s">
        <v>36</v>
      </c>
      <c r="BX47" s="1611" t="s">
        <v>36</v>
      </c>
      <c r="BY47" s="1670" t="s">
        <v>36</v>
      </c>
      <c r="BZ47" s="1670" t="s">
        <v>36</v>
      </c>
      <c r="CA47" s="1670" t="s">
        <v>36</v>
      </c>
      <c r="CB47" s="1670" t="s">
        <v>36</v>
      </c>
      <c r="CC47" s="1670" t="s">
        <v>36</v>
      </c>
      <c r="CD47" s="1670" t="s">
        <v>36</v>
      </c>
      <c r="CE47" s="2583"/>
      <c r="CF47" s="2583"/>
      <c r="CG47" s="2583"/>
      <c r="CH47" s="2583"/>
      <c r="CI47" s="2583"/>
      <c r="CJ47" s="2583"/>
      <c r="CK47" s="2583"/>
      <c r="CL47" s="2583"/>
      <c r="CM47" s="2583"/>
      <c r="CN47" s="2583"/>
      <c r="CO47" s="2583"/>
      <c r="CP47" s="2583"/>
      <c r="CQ47" s="2583"/>
      <c r="CR47" s="2583"/>
      <c r="CS47" s="2583"/>
      <c r="CT47" s="2583"/>
      <c r="CU47" s="2583"/>
      <c r="CV47" s="2583"/>
      <c r="CW47" s="2583"/>
      <c r="CX47" s="2583"/>
      <c r="CY47" s="2583"/>
      <c r="CZ47" s="2583"/>
    </row>
    <row r="48" s="130" customFormat="true" ht="15" customHeight="true" x14ac:dyDescent="0.2">
      <c r="A48" s="3061"/>
      <c r="B48" s="291" t="s">
        <v>101</v>
      </c>
      <c r="C48" s="2797" t="s">
        <v>36</v>
      </c>
      <c r="D48" s="2805" t="s">
        <v>36</v>
      </c>
      <c r="E48" s="2805" t="s">
        <v>36</v>
      </c>
      <c r="F48" s="2805" t="s">
        <v>36</v>
      </c>
      <c r="G48" s="2814" t="s">
        <v>36</v>
      </c>
      <c r="H48" s="2823" t="s">
        <v>36</v>
      </c>
      <c r="I48" s="2805" t="s">
        <v>36</v>
      </c>
      <c r="J48" s="2805" t="s">
        <v>36</v>
      </c>
      <c r="K48" s="2805" t="s">
        <v>36</v>
      </c>
      <c r="L48" s="2832" t="s">
        <v>36</v>
      </c>
      <c r="M48" s="2837" t="s">
        <v>36</v>
      </c>
      <c r="N48" s="2805" t="s">
        <v>36</v>
      </c>
      <c r="O48" s="2805" t="s">
        <v>36</v>
      </c>
      <c r="P48" s="2805" t="s">
        <v>36</v>
      </c>
      <c r="Q48" s="2814" t="s">
        <v>36</v>
      </c>
      <c r="R48" s="2837" t="s">
        <v>36</v>
      </c>
      <c r="S48" s="2805" t="s">
        <v>36</v>
      </c>
      <c r="T48" s="2805" t="s">
        <v>36</v>
      </c>
      <c r="U48" s="2805" t="s">
        <v>36</v>
      </c>
      <c r="V48" s="2805" t="s">
        <v>36</v>
      </c>
      <c r="W48" s="2805" t="s">
        <v>36</v>
      </c>
      <c r="X48" s="2805" t="s">
        <v>36</v>
      </c>
      <c r="Y48" s="2846" t="s">
        <v>36</v>
      </c>
      <c r="Z48" s="2846" t="s">
        <v>36</v>
      </c>
      <c r="AA48" s="2846" t="s">
        <v>36</v>
      </c>
      <c r="AB48" s="2846" t="s">
        <v>36</v>
      </c>
      <c r="AC48" s="2846" t="s">
        <v>36</v>
      </c>
      <c r="AD48" s="2846" t="s">
        <v>36</v>
      </c>
      <c r="AE48" s="2572"/>
      <c r="AF48" s="2572"/>
      <c r="AG48" s="2572"/>
      <c r="AH48" s="2572"/>
      <c r="AI48" s="2572"/>
      <c r="AJ48" s="2572"/>
      <c r="AK48" s="2572"/>
      <c r="AL48" s="2572"/>
      <c r="AM48" s="2572"/>
      <c r="AN48" s="2572"/>
      <c r="AO48" s="2572"/>
      <c r="AP48" s="2572"/>
      <c r="AQ48" s="2572"/>
      <c r="AR48" s="2572"/>
      <c r="AS48" s="2572"/>
      <c r="AT48" s="2572"/>
      <c r="AU48" s="2572"/>
      <c r="AV48" s="2572"/>
      <c r="AW48" s="2572"/>
      <c r="AX48" s="2572"/>
      <c r="AY48" s="2572"/>
      <c r="AZ48" s="239"/>
      <c r="BA48" s="3048"/>
      <c r="BB48" s="165" t="s">
        <v>101</v>
      </c>
      <c r="BC48" s="1592" t="s">
        <v>36</v>
      </c>
      <c r="BD48" s="1611" t="s">
        <v>36</v>
      </c>
      <c r="BE48" s="1611" t="s">
        <v>36</v>
      </c>
      <c r="BF48" s="1611" t="s">
        <v>36</v>
      </c>
      <c r="BG48" s="1631" t="s">
        <v>36</v>
      </c>
      <c r="BH48" s="1651" t="s">
        <v>36</v>
      </c>
      <c r="BI48" s="1611" t="s">
        <v>36</v>
      </c>
      <c r="BJ48" s="1611" t="s">
        <v>36</v>
      </c>
      <c r="BK48" s="1611" t="s">
        <v>36</v>
      </c>
      <c r="BL48" s="1631" t="s">
        <v>36</v>
      </c>
      <c r="BM48" s="1651" t="s">
        <v>36</v>
      </c>
      <c r="BN48" s="1611" t="s">
        <v>36</v>
      </c>
      <c r="BO48" s="1611" t="s">
        <v>36</v>
      </c>
      <c r="BP48" s="1611" t="s">
        <v>36</v>
      </c>
      <c r="BQ48" s="1631" t="s">
        <v>36</v>
      </c>
      <c r="BR48" s="1651" t="s">
        <v>36</v>
      </c>
      <c r="BS48" s="1611" t="s">
        <v>36</v>
      </c>
      <c r="BT48" s="1611" t="s">
        <v>36</v>
      </c>
      <c r="BU48" s="1611" t="s">
        <v>36</v>
      </c>
      <c r="BV48" s="1611" t="s">
        <v>36</v>
      </c>
      <c r="BW48" s="1611" t="s">
        <v>36</v>
      </c>
      <c r="BX48" s="1611" t="s">
        <v>36</v>
      </c>
      <c r="BY48" s="1670" t="s">
        <v>36</v>
      </c>
      <c r="BZ48" s="1670" t="s">
        <v>36</v>
      </c>
      <c r="CA48" s="1670" t="s">
        <v>36</v>
      </c>
      <c r="CB48" s="1670" t="s">
        <v>36</v>
      </c>
      <c r="CC48" s="1670" t="s">
        <v>36</v>
      </c>
      <c r="CD48" s="1670" t="s">
        <v>36</v>
      </c>
      <c r="CE48" s="2583"/>
      <c r="CF48" s="2583"/>
      <c r="CG48" s="2583"/>
      <c r="CH48" s="2583"/>
      <c r="CI48" s="2583"/>
      <c r="CJ48" s="2583"/>
      <c r="CK48" s="2583"/>
      <c r="CL48" s="2583"/>
      <c r="CM48" s="2583"/>
      <c r="CN48" s="2583"/>
      <c r="CO48" s="2583"/>
      <c r="CP48" s="2583"/>
      <c r="CQ48" s="2583"/>
      <c r="CR48" s="2583"/>
      <c r="CS48" s="2583"/>
      <c r="CT48" s="2583"/>
      <c r="CU48" s="2583"/>
      <c r="CV48" s="2583"/>
      <c r="CW48" s="2583"/>
      <c r="CX48" s="2583"/>
      <c r="CY48" s="2583"/>
      <c r="CZ48" s="2583"/>
    </row>
    <row r="49" s="130" customFormat="true" ht="15" customHeight="true" x14ac:dyDescent="0.2">
      <c r="A49" s="3061"/>
      <c r="B49" s="291" t="s">
        <v>69</v>
      </c>
      <c r="C49" s="2797" t="s">
        <v>36</v>
      </c>
      <c r="D49" s="2805" t="s">
        <v>36</v>
      </c>
      <c r="E49" s="2805" t="s">
        <v>36</v>
      </c>
      <c r="F49" s="2805" t="s">
        <v>36</v>
      </c>
      <c r="G49" s="2814" t="s">
        <v>36</v>
      </c>
      <c r="H49" s="2823" t="s">
        <v>36</v>
      </c>
      <c r="I49" s="2805" t="s">
        <v>36</v>
      </c>
      <c r="J49" s="2805" t="s">
        <v>36</v>
      </c>
      <c r="K49" s="2805" t="s">
        <v>36</v>
      </c>
      <c r="L49" s="2832" t="s">
        <v>36</v>
      </c>
      <c r="M49" s="2837" t="s">
        <v>36</v>
      </c>
      <c r="N49" s="2805" t="s">
        <v>36</v>
      </c>
      <c r="O49" s="2805" t="s">
        <v>36</v>
      </c>
      <c r="P49" s="2805" t="s">
        <v>36</v>
      </c>
      <c r="Q49" s="2814" t="s">
        <v>36</v>
      </c>
      <c r="R49" s="2837" t="s">
        <v>36</v>
      </c>
      <c r="S49" s="2805" t="s">
        <v>36</v>
      </c>
      <c r="T49" s="2805" t="s">
        <v>36</v>
      </c>
      <c r="U49" s="2805" t="s">
        <v>36</v>
      </c>
      <c r="V49" s="2805" t="s">
        <v>36</v>
      </c>
      <c r="W49" s="2805" t="s">
        <v>36</v>
      </c>
      <c r="X49" s="2805" t="s">
        <v>36</v>
      </c>
      <c r="Y49" s="2846" t="s">
        <v>36</v>
      </c>
      <c r="Z49" s="2846" t="s">
        <v>36</v>
      </c>
      <c r="AA49" s="2846" t="s">
        <v>36</v>
      </c>
      <c r="AB49" s="2846" t="s">
        <v>36</v>
      </c>
      <c r="AC49" s="2846" t="s">
        <v>36</v>
      </c>
      <c r="AD49" s="2846" t="s">
        <v>36</v>
      </c>
      <c r="AE49" s="2572"/>
      <c r="AF49" s="2572"/>
      <c r="AG49" s="2572"/>
      <c r="AH49" s="2572"/>
      <c r="AI49" s="2572"/>
      <c r="AJ49" s="2572"/>
      <c r="AK49" s="2572"/>
      <c r="AL49" s="2572"/>
      <c r="AM49" s="2572"/>
      <c r="AN49" s="2572"/>
      <c r="AO49" s="2572"/>
      <c r="AP49" s="2572"/>
      <c r="AQ49" s="2572"/>
      <c r="AR49" s="2572"/>
      <c r="AS49" s="2572"/>
      <c r="AT49" s="2572"/>
      <c r="AU49" s="2572"/>
      <c r="AV49" s="2572"/>
      <c r="AW49" s="2572"/>
      <c r="AX49" s="2572"/>
      <c r="AY49" s="2572"/>
      <c r="AZ49" s="239"/>
      <c r="BA49" s="3048"/>
      <c r="BB49" s="165" t="s">
        <v>69</v>
      </c>
      <c r="BC49" s="1592" t="s">
        <v>36</v>
      </c>
      <c r="BD49" s="1611" t="s">
        <v>36</v>
      </c>
      <c r="BE49" s="1611" t="s">
        <v>36</v>
      </c>
      <c r="BF49" s="1611" t="s">
        <v>36</v>
      </c>
      <c r="BG49" s="1631" t="s">
        <v>36</v>
      </c>
      <c r="BH49" s="1651" t="s">
        <v>36</v>
      </c>
      <c r="BI49" s="1611" t="s">
        <v>36</v>
      </c>
      <c r="BJ49" s="1611" t="s">
        <v>36</v>
      </c>
      <c r="BK49" s="1611" t="s">
        <v>36</v>
      </c>
      <c r="BL49" s="1631" t="s">
        <v>36</v>
      </c>
      <c r="BM49" s="1651" t="s">
        <v>36</v>
      </c>
      <c r="BN49" s="1611" t="s">
        <v>36</v>
      </c>
      <c r="BO49" s="1611" t="s">
        <v>36</v>
      </c>
      <c r="BP49" s="1611" t="s">
        <v>36</v>
      </c>
      <c r="BQ49" s="1631" t="s">
        <v>36</v>
      </c>
      <c r="BR49" s="1651" t="s">
        <v>36</v>
      </c>
      <c r="BS49" s="1611" t="s">
        <v>36</v>
      </c>
      <c r="BT49" s="1611" t="s">
        <v>36</v>
      </c>
      <c r="BU49" s="1611" t="s">
        <v>36</v>
      </c>
      <c r="BV49" s="1611" t="s">
        <v>36</v>
      </c>
      <c r="BW49" s="1611" t="s">
        <v>36</v>
      </c>
      <c r="BX49" s="1611" t="s">
        <v>36</v>
      </c>
      <c r="BY49" s="1670" t="s">
        <v>36</v>
      </c>
      <c r="BZ49" s="1670" t="s">
        <v>36</v>
      </c>
      <c r="CA49" s="1670" t="s">
        <v>36</v>
      </c>
      <c r="CB49" s="1670" t="s">
        <v>36</v>
      </c>
      <c r="CC49" s="1670" t="s">
        <v>36</v>
      </c>
      <c r="CD49" s="1670" t="s">
        <v>36</v>
      </c>
      <c r="CE49" s="2583"/>
      <c r="CF49" s="2583"/>
      <c r="CG49" s="2583"/>
      <c r="CH49" s="2583"/>
      <c r="CI49" s="2583"/>
      <c r="CJ49" s="2583"/>
      <c r="CK49" s="2583"/>
      <c r="CL49" s="2583"/>
      <c r="CM49" s="2583"/>
      <c r="CN49" s="2583"/>
      <c r="CO49" s="2583"/>
      <c r="CP49" s="2583"/>
      <c r="CQ49" s="2583"/>
      <c r="CR49" s="2583"/>
      <c r="CS49" s="2583"/>
      <c r="CT49" s="2583"/>
      <c r="CU49" s="2583"/>
      <c r="CV49" s="2583"/>
      <c r="CW49" s="2583"/>
      <c r="CX49" s="2583"/>
      <c r="CY49" s="2583"/>
      <c r="CZ49" s="2583"/>
    </row>
    <row r="50" s="130" customFormat="true" ht="15" customHeight="true" x14ac:dyDescent="0.2">
      <c r="A50" s="3061" t="s">
        <v>104</v>
      </c>
      <c r="B50" s="291" t="s">
        <v>102</v>
      </c>
      <c r="C50" s="2797" t="s">
        <v>36</v>
      </c>
      <c r="D50" s="2805" t="s">
        <v>36</v>
      </c>
      <c r="E50" s="2805" t="s">
        <v>36</v>
      </c>
      <c r="F50" s="2805" t="s">
        <v>36</v>
      </c>
      <c r="G50" s="2814" t="s">
        <v>36</v>
      </c>
      <c r="H50" s="2823" t="s">
        <v>36</v>
      </c>
      <c r="I50" s="2805" t="s">
        <v>36</v>
      </c>
      <c r="J50" s="2805" t="s">
        <v>36</v>
      </c>
      <c r="K50" s="2805" t="s">
        <v>36</v>
      </c>
      <c r="L50" s="2832" t="s">
        <v>36</v>
      </c>
      <c r="M50" s="2837" t="s">
        <v>36</v>
      </c>
      <c r="N50" s="2805" t="s">
        <v>36</v>
      </c>
      <c r="O50" s="2805" t="s">
        <v>36</v>
      </c>
      <c r="P50" s="2805" t="s">
        <v>36</v>
      </c>
      <c r="Q50" s="2814" t="s">
        <v>36</v>
      </c>
      <c r="R50" s="2837" t="s">
        <v>36</v>
      </c>
      <c r="S50" s="2805" t="s">
        <v>36</v>
      </c>
      <c r="T50" s="2805" t="s">
        <v>36</v>
      </c>
      <c r="U50" s="2805" t="s">
        <v>36</v>
      </c>
      <c r="V50" s="2805" t="s">
        <v>36</v>
      </c>
      <c r="W50" s="2805" t="s">
        <v>36</v>
      </c>
      <c r="X50" s="2805" t="s">
        <v>36</v>
      </c>
      <c r="Y50" s="2846" t="s">
        <v>36</v>
      </c>
      <c r="Z50" s="2846" t="s">
        <v>36</v>
      </c>
      <c r="AA50" s="2846" t="s">
        <v>36</v>
      </c>
      <c r="AB50" s="2846" t="s">
        <v>36</v>
      </c>
      <c r="AC50" s="2846" t="s">
        <v>36</v>
      </c>
      <c r="AD50" s="2846" t="s">
        <v>36</v>
      </c>
      <c r="AE50" s="2572"/>
      <c r="AF50" s="2572"/>
      <c r="AG50" s="2572"/>
      <c r="AH50" s="2572"/>
      <c r="AI50" s="2572"/>
      <c r="AJ50" s="2572"/>
      <c r="AK50" s="2572"/>
      <c r="AL50" s="2572"/>
      <c r="AM50" s="2572"/>
      <c r="AN50" s="2572"/>
      <c r="AO50" s="2572"/>
      <c r="AP50" s="2572"/>
      <c r="AQ50" s="2572"/>
      <c r="AR50" s="2572"/>
      <c r="AS50" s="2572"/>
      <c r="AT50" s="2572"/>
      <c r="AU50" s="2572"/>
      <c r="AV50" s="2572"/>
      <c r="AW50" s="2572"/>
      <c r="AX50" s="2572"/>
      <c r="AY50" s="2572"/>
      <c r="AZ50" s="239"/>
      <c r="BA50" s="3048" t="s">
        <v>104</v>
      </c>
      <c r="BB50" s="165" t="s">
        <v>102</v>
      </c>
      <c r="BC50" s="1592" t="s">
        <v>36</v>
      </c>
      <c r="BD50" s="1611" t="s">
        <v>36</v>
      </c>
      <c r="BE50" s="1611" t="s">
        <v>36</v>
      </c>
      <c r="BF50" s="1611" t="s">
        <v>36</v>
      </c>
      <c r="BG50" s="1631" t="s">
        <v>36</v>
      </c>
      <c r="BH50" s="1651" t="s">
        <v>36</v>
      </c>
      <c r="BI50" s="1611" t="s">
        <v>36</v>
      </c>
      <c r="BJ50" s="1611" t="s">
        <v>36</v>
      </c>
      <c r="BK50" s="1611" t="s">
        <v>36</v>
      </c>
      <c r="BL50" s="1631" t="s">
        <v>36</v>
      </c>
      <c r="BM50" s="1651" t="s">
        <v>36</v>
      </c>
      <c r="BN50" s="1611" t="s">
        <v>36</v>
      </c>
      <c r="BO50" s="1611" t="s">
        <v>36</v>
      </c>
      <c r="BP50" s="1611" t="s">
        <v>36</v>
      </c>
      <c r="BQ50" s="1631" t="s">
        <v>36</v>
      </c>
      <c r="BR50" s="1651" t="s">
        <v>36</v>
      </c>
      <c r="BS50" s="1611" t="s">
        <v>36</v>
      </c>
      <c r="BT50" s="1611" t="s">
        <v>36</v>
      </c>
      <c r="BU50" s="1611" t="s">
        <v>36</v>
      </c>
      <c r="BV50" s="1611" t="s">
        <v>36</v>
      </c>
      <c r="BW50" s="1611" t="s">
        <v>36</v>
      </c>
      <c r="BX50" s="1611" t="s">
        <v>36</v>
      </c>
      <c r="BY50" s="1670" t="s">
        <v>36</v>
      </c>
      <c r="BZ50" s="1670" t="s">
        <v>36</v>
      </c>
      <c r="CA50" s="1670" t="s">
        <v>36</v>
      </c>
      <c r="CB50" s="1670" t="s">
        <v>36</v>
      </c>
      <c r="CC50" s="1670" t="s">
        <v>36</v>
      </c>
      <c r="CD50" s="1670" t="s">
        <v>36</v>
      </c>
      <c r="CE50" s="2583"/>
      <c r="CF50" s="2583"/>
      <c r="CG50" s="2583"/>
      <c r="CH50" s="2583"/>
      <c r="CI50" s="2583"/>
      <c r="CJ50" s="2583"/>
      <c r="CK50" s="2583"/>
      <c r="CL50" s="2583"/>
      <c r="CM50" s="2583"/>
      <c r="CN50" s="2583"/>
      <c r="CO50" s="2583"/>
      <c r="CP50" s="2583"/>
      <c r="CQ50" s="2583"/>
      <c r="CR50" s="2583"/>
      <c r="CS50" s="2583"/>
      <c r="CT50" s="2583"/>
      <c r="CU50" s="2583"/>
      <c r="CV50" s="2583"/>
      <c r="CW50" s="2583"/>
      <c r="CX50" s="2583"/>
      <c r="CY50" s="2583"/>
      <c r="CZ50" s="2583"/>
    </row>
    <row r="51" s="130" customFormat="true" ht="15" customHeight="true" x14ac:dyDescent="0.2">
      <c r="A51" s="3061"/>
      <c r="B51" s="291" t="s">
        <v>101</v>
      </c>
      <c r="C51" s="2797" t="s">
        <v>36</v>
      </c>
      <c r="D51" s="2805" t="s">
        <v>36</v>
      </c>
      <c r="E51" s="2805" t="s">
        <v>36</v>
      </c>
      <c r="F51" s="2805" t="s">
        <v>36</v>
      </c>
      <c r="G51" s="2814" t="s">
        <v>36</v>
      </c>
      <c r="H51" s="2823" t="s">
        <v>36</v>
      </c>
      <c r="I51" s="2805" t="s">
        <v>36</v>
      </c>
      <c r="J51" s="2805" t="s">
        <v>36</v>
      </c>
      <c r="K51" s="2805" t="s">
        <v>36</v>
      </c>
      <c r="L51" s="2832" t="s">
        <v>36</v>
      </c>
      <c r="M51" s="2837" t="s">
        <v>36</v>
      </c>
      <c r="N51" s="2805" t="s">
        <v>36</v>
      </c>
      <c r="O51" s="2805" t="s">
        <v>36</v>
      </c>
      <c r="P51" s="2805" t="s">
        <v>36</v>
      </c>
      <c r="Q51" s="2814" t="s">
        <v>36</v>
      </c>
      <c r="R51" s="2837" t="s">
        <v>36</v>
      </c>
      <c r="S51" s="2805" t="s">
        <v>36</v>
      </c>
      <c r="T51" s="2805" t="s">
        <v>36</v>
      </c>
      <c r="U51" s="2805" t="s">
        <v>36</v>
      </c>
      <c r="V51" s="2805" t="s">
        <v>36</v>
      </c>
      <c r="W51" s="2805" t="s">
        <v>36</v>
      </c>
      <c r="X51" s="2805" t="s">
        <v>36</v>
      </c>
      <c r="Y51" s="2846" t="s">
        <v>36</v>
      </c>
      <c r="Z51" s="2846" t="s">
        <v>36</v>
      </c>
      <c r="AA51" s="2846" t="s">
        <v>36</v>
      </c>
      <c r="AB51" s="2846" t="s">
        <v>36</v>
      </c>
      <c r="AC51" s="2846" t="s">
        <v>36</v>
      </c>
      <c r="AD51" s="2846" t="s">
        <v>36</v>
      </c>
      <c r="AE51" s="2572"/>
      <c r="AF51" s="2572"/>
      <c r="AG51" s="2572"/>
      <c r="AH51" s="2572"/>
      <c r="AI51" s="2572"/>
      <c r="AJ51" s="2572"/>
      <c r="AK51" s="2572"/>
      <c r="AL51" s="2572"/>
      <c r="AM51" s="2572"/>
      <c r="AN51" s="2572"/>
      <c r="AO51" s="2572"/>
      <c r="AP51" s="2572"/>
      <c r="AQ51" s="2572"/>
      <c r="AR51" s="2572"/>
      <c r="AS51" s="2572"/>
      <c r="AT51" s="2572"/>
      <c r="AU51" s="2572"/>
      <c r="AV51" s="2572"/>
      <c r="AW51" s="2572"/>
      <c r="AX51" s="2572"/>
      <c r="AY51" s="2572"/>
      <c r="AZ51" s="239"/>
      <c r="BA51" s="3048"/>
      <c r="BB51" s="165" t="s">
        <v>101</v>
      </c>
      <c r="BC51" s="1592" t="s">
        <v>36</v>
      </c>
      <c r="BD51" s="1611" t="s">
        <v>36</v>
      </c>
      <c r="BE51" s="1611" t="s">
        <v>36</v>
      </c>
      <c r="BF51" s="1611" t="s">
        <v>36</v>
      </c>
      <c r="BG51" s="1631" t="s">
        <v>36</v>
      </c>
      <c r="BH51" s="1651" t="s">
        <v>36</v>
      </c>
      <c r="BI51" s="1611" t="s">
        <v>36</v>
      </c>
      <c r="BJ51" s="1611" t="s">
        <v>36</v>
      </c>
      <c r="BK51" s="1611" t="s">
        <v>36</v>
      </c>
      <c r="BL51" s="1631" t="s">
        <v>36</v>
      </c>
      <c r="BM51" s="1651" t="s">
        <v>36</v>
      </c>
      <c r="BN51" s="1611" t="s">
        <v>36</v>
      </c>
      <c r="BO51" s="1611" t="s">
        <v>36</v>
      </c>
      <c r="BP51" s="1611" t="s">
        <v>36</v>
      </c>
      <c r="BQ51" s="1631" t="s">
        <v>36</v>
      </c>
      <c r="BR51" s="1651" t="s">
        <v>36</v>
      </c>
      <c r="BS51" s="1611" t="s">
        <v>36</v>
      </c>
      <c r="BT51" s="1611" t="s">
        <v>36</v>
      </c>
      <c r="BU51" s="1611" t="s">
        <v>36</v>
      </c>
      <c r="BV51" s="1611" t="s">
        <v>36</v>
      </c>
      <c r="BW51" s="1611" t="s">
        <v>36</v>
      </c>
      <c r="BX51" s="1611" t="s">
        <v>36</v>
      </c>
      <c r="BY51" s="1670" t="s">
        <v>36</v>
      </c>
      <c r="BZ51" s="1670" t="s">
        <v>36</v>
      </c>
      <c r="CA51" s="1670" t="s">
        <v>36</v>
      </c>
      <c r="CB51" s="1670" t="s">
        <v>36</v>
      </c>
      <c r="CC51" s="1670" t="s">
        <v>36</v>
      </c>
      <c r="CD51" s="1670" t="s">
        <v>36</v>
      </c>
      <c r="CE51" s="2583"/>
      <c r="CF51" s="2583"/>
      <c r="CG51" s="2583"/>
      <c r="CH51" s="2583"/>
      <c r="CI51" s="2583"/>
      <c r="CJ51" s="2583"/>
      <c r="CK51" s="2583"/>
      <c r="CL51" s="2583"/>
      <c r="CM51" s="2583"/>
      <c r="CN51" s="2583"/>
      <c r="CO51" s="2583"/>
      <c r="CP51" s="2583"/>
      <c r="CQ51" s="2583"/>
      <c r="CR51" s="2583"/>
      <c r="CS51" s="2583"/>
      <c r="CT51" s="2583"/>
      <c r="CU51" s="2583"/>
      <c r="CV51" s="2583"/>
      <c r="CW51" s="2583"/>
      <c r="CX51" s="2583"/>
      <c r="CY51" s="2583"/>
      <c r="CZ51" s="2583"/>
    </row>
    <row r="52" s="130" customFormat="true" ht="15" customHeight="true" x14ac:dyDescent="0.2">
      <c r="A52" s="3061"/>
      <c r="B52" s="291" t="s">
        <v>69</v>
      </c>
      <c r="C52" s="2797" t="s">
        <v>36</v>
      </c>
      <c r="D52" s="2805" t="s">
        <v>36</v>
      </c>
      <c r="E52" s="2805" t="s">
        <v>36</v>
      </c>
      <c r="F52" s="2805" t="s">
        <v>36</v>
      </c>
      <c r="G52" s="2814" t="s">
        <v>36</v>
      </c>
      <c r="H52" s="2823" t="s">
        <v>36</v>
      </c>
      <c r="I52" s="2805" t="s">
        <v>36</v>
      </c>
      <c r="J52" s="2805" t="s">
        <v>36</v>
      </c>
      <c r="K52" s="2805" t="s">
        <v>36</v>
      </c>
      <c r="L52" s="2832" t="s">
        <v>36</v>
      </c>
      <c r="M52" s="2837" t="s">
        <v>36</v>
      </c>
      <c r="N52" s="2805" t="s">
        <v>36</v>
      </c>
      <c r="O52" s="2805" t="s">
        <v>36</v>
      </c>
      <c r="P52" s="2805" t="s">
        <v>36</v>
      </c>
      <c r="Q52" s="2814" t="s">
        <v>36</v>
      </c>
      <c r="R52" s="2837" t="s">
        <v>36</v>
      </c>
      <c r="S52" s="2805" t="s">
        <v>36</v>
      </c>
      <c r="T52" s="2805" t="s">
        <v>36</v>
      </c>
      <c r="U52" s="2805" t="s">
        <v>36</v>
      </c>
      <c r="V52" s="2805" t="s">
        <v>36</v>
      </c>
      <c r="W52" s="2805" t="s">
        <v>36</v>
      </c>
      <c r="X52" s="2805" t="s">
        <v>36</v>
      </c>
      <c r="Y52" s="2846" t="s">
        <v>36</v>
      </c>
      <c r="Z52" s="2846" t="s">
        <v>36</v>
      </c>
      <c r="AA52" s="2846" t="s">
        <v>36</v>
      </c>
      <c r="AB52" s="2846" t="s">
        <v>36</v>
      </c>
      <c r="AC52" s="2846" t="s">
        <v>36</v>
      </c>
      <c r="AD52" s="2846" t="s">
        <v>36</v>
      </c>
      <c r="AE52" s="2572"/>
      <c r="AF52" s="2572"/>
      <c r="AG52" s="2572"/>
      <c r="AH52" s="2572"/>
      <c r="AI52" s="2572"/>
      <c r="AJ52" s="2572"/>
      <c r="AK52" s="2572"/>
      <c r="AL52" s="2572"/>
      <c r="AM52" s="2572"/>
      <c r="AN52" s="2572"/>
      <c r="AO52" s="2572"/>
      <c r="AP52" s="2572"/>
      <c r="AQ52" s="2572"/>
      <c r="AR52" s="2572"/>
      <c r="AS52" s="2572"/>
      <c r="AT52" s="2572"/>
      <c r="AU52" s="2572"/>
      <c r="AV52" s="2572"/>
      <c r="AW52" s="2572"/>
      <c r="AX52" s="2572"/>
      <c r="AY52" s="2572"/>
      <c r="AZ52" s="239"/>
      <c r="BA52" s="3048"/>
      <c r="BB52" s="165" t="s">
        <v>69</v>
      </c>
      <c r="BC52" s="1592" t="s">
        <v>36</v>
      </c>
      <c r="BD52" s="1611" t="s">
        <v>36</v>
      </c>
      <c r="BE52" s="1611" t="s">
        <v>36</v>
      </c>
      <c r="BF52" s="1611" t="s">
        <v>36</v>
      </c>
      <c r="BG52" s="1631" t="s">
        <v>36</v>
      </c>
      <c r="BH52" s="1651" t="s">
        <v>36</v>
      </c>
      <c r="BI52" s="1611" t="s">
        <v>36</v>
      </c>
      <c r="BJ52" s="1611" t="s">
        <v>36</v>
      </c>
      <c r="BK52" s="1611" t="s">
        <v>36</v>
      </c>
      <c r="BL52" s="1631" t="s">
        <v>36</v>
      </c>
      <c r="BM52" s="1651" t="s">
        <v>36</v>
      </c>
      <c r="BN52" s="1611" t="s">
        <v>36</v>
      </c>
      <c r="BO52" s="1611" t="s">
        <v>36</v>
      </c>
      <c r="BP52" s="1611" t="s">
        <v>36</v>
      </c>
      <c r="BQ52" s="1631" t="s">
        <v>36</v>
      </c>
      <c r="BR52" s="1651" t="s">
        <v>36</v>
      </c>
      <c r="BS52" s="1611" t="s">
        <v>36</v>
      </c>
      <c r="BT52" s="1611" t="s">
        <v>36</v>
      </c>
      <c r="BU52" s="1611" t="s">
        <v>36</v>
      </c>
      <c r="BV52" s="1611" t="s">
        <v>36</v>
      </c>
      <c r="BW52" s="1611" t="s">
        <v>36</v>
      </c>
      <c r="BX52" s="1611" t="s">
        <v>36</v>
      </c>
      <c r="BY52" s="1670" t="s">
        <v>36</v>
      </c>
      <c r="BZ52" s="1670" t="s">
        <v>36</v>
      </c>
      <c r="CA52" s="1670" t="s">
        <v>36</v>
      </c>
      <c r="CB52" s="1670" t="s">
        <v>36</v>
      </c>
      <c r="CC52" s="1670" t="s">
        <v>36</v>
      </c>
      <c r="CD52" s="1670" t="s">
        <v>36</v>
      </c>
      <c r="CE52" s="2583"/>
      <c r="CF52" s="2583"/>
      <c r="CG52" s="2583"/>
      <c r="CH52" s="2583"/>
      <c r="CI52" s="2583"/>
      <c r="CJ52" s="2583"/>
      <c r="CK52" s="2583"/>
      <c r="CL52" s="2583"/>
      <c r="CM52" s="2583"/>
      <c r="CN52" s="2583"/>
      <c r="CO52" s="2583"/>
      <c r="CP52" s="2583"/>
      <c r="CQ52" s="2583"/>
      <c r="CR52" s="2583"/>
      <c r="CS52" s="2583"/>
      <c r="CT52" s="2583"/>
      <c r="CU52" s="2583"/>
      <c r="CV52" s="2583"/>
      <c r="CW52" s="2583"/>
      <c r="CX52" s="2583"/>
      <c r="CY52" s="2583"/>
      <c r="CZ52" s="2583"/>
    </row>
    <row r="53" s="130" customFormat="true" ht="15" customHeight="true" x14ac:dyDescent="0.2">
      <c r="A53" s="3061" t="s">
        <v>107</v>
      </c>
      <c r="B53" s="291" t="s">
        <v>102</v>
      </c>
      <c r="C53" s="2797" t="s">
        <v>36</v>
      </c>
      <c r="D53" s="2805" t="s">
        <v>36</v>
      </c>
      <c r="E53" s="2805" t="s">
        <v>36</v>
      </c>
      <c r="F53" s="2805" t="s">
        <v>36</v>
      </c>
      <c r="G53" s="2814" t="s">
        <v>36</v>
      </c>
      <c r="H53" s="2823" t="s">
        <v>36</v>
      </c>
      <c r="I53" s="2805" t="s">
        <v>36</v>
      </c>
      <c r="J53" s="2805" t="s">
        <v>36</v>
      </c>
      <c r="K53" s="2805" t="s">
        <v>36</v>
      </c>
      <c r="L53" s="2832" t="s">
        <v>36</v>
      </c>
      <c r="M53" s="2837" t="s">
        <v>36</v>
      </c>
      <c r="N53" s="2805" t="s">
        <v>36</v>
      </c>
      <c r="O53" s="2805" t="s">
        <v>36</v>
      </c>
      <c r="P53" s="2805" t="s">
        <v>36</v>
      </c>
      <c r="Q53" s="2814" t="s">
        <v>36</v>
      </c>
      <c r="R53" s="2837" t="s">
        <v>36</v>
      </c>
      <c r="S53" s="2805" t="s">
        <v>36</v>
      </c>
      <c r="T53" s="2805" t="s">
        <v>36</v>
      </c>
      <c r="U53" s="2805" t="s">
        <v>36</v>
      </c>
      <c r="V53" s="2805" t="s">
        <v>36</v>
      </c>
      <c r="W53" s="2805" t="s">
        <v>36</v>
      </c>
      <c r="X53" s="2805" t="s">
        <v>36</v>
      </c>
      <c r="Y53" s="2846" t="s">
        <v>36</v>
      </c>
      <c r="Z53" s="2846" t="s">
        <v>36</v>
      </c>
      <c r="AA53" s="2846" t="s">
        <v>36</v>
      </c>
      <c r="AB53" s="2846" t="s">
        <v>36</v>
      </c>
      <c r="AC53" s="2846" t="s">
        <v>36</v>
      </c>
      <c r="AD53" s="2846" t="s">
        <v>36</v>
      </c>
      <c r="AE53" s="2572"/>
      <c r="AF53" s="2572"/>
      <c r="AG53" s="2572"/>
      <c r="AH53" s="2572"/>
      <c r="AI53" s="2572"/>
      <c r="AJ53" s="2572"/>
      <c r="AK53" s="2572"/>
      <c r="AL53" s="2572"/>
      <c r="AM53" s="2572"/>
      <c r="AN53" s="2572"/>
      <c r="AO53" s="2572"/>
      <c r="AP53" s="2572"/>
      <c r="AQ53" s="2572"/>
      <c r="AR53" s="2572"/>
      <c r="AS53" s="2572"/>
      <c r="AT53" s="2572"/>
      <c r="AU53" s="2572"/>
      <c r="AV53" s="2572"/>
      <c r="AW53" s="2572"/>
      <c r="AX53" s="2572"/>
      <c r="AY53" s="2572"/>
      <c r="AZ53" s="239"/>
      <c r="BA53" s="3048" t="s">
        <v>107</v>
      </c>
      <c r="BB53" s="165" t="s">
        <v>102</v>
      </c>
      <c r="BC53" s="1592" t="s">
        <v>36</v>
      </c>
      <c r="BD53" s="1611" t="s">
        <v>36</v>
      </c>
      <c r="BE53" s="1611" t="s">
        <v>36</v>
      </c>
      <c r="BF53" s="1611" t="s">
        <v>36</v>
      </c>
      <c r="BG53" s="1631" t="s">
        <v>36</v>
      </c>
      <c r="BH53" s="1651" t="s">
        <v>36</v>
      </c>
      <c r="BI53" s="1611" t="s">
        <v>36</v>
      </c>
      <c r="BJ53" s="1611" t="s">
        <v>36</v>
      </c>
      <c r="BK53" s="1611" t="s">
        <v>36</v>
      </c>
      <c r="BL53" s="1631" t="s">
        <v>36</v>
      </c>
      <c r="BM53" s="1651" t="s">
        <v>36</v>
      </c>
      <c r="BN53" s="1611" t="s">
        <v>36</v>
      </c>
      <c r="BO53" s="1611" t="s">
        <v>36</v>
      </c>
      <c r="BP53" s="1611" t="s">
        <v>36</v>
      </c>
      <c r="BQ53" s="1631" t="s">
        <v>36</v>
      </c>
      <c r="BR53" s="1651" t="s">
        <v>36</v>
      </c>
      <c r="BS53" s="1611" t="s">
        <v>36</v>
      </c>
      <c r="BT53" s="1611" t="s">
        <v>36</v>
      </c>
      <c r="BU53" s="1611" t="s">
        <v>36</v>
      </c>
      <c r="BV53" s="1611" t="s">
        <v>36</v>
      </c>
      <c r="BW53" s="1611" t="s">
        <v>36</v>
      </c>
      <c r="BX53" s="1611" t="s">
        <v>36</v>
      </c>
      <c r="BY53" s="1670" t="s">
        <v>36</v>
      </c>
      <c r="BZ53" s="1670" t="s">
        <v>36</v>
      </c>
      <c r="CA53" s="1670" t="s">
        <v>36</v>
      </c>
      <c r="CB53" s="1670" t="s">
        <v>36</v>
      </c>
      <c r="CC53" s="1670" t="s">
        <v>36</v>
      </c>
      <c r="CD53" s="1670" t="s">
        <v>36</v>
      </c>
      <c r="CE53" s="2583"/>
      <c r="CF53" s="2583"/>
      <c r="CG53" s="2583"/>
      <c r="CH53" s="2583"/>
      <c r="CI53" s="2583"/>
      <c r="CJ53" s="2583"/>
      <c r="CK53" s="2583"/>
      <c r="CL53" s="2583"/>
      <c r="CM53" s="2583"/>
      <c r="CN53" s="2583"/>
      <c r="CO53" s="2583"/>
      <c r="CP53" s="2583"/>
      <c r="CQ53" s="2583"/>
      <c r="CR53" s="2583"/>
      <c r="CS53" s="2583"/>
      <c r="CT53" s="2583"/>
      <c r="CU53" s="2583"/>
      <c r="CV53" s="2583"/>
      <c r="CW53" s="2583"/>
      <c r="CX53" s="2583"/>
      <c r="CY53" s="2583"/>
      <c r="CZ53" s="2583"/>
    </row>
    <row r="54" s="130" customFormat="true" ht="15" customHeight="true" x14ac:dyDescent="0.2">
      <c r="A54" s="3061"/>
      <c r="B54" s="291" t="s">
        <v>101</v>
      </c>
      <c r="C54" s="2797" t="s">
        <v>36</v>
      </c>
      <c r="D54" s="2805" t="s">
        <v>36</v>
      </c>
      <c r="E54" s="2805" t="s">
        <v>36</v>
      </c>
      <c r="F54" s="2805" t="s">
        <v>36</v>
      </c>
      <c r="G54" s="2814" t="s">
        <v>36</v>
      </c>
      <c r="H54" s="2823" t="s">
        <v>36</v>
      </c>
      <c r="I54" s="2805" t="s">
        <v>36</v>
      </c>
      <c r="J54" s="2805" t="s">
        <v>36</v>
      </c>
      <c r="K54" s="2805" t="s">
        <v>36</v>
      </c>
      <c r="L54" s="2832" t="s">
        <v>36</v>
      </c>
      <c r="M54" s="2837" t="s">
        <v>36</v>
      </c>
      <c r="N54" s="2805" t="s">
        <v>36</v>
      </c>
      <c r="O54" s="2805" t="s">
        <v>36</v>
      </c>
      <c r="P54" s="2805" t="s">
        <v>36</v>
      </c>
      <c r="Q54" s="2814" t="s">
        <v>36</v>
      </c>
      <c r="R54" s="2837" t="s">
        <v>36</v>
      </c>
      <c r="S54" s="2805" t="s">
        <v>36</v>
      </c>
      <c r="T54" s="2805" t="s">
        <v>36</v>
      </c>
      <c r="U54" s="2805" t="s">
        <v>36</v>
      </c>
      <c r="V54" s="2805" t="s">
        <v>36</v>
      </c>
      <c r="W54" s="2805" t="s">
        <v>36</v>
      </c>
      <c r="X54" s="2805" t="s">
        <v>36</v>
      </c>
      <c r="Y54" s="2846" t="s">
        <v>36</v>
      </c>
      <c r="Z54" s="2846" t="s">
        <v>36</v>
      </c>
      <c r="AA54" s="2846" t="s">
        <v>36</v>
      </c>
      <c r="AB54" s="2846" t="s">
        <v>36</v>
      </c>
      <c r="AC54" s="2846" t="s">
        <v>36</v>
      </c>
      <c r="AD54" s="2846" t="s">
        <v>36</v>
      </c>
      <c r="AE54" s="2572"/>
      <c r="AF54" s="2572"/>
      <c r="AG54" s="2572"/>
      <c r="AH54" s="2572"/>
      <c r="AI54" s="2572"/>
      <c r="AJ54" s="2572"/>
      <c r="AK54" s="2572"/>
      <c r="AL54" s="2572"/>
      <c r="AM54" s="2572"/>
      <c r="AN54" s="2572"/>
      <c r="AO54" s="2572"/>
      <c r="AP54" s="2572"/>
      <c r="AQ54" s="2572"/>
      <c r="AR54" s="2572"/>
      <c r="AS54" s="2572"/>
      <c r="AT54" s="2572"/>
      <c r="AU54" s="2572"/>
      <c r="AV54" s="2572"/>
      <c r="AW54" s="2572"/>
      <c r="AX54" s="2572"/>
      <c r="AY54" s="2572"/>
      <c r="AZ54" s="239"/>
      <c r="BA54" s="3048"/>
      <c r="BB54" s="165" t="s">
        <v>101</v>
      </c>
      <c r="BC54" s="1592" t="s">
        <v>36</v>
      </c>
      <c r="BD54" s="1611" t="s">
        <v>36</v>
      </c>
      <c r="BE54" s="1611" t="s">
        <v>36</v>
      </c>
      <c r="BF54" s="1611" t="s">
        <v>36</v>
      </c>
      <c r="BG54" s="1631" t="s">
        <v>36</v>
      </c>
      <c r="BH54" s="1651" t="s">
        <v>36</v>
      </c>
      <c r="BI54" s="1611" t="s">
        <v>36</v>
      </c>
      <c r="BJ54" s="1611" t="s">
        <v>36</v>
      </c>
      <c r="BK54" s="1611" t="s">
        <v>36</v>
      </c>
      <c r="BL54" s="1631" t="s">
        <v>36</v>
      </c>
      <c r="BM54" s="1651" t="s">
        <v>36</v>
      </c>
      <c r="BN54" s="1611" t="s">
        <v>36</v>
      </c>
      <c r="BO54" s="1611" t="s">
        <v>36</v>
      </c>
      <c r="BP54" s="1611" t="s">
        <v>36</v>
      </c>
      <c r="BQ54" s="1631" t="s">
        <v>36</v>
      </c>
      <c r="BR54" s="1651" t="s">
        <v>36</v>
      </c>
      <c r="BS54" s="1611" t="s">
        <v>36</v>
      </c>
      <c r="BT54" s="1611" t="s">
        <v>36</v>
      </c>
      <c r="BU54" s="1611" t="s">
        <v>36</v>
      </c>
      <c r="BV54" s="1611" t="s">
        <v>36</v>
      </c>
      <c r="BW54" s="1611" t="s">
        <v>36</v>
      </c>
      <c r="BX54" s="1611" t="s">
        <v>36</v>
      </c>
      <c r="BY54" s="1670" t="s">
        <v>36</v>
      </c>
      <c r="BZ54" s="1670" t="s">
        <v>36</v>
      </c>
      <c r="CA54" s="1670" t="s">
        <v>36</v>
      </c>
      <c r="CB54" s="1670" t="s">
        <v>36</v>
      </c>
      <c r="CC54" s="1670" t="s">
        <v>36</v>
      </c>
      <c r="CD54" s="1670" t="s">
        <v>36</v>
      </c>
      <c r="CE54" s="2583"/>
      <c r="CF54" s="2583"/>
      <c r="CG54" s="2583"/>
      <c r="CH54" s="2583"/>
      <c r="CI54" s="2583"/>
      <c r="CJ54" s="2583"/>
      <c r="CK54" s="2583"/>
      <c r="CL54" s="2583"/>
      <c r="CM54" s="2583"/>
      <c r="CN54" s="2583"/>
      <c r="CO54" s="2583"/>
      <c r="CP54" s="2583"/>
      <c r="CQ54" s="2583"/>
      <c r="CR54" s="2583"/>
      <c r="CS54" s="2583"/>
      <c r="CT54" s="2583"/>
      <c r="CU54" s="2583"/>
      <c r="CV54" s="2583"/>
      <c r="CW54" s="2583"/>
      <c r="CX54" s="2583"/>
      <c r="CY54" s="2583"/>
      <c r="CZ54" s="2583"/>
    </row>
    <row r="55" s="130" customFormat="true" ht="15" customHeight="true" x14ac:dyDescent="0.2">
      <c r="A55" s="3062"/>
      <c r="B55" s="292" t="s">
        <v>69</v>
      </c>
      <c r="C55" s="2798" t="s">
        <v>36</v>
      </c>
      <c r="D55" s="2806" t="s">
        <v>36</v>
      </c>
      <c r="E55" s="2806" t="s">
        <v>36</v>
      </c>
      <c r="F55" s="2806" t="s">
        <v>36</v>
      </c>
      <c r="G55" s="2815" t="s">
        <v>36</v>
      </c>
      <c r="H55" s="2824" t="s">
        <v>36</v>
      </c>
      <c r="I55" s="2806" t="s">
        <v>36</v>
      </c>
      <c r="J55" s="2806" t="s">
        <v>36</v>
      </c>
      <c r="K55" s="2806" t="s">
        <v>36</v>
      </c>
      <c r="L55" s="2833" t="s">
        <v>36</v>
      </c>
      <c r="M55" s="2838" t="s">
        <v>36</v>
      </c>
      <c r="N55" s="2806" t="s">
        <v>36</v>
      </c>
      <c r="O55" s="2806" t="s">
        <v>36</v>
      </c>
      <c r="P55" s="2806" t="s">
        <v>36</v>
      </c>
      <c r="Q55" s="2815" t="s">
        <v>36</v>
      </c>
      <c r="R55" s="2844" t="s">
        <v>36</v>
      </c>
      <c r="S55" s="2845" t="s">
        <v>36</v>
      </c>
      <c r="T55" s="2845" t="s">
        <v>36</v>
      </c>
      <c r="U55" s="2845" t="s">
        <v>36</v>
      </c>
      <c r="V55" s="2845" t="s">
        <v>36</v>
      </c>
      <c r="W55" s="2845" t="s">
        <v>36</v>
      </c>
      <c r="X55" s="2845" t="s">
        <v>36</v>
      </c>
      <c r="Y55" s="2845" t="s">
        <v>36</v>
      </c>
      <c r="Z55" s="2845" t="s">
        <v>36</v>
      </c>
      <c r="AA55" s="2845" t="s">
        <v>36</v>
      </c>
      <c r="AB55" s="2845" t="s">
        <v>36</v>
      </c>
      <c r="AC55" s="2845" t="s">
        <v>36</v>
      </c>
      <c r="AD55" s="2845" t="s">
        <v>36</v>
      </c>
      <c r="AE55" s="2573"/>
      <c r="AF55" s="2573"/>
      <c r="AG55" s="2573"/>
      <c r="AH55" s="2573"/>
      <c r="AI55" s="2573"/>
      <c r="AJ55" s="2573"/>
      <c r="AK55" s="2573"/>
      <c r="AL55" s="2573"/>
      <c r="AM55" s="2573"/>
      <c r="AN55" s="2573"/>
      <c r="AO55" s="2573"/>
      <c r="AP55" s="2573"/>
      <c r="AQ55" s="2573"/>
      <c r="AR55" s="2573"/>
      <c r="AS55" s="2573"/>
      <c r="AT55" s="2573"/>
      <c r="AU55" s="2573"/>
      <c r="AV55" s="2573"/>
      <c r="AW55" s="2573"/>
      <c r="AX55" s="2573"/>
      <c r="AY55" s="2573"/>
      <c r="AZ55" s="239"/>
      <c r="BA55" s="3063"/>
      <c r="BB55" s="166" t="s">
        <v>69</v>
      </c>
      <c r="BC55" s="1593" t="s">
        <v>36</v>
      </c>
      <c r="BD55" s="1612" t="s">
        <v>36</v>
      </c>
      <c r="BE55" s="1612" t="s">
        <v>36</v>
      </c>
      <c r="BF55" s="1612" t="s">
        <v>36</v>
      </c>
      <c r="BG55" s="1632" t="s">
        <v>36</v>
      </c>
      <c r="BH55" s="1652" t="s">
        <v>36</v>
      </c>
      <c r="BI55" s="1612" t="s">
        <v>36</v>
      </c>
      <c r="BJ55" s="1612" t="s">
        <v>36</v>
      </c>
      <c r="BK55" s="1612" t="s">
        <v>36</v>
      </c>
      <c r="BL55" s="1632" t="s">
        <v>36</v>
      </c>
      <c r="BM55" s="1652" t="s">
        <v>36</v>
      </c>
      <c r="BN55" s="1612" t="s">
        <v>36</v>
      </c>
      <c r="BO55" s="1612" t="s">
        <v>36</v>
      </c>
      <c r="BP55" s="1612" t="s">
        <v>36</v>
      </c>
      <c r="BQ55" s="1632" t="s">
        <v>36</v>
      </c>
      <c r="BR55" s="2854" t="s">
        <v>36</v>
      </c>
      <c r="BS55" s="2855" t="s">
        <v>36</v>
      </c>
      <c r="BT55" s="2855" t="s">
        <v>36</v>
      </c>
      <c r="BU55" s="2855" t="s">
        <v>36</v>
      </c>
      <c r="BV55" s="2855" t="s">
        <v>36</v>
      </c>
      <c r="BW55" s="2855" t="s">
        <v>36</v>
      </c>
      <c r="BX55" s="2855" t="s">
        <v>36</v>
      </c>
      <c r="BY55" s="2855" t="s">
        <v>36</v>
      </c>
      <c r="BZ55" s="1685" t="s">
        <v>36</v>
      </c>
      <c r="CA55" s="1685" t="s">
        <v>36</v>
      </c>
      <c r="CB55" s="1685" t="s">
        <v>36</v>
      </c>
      <c r="CC55" s="1685" t="s">
        <v>36</v>
      </c>
      <c r="CD55" s="1685" t="s">
        <v>36</v>
      </c>
      <c r="CE55" s="2584"/>
      <c r="CF55" s="2584"/>
      <c r="CG55" s="2584"/>
      <c r="CH55" s="2584"/>
      <c r="CI55" s="2584"/>
      <c r="CJ55" s="2584"/>
      <c r="CK55" s="2584"/>
      <c r="CL55" s="2584"/>
      <c r="CM55" s="2584"/>
      <c r="CN55" s="2584"/>
      <c r="CO55" s="2584"/>
      <c r="CP55" s="2584"/>
      <c r="CQ55" s="2584"/>
      <c r="CR55" s="2584"/>
      <c r="CS55" s="2584"/>
      <c r="CT55" s="2584"/>
      <c r="CU55" s="2584"/>
      <c r="CV55" s="2584"/>
      <c r="CW55" s="2584"/>
      <c r="CX55" s="2584"/>
      <c r="CY55" s="2584"/>
      <c r="CZ55" s="2584"/>
    </row>
    <row r="56" s="130" customFormat="true" ht="15" customHeight="true" x14ac:dyDescent="0.2">
      <c r="A56" s="132"/>
      <c r="B56" s="204"/>
      <c r="C56" s="3087" t="s">
        <v>116</v>
      </c>
      <c r="D56" s="3088"/>
      <c r="E56" s="3088"/>
      <c r="F56" s="3088"/>
      <c r="G56" s="3089"/>
      <c r="H56" s="3475" t="s">
        <v>39</v>
      </c>
      <c r="I56" s="3476"/>
      <c r="J56" s="3476"/>
      <c r="K56" s="3476"/>
      <c r="L56" s="3477"/>
      <c r="M56" s="3478" t="s">
        <v>38</v>
      </c>
      <c r="N56" s="3479"/>
      <c r="O56" s="3479"/>
      <c r="P56" s="3479"/>
      <c r="Q56" s="3480"/>
      <c r="R56" s="746" t="s">
        <v>143</v>
      </c>
      <c r="S56" s="473"/>
      <c r="T56" s="473"/>
      <c r="U56" s="473"/>
      <c r="V56" s="473"/>
      <c r="W56" s="473"/>
      <c r="X56" s="473"/>
      <c r="Y56" s="474"/>
      <c r="Z56" s="464"/>
      <c r="AA56" s="464"/>
      <c r="AB56" s="464"/>
      <c r="AC56" s="464"/>
      <c r="AD56" s="464"/>
      <c r="AE56" s="2863"/>
      <c r="AF56" s="2863"/>
      <c r="AG56" s="2863"/>
      <c r="AH56" s="2863"/>
      <c r="AI56" s="2863"/>
      <c r="AJ56" s="2863"/>
      <c r="AK56" s="2863"/>
      <c r="AL56" s="2863"/>
      <c r="AM56" s="2863"/>
      <c r="AN56" s="2863"/>
      <c r="AO56" s="2863"/>
      <c r="AP56" s="2863"/>
      <c r="AQ56" s="2863"/>
      <c r="AR56" s="2863"/>
      <c r="AS56" s="2863"/>
      <c r="AT56" s="2863"/>
      <c r="AU56" s="2863"/>
      <c r="AV56" s="2863"/>
      <c r="AW56" s="2863"/>
      <c r="AX56" s="2863"/>
      <c r="AY56" s="2863"/>
      <c r="AZ56" s="239"/>
      <c r="BA56" s="241" t="s">
        <v>132</v>
      </c>
      <c r="BB56" s="115" t="s">
        <v>97</v>
      </c>
      <c r="BC56" s="3049" t="s">
        <v>116</v>
      </c>
      <c r="BD56" s="3050"/>
      <c r="BE56" s="3050"/>
      <c r="BF56" s="3050"/>
      <c r="BG56" s="3051"/>
      <c r="BH56" s="3052" t="s">
        <v>39</v>
      </c>
      <c r="BI56" s="3050"/>
      <c r="BJ56" s="3050"/>
      <c r="BK56" s="3050"/>
      <c r="BL56" s="3051"/>
      <c r="BM56" s="3052" t="s">
        <v>38</v>
      </c>
      <c r="BN56" s="3050"/>
      <c r="BO56" s="3050"/>
      <c r="BP56" s="3050"/>
      <c r="BQ56" s="3051"/>
      <c r="BR56" s="756" t="s">
        <v>143</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0" customFormat="true" ht="24" x14ac:dyDescent="0.2">
      <c r="A57" s="205" t="s">
        <v>70</v>
      </c>
      <c r="B57" s="278"/>
      <c r="C57" s="407" t="s">
        <v>0</v>
      </c>
      <c r="D57" s="408" t="s">
        <v>1</v>
      </c>
      <c r="E57" s="408" t="s">
        <v>2</v>
      </c>
      <c r="F57" s="408" t="s">
        <v>3</v>
      </c>
      <c r="G57" s="409" t="s">
        <v>4</v>
      </c>
      <c r="H57" s="317" t="s">
        <v>0</v>
      </c>
      <c r="I57" s="315" t="s">
        <v>1</v>
      </c>
      <c r="J57" s="315" t="s">
        <v>2</v>
      </c>
      <c r="K57" s="315" t="s">
        <v>3</v>
      </c>
      <c r="L57" s="318" t="s">
        <v>4</v>
      </c>
      <c r="M57" s="319" t="s">
        <v>0</v>
      </c>
      <c r="N57" s="315" t="s">
        <v>1</v>
      </c>
      <c r="O57" s="315" t="s">
        <v>2</v>
      </c>
      <c r="P57" s="315" t="s">
        <v>3</v>
      </c>
      <c r="Q57" s="316" t="s">
        <v>4</v>
      </c>
      <c r="R57" s="319" t="s">
        <v>536</v>
      </c>
      <c r="S57" s="315" t="s">
        <v>365</v>
      </c>
      <c r="T57" s="315" t="s">
        <v>247</v>
      </c>
      <c r="U57" s="315" t="s">
        <v>537</v>
      </c>
      <c r="V57" s="315" t="s">
        <v>538</v>
      </c>
      <c r="W57" s="315" t="s">
        <v>539</v>
      </c>
      <c r="X57" s="315" t="s">
        <v>540</v>
      </c>
      <c r="Y57" s="315" t="s">
        <v>252</v>
      </c>
      <c r="Z57" s="315" t="s">
        <v>253</v>
      </c>
      <c r="AA57" s="315" t="s">
        <v>254</v>
      </c>
      <c r="AB57" s="315" t="s">
        <v>367</v>
      </c>
      <c r="AC57" s="315" t="s">
        <v>256</v>
      </c>
      <c r="AD57" s="2859" t="s">
        <v>541</v>
      </c>
      <c r="AE57" s="2872"/>
      <c r="AF57" s="2872"/>
      <c r="AG57" s="2872"/>
      <c r="AH57" s="2872"/>
      <c r="AI57" s="2872"/>
      <c r="AJ57" s="2872"/>
      <c r="AK57" s="2872"/>
      <c r="AL57" s="2872"/>
      <c r="AM57" s="2872"/>
      <c r="AN57" s="2872"/>
      <c r="AO57" s="2872"/>
      <c r="AP57" s="2872"/>
      <c r="AQ57" s="2872"/>
      <c r="AR57" s="2872"/>
      <c r="AS57" s="2872"/>
      <c r="AT57" s="2872"/>
      <c r="AU57" s="2872"/>
      <c r="AV57" s="2872"/>
      <c r="AW57" s="2872"/>
      <c r="AX57" s="2872"/>
      <c r="AY57" s="2872"/>
      <c r="AZ57" s="239"/>
      <c r="BA57" s="218" t="s">
        <v>121</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536</v>
      </c>
      <c r="BS57" s="184" t="s">
        <v>365</v>
      </c>
      <c r="BT57" s="184" t="s">
        <v>247</v>
      </c>
      <c r="BU57" s="184" t="s">
        <v>537</v>
      </c>
      <c r="BV57" s="184" t="s">
        <v>538</v>
      </c>
      <c r="BW57" s="184" t="s">
        <v>539</v>
      </c>
      <c r="BX57" s="184" t="s">
        <v>540</v>
      </c>
      <c r="BY57" s="185" t="s">
        <v>252</v>
      </c>
      <c r="BZ57" s="185" t="s">
        <v>253</v>
      </c>
      <c r="CA57" s="185" t="s">
        <v>254</v>
      </c>
      <c r="CB57" s="185" t="s">
        <v>367</v>
      </c>
      <c r="CC57" s="185" t="s">
        <v>256</v>
      </c>
      <c r="CD57" s="185" t="s">
        <v>541</v>
      </c>
      <c r="CE57" s="2585"/>
      <c r="CF57" s="2585"/>
      <c r="CG57" s="2585"/>
      <c r="CH57" s="2585"/>
      <c r="CI57" s="2585"/>
      <c r="CJ57" s="2585"/>
      <c r="CK57" s="2585"/>
      <c r="CL57" s="2585"/>
      <c r="CM57" s="2585"/>
      <c r="CN57" s="2585"/>
      <c r="CO57" s="2585"/>
      <c r="CP57" s="2585"/>
      <c r="CQ57" s="2585"/>
      <c r="CR57" s="2585"/>
      <c r="CS57" s="2585"/>
      <c r="CT57" s="2585"/>
      <c r="CU57" s="2585"/>
      <c r="CV57" s="2585"/>
      <c r="CW57" s="2585"/>
      <c r="CX57" s="2585"/>
      <c r="CY57" s="2585"/>
      <c r="CZ57" s="2585"/>
    </row>
    <row r="58" s="130" customFormat="true" ht="15" customHeight="true" x14ac:dyDescent="0.2">
      <c r="A58" s="3531" t="s">
        <v>368</v>
      </c>
      <c r="B58" s="293" t="s">
        <v>369</v>
      </c>
      <c r="C58" s="350">
        <v>1.6132477193897973E-2</v>
      </c>
      <c r="D58" s="351">
        <v>0.35744362383222839</v>
      </c>
      <c r="E58" s="351">
        <v>0.12841463029490088</v>
      </c>
      <c r="F58" s="351">
        <v>0.42791348551096858</v>
      </c>
      <c r="G58" s="352">
        <v>9.3588079190454607</v>
      </c>
      <c r="H58" s="353">
        <v>3.1398751764990021</v>
      </c>
      <c r="I58" s="351">
        <v>5.4373109518035498</v>
      </c>
      <c r="J58" s="351">
        <v>5.8702692464337449</v>
      </c>
      <c r="K58" s="351">
        <v>13.872077783847182</v>
      </c>
      <c r="L58" s="354">
        <v>21.594981761362789</v>
      </c>
      <c r="M58" s="355">
        <v>0</v>
      </c>
      <c r="N58" s="351">
        <v>0</v>
      </c>
      <c r="O58" s="351">
        <v>0</v>
      </c>
      <c r="P58" s="351">
        <v>0.11173976456524447</v>
      </c>
      <c r="Q58" s="352">
        <v>0.83954985191234888</v>
      </c>
      <c r="R58" s="355">
        <v>0</v>
      </c>
      <c r="S58" s="351">
        <v>1.5080706918708686</v>
      </c>
      <c r="T58" s="351">
        <v>11.667284922046289</v>
      </c>
      <c r="U58" s="351">
        <v>0</v>
      </c>
      <c r="V58" s="351">
        <v>3.5424335221648722</v>
      </c>
      <c r="W58" s="351">
        <v>1.6281706669106566</v>
      </c>
      <c r="X58" s="351">
        <v>1.1747941162226772</v>
      </c>
      <c r="Y58" s="356">
        <v>0.33109433928816201</v>
      </c>
      <c r="Z58" s="356">
        <v>1.3929554829060886</v>
      </c>
      <c r="AA58" s="356">
        <v>2.379223954199468</v>
      </c>
      <c r="AB58" s="356">
        <v>1.4054654032864473</v>
      </c>
      <c r="AC58" s="356">
        <v>0.26954670212500892</v>
      </c>
      <c r="AD58" s="356">
        <v>0</v>
      </c>
      <c r="AE58" s="2873"/>
      <c r="AF58" s="2873"/>
      <c r="AG58" s="2873"/>
      <c r="AH58" s="2873"/>
      <c r="AI58" s="2873"/>
      <c r="AJ58" s="2873"/>
      <c r="AK58" s="2873"/>
      <c r="AL58" s="2873"/>
      <c r="AM58" s="2873"/>
      <c r="AN58" s="2873"/>
      <c r="AO58" s="2873"/>
      <c r="AP58" s="2873"/>
      <c r="AQ58" s="2873"/>
      <c r="AR58" s="2873"/>
      <c r="AS58" s="2873"/>
      <c r="AT58" s="2873"/>
      <c r="AU58" s="2873"/>
      <c r="AV58" s="2873"/>
      <c r="AW58" s="2873"/>
      <c r="AX58" s="2873"/>
      <c r="AY58" s="2873"/>
      <c r="AZ58" s="239"/>
      <c r="BA58" s="3517" t="s">
        <v>368</v>
      </c>
      <c r="BB58" s="167" t="s">
        <v>369</v>
      </c>
      <c r="BC58" s="489">
        <v>1.180674</v>
      </c>
      <c r="BD58" s="439">
        <v>26.168675999999998</v>
      </c>
      <c r="BE58" s="439">
        <v>9.3954839999999997</v>
      </c>
      <c r="BF58" s="439">
        <v>31.323813999999999</v>
      </c>
      <c r="BG58" s="490">
        <v>684.75200499999994</v>
      </c>
      <c r="BH58" s="498">
        <v>43.935442000000002</v>
      </c>
      <c r="BI58" s="439">
        <v>75.063236000000003</v>
      </c>
      <c r="BJ58" s="439">
        <v>81.969407000000004</v>
      </c>
      <c r="BK58" s="439">
        <v>194.47076200000001</v>
      </c>
      <c r="BL58" s="490">
        <v>301.02131400000013</v>
      </c>
      <c r="BM58" s="498">
        <v>0</v>
      </c>
      <c r="BN58" s="439">
        <v>0</v>
      </c>
      <c r="BO58" s="439">
        <v>0</v>
      </c>
      <c r="BP58" s="439">
        <v>6.6171420000000003</v>
      </c>
      <c r="BQ58" s="490">
        <v>49.74335</v>
      </c>
      <c r="BR58" s="498">
        <v>0</v>
      </c>
      <c r="BS58" s="439">
        <v>19.46621</v>
      </c>
      <c r="BT58" s="439">
        <v>362.97914400000013</v>
      </c>
      <c r="BU58" s="439">
        <v>0</v>
      </c>
      <c r="BV58" s="439">
        <v>110.63256000000001</v>
      </c>
      <c r="BW58" s="439">
        <v>63.324288000000017</v>
      </c>
      <c r="BX58" s="439">
        <v>17.035506000000002</v>
      </c>
      <c r="BY58" s="440">
        <v>11.652932</v>
      </c>
      <c r="BZ58" s="440">
        <v>62.616518000000006</v>
      </c>
      <c r="CA58" s="440">
        <v>73.886953999999989</v>
      </c>
      <c r="CB58" s="440">
        <v>24.690822000000001</v>
      </c>
      <c r="CC58" s="440">
        <v>6.5357190000000003</v>
      </c>
      <c r="CD58" s="440">
        <v>0</v>
      </c>
      <c r="CE58" s="2586"/>
      <c r="CF58" s="2586"/>
      <c r="CG58" s="2586"/>
      <c r="CH58" s="2586"/>
      <c r="CI58" s="2586"/>
      <c r="CJ58" s="2586"/>
      <c r="CK58" s="2586"/>
      <c r="CL58" s="2586"/>
      <c r="CM58" s="2586"/>
      <c r="CN58" s="2586"/>
      <c r="CO58" s="2586"/>
      <c r="CP58" s="2586"/>
      <c r="CQ58" s="2586"/>
      <c r="CR58" s="2586"/>
      <c r="CS58" s="2586"/>
      <c r="CT58" s="2586"/>
      <c r="CU58" s="2586"/>
      <c r="CV58" s="2586"/>
      <c r="CW58" s="2586"/>
      <c r="CX58" s="2586"/>
      <c r="CY58" s="2586"/>
      <c r="CZ58" s="2586"/>
    </row>
    <row r="59" s="130" customFormat="true" ht="15" customHeight="true" x14ac:dyDescent="0.2">
      <c r="A59" s="3532"/>
      <c r="B59" s="294" t="s">
        <v>370</v>
      </c>
      <c r="C59" s="357">
        <v>0.12502352142240084</v>
      </c>
      <c r="D59" s="358">
        <v>0.30939115410285289</v>
      </c>
      <c r="E59" s="358">
        <v>0.79889751182583502</v>
      </c>
      <c r="F59" s="358">
        <v>1.4303632655554299</v>
      </c>
      <c r="G59" s="359">
        <v>37.422301319872822</v>
      </c>
      <c r="H59" s="360">
        <v>7.8104548684439115</v>
      </c>
      <c r="I59" s="358">
        <v>20.080022481188774</v>
      </c>
      <c r="J59" s="358">
        <v>45.851587747477673</v>
      </c>
      <c r="K59" s="358">
        <v>64.687939616821822</v>
      </c>
      <c r="L59" s="361">
        <v>65.359115407006527</v>
      </c>
      <c r="M59" s="362">
        <v>0</v>
      </c>
      <c r="N59" s="358">
        <v>0</v>
      </c>
      <c r="O59" s="358">
        <v>0.30279501419252741</v>
      </c>
      <c r="P59" s="358">
        <v>0.24307445029773175</v>
      </c>
      <c r="Q59" s="359">
        <v>0.94540489524793003</v>
      </c>
      <c r="R59" s="362">
        <v>2.288029169067928</v>
      </c>
      <c r="S59" s="358">
        <v>8.2272692276167838</v>
      </c>
      <c r="T59" s="358">
        <v>43.028928082892129</v>
      </c>
      <c r="U59" s="358">
        <v>6.6120676571775547</v>
      </c>
      <c r="V59" s="358">
        <v>2.158476315477627</v>
      </c>
      <c r="W59" s="358">
        <v>1.2763272188717596</v>
      </c>
      <c r="X59" s="358">
        <v>5.7203559344313977</v>
      </c>
      <c r="Y59" s="363">
        <v>1.085733234303849</v>
      </c>
      <c r="Z59" s="363">
        <v>16.902991743017477</v>
      </c>
      <c r="AA59" s="363">
        <v>2.6099014315467484</v>
      </c>
      <c r="AB59" s="363">
        <v>2.8177317462090254</v>
      </c>
      <c r="AC59" s="363">
        <v>0.77245264814547798</v>
      </c>
      <c r="AD59" s="363">
        <v>3.8060271771831897</v>
      </c>
      <c r="AE59" s="2874"/>
      <c r="AF59" s="2874"/>
      <c r="AG59" s="2874"/>
      <c r="AH59" s="2874"/>
      <c r="AI59" s="2874"/>
      <c r="AJ59" s="2874"/>
      <c r="AK59" s="2874"/>
      <c r="AL59" s="2874"/>
      <c r="AM59" s="2874"/>
      <c r="AN59" s="2874"/>
      <c r="AO59" s="2874"/>
      <c r="AP59" s="2874"/>
      <c r="AQ59" s="2874"/>
      <c r="AR59" s="2874"/>
      <c r="AS59" s="2874"/>
      <c r="AT59" s="2874"/>
      <c r="AU59" s="2874"/>
      <c r="AV59" s="2874"/>
      <c r="AW59" s="2874"/>
      <c r="AX59" s="2874"/>
      <c r="AY59" s="2874"/>
      <c r="AZ59" s="239"/>
      <c r="BA59" s="3518"/>
      <c r="BB59" s="168" t="s">
        <v>370</v>
      </c>
      <c r="BC59" s="491">
        <v>9.149991</v>
      </c>
      <c r="BD59" s="441">
        <v>22.650724</v>
      </c>
      <c r="BE59" s="441">
        <v>58.451508000000004</v>
      </c>
      <c r="BF59" s="441">
        <v>104.70441900000002</v>
      </c>
      <c r="BG59" s="492">
        <v>2738.0619499999998</v>
      </c>
      <c r="BH59" s="499">
        <v>109.28962700000001</v>
      </c>
      <c r="BI59" s="441">
        <v>277.20898799999998</v>
      </c>
      <c r="BJ59" s="441">
        <v>640.247883</v>
      </c>
      <c r="BK59" s="441">
        <v>906.85138200000108</v>
      </c>
      <c r="BL59" s="492">
        <v>911.06753500000025</v>
      </c>
      <c r="BM59" s="499">
        <v>0</v>
      </c>
      <c r="BN59" s="441">
        <v>0</v>
      </c>
      <c r="BO59" s="441">
        <v>17.943232999999999</v>
      </c>
      <c r="BP59" s="441">
        <v>14.394680000000001</v>
      </c>
      <c r="BQ59" s="492">
        <v>56.015263999999995</v>
      </c>
      <c r="BR59" s="499">
        <v>90.993307999999999</v>
      </c>
      <c r="BS59" s="441">
        <v>106.197774</v>
      </c>
      <c r="BT59" s="441">
        <v>1338.6665009999992</v>
      </c>
      <c r="BU59" s="441">
        <v>189.61758300000002</v>
      </c>
      <c r="BV59" s="441">
        <v>67.410653999999994</v>
      </c>
      <c r="BW59" s="441">
        <v>49.640074000000006</v>
      </c>
      <c r="BX59" s="441">
        <v>82.949988000000019</v>
      </c>
      <c r="BY59" s="442">
        <v>38.212600000000002</v>
      </c>
      <c r="BZ59" s="442">
        <v>759.8279339999998</v>
      </c>
      <c r="CA59" s="442">
        <v>81.050657999999984</v>
      </c>
      <c r="CB59" s="442">
        <v>49.501120999999998</v>
      </c>
      <c r="CC59" s="442">
        <v>18.729717000000001</v>
      </c>
      <c r="CD59" s="442">
        <v>60.220680000000002</v>
      </c>
      <c r="CE59" s="2587"/>
      <c r="CF59" s="2587"/>
      <c r="CG59" s="2587"/>
      <c r="CH59" s="2587"/>
      <c r="CI59" s="2587"/>
      <c r="CJ59" s="2587"/>
      <c r="CK59" s="2587"/>
      <c r="CL59" s="2587"/>
      <c r="CM59" s="2587"/>
      <c r="CN59" s="2587"/>
      <c r="CO59" s="2587"/>
      <c r="CP59" s="2587"/>
      <c r="CQ59" s="2587"/>
      <c r="CR59" s="2587"/>
      <c r="CS59" s="2587"/>
      <c r="CT59" s="2587"/>
      <c r="CU59" s="2587"/>
      <c r="CV59" s="2587"/>
      <c r="CW59" s="2587"/>
      <c r="CX59" s="2587"/>
      <c r="CY59" s="2587"/>
      <c r="CZ59" s="2587"/>
    </row>
    <row r="60" s="130" customFormat="true" ht="15" customHeight="true" x14ac:dyDescent="0.2">
      <c r="A60" s="3532"/>
      <c r="B60" s="294" t="s">
        <v>542</v>
      </c>
      <c r="C60" s="357">
        <v>0</v>
      </c>
      <c r="D60" s="358">
        <v>1.3473041862698562E-2</v>
      </c>
      <c r="E60" s="358">
        <v>0.12469381841722627</v>
      </c>
      <c r="F60" s="358">
        <v>0.38499863365158654</v>
      </c>
      <c r="G60" s="359">
        <v>0.29822532132780777</v>
      </c>
      <c r="H60" s="360">
        <v>0.7508301863294824</v>
      </c>
      <c r="I60" s="358">
        <v>0.63233721790673492</v>
      </c>
      <c r="J60" s="358">
        <v>0.93748656070480263</v>
      </c>
      <c r="K60" s="358">
        <v>0</v>
      </c>
      <c r="L60" s="361">
        <v>0</v>
      </c>
      <c r="M60" s="362">
        <v>0</v>
      </c>
      <c r="N60" s="358">
        <v>1.6647340242237043E-2</v>
      </c>
      <c r="O60" s="358">
        <v>0</v>
      </c>
      <c r="P60" s="358">
        <v>0</v>
      </c>
      <c r="Q60" s="359">
        <v>0.4523116040240322</v>
      </c>
      <c r="R60" s="362">
        <v>0</v>
      </c>
      <c r="S60" s="358">
        <v>0</v>
      </c>
      <c r="T60" s="358">
        <v>4.445130965934066E-2</v>
      </c>
      <c r="U60" s="358">
        <v>0.45647553374604521</v>
      </c>
      <c r="V60" s="358">
        <v>0</v>
      </c>
      <c r="W60" s="358">
        <v>0</v>
      </c>
      <c r="X60" s="358">
        <v>0.2947069876103246</v>
      </c>
      <c r="Y60" s="363">
        <v>0.2979793705139272</v>
      </c>
      <c r="Z60" s="363">
        <v>0.36287440361708717</v>
      </c>
      <c r="AA60" s="363">
        <v>0.46902719758842093</v>
      </c>
      <c r="AB60" s="363">
        <v>0</v>
      </c>
      <c r="AC60" s="363">
        <v>0</v>
      </c>
      <c r="AD60" s="363">
        <v>0</v>
      </c>
      <c r="AE60" s="2874"/>
      <c r="AF60" s="2874"/>
      <c r="AG60" s="2874"/>
      <c r="AH60" s="2874"/>
      <c r="AI60" s="2874"/>
      <c r="AJ60" s="2874"/>
      <c r="AK60" s="2874"/>
      <c r="AL60" s="2874"/>
      <c r="AM60" s="2874"/>
      <c r="AN60" s="2874"/>
      <c r="AO60" s="2874"/>
      <c r="AP60" s="2874"/>
      <c r="AQ60" s="2874"/>
      <c r="AR60" s="2874"/>
      <c r="AS60" s="2874"/>
      <c r="AT60" s="2874"/>
      <c r="AU60" s="2874"/>
      <c r="AV60" s="2874"/>
      <c r="AW60" s="2874"/>
      <c r="AX60" s="2874"/>
      <c r="AY60" s="2874"/>
      <c r="AZ60" s="239"/>
      <c r="BA60" s="3518"/>
      <c r="BB60" s="168" t="s">
        <v>542</v>
      </c>
      <c r="BC60" s="491">
        <v>0</v>
      </c>
      <c r="BD60" s="441">
        <v>0.98636999999999997</v>
      </c>
      <c r="BE60" s="441">
        <v>9.1232500000000005</v>
      </c>
      <c r="BF60" s="441">
        <v>28.182392</v>
      </c>
      <c r="BG60" s="492">
        <v>21.820128</v>
      </c>
      <c r="BH60" s="499">
        <v>10.506168000000001</v>
      </c>
      <c r="BI60" s="441">
        <v>8.7295499999999997</v>
      </c>
      <c r="BJ60" s="441">
        <v>13.090578000000001</v>
      </c>
      <c r="BK60" s="441">
        <v>0</v>
      </c>
      <c r="BL60" s="492">
        <v>0</v>
      </c>
      <c r="BM60" s="499">
        <v>0</v>
      </c>
      <c r="BN60" s="441">
        <v>0.98636999999999997</v>
      </c>
      <c r="BO60" s="441">
        <v>0</v>
      </c>
      <c r="BP60" s="441">
        <v>0</v>
      </c>
      <c r="BQ60" s="492">
        <v>26.799474</v>
      </c>
      <c r="BR60" s="499">
        <v>0</v>
      </c>
      <c r="BS60" s="441">
        <v>0</v>
      </c>
      <c r="BT60" s="441">
        <v>1.3829180000000001</v>
      </c>
      <c r="BU60" s="441">
        <v>13.090578000000001</v>
      </c>
      <c r="BV60" s="441">
        <v>0</v>
      </c>
      <c r="BW60" s="441">
        <v>0</v>
      </c>
      <c r="BX60" s="441">
        <v>4.2735000000000003</v>
      </c>
      <c r="BY60" s="442">
        <v>10.487444</v>
      </c>
      <c r="BZ60" s="442">
        <v>16.31203</v>
      </c>
      <c r="CA60" s="442">
        <v>14.565670000000001</v>
      </c>
      <c r="CB60" s="442">
        <v>0</v>
      </c>
      <c r="CC60" s="442">
        <v>0</v>
      </c>
      <c r="CD60" s="442">
        <v>0</v>
      </c>
      <c r="CE60" s="2587"/>
      <c r="CF60" s="2587"/>
      <c r="CG60" s="2587"/>
      <c r="CH60" s="2587"/>
      <c r="CI60" s="2587"/>
      <c r="CJ60" s="2587"/>
      <c r="CK60" s="2587"/>
      <c r="CL60" s="2587"/>
      <c r="CM60" s="2587"/>
      <c r="CN60" s="2587"/>
      <c r="CO60" s="2587"/>
      <c r="CP60" s="2587"/>
      <c r="CQ60" s="2587"/>
      <c r="CR60" s="2587"/>
      <c r="CS60" s="2587"/>
      <c r="CT60" s="2587"/>
      <c r="CU60" s="2587"/>
      <c r="CV60" s="2587"/>
      <c r="CW60" s="2587"/>
      <c r="CX60" s="2587"/>
      <c r="CY60" s="2587"/>
      <c r="CZ60" s="2587"/>
    </row>
    <row r="61" s="130" customFormat="true" ht="15" customHeight="true" x14ac:dyDescent="0.2">
      <c r="A61" s="3532"/>
      <c r="B61" s="294" t="s">
        <v>371</v>
      </c>
      <c r="C61" s="357">
        <v>17.410545335802968</v>
      </c>
      <c r="D61" s="358">
        <v>15.459482202277242</v>
      </c>
      <c r="E61" s="358">
        <v>16.189187858890051</v>
      </c>
      <c r="F61" s="358">
        <v>19.245404398231415</v>
      </c>
      <c r="G61" s="359">
        <v>20.147361213580634</v>
      </c>
      <c r="H61" s="360">
        <v>29.704557269751209</v>
      </c>
      <c r="I61" s="358">
        <v>42.436448008944694</v>
      </c>
      <c r="J61" s="358">
        <v>31.161033208578253</v>
      </c>
      <c r="K61" s="358">
        <v>13.536694314963951</v>
      </c>
      <c r="L61" s="361">
        <v>7.9245126294771149</v>
      </c>
      <c r="M61" s="362">
        <v>17.383024222861067</v>
      </c>
      <c r="N61" s="358">
        <v>14.781366275768542</v>
      </c>
      <c r="O61" s="358">
        <v>14.779608974718828</v>
      </c>
      <c r="P61" s="358">
        <v>16.926988022396614</v>
      </c>
      <c r="Q61" s="359">
        <v>16.082753628067874</v>
      </c>
      <c r="R61" s="362">
        <v>4.8487166761835976</v>
      </c>
      <c r="S61" s="358">
        <v>37.76950184084815</v>
      </c>
      <c r="T61" s="358">
        <v>24.187865511697598</v>
      </c>
      <c r="U61" s="358">
        <v>5.9614123439795668</v>
      </c>
      <c r="V61" s="358">
        <v>26.141008469261497</v>
      </c>
      <c r="W61" s="358">
        <v>15.126516607023477</v>
      </c>
      <c r="X61" s="358">
        <v>12.842738554507068</v>
      </c>
      <c r="Y61" s="363">
        <v>25.869929256271007</v>
      </c>
      <c r="Z61" s="363">
        <v>13.868214418660463</v>
      </c>
      <c r="AA61" s="363">
        <v>13.760436314169699</v>
      </c>
      <c r="AB61" s="363">
        <v>30.272573249735036</v>
      </c>
      <c r="AC61" s="363">
        <v>30.611003167688551</v>
      </c>
      <c r="AD61" s="363">
        <v>2.7393975770021282</v>
      </c>
      <c r="AE61" s="2874"/>
      <c r="AF61" s="2874"/>
      <c r="AG61" s="2874"/>
      <c r="AH61" s="2874"/>
      <c r="AI61" s="2874"/>
      <c r="AJ61" s="2874"/>
      <c r="AK61" s="2874"/>
      <c r="AL61" s="2874"/>
      <c r="AM61" s="2874"/>
      <c r="AN61" s="2874"/>
      <c r="AO61" s="2874"/>
      <c r="AP61" s="2874"/>
      <c r="AQ61" s="2874"/>
      <c r="AR61" s="2874"/>
      <c r="AS61" s="2874"/>
      <c r="AT61" s="2874"/>
      <c r="AU61" s="2874"/>
      <c r="AV61" s="2874"/>
      <c r="AW61" s="2874"/>
      <c r="AX61" s="2874"/>
      <c r="AY61" s="2874"/>
      <c r="AZ61" s="239"/>
      <c r="BA61" s="3518"/>
      <c r="BB61" s="168" t="s">
        <v>371</v>
      </c>
      <c r="BC61" s="491">
        <v>1274.2108950000006</v>
      </c>
      <c r="BD61" s="441">
        <v>1131.7985660000002</v>
      </c>
      <c r="BE61" s="441">
        <v>1184.4854060000011</v>
      </c>
      <c r="BF61" s="441">
        <v>1408.7881969999992</v>
      </c>
      <c r="BG61" s="492">
        <v>1474.1135949999996</v>
      </c>
      <c r="BH61" s="499">
        <v>415.6480049999999</v>
      </c>
      <c r="BI61" s="441">
        <v>585.84420500000033</v>
      </c>
      <c r="BJ61" s="441">
        <v>435.11656900000003</v>
      </c>
      <c r="BK61" s="441">
        <v>189.76906700000004</v>
      </c>
      <c r="BL61" s="492">
        <v>110.46303399999999</v>
      </c>
      <c r="BM61" s="499">
        <v>1029.6196690000002</v>
      </c>
      <c r="BN61" s="441">
        <v>875.80935100000056</v>
      </c>
      <c r="BO61" s="441">
        <v>875.8201259999995</v>
      </c>
      <c r="BP61" s="441">
        <v>1002.4030730000001</v>
      </c>
      <c r="BQ61" s="492">
        <v>952.90356000000008</v>
      </c>
      <c r="BR61" s="499">
        <v>192.83004600000001</v>
      </c>
      <c r="BS61" s="441">
        <v>487.52956900000027</v>
      </c>
      <c r="BT61" s="441">
        <v>752.50504099999966</v>
      </c>
      <c r="BU61" s="441">
        <v>170.95841399999998</v>
      </c>
      <c r="BV61" s="441">
        <v>816.40111800000034</v>
      </c>
      <c r="BW61" s="441">
        <v>588.31418200000019</v>
      </c>
      <c r="BX61" s="441">
        <v>186.23054599999992</v>
      </c>
      <c r="BY61" s="442">
        <v>910.49737400000015</v>
      </c>
      <c r="BZ61" s="442">
        <v>623.40778900000032</v>
      </c>
      <c r="CA61" s="442">
        <v>427.33124100000009</v>
      </c>
      <c r="CB61" s="442">
        <v>531.8200760000002</v>
      </c>
      <c r="CC61" s="442">
        <v>742.2272780000003</v>
      </c>
      <c r="CD61" s="442">
        <v>43.343985000000004</v>
      </c>
      <c r="CE61" s="2587"/>
      <c r="CF61" s="2587"/>
      <c r="CG61" s="2587"/>
      <c r="CH61" s="2587"/>
      <c r="CI61" s="2587"/>
      <c r="CJ61" s="2587"/>
      <c r="CK61" s="2587"/>
      <c r="CL61" s="2587"/>
      <c r="CM61" s="2587"/>
      <c r="CN61" s="2587"/>
      <c r="CO61" s="2587"/>
      <c r="CP61" s="2587"/>
      <c r="CQ61" s="2587"/>
      <c r="CR61" s="2587"/>
      <c r="CS61" s="2587"/>
      <c r="CT61" s="2587"/>
      <c r="CU61" s="2587"/>
      <c r="CV61" s="2587"/>
      <c r="CW61" s="2587"/>
      <c r="CX61" s="2587"/>
      <c r="CY61" s="2587"/>
      <c r="CZ61" s="2587"/>
    </row>
    <row r="62" s="130" customFormat="true" ht="15" customHeight="true" x14ac:dyDescent="0.2">
      <c r="A62" s="3532"/>
      <c r="B62" s="294" t="s">
        <v>372</v>
      </c>
      <c r="C62" s="357">
        <v>48.27392497283212</v>
      </c>
      <c r="D62" s="358">
        <v>47.932684283493259</v>
      </c>
      <c r="E62" s="358">
        <v>46.534653531249127</v>
      </c>
      <c r="F62" s="358">
        <v>46.060288515479321</v>
      </c>
      <c r="G62" s="359">
        <v>18.4209802862148</v>
      </c>
      <c r="H62" s="360">
        <v>24.65586372708065</v>
      </c>
      <c r="I62" s="358">
        <v>10.801630780774712</v>
      </c>
      <c r="J62" s="358">
        <v>6.9629465244244457</v>
      </c>
      <c r="K62" s="358">
        <v>3.3202216211925095</v>
      </c>
      <c r="L62" s="361">
        <v>0.68063151218942919</v>
      </c>
      <c r="M62" s="362">
        <v>50.887447052614817</v>
      </c>
      <c r="N62" s="358">
        <v>47.768766836971302</v>
      </c>
      <c r="O62" s="358">
        <v>49.09738936038196</v>
      </c>
      <c r="P62" s="358">
        <v>46.957300875533818</v>
      </c>
      <c r="Q62" s="359">
        <v>50.367541378675043</v>
      </c>
      <c r="R62" s="362">
        <v>35.07490604414896</v>
      </c>
      <c r="S62" s="358">
        <v>36.284990219051423</v>
      </c>
      <c r="T62" s="358">
        <v>13.255001971516403</v>
      </c>
      <c r="U62" s="358">
        <v>50.71700117221468</v>
      </c>
      <c r="V62" s="358">
        <v>48.877043370895166</v>
      </c>
      <c r="W62" s="358">
        <v>55.441350997011682</v>
      </c>
      <c r="X62" s="358">
        <v>73.377379013795803</v>
      </c>
      <c r="Y62" s="363">
        <v>33.23364407135599</v>
      </c>
      <c r="Z62" s="363">
        <v>29.341675355316642</v>
      </c>
      <c r="AA62" s="363">
        <v>30.274062539010487</v>
      </c>
      <c r="AB62" s="363">
        <v>54.993185649402974</v>
      </c>
      <c r="AC62" s="363">
        <v>55.116835616023685</v>
      </c>
      <c r="AD62" s="363">
        <v>60.557684671136023</v>
      </c>
      <c r="AE62" s="2874"/>
      <c r="AF62" s="2874"/>
      <c r="AG62" s="2874"/>
      <c r="AH62" s="2874"/>
      <c r="AI62" s="2874"/>
      <c r="AJ62" s="2874"/>
      <c r="AK62" s="2874"/>
      <c r="AL62" s="2874"/>
      <c r="AM62" s="2874"/>
      <c r="AN62" s="2874"/>
      <c r="AO62" s="2874"/>
      <c r="AP62" s="2874"/>
      <c r="AQ62" s="2874"/>
      <c r="AR62" s="2874"/>
      <c r="AS62" s="2874"/>
      <c r="AT62" s="2874"/>
      <c r="AU62" s="2874"/>
      <c r="AV62" s="2874"/>
      <c r="AW62" s="2874"/>
      <c r="AX62" s="2874"/>
      <c r="AY62" s="2874"/>
      <c r="AZ62" s="239"/>
      <c r="BA62" s="3518"/>
      <c r="BB62" s="168" t="s">
        <v>372</v>
      </c>
      <c r="BC62" s="491">
        <v>3532.9830259999967</v>
      </c>
      <c r="BD62" s="441">
        <v>3509.1824309999956</v>
      </c>
      <c r="BE62" s="441">
        <v>3404.7179179999998</v>
      </c>
      <c r="BF62" s="441">
        <v>3371.6719830000025</v>
      </c>
      <c r="BG62" s="492">
        <v>1347.8001999999999</v>
      </c>
      <c r="BH62" s="499">
        <v>345.00297300000011</v>
      </c>
      <c r="BI62" s="441">
        <v>149.11881400000001</v>
      </c>
      <c r="BJ62" s="441">
        <v>97.226988000000006</v>
      </c>
      <c r="BK62" s="441">
        <v>46.545733000000013</v>
      </c>
      <c r="BL62" s="492">
        <v>9.487601999999999</v>
      </c>
      <c r="BM62" s="499">
        <v>3014.1312419999995</v>
      </c>
      <c r="BN62" s="441">
        <v>2830.3427369999972</v>
      </c>
      <c r="BO62" s="441">
        <v>2909.4465090000003</v>
      </c>
      <c r="BP62" s="441">
        <v>2780.7748570000022</v>
      </c>
      <c r="BQ62" s="492">
        <v>2984.2781030000001</v>
      </c>
      <c r="BR62" s="499">
        <v>1394.9043009999996</v>
      </c>
      <c r="BS62" s="441">
        <v>468.36745999999977</v>
      </c>
      <c r="BT62" s="441">
        <v>412.37437000000011</v>
      </c>
      <c r="BU62" s="441">
        <v>1454.4368989999998</v>
      </c>
      <c r="BV62" s="441">
        <v>1526.4626420000016</v>
      </c>
      <c r="BW62" s="441">
        <v>2156.275228999998</v>
      </c>
      <c r="BX62" s="441">
        <v>1064.0339130000007</v>
      </c>
      <c r="BY62" s="442">
        <v>1169.6648009999999</v>
      </c>
      <c r="BZ62" s="442">
        <v>1318.975060999999</v>
      </c>
      <c r="CA62" s="442">
        <v>940.16297300000133</v>
      </c>
      <c r="CB62" s="442">
        <v>966.10486100000082</v>
      </c>
      <c r="CC62" s="442">
        <v>1336.4220259999995</v>
      </c>
      <c r="CD62" s="442">
        <v>958.17102199999897</v>
      </c>
      <c r="CE62" s="2587"/>
      <c r="CF62" s="2587"/>
      <c r="CG62" s="2587"/>
      <c r="CH62" s="2587"/>
      <c r="CI62" s="2587"/>
      <c r="CJ62" s="2587"/>
      <c r="CK62" s="2587"/>
      <c r="CL62" s="2587"/>
      <c r="CM62" s="2587"/>
      <c r="CN62" s="2587"/>
      <c r="CO62" s="2587"/>
      <c r="CP62" s="2587"/>
      <c r="CQ62" s="2587"/>
      <c r="CR62" s="2587"/>
      <c r="CS62" s="2587"/>
      <c r="CT62" s="2587"/>
      <c r="CU62" s="2587"/>
      <c r="CV62" s="2587"/>
      <c r="CW62" s="2587"/>
      <c r="CX62" s="2587"/>
      <c r="CY62" s="2587"/>
      <c r="CZ62" s="2587"/>
    </row>
    <row r="63" s="130" customFormat="true" ht="15" customHeight="true" x14ac:dyDescent="0.2">
      <c r="A63" s="3532"/>
      <c r="B63" s="294" t="s">
        <v>373</v>
      </c>
      <c r="C63" s="357">
        <v>11.066974209018326</v>
      </c>
      <c r="D63" s="358">
        <v>10.36941738906042</v>
      </c>
      <c r="E63" s="358">
        <v>11.537018405740955</v>
      </c>
      <c r="F63" s="358">
        <v>9.424662043232896</v>
      </c>
      <c r="G63" s="359">
        <v>4.7324160764235419</v>
      </c>
      <c r="H63" s="360">
        <v>10.938623756121782</v>
      </c>
      <c r="I63" s="358">
        <v>11.595743119075953</v>
      </c>
      <c r="J63" s="358">
        <v>5.8971881025701434</v>
      </c>
      <c r="K63" s="358">
        <v>0.75947505726764153</v>
      </c>
      <c r="L63" s="361">
        <v>0</v>
      </c>
      <c r="M63" s="362">
        <v>10.240630699258309</v>
      </c>
      <c r="N63" s="358">
        <v>10.729452706471172</v>
      </c>
      <c r="O63" s="358">
        <v>11.751901177035471</v>
      </c>
      <c r="P63" s="358">
        <v>10.193279693349707</v>
      </c>
      <c r="Q63" s="359">
        <v>8.4538351524019664</v>
      </c>
      <c r="R63" s="362">
        <v>12.017561279682575</v>
      </c>
      <c r="S63" s="358">
        <v>6.7640914705521569</v>
      </c>
      <c r="T63" s="358">
        <v>1.8462412028667528</v>
      </c>
      <c r="U63" s="358">
        <v>21.263558258611532</v>
      </c>
      <c r="V63" s="358">
        <v>7.2429418326740329</v>
      </c>
      <c r="W63" s="358">
        <v>1.2243936086053664</v>
      </c>
      <c r="X63" s="358">
        <v>3.4234302235247362</v>
      </c>
      <c r="Y63" s="363">
        <v>21.518573722024499</v>
      </c>
      <c r="Z63" s="363">
        <v>16.928514077509419</v>
      </c>
      <c r="AA63" s="363">
        <v>4.1043105188796556</v>
      </c>
      <c r="AB63" s="363">
        <v>2.1777738969730542</v>
      </c>
      <c r="AC63" s="363">
        <v>6.6594217459458624</v>
      </c>
      <c r="AD63" s="363">
        <v>3.0283813689125161</v>
      </c>
      <c r="AE63" s="2874"/>
      <c r="AF63" s="2874"/>
      <c r="AG63" s="2874"/>
      <c r="AH63" s="2874"/>
      <c r="AI63" s="2874"/>
      <c r="AJ63" s="2874"/>
      <c r="AK63" s="2874"/>
      <c r="AL63" s="2874"/>
      <c r="AM63" s="2874"/>
      <c r="AN63" s="2874"/>
      <c r="AO63" s="2874"/>
      <c r="AP63" s="2874"/>
      <c r="AQ63" s="2874"/>
      <c r="AR63" s="2874"/>
      <c r="AS63" s="2874"/>
      <c r="AT63" s="2874"/>
      <c r="AU63" s="2874"/>
      <c r="AV63" s="2874"/>
      <c r="AW63" s="2874"/>
      <c r="AX63" s="2874"/>
      <c r="AY63" s="2874"/>
      <c r="AZ63" s="239"/>
      <c r="BA63" s="3518"/>
      <c r="BB63" s="168" t="s">
        <v>373</v>
      </c>
      <c r="BC63" s="491">
        <v>809.94930600000077</v>
      </c>
      <c r="BD63" s="441">
        <v>759.15167000000019</v>
      </c>
      <c r="BE63" s="441">
        <v>844.10842900000034</v>
      </c>
      <c r="BF63" s="441">
        <v>689.89730599999984</v>
      </c>
      <c r="BG63" s="492">
        <v>346.25471800000003</v>
      </c>
      <c r="BH63" s="499">
        <v>153.06126600000002</v>
      </c>
      <c r="BI63" s="441">
        <v>160.08170400000006</v>
      </c>
      <c r="BJ63" s="441">
        <v>82.345288000000011</v>
      </c>
      <c r="BK63" s="441">
        <v>10.646977</v>
      </c>
      <c r="BL63" s="492">
        <v>0</v>
      </c>
      <c r="BM63" s="499">
        <v>606.56619100000046</v>
      </c>
      <c r="BN63" s="441">
        <v>635.72979900000018</v>
      </c>
      <c r="BO63" s="441">
        <v>696.40215699999999</v>
      </c>
      <c r="BP63" s="441">
        <v>603.63809999999978</v>
      </c>
      <c r="BQ63" s="492">
        <v>500.88994700000006</v>
      </c>
      <c r="BR63" s="499">
        <v>477.92994500000009</v>
      </c>
      <c r="BS63" s="441">
        <v>87.31104299999997</v>
      </c>
      <c r="BT63" s="441">
        <v>57.43813200000001</v>
      </c>
      <c r="BU63" s="441">
        <v>609.78573300000005</v>
      </c>
      <c r="BV63" s="441">
        <v>226.20190100000005</v>
      </c>
      <c r="BW63" s="441">
        <v>47.620224999999998</v>
      </c>
      <c r="BX63" s="441">
        <v>49.64262699999999</v>
      </c>
      <c r="BY63" s="442">
        <v>757.35053900000003</v>
      </c>
      <c r="BZ63" s="442">
        <v>760.97522099999958</v>
      </c>
      <c r="CA63" s="442">
        <v>127.45962900000001</v>
      </c>
      <c r="CB63" s="442">
        <v>38.258521000000009</v>
      </c>
      <c r="CC63" s="442">
        <v>161.47149599999995</v>
      </c>
      <c r="CD63" s="442">
        <v>47.916416999999996</v>
      </c>
      <c r="CE63" s="2587"/>
      <c r="CF63" s="2587"/>
      <c r="CG63" s="2587"/>
      <c r="CH63" s="2587"/>
      <c r="CI63" s="2587"/>
      <c r="CJ63" s="2587"/>
      <c r="CK63" s="2587"/>
      <c r="CL63" s="2587"/>
      <c r="CM63" s="2587"/>
      <c r="CN63" s="2587"/>
      <c r="CO63" s="2587"/>
      <c r="CP63" s="2587"/>
      <c r="CQ63" s="2587"/>
      <c r="CR63" s="2587"/>
      <c r="CS63" s="2587"/>
      <c r="CT63" s="2587"/>
      <c r="CU63" s="2587"/>
      <c r="CV63" s="2587"/>
      <c r="CW63" s="2587"/>
      <c r="CX63" s="2587"/>
      <c r="CY63" s="2587"/>
      <c r="CZ63" s="2587"/>
    </row>
    <row r="64" s="130" customFormat="true" ht="15" customHeight="true" x14ac:dyDescent="0.2">
      <c r="A64" s="3532"/>
      <c r="B64" s="294" t="s">
        <v>374</v>
      </c>
      <c r="C64" s="357">
        <v>19.343013521603897</v>
      </c>
      <c r="D64" s="358">
        <v>21.312729293263214</v>
      </c>
      <c r="E64" s="358">
        <v>21.645442220654534</v>
      </c>
      <c r="F64" s="358">
        <v>20.649092255185387</v>
      </c>
      <c r="G64" s="359">
        <v>6.4761825496471861</v>
      </c>
      <c r="H64" s="360">
        <v>19.902865124104867</v>
      </c>
      <c r="I64" s="358">
        <v>6.1838205476790131</v>
      </c>
      <c r="J64" s="358">
        <v>1.8215174771250515</v>
      </c>
      <c r="K64" s="358">
        <v>0</v>
      </c>
      <c r="L64" s="361">
        <v>0</v>
      </c>
      <c r="M64" s="362">
        <v>17.533227481596086</v>
      </c>
      <c r="N64" s="358">
        <v>22.809490893242231</v>
      </c>
      <c r="O64" s="358">
        <v>20.32915876693021</v>
      </c>
      <c r="P64" s="358">
        <v>22.918746322186568</v>
      </c>
      <c r="Q64" s="359">
        <v>20.317708863278579</v>
      </c>
      <c r="R64" s="362">
        <v>43.518790686426186</v>
      </c>
      <c r="S64" s="358">
        <v>8.1270080119214185</v>
      </c>
      <c r="T64" s="358">
        <v>2.6064981377867795</v>
      </c>
      <c r="U64" s="358">
        <v>10.54260412005139</v>
      </c>
      <c r="V64" s="358">
        <v>10.474982203485823</v>
      </c>
      <c r="W64" s="358">
        <v>23.355194236263404</v>
      </c>
      <c r="X64" s="358">
        <v>2.8725842107580135</v>
      </c>
      <c r="Y64" s="363">
        <v>15.390044275905005</v>
      </c>
      <c r="Z64" s="363">
        <v>20.089803174489173</v>
      </c>
      <c r="AA64" s="363">
        <v>36.757811759669387</v>
      </c>
      <c r="AB64" s="363">
        <v>5.6743572713870361</v>
      </c>
      <c r="AC64" s="363">
        <v>3.8192366481858109</v>
      </c>
      <c r="AD64" s="363">
        <v>17.083296977030539</v>
      </c>
      <c r="AE64" s="2874"/>
      <c r="AF64" s="2874"/>
      <c r="AG64" s="2874"/>
      <c r="AH64" s="2874"/>
      <c r="AI64" s="2874"/>
      <c r="AJ64" s="2874"/>
      <c r="AK64" s="2874"/>
      <c r="AL64" s="2874"/>
      <c r="AM64" s="2874"/>
      <c r="AN64" s="2874"/>
      <c r="AO64" s="2874"/>
      <c r="AP64" s="2874"/>
      <c r="AQ64" s="2874"/>
      <c r="AR64" s="2874"/>
      <c r="AS64" s="2874"/>
      <c r="AT64" s="2874"/>
      <c r="AU64" s="2874"/>
      <c r="AV64" s="2874"/>
      <c r="AW64" s="2874"/>
      <c r="AX64" s="2874"/>
      <c r="AY64" s="2874"/>
      <c r="AZ64" s="239"/>
      <c r="BA64" s="3518"/>
      <c r="BB64" s="168" t="s">
        <v>374</v>
      </c>
      <c r="BC64" s="491">
        <v>1415.6408139999999</v>
      </c>
      <c r="BD64" s="441">
        <v>1560.3185240000005</v>
      </c>
      <c r="BE64" s="441">
        <v>1583.6934279999991</v>
      </c>
      <c r="BF64" s="441">
        <v>1511.5399420000006</v>
      </c>
      <c r="BG64" s="492">
        <v>473.8401540000001</v>
      </c>
      <c r="BH64" s="499">
        <v>278.49552200000022</v>
      </c>
      <c r="BI64" s="441">
        <v>85.368959999999987</v>
      </c>
      <c r="BJ64" s="441">
        <v>25.434729000000001</v>
      </c>
      <c r="BK64" s="441">
        <v>0</v>
      </c>
      <c r="BL64" s="492">
        <v>0</v>
      </c>
      <c r="BM64" s="499">
        <v>1038.5164080000002</v>
      </c>
      <c r="BN64" s="441">
        <v>1351.4830120000008</v>
      </c>
      <c r="BO64" s="441">
        <v>1204.6791239999998</v>
      </c>
      <c r="BP64" s="441">
        <v>1357.2303420000003</v>
      </c>
      <c r="BQ64" s="492">
        <v>1203.8247650000003</v>
      </c>
      <c r="BR64" s="499">
        <v>1730.7116440000009</v>
      </c>
      <c r="BS64" s="441">
        <v>104.9036</v>
      </c>
      <c r="BT64" s="441">
        <v>81.090371000000019</v>
      </c>
      <c r="BU64" s="441">
        <v>302.3355499999999</v>
      </c>
      <c r="BV64" s="441">
        <v>327.14067600000004</v>
      </c>
      <c r="BW64" s="441">
        <v>908.35136399999976</v>
      </c>
      <c r="BX64" s="441">
        <v>41.654894999999996</v>
      </c>
      <c r="BY64" s="442">
        <v>541.65570999999989</v>
      </c>
      <c r="BZ64" s="442">
        <v>903.08235799999954</v>
      </c>
      <c r="CA64" s="442">
        <v>1141.5162250000005</v>
      </c>
      <c r="CB64" s="442">
        <v>99.685517000000004</v>
      </c>
      <c r="CC64" s="442">
        <v>92.605316000000002</v>
      </c>
      <c r="CD64" s="442">
        <v>270.29963599999996</v>
      </c>
      <c r="CE64" s="2587"/>
      <c r="CF64" s="2587"/>
      <c r="CG64" s="2587"/>
      <c r="CH64" s="2587"/>
      <c r="CI64" s="2587"/>
      <c r="CJ64" s="2587"/>
      <c r="CK64" s="2587"/>
      <c r="CL64" s="2587"/>
      <c r="CM64" s="2587"/>
      <c r="CN64" s="2587"/>
      <c r="CO64" s="2587"/>
      <c r="CP64" s="2587"/>
      <c r="CQ64" s="2587"/>
      <c r="CR64" s="2587"/>
      <c r="CS64" s="2587"/>
      <c r="CT64" s="2587"/>
      <c r="CU64" s="2587"/>
      <c r="CV64" s="2587"/>
      <c r="CW64" s="2587"/>
      <c r="CX64" s="2587"/>
      <c r="CY64" s="2587"/>
      <c r="CZ64" s="2587"/>
    </row>
    <row r="65" s="130" customFormat="true" ht="15" customHeight="true" x14ac:dyDescent="0.2">
      <c r="A65" s="3532"/>
      <c r="B65" s="294" t="s">
        <v>375</v>
      </c>
      <c r="C65" s="357">
        <v>0.21562837513710831</v>
      </c>
      <c r="D65" s="358">
        <v>0.28833586722963517</v>
      </c>
      <c r="E65" s="358">
        <v>0.24079660074825254</v>
      </c>
      <c r="F65" s="358">
        <v>0.15680289085532195</v>
      </c>
      <c r="G65" s="359">
        <v>0.28724701734031716</v>
      </c>
      <c r="H65" s="360">
        <v>0</v>
      </c>
      <c r="I65" s="358">
        <v>0.39516941811364459</v>
      </c>
      <c r="J65" s="358">
        <v>0</v>
      </c>
      <c r="K65" s="358">
        <v>0.77815260583798651</v>
      </c>
      <c r="L65" s="361">
        <v>0</v>
      </c>
      <c r="M65" s="362">
        <v>0.14553339916370703</v>
      </c>
      <c r="N65" s="358">
        <v>0.28921630089983819</v>
      </c>
      <c r="O65" s="358">
        <v>0.48519026684794142</v>
      </c>
      <c r="P65" s="358">
        <v>9.2381827258391641E-2</v>
      </c>
      <c r="Q65" s="359">
        <v>0.17991658128124577</v>
      </c>
      <c r="R65" s="362">
        <v>0.27995969948216959</v>
      </c>
      <c r="S65" s="358">
        <v>0</v>
      </c>
      <c r="T65" s="358">
        <v>0</v>
      </c>
      <c r="U65" s="358">
        <v>0.73418232352987889</v>
      </c>
      <c r="V65" s="358">
        <v>0</v>
      </c>
      <c r="W65" s="358">
        <v>0</v>
      </c>
      <c r="X65" s="358">
        <v>0</v>
      </c>
      <c r="Y65" s="363">
        <v>0.8888051106753232</v>
      </c>
      <c r="Z65" s="363">
        <v>0.12135977531575468</v>
      </c>
      <c r="AA65" s="363">
        <v>0.15880984427262554</v>
      </c>
      <c r="AB65" s="363">
        <v>0.34195627913804483</v>
      </c>
      <c r="AC65" s="363">
        <v>0</v>
      </c>
      <c r="AD65" s="363">
        <v>0.45117060713561102</v>
      </c>
      <c r="AE65" s="2874"/>
      <c r="AF65" s="2874"/>
      <c r="AG65" s="2874"/>
      <c r="AH65" s="2874"/>
      <c r="AI65" s="2874"/>
      <c r="AJ65" s="2874"/>
      <c r="AK65" s="2874"/>
      <c r="AL65" s="2874"/>
      <c r="AM65" s="2874"/>
      <c r="AN65" s="2874"/>
      <c r="AO65" s="2874"/>
      <c r="AP65" s="2874"/>
      <c r="AQ65" s="2874"/>
      <c r="AR65" s="2874"/>
      <c r="AS65" s="2874"/>
      <c r="AT65" s="2874"/>
      <c r="AU65" s="2874"/>
      <c r="AV65" s="2874"/>
      <c r="AW65" s="2874"/>
      <c r="AX65" s="2874"/>
      <c r="AY65" s="2874"/>
      <c r="AZ65" s="239"/>
      <c r="BA65" s="3518"/>
      <c r="BB65" s="168" t="s">
        <v>375</v>
      </c>
      <c r="BC65" s="491">
        <v>15.781012</v>
      </c>
      <c r="BD65" s="441">
        <v>21.109253000000002</v>
      </c>
      <c r="BE65" s="441">
        <v>17.617934999999999</v>
      </c>
      <c r="BF65" s="441">
        <v>11.478172000000001</v>
      </c>
      <c r="BG65" s="492">
        <v>21.016883</v>
      </c>
      <c r="BH65" s="499">
        <v>0</v>
      </c>
      <c r="BI65" s="441">
        <v>5.4553979999999997</v>
      </c>
      <c r="BJ65" s="441">
        <v>0</v>
      </c>
      <c r="BK65" s="441">
        <v>10.908815000000001</v>
      </c>
      <c r="BL65" s="492">
        <v>0</v>
      </c>
      <c r="BM65" s="499">
        <v>8.6201369999999997</v>
      </c>
      <c r="BN65" s="441">
        <v>17.136327999999999</v>
      </c>
      <c r="BO65" s="441">
        <v>28.751735</v>
      </c>
      <c r="BP65" s="441">
        <v>5.4707800000000004</v>
      </c>
      <c r="BQ65" s="492">
        <v>10.660062</v>
      </c>
      <c r="BR65" s="499">
        <v>11.133800000000001</v>
      </c>
      <c r="BS65" s="441">
        <v>0</v>
      </c>
      <c r="BT65" s="441">
        <v>0</v>
      </c>
      <c r="BU65" s="441">
        <v>21.054515000000002</v>
      </c>
      <c r="BV65" s="441">
        <v>0</v>
      </c>
      <c r="BW65" s="441">
        <v>0</v>
      </c>
      <c r="BX65" s="441">
        <v>0</v>
      </c>
      <c r="BY65" s="442">
        <v>31.281675</v>
      </c>
      <c r="BZ65" s="442">
        <v>5.4553979999999997</v>
      </c>
      <c r="CA65" s="442">
        <v>4.9318499999999998</v>
      </c>
      <c r="CB65" s="442">
        <v>6.0073920000000003</v>
      </c>
      <c r="CC65" s="442">
        <v>0</v>
      </c>
      <c r="CD65" s="442">
        <v>7.1386250000000002</v>
      </c>
      <c r="CE65" s="2587"/>
      <c r="CF65" s="2587"/>
      <c r="CG65" s="2587"/>
      <c r="CH65" s="2587"/>
      <c r="CI65" s="2587"/>
      <c r="CJ65" s="2587"/>
      <c r="CK65" s="2587"/>
      <c r="CL65" s="2587"/>
      <c r="CM65" s="2587"/>
      <c r="CN65" s="2587"/>
      <c r="CO65" s="2587"/>
      <c r="CP65" s="2587"/>
      <c r="CQ65" s="2587"/>
      <c r="CR65" s="2587"/>
      <c r="CS65" s="2587"/>
      <c r="CT65" s="2587"/>
      <c r="CU65" s="2587"/>
      <c r="CV65" s="2587"/>
      <c r="CW65" s="2587"/>
      <c r="CX65" s="2587"/>
      <c r="CY65" s="2587"/>
      <c r="CZ65" s="2587"/>
    </row>
    <row r="66" s="130" customFormat="true" ht="15" customHeight="true" x14ac:dyDescent="0.2">
      <c r="A66" s="3532"/>
      <c r="B66" s="294" t="s">
        <v>376</v>
      </c>
      <c r="C66" s="357">
        <v>1.928306688398538</v>
      </c>
      <c r="D66" s="358">
        <v>2.4313985120307371</v>
      </c>
      <c r="E66" s="358">
        <v>1.9776311671326354</v>
      </c>
      <c r="F66" s="358">
        <v>1.4904744701959187</v>
      </c>
      <c r="G66" s="359">
        <v>0.47308227534370878</v>
      </c>
      <c r="H66" s="360">
        <v>1.3050250504882897</v>
      </c>
      <c r="I66" s="358">
        <v>0</v>
      </c>
      <c r="J66" s="358">
        <v>0.51108378983230762</v>
      </c>
      <c r="K66" s="358">
        <v>0</v>
      </c>
      <c r="L66" s="361">
        <v>0</v>
      </c>
      <c r="M66" s="362">
        <v>1.9066867192318351</v>
      </c>
      <c r="N66" s="358">
        <v>2.5683138539945083</v>
      </c>
      <c r="O66" s="358">
        <v>1.9679304033723686</v>
      </c>
      <c r="P66" s="358">
        <v>1.6417363923426593</v>
      </c>
      <c r="Q66" s="359">
        <v>1.7416809935156701</v>
      </c>
      <c r="R66" s="362">
        <v>1.6772062029771808</v>
      </c>
      <c r="S66" s="358">
        <v>1.1520765727346229</v>
      </c>
      <c r="T66" s="358">
        <v>0.38820232288103379</v>
      </c>
      <c r="U66" s="358">
        <v>1.7093113312188684</v>
      </c>
      <c r="V66" s="358">
        <v>1.4702924438258211</v>
      </c>
      <c r="W66" s="358">
        <v>0.6148625989631874</v>
      </c>
      <c r="X66" s="358">
        <v>0</v>
      </c>
      <c r="Y66" s="363">
        <v>0.86176264584049889</v>
      </c>
      <c r="Z66" s="363">
        <v>0</v>
      </c>
      <c r="AA66" s="363">
        <v>9.4864164406635734</v>
      </c>
      <c r="AB66" s="363">
        <v>1.0959735541132998</v>
      </c>
      <c r="AC66" s="363">
        <v>0</v>
      </c>
      <c r="AD66" s="363">
        <v>3.2141973292546764</v>
      </c>
      <c r="AE66" s="2874"/>
      <c r="AF66" s="2874"/>
      <c r="AG66" s="2874"/>
      <c r="AH66" s="2874"/>
      <c r="AI66" s="2874"/>
      <c r="AJ66" s="2874"/>
      <c r="AK66" s="2874"/>
      <c r="AL66" s="2874"/>
      <c r="AM66" s="2874"/>
      <c r="AN66" s="2874"/>
      <c r="AO66" s="2874"/>
      <c r="AP66" s="2874"/>
      <c r="AQ66" s="2874"/>
      <c r="AR66" s="2874"/>
      <c r="AS66" s="2874"/>
      <c r="AT66" s="2874"/>
      <c r="AU66" s="2874"/>
      <c r="AV66" s="2874"/>
      <c r="AW66" s="2874"/>
      <c r="AX66" s="2874"/>
      <c r="AY66" s="2874"/>
      <c r="AZ66" s="239"/>
      <c r="BA66" s="3518"/>
      <c r="BB66" s="168" t="s">
        <v>376</v>
      </c>
      <c r="BC66" s="491">
        <v>141.12535500000001</v>
      </c>
      <c r="BD66" s="441">
        <v>178.00423800000002</v>
      </c>
      <c r="BE66" s="441">
        <v>144.69380899999999</v>
      </c>
      <c r="BF66" s="441">
        <v>109.104636</v>
      </c>
      <c r="BG66" s="492">
        <v>34.613813999999998</v>
      </c>
      <c r="BH66" s="499">
        <v>18.260870000000001</v>
      </c>
      <c r="BI66" s="441">
        <v>0</v>
      </c>
      <c r="BJ66" s="441">
        <v>7.1365100000000004</v>
      </c>
      <c r="BK66" s="441">
        <v>0</v>
      </c>
      <c r="BL66" s="492">
        <v>0</v>
      </c>
      <c r="BM66" s="499">
        <v>112.93559299999997</v>
      </c>
      <c r="BN66" s="441">
        <v>152.17492399999998</v>
      </c>
      <c r="BO66" s="441">
        <v>116.61695900000001</v>
      </c>
      <c r="BP66" s="441">
        <v>97.222352999999998</v>
      </c>
      <c r="BQ66" s="492">
        <v>103.194643</v>
      </c>
      <c r="BR66" s="499">
        <v>66.701309000000009</v>
      </c>
      <c r="BS66" s="441">
        <v>14.871030000000001</v>
      </c>
      <c r="BT66" s="441">
        <v>12.077304</v>
      </c>
      <c r="BU66" s="441">
        <v>49.018779000000009</v>
      </c>
      <c r="BV66" s="441">
        <v>45.918212999999994</v>
      </c>
      <c r="BW66" s="441">
        <v>23.913792999999998</v>
      </c>
      <c r="BX66" s="441">
        <v>0</v>
      </c>
      <c r="BY66" s="442">
        <v>30.329909999999998</v>
      </c>
      <c r="BZ66" s="442">
        <v>0</v>
      </c>
      <c r="CA66" s="442">
        <v>294.6012770000001</v>
      </c>
      <c r="CB66" s="442">
        <v>19.253755999999999</v>
      </c>
      <c r="CC66" s="442">
        <v>0</v>
      </c>
      <c r="CD66" s="442">
        <v>50.856480999999995</v>
      </c>
      <c r="CE66" s="2587"/>
      <c r="CF66" s="2587"/>
      <c r="CG66" s="2587"/>
      <c r="CH66" s="2587"/>
      <c r="CI66" s="2587"/>
      <c r="CJ66" s="2587"/>
      <c r="CK66" s="2587"/>
      <c r="CL66" s="2587"/>
      <c r="CM66" s="2587"/>
      <c r="CN66" s="2587"/>
      <c r="CO66" s="2587"/>
      <c r="CP66" s="2587"/>
      <c r="CQ66" s="2587"/>
      <c r="CR66" s="2587"/>
      <c r="CS66" s="2587"/>
      <c r="CT66" s="2587"/>
      <c r="CU66" s="2587"/>
      <c r="CV66" s="2587"/>
      <c r="CW66" s="2587"/>
      <c r="CX66" s="2587"/>
      <c r="CY66" s="2587"/>
      <c r="CZ66" s="2587"/>
    </row>
    <row r="67" s="130" customFormat="true" ht="15" customHeight="true" x14ac:dyDescent="0.2">
      <c r="A67" s="3532"/>
      <c r="B67" s="294" t="s">
        <v>377</v>
      </c>
      <c r="C67" s="357">
        <v>1.3697990145826537</v>
      </c>
      <c r="D67" s="358">
        <v>1.056775604936772</v>
      </c>
      <c r="E67" s="358">
        <v>0.69076780798781545</v>
      </c>
      <c r="F67" s="358">
        <v>0.42110158257937835</v>
      </c>
      <c r="G67" s="359">
        <v>0.2253921136735231</v>
      </c>
      <c r="H67" s="360">
        <v>0</v>
      </c>
      <c r="I67" s="358">
        <v>0</v>
      </c>
      <c r="J67" s="358">
        <v>0</v>
      </c>
      <c r="K67" s="358">
        <v>0</v>
      </c>
      <c r="L67" s="361">
        <v>0.42276142377708881</v>
      </c>
      <c r="M67" s="362">
        <v>1.6925218896772014</v>
      </c>
      <c r="N67" s="358">
        <v>0.45740949135645909</v>
      </c>
      <c r="O67" s="358">
        <v>1.2860260365206793</v>
      </c>
      <c r="P67" s="358">
        <v>0.84350403026938015</v>
      </c>
      <c r="Q67" s="359">
        <v>0.27120504856816952</v>
      </c>
      <c r="R67" s="362">
        <v>0.2948302420315651</v>
      </c>
      <c r="S67" s="358">
        <v>0.16699196540428593</v>
      </c>
      <c r="T67" s="358">
        <v>0.31476392294026007</v>
      </c>
      <c r="U67" s="358">
        <v>0.90340773276690978</v>
      </c>
      <c r="V67" s="358">
        <v>0</v>
      </c>
      <c r="W67" s="358">
        <v>0</v>
      </c>
      <c r="X67" s="358">
        <v>0.25167749168958314</v>
      </c>
      <c r="Y67" s="363">
        <v>0.42482657708343963</v>
      </c>
      <c r="Z67" s="363">
        <v>0</v>
      </c>
      <c r="AA67" s="363">
        <v>0</v>
      </c>
      <c r="AB67" s="363">
        <v>1.105425093899723</v>
      </c>
      <c r="AC67" s="363">
        <v>2.1236033132643541</v>
      </c>
      <c r="AD67" s="363">
        <v>8.6194561536902192</v>
      </c>
      <c r="AE67" s="2874"/>
      <c r="AF67" s="2874"/>
      <c r="AG67" s="2874"/>
      <c r="AH67" s="2874"/>
      <c r="AI67" s="2874"/>
      <c r="AJ67" s="2874"/>
      <c r="AK67" s="2874"/>
      <c r="AL67" s="2874"/>
      <c r="AM67" s="2874"/>
      <c r="AN67" s="2874"/>
      <c r="AO67" s="2874"/>
      <c r="AP67" s="2874"/>
      <c r="AQ67" s="2874"/>
      <c r="AR67" s="2874"/>
      <c r="AS67" s="2874"/>
      <c r="AT67" s="2874"/>
      <c r="AU67" s="2874"/>
      <c r="AV67" s="2874"/>
      <c r="AW67" s="2874"/>
      <c r="AX67" s="2874"/>
      <c r="AY67" s="2874"/>
      <c r="AZ67" s="239"/>
      <c r="BA67" s="3518"/>
      <c r="BB67" s="168" t="s">
        <v>377</v>
      </c>
      <c r="BC67" s="491">
        <v>100.25032500000003</v>
      </c>
      <c r="BD67" s="441">
        <v>77.367217000000011</v>
      </c>
      <c r="BE67" s="441">
        <v>50.540174999999998</v>
      </c>
      <c r="BF67" s="441">
        <v>30.825174000000001</v>
      </c>
      <c r="BG67" s="492">
        <v>16.491170999999998</v>
      </c>
      <c r="BH67" s="499">
        <v>0</v>
      </c>
      <c r="BI67" s="441">
        <v>0</v>
      </c>
      <c r="BJ67" s="441">
        <v>0</v>
      </c>
      <c r="BK67" s="441">
        <v>0</v>
      </c>
      <c r="BL67" s="492">
        <v>5.8930449999999999</v>
      </c>
      <c r="BM67" s="499">
        <v>100.25032500000003</v>
      </c>
      <c r="BN67" s="441">
        <v>27.101926999999996</v>
      </c>
      <c r="BO67" s="441">
        <v>76.208206000000004</v>
      </c>
      <c r="BP67" s="441">
        <v>49.951653</v>
      </c>
      <c r="BQ67" s="492">
        <v>16.068906000000002</v>
      </c>
      <c r="BR67" s="499">
        <v>11.725191000000001</v>
      </c>
      <c r="BS67" s="441">
        <v>2.1555360000000001</v>
      </c>
      <c r="BT67" s="441">
        <v>9.7925730000000009</v>
      </c>
      <c r="BU67" s="441">
        <v>25.907477</v>
      </c>
      <c r="BV67" s="441">
        <v>0</v>
      </c>
      <c r="BW67" s="441">
        <v>0</v>
      </c>
      <c r="BX67" s="441">
        <v>3.6495359999999999</v>
      </c>
      <c r="BY67" s="442">
        <v>14.951857</v>
      </c>
      <c r="BZ67" s="442">
        <v>0</v>
      </c>
      <c r="CA67" s="442">
        <v>0</v>
      </c>
      <c r="CB67" s="442">
        <v>19.419798</v>
      </c>
      <c r="CC67" s="442">
        <v>51.491168000000002</v>
      </c>
      <c r="CD67" s="442">
        <v>136.38092600000002</v>
      </c>
      <c r="CE67" s="2587"/>
      <c r="CF67" s="2587"/>
      <c r="CG67" s="2587"/>
      <c r="CH67" s="2587"/>
      <c r="CI67" s="2587"/>
      <c r="CJ67" s="2587"/>
      <c r="CK67" s="2587"/>
      <c r="CL67" s="2587"/>
      <c r="CM67" s="2587"/>
      <c r="CN67" s="2587"/>
      <c r="CO67" s="2587"/>
      <c r="CP67" s="2587"/>
      <c r="CQ67" s="2587"/>
      <c r="CR67" s="2587"/>
      <c r="CS67" s="2587"/>
      <c r="CT67" s="2587"/>
      <c r="CU67" s="2587"/>
      <c r="CV67" s="2587"/>
      <c r="CW67" s="2587"/>
      <c r="CX67" s="2587"/>
      <c r="CY67" s="2587"/>
      <c r="CZ67" s="2587"/>
    </row>
    <row r="68" s="130" customFormat="true" ht="15" customHeight="true" x14ac:dyDescent="0.2">
      <c r="A68" s="3532"/>
      <c r="B68" s="294" t="s">
        <v>380</v>
      </c>
      <c r="C68" s="357">
        <v>0.17070957957504398</v>
      </c>
      <c r="D68" s="358">
        <v>0</v>
      </c>
      <c r="E68" s="358">
        <v>0</v>
      </c>
      <c r="F68" s="358">
        <v>2.3977737119826391E-2</v>
      </c>
      <c r="G68" s="359">
        <v>0.51207045611102542</v>
      </c>
      <c r="H68" s="360">
        <v>0.12543659057000553</v>
      </c>
      <c r="I68" s="358">
        <v>0.92128212526395248</v>
      </c>
      <c r="J68" s="358">
        <v>0.2932985195369629</v>
      </c>
      <c r="K68" s="358">
        <v>1.1036210768269774</v>
      </c>
      <c r="L68" s="361">
        <v>0.37167769942763657</v>
      </c>
      <c r="M68" s="362">
        <v>0.21092853559716149</v>
      </c>
      <c r="N68" s="358">
        <v>0</v>
      </c>
      <c r="O68" s="358">
        <v>0</v>
      </c>
      <c r="P68" s="358">
        <v>0</v>
      </c>
      <c r="Q68" s="359">
        <v>0</v>
      </c>
      <c r="R68" s="362">
        <v>0</v>
      </c>
      <c r="S68" s="358">
        <v>0</v>
      </c>
      <c r="T68" s="358">
        <v>4.7335416064639924E-2</v>
      </c>
      <c r="U68" s="358">
        <v>0.30602404007928152</v>
      </c>
      <c r="V68" s="358">
        <v>0</v>
      </c>
      <c r="W68" s="358">
        <v>0</v>
      </c>
      <c r="X68" s="358">
        <v>0</v>
      </c>
      <c r="Y68" s="363">
        <v>0</v>
      </c>
      <c r="Z68" s="363">
        <v>0.64452793474353931</v>
      </c>
      <c r="AA68" s="363">
        <v>0</v>
      </c>
      <c r="AB68" s="363">
        <v>0</v>
      </c>
      <c r="AC68" s="363">
        <v>0.51526125092611308</v>
      </c>
      <c r="AD68" s="363">
        <v>0</v>
      </c>
      <c r="AE68" s="2874"/>
      <c r="AF68" s="2874"/>
      <c r="AG68" s="2874"/>
      <c r="AH68" s="2874"/>
      <c r="AI68" s="2874"/>
      <c r="AJ68" s="2874"/>
      <c r="AK68" s="2874"/>
      <c r="AL68" s="2874"/>
      <c r="AM68" s="2874"/>
      <c r="AN68" s="2874"/>
      <c r="AO68" s="2874"/>
      <c r="AP68" s="2874"/>
      <c r="AQ68" s="2874"/>
      <c r="AR68" s="2874"/>
      <c r="AS68" s="2874"/>
      <c r="AT68" s="2874"/>
      <c r="AU68" s="2874"/>
      <c r="AV68" s="2874"/>
      <c r="AW68" s="2874"/>
      <c r="AX68" s="2874"/>
      <c r="AY68" s="2874"/>
      <c r="AZ68" s="239"/>
      <c r="BA68" s="3518"/>
      <c r="BB68" s="168" t="s">
        <v>380</v>
      </c>
      <c r="BC68" s="491">
        <v>12.493578000000001</v>
      </c>
      <c r="BD68" s="441">
        <v>0</v>
      </c>
      <c r="BE68" s="441">
        <v>0</v>
      </c>
      <c r="BF68" s="441">
        <v>1.755201</v>
      </c>
      <c r="BG68" s="492">
        <v>37.466445999999998</v>
      </c>
      <c r="BH68" s="499">
        <v>1.755201</v>
      </c>
      <c r="BI68" s="441">
        <v>12.718496</v>
      </c>
      <c r="BJ68" s="441">
        <v>4.0954689999999996</v>
      </c>
      <c r="BK68" s="441">
        <v>15.471513</v>
      </c>
      <c r="BL68" s="492">
        <v>5.180968</v>
      </c>
      <c r="BM68" s="499">
        <v>12.493578000000001</v>
      </c>
      <c r="BN68" s="441">
        <v>0</v>
      </c>
      <c r="BO68" s="441">
        <v>0</v>
      </c>
      <c r="BP68" s="441">
        <v>0</v>
      </c>
      <c r="BQ68" s="492">
        <v>0</v>
      </c>
      <c r="BR68" s="499">
        <v>0</v>
      </c>
      <c r="BS68" s="441">
        <v>0</v>
      </c>
      <c r="BT68" s="441">
        <v>1.472645</v>
      </c>
      <c r="BU68" s="441">
        <v>8.7760049999999996</v>
      </c>
      <c r="BV68" s="441">
        <v>0</v>
      </c>
      <c r="BW68" s="441">
        <v>0</v>
      </c>
      <c r="BX68" s="441">
        <v>0</v>
      </c>
      <c r="BY68" s="442">
        <v>0</v>
      </c>
      <c r="BZ68" s="442">
        <v>28.972996999999999</v>
      </c>
      <c r="CA68" s="442">
        <v>0</v>
      </c>
      <c r="CB68" s="442">
        <v>0</v>
      </c>
      <c r="CC68" s="442">
        <v>12.493578000000001</v>
      </c>
      <c r="CD68" s="442">
        <v>0</v>
      </c>
      <c r="CE68" s="2587"/>
      <c r="CF68" s="2587"/>
      <c r="CG68" s="2587"/>
      <c r="CH68" s="2587"/>
      <c r="CI68" s="2587"/>
      <c r="CJ68" s="2587"/>
      <c r="CK68" s="2587"/>
      <c r="CL68" s="2587"/>
      <c r="CM68" s="2587"/>
      <c r="CN68" s="2587"/>
      <c r="CO68" s="2587"/>
      <c r="CP68" s="2587"/>
      <c r="CQ68" s="2587"/>
      <c r="CR68" s="2587"/>
      <c r="CS68" s="2587"/>
      <c r="CT68" s="2587"/>
      <c r="CU68" s="2587"/>
      <c r="CV68" s="2587"/>
      <c r="CW68" s="2587"/>
      <c r="CX68" s="2587"/>
      <c r="CY68" s="2587"/>
      <c r="CZ68" s="2587"/>
    </row>
    <row r="69" s="130" customFormat="true" ht="15" customHeight="true" x14ac:dyDescent="0.2">
      <c r="A69" s="3532"/>
      <c r="B69" s="294" t="s">
        <v>381</v>
      </c>
      <c r="C69" s="357">
        <v>0</v>
      </c>
      <c r="D69" s="358">
        <v>0</v>
      </c>
      <c r="E69" s="358">
        <v>0</v>
      </c>
      <c r="F69" s="358">
        <v>8.3860694379076523E-3</v>
      </c>
      <c r="G69" s="359">
        <v>0.39943646995949594</v>
      </c>
      <c r="H69" s="360">
        <v>0</v>
      </c>
      <c r="I69" s="358">
        <v>0.23688855745241641</v>
      </c>
      <c r="J69" s="358">
        <v>0.41713201825512702</v>
      </c>
      <c r="K69" s="358">
        <v>5.4515974953915053E-2</v>
      </c>
      <c r="L69" s="361">
        <v>1.1300373196630245</v>
      </c>
      <c r="M69" s="362">
        <v>0</v>
      </c>
      <c r="N69" s="358">
        <v>0</v>
      </c>
      <c r="O69" s="358">
        <v>0</v>
      </c>
      <c r="P69" s="358">
        <v>0</v>
      </c>
      <c r="Q69" s="359">
        <v>7.1359530662438581E-2</v>
      </c>
      <c r="R69" s="362">
        <v>0</v>
      </c>
      <c r="S69" s="358">
        <v>0</v>
      </c>
      <c r="T69" s="358">
        <v>0.61673394896660494</v>
      </c>
      <c r="U69" s="358">
        <v>0</v>
      </c>
      <c r="V69" s="358">
        <v>9.2821842215361217E-2</v>
      </c>
      <c r="W69" s="358">
        <v>0</v>
      </c>
      <c r="X69" s="358">
        <v>4.2333467460240456E-2</v>
      </c>
      <c r="Y69" s="363">
        <v>4.3429329372153963E-2</v>
      </c>
      <c r="Z69" s="363">
        <v>3.456612592514384E-2</v>
      </c>
      <c r="AA69" s="363">
        <v>0</v>
      </c>
      <c r="AB69" s="363">
        <v>0</v>
      </c>
      <c r="AC69" s="363">
        <v>0</v>
      </c>
      <c r="AD69" s="363">
        <v>0.25641203755342967</v>
      </c>
      <c r="AE69" s="2874"/>
      <c r="AF69" s="2874"/>
      <c r="AG69" s="2874"/>
      <c r="AH69" s="2874"/>
      <c r="AI69" s="2874"/>
      <c r="AJ69" s="2874"/>
      <c r="AK69" s="2874"/>
      <c r="AL69" s="2874"/>
      <c r="AM69" s="2874"/>
      <c r="AN69" s="2874"/>
      <c r="AO69" s="2874"/>
      <c r="AP69" s="2874"/>
      <c r="AQ69" s="2874"/>
      <c r="AR69" s="2874"/>
      <c r="AS69" s="2874"/>
      <c r="AT69" s="2874"/>
      <c r="AU69" s="2874"/>
      <c r="AV69" s="2874"/>
      <c r="AW69" s="2874"/>
      <c r="AX69" s="2874"/>
      <c r="AY69" s="2874"/>
      <c r="AZ69" s="239"/>
      <c r="BA69" s="3518"/>
      <c r="BB69" s="168" t="s">
        <v>381</v>
      </c>
      <c r="BC69" s="491">
        <v>0</v>
      </c>
      <c r="BD69" s="441">
        <v>0</v>
      </c>
      <c r="BE69" s="441">
        <v>0</v>
      </c>
      <c r="BF69" s="441">
        <v>0.61387100000000006</v>
      </c>
      <c r="BG69" s="492">
        <v>29.225401999999999</v>
      </c>
      <c r="BH69" s="499">
        <v>0</v>
      </c>
      <c r="BI69" s="441">
        <v>3.2702970000000002</v>
      </c>
      <c r="BJ69" s="441">
        <v>5.8246160000000007</v>
      </c>
      <c r="BK69" s="441">
        <v>0.76425200000000004</v>
      </c>
      <c r="BL69" s="492">
        <v>15.752054000000001</v>
      </c>
      <c r="BM69" s="499">
        <v>0</v>
      </c>
      <c r="BN69" s="441">
        <v>0</v>
      </c>
      <c r="BO69" s="441">
        <v>0</v>
      </c>
      <c r="BP69" s="441">
        <v>0</v>
      </c>
      <c r="BQ69" s="492">
        <v>4.2280540000000002</v>
      </c>
      <c r="BR69" s="499">
        <v>0</v>
      </c>
      <c r="BS69" s="441">
        <v>0</v>
      </c>
      <c r="BT69" s="441">
        <v>19.187117000000001</v>
      </c>
      <c r="BU69" s="441">
        <v>0</v>
      </c>
      <c r="BV69" s="441">
        <v>2.8988880000000004</v>
      </c>
      <c r="BW69" s="441">
        <v>0</v>
      </c>
      <c r="BX69" s="441">
        <v>0.61387100000000006</v>
      </c>
      <c r="BY69" s="442">
        <v>1.5285040000000001</v>
      </c>
      <c r="BZ69" s="442">
        <v>1.5538259999999999</v>
      </c>
      <c r="CA69" s="442">
        <v>0</v>
      </c>
      <c r="CB69" s="442">
        <v>0</v>
      </c>
      <c r="CC69" s="442">
        <v>0</v>
      </c>
      <c r="CD69" s="442">
        <v>4.057067</v>
      </c>
      <c r="CE69" s="2587"/>
      <c r="CF69" s="2587"/>
      <c r="CG69" s="2587"/>
      <c r="CH69" s="2587"/>
      <c r="CI69" s="2587"/>
      <c r="CJ69" s="2587"/>
      <c r="CK69" s="2587"/>
      <c r="CL69" s="2587"/>
      <c r="CM69" s="2587"/>
      <c r="CN69" s="2587"/>
      <c r="CO69" s="2587"/>
      <c r="CP69" s="2587"/>
      <c r="CQ69" s="2587"/>
      <c r="CR69" s="2587"/>
      <c r="CS69" s="2587"/>
      <c r="CT69" s="2587"/>
      <c r="CU69" s="2587"/>
      <c r="CV69" s="2587"/>
      <c r="CW69" s="2587"/>
      <c r="CX69" s="2587"/>
      <c r="CY69" s="2587"/>
      <c r="CZ69" s="2587"/>
    </row>
    <row r="70" s="130" customFormat="true" ht="15" customHeight="true" x14ac:dyDescent="0.2">
      <c r="A70" s="3533"/>
      <c r="B70" s="294" t="s">
        <v>47</v>
      </c>
      <c r="C70" s="357">
        <v>7.9942304432911254E-2</v>
      </c>
      <c r="D70" s="358">
        <v>0.46886902791082979</v>
      </c>
      <c r="E70" s="358">
        <v>0.13249644705853769</v>
      </c>
      <c r="F70" s="358">
        <v>0.27653465296461116</v>
      </c>
      <c r="G70" s="359">
        <v>1.2464969814597304</v>
      </c>
      <c r="H70" s="360">
        <v>1.6664682506109296</v>
      </c>
      <c r="I70" s="358">
        <v>1.2793467917966648</v>
      </c>
      <c r="J70" s="358">
        <v>0.2764568050615297</v>
      </c>
      <c r="K70" s="358">
        <v>1.8873019482879894</v>
      </c>
      <c r="L70" s="361">
        <v>2.5162822470964441</v>
      </c>
      <c r="M70" s="362">
        <v>0</v>
      </c>
      <c r="N70" s="358">
        <v>0.57933630105378042</v>
      </c>
      <c r="O70" s="358">
        <v>0</v>
      </c>
      <c r="P70" s="358">
        <v>7.1248621799707659E-2</v>
      </c>
      <c r="Q70" s="359">
        <v>0.27673247236454213</v>
      </c>
      <c r="R70" s="362">
        <v>0</v>
      </c>
      <c r="S70" s="358">
        <v>0</v>
      </c>
      <c r="T70" s="358">
        <v>1.9966932506820885</v>
      </c>
      <c r="U70" s="358">
        <v>0.79395548662421389</v>
      </c>
      <c r="V70" s="358">
        <v>0</v>
      </c>
      <c r="W70" s="358">
        <v>1.3331840663505372</v>
      </c>
      <c r="X70" s="358">
        <v>0</v>
      </c>
      <c r="Y70" s="363">
        <v>5.4178067366168585E-2</v>
      </c>
      <c r="Z70" s="363">
        <v>0.31251750849927262</v>
      </c>
      <c r="AA70" s="363">
        <v>0</v>
      </c>
      <c r="AB70" s="363">
        <v>0.11555785585538536</v>
      </c>
      <c r="AC70" s="363">
        <v>0.1126389076951668</v>
      </c>
      <c r="AD70" s="363">
        <v>0.24397610110148651</v>
      </c>
      <c r="AE70" s="2874"/>
      <c r="AF70" s="2874"/>
      <c r="AG70" s="2874"/>
      <c r="AH70" s="2874"/>
      <c r="AI70" s="2874"/>
      <c r="AJ70" s="2874"/>
      <c r="AK70" s="2874"/>
      <c r="AL70" s="2874"/>
      <c r="AM70" s="2874"/>
      <c r="AN70" s="2874"/>
      <c r="AO70" s="2874"/>
      <c r="AP70" s="2874"/>
      <c r="AQ70" s="2874"/>
      <c r="AR70" s="2874"/>
      <c r="AS70" s="2874"/>
      <c r="AT70" s="2874"/>
      <c r="AU70" s="2874"/>
      <c r="AV70" s="2874"/>
      <c r="AW70" s="2874"/>
      <c r="AX70" s="2874"/>
      <c r="AY70" s="2874"/>
      <c r="AZ70" s="239"/>
      <c r="BA70" s="3519"/>
      <c r="BB70" s="168" t="s">
        <v>47</v>
      </c>
      <c r="BC70" s="491">
        <v>5.85067</v>
      </c>
      <c r="BD70" s="441">
        <v>34.326200999999998</v>
      </c>
      <c r="BE70" s="441">
        <v>9.6941310000000005</v>
      </c>
      <c r="BF70" s="441">
        <v>20.24269</v>
      </c>
      <c r="BG70" s="492">
        <v>91.201926</v>
      </c>
      <c r="BH70" s="499">
        <v>23.318449000000001</v>
      </c>
      <c r="BI70" s="441">
        <v>17.661655</v>
      </c>
      <c r="BJ70" s="441">
        <v>3.8603000000000001</v>
      </c>
      <c r="BK70" s="441">
        <v>26.457827999999999</v>
      </c>
      <c r="BL70" s="492">
        <v>35.075491</v>
      </c>
      <c r="BM70" s="499">
        <v>0</v>
      </c>
      <c r="BN70" s="441">
        <v>34.326200999999998</v>
      </c>
      <c r="BO70" s="441">
        <v>0</v>
      </c>
      <c r="BP70" s="441">
        <v>4.2192879999999997</v>
      </c>
      <c r="BQ70" s="492">
        <v>16.396405999999999</v>
      </c>
      <c r="BR70" s="499">
        <v>0</v>
      </c>
      <c r="BS70" s="441">
        <v>0</v>
      </c>
      <c r="BT70" s="441">
        <v>62.118822999999999</v>
      </c>
      <c r="BU70" s="441">
        <v>22.768660000000001</v>
      </c>
      <c r="BV70" s="441">
        <v>0</v>
      </c>
      <c r="BW70" s="441">
        <v>51.851401999999993</v>
      </c>
      <c r="BX70" s="441">
        <v>0</v>
      </c>
      <c r="BY70" s="442">
        <v>1.9068080000000001</v>
      </c>
      <c r="BZ70" s="442">
        <v>14.048373</v>
      </c>
      <c r="CA70" s="442">
        <v>0</v>
      </c>
      <c r="CB70" s="442">
        <v>2.0300880000000001</v>
      </c>
      <c r="CC70" s="442">
        <v>2.7311640000000001</v>
      </c>
      <c r="CD70" s="442">
        <v>3.8603000000000001</v>
      </c>
      <c r="CE70" s="2587"/>
      <c r="CF70" s="2587"/>
      <c r="CG70" s="2587"/>
      <c r="CH70" s="2587"/>
      <c r="CI70" s="2587"/>
      <c r="CJ70" s="2587"/>
      <c r="CK70" s="2587"/>
      <c r="CL70" s="2587"/>
      <c r="CM70" s="2587"/>
      <c r="CN70" s="2587"/>
      <c r="CO70" s="2587"/>
      <c r="CP70" s="2587"/>
      <c r="CQ70" s="2587"/>
      <c r="CR70" s="2587"/>
      <c r="CS70" s="2587"/>
      <c r="CT70" s="2587"/>
      <c r="CU70" s="2587"/>
      <c r="CV70" s="2587"/>
      <c r="CW70" s="2587"/>
      <c r="CX70" s="2587"/>
      <c r="CY70" s="2587"/>
      <c r="CZ70" s="2587"/>
    </row>
    <row r="71" s="130" customFormat="true" ht="15" customHeight="true" x14ac:dyDescent="0.2">
      <c r="A71" s="275"/>
      <c r="B71" s="294"/>
      <c r="C71" s="357"/>
      <c r="D71" s="358"/>
      <c r="E71" s="358"/>
      <c r="F71" s="358"/>
      <c r="G71" s="359"/>
      <c r="H71" s="360"/>
      <c r="I71" s="358"/>
      <c r="J71" s="358"/>
      <c r="K71" s="358"/>
      <c r="L71" s="361"/>
      <c r="M71" s="362"/>
      <c r="N71" s="358"/>
      <c r="O71" s="358"/>
      <c r="P71" s="358"/>
      <c r="Q71" s="359"/>
      <c r="R71" s="362"/>
      <c r="S71" s="358"/>
      <c r="T71" s="358"/>
      <c r="U71" s="358"/>
      <c r="V71" s="358"/>
      <c r="W71" s="358"/>
      <c r="X71" s="358"/>
      <c r="Y71" s="363"/>
      <c r="Z71" s="363"/>
      <c r="AA71" s="363"/>
      <c r="AB71" s="363"/>
      <c r="AC71" s="363"/>
      <c r="AD71" s="363"/>
      <c r="AE71" s="2874"/>
      <c r="AF71" s="2874"/>
      <c r="AG71" s="2874"/>
      <c r="AH71" s="2874"/>
      <c r="AI71" s="2874"/>
      <c r="AJ71" s="2874"/>
      <c r="AK71" s="2874"/>
      <c r="AL71" s="2874"/>
      <c r="AM71" s="2874"/>
      <c r="AN71" s="2874"/>
      <c r="AO71" s="2874"/>
      <c r="AP71" s="2874"/>
      <c r="AQ71" s="2874"/>
      <c r="AR71" s="2874"/>
      <c r="AS71" s="2874"/>
      <c r="AT71" s="2874"/>
      <c r="AU71" s="2874"/>
      <c r="AV71" s="2874"/>
      <c r="AW71" s="2874"/>
      <c r="AX71" s="2874"/>
      <c r="AY71" s="2874"/>
      <c r="AZ71" s="239"/>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442"/>
      <c r="CC71" s="442"/>
      <c r="CD71" s="442"/>
      <c r="CE71" s="2587"/>
      <c r="CF71" s="2587"/>
      <c r="CG71" s="2587"/>
      <c r="CH71" s="2587"/>
      <c r="CI71" s="2587"/>
      <c r="CJ71" s="2587"/>
      <c r="CK71" s="2587"/>
      <c r="CL71" s="2587"/>
      <c r="CM71" s="2587"/>
      <c r="CN71" s="2587"/>
      <c r="CO71" s="2587"/>
      <c r="CP71" s="2587"/>
      <c r="CQ71" s="2587"/>
      <c r="CR71" s="2587"/>
      <c r="CS71" s="2587"/>
      <c r="CT71" s="2587"/>
      <c r="CU71" s="2587"/>
      <c r="CV71" s="2587"/>
      <c r="CW71" s="2587"/>
      <c r="CX71" s="2587"/>
      <c r="CY71" s="2587"/>
      <c r="CZ71" s="2587"/>
    </row>
    <row r="72" s="130" customFormat="true" ht="15" customHeight="true" x14ac:dyDescent="0.2">
      <c r="A72" s="275"/>
      <c r="B72" s="294"/>
      <c r="C72" s="357"/>
      <c r="D72" s="358"/>
      <c r="E72" s="358"/>
      <c r="F72" s="358"/>
      <c r="G72" s="359"/>
      <c r="H72" s="360"/>
      <c r="I72" s="358"/>
      <c r="J72" s="358"/>
      <c r="K72" s="358"/>
      <c r="L72" s="361"/>
      <c r="M72" s="362"/>
      <c r="N72" s="358"/>
      <c r="O72" s="358"/>
      <c r="P72" s="358"/>
      <c r="Q72" s="359"/>
      <c r="R72" s="362"/>
      <c r="S72" s="358"/>
      <c r="T72" s="358"/>
      <c r="U72" s="358"/>
      <c r="V72" s="358"/>
      <c r="W72" s="358"/>
      <c r="X72" s="358"/>
      <c r="Y72" s="363"/>
      <c r="Z72" s="363"/>
      <c r="AA72" s="363"/>
      <c r="AB72" s="363"/>
      <c r="AC72" s="363"/>
      <c r="AD72" s="363"/>
      <c r="AE72" s="2874"/>
      <c r="AF72" s="2874"/>
      <c r="AG72" s="2874"/>
      <c r="AH72" s="2874"/>
      <c r="AI72" s="2874"/>
      <c r="AJ72" s="2874"/>
      <c r="AK72" s="2874"/>
      <c r="AL72" s="2874"/>
      <c r="AM72" s="2874"/>
      <c r="AN72" s="2874"/>
      <c r="AO72" s="2874"/>
      <c r="AP72" s="2874"/>
      <c r="AQ72" s="2874"/>
      <c r="AR72" s="2874"/>
      <c r="AS72" s="2874"/>
      <c r="AT72" s="2874"/>
      <c r="AU72" s="2874"/>
      <c r="AV72" s="2874"/>
      <c r="AW72" s="2874"/>
      <c r="AX72" s="2874"/>
      <c r="AY72" s="2874"/>
      <c r="AZ72" s="239"/>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442"/>
      <c r="CC72" s="442"/>
      <c r="CD72" s="442"/>
      <c r="CE72" s="2587"/>
      <c r="CF72" s="2587"/>
      <c r="CG72" s="2587"/>
      <c r="CH72" s="2587"/>
      <c r="CI72" s="2587"/>
      <c r="CJ72" s="2587"/>
      <c r="CK72" s="2587"/>
      <c r="CL72" s="2587"/>
      <c r="CM72" s="2587"/>
      <c r="CN72" s="2587"/>
      <c r="CO72" s="2587"/>
      <c r="CP72" s="2587"/>
      <c r="CQ72" s="2587"/>
      <c r="CR72" s="2587"/>
      <c r="CS72" s="2587"/>
      <c r="CT72" s="2587"/>
      <c r="CU72" s="2587"/>
      <c r="CV72" s="2587"/>
      <c r="CW72" s="2587"/>
      <c r="CX72" s="2587"/>
      <c r="CY72" s="2587"/>
      <c r="CZ72" s="2587"/>
    </row>
    <row r="73" s="130" customFormat="true" ht="15" customHeight="true" x14ac:dyDescent="0.2">
      <c r="A73" s="275"/>
      <c r="B73" s="294"/>
      <c r="C73" s="357"/>
      <c r="D73" s="358"/>
      <c r="E73" s="358"/>
      <c r="F73" s="358"/>
      <c r="G73" s="359"/>
      <c r="H73" s="360"/>
      <c r="I73" s="358"/>
      <c r="J73" s="358"/>
      <c r="K73" s="358"/>
      <c r="L73" s="361"/>
      <c r="M73" s="362"/>
      <c r="N73" s="358"/>
      <c r="O73" s="358"/>
      <c r="P73" s="358"/>
      <c r="Q73" s="359"/>
      <c r="R73" s="362"/>
      <c r="S73" s="358"/>
      <c r="T73" s="358"/>
      <c r="U73" s="358"/>
      <c r="V73" s="358"/>
      <c r="W73" s="358"/>
      <c r="X73" s="358"/>
      <c r="Y73" s="363"/>
      <c r="Z73" s="363"/>
      <c r="AA73" s="363"/>
      <c r="AB73" s="363"/>
      <c r="AC73" s="363"/>
      <c r="AD73" s="363"/>
      <c r="AE73" s="2874"/>
      <c r="AF73" s="2874"/>
      <c r="AG73" s="2874"/>
      <c r="AH73" s="2874"/>
      <c r="AI73" s="2874"/>
      <c r="AJ73" s="2874"/>
      <c r="AK73" s="2874"/>
      <c r="AL73" s="2874"/>
      <c r="AM73" s="2874"/>
      <c r="AN73" s="2874"/>
      <c r="AO73" s="2874"/>
      <c r="AP73" s="2874"/>
      <c r="AQ73" s="2874"/>
      <c r="AR73" s="2874"/>
      <c r="AS73" s="2874"/>
      <c r="AT73" s="2874"/>
      <c r="AU73" s="2874"/>
      <c r="AV73" s="2874"/>
      <c r="AW73" s="2874"/>
      <c r="AX73" s="2874"/>
      <c r="AY73" s="2874"/>
      <c r="AZ73" s="239"/>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442"/>
      <c r="CC73" s="442"/>
      <c r="CD73" s="442"/>
      <c r="CE73" s="2587"/>
      <c r="CF73" s="2587"/>
      <c r="CG73" s="2587"/>
      <c r="CH73" s="2587"/>
      <c r="CI73" s="2587"/>
      <c r="CJ73" s="2587"/>
      <c r="CK73" s="2587"/>
      <c r="CL73" s="2587"/>
      <c r="CM73" s="2587"/>
      <c r="CN73" s="2587"/>
      <c r="CO73" s="2587"/>
      <c r="CP73" s="2587"/>
      <c r="CQ73" s="2587"/>
      <c r="CR73" s="2587"/>
      <c r="CS73" s="2587"/>
      <c r="CT73" s="2587"/>
      <c r="CU73" s="2587"/>
      <c r="CV73" s="2587"/>
      <c r="CW73" s="2587"/>
      <c r="CX73" s="2587"/>
      <c r="CY73" s="2587"/>
      <c r="CZ73" s="2587"/>
    </row>
    <row r="74" s="130" customFormat="true" ht="15" customHeight="true" x14ac:dyDescent="0.2">
      <c r="A74" s="275"/>
      <c r="B74" s="294"/>
      <c r="C74" s="357"/>
      <c r="D74" s="358"/>
      <c r="E74" s="358"/>
      <c r="F74" s="358"/>
      <c r="G74" s="359"/>
      <c r="H74" s="360"/>
      <c r="I74" s="358"/>
      <c r="J74" s="358"/>
      <c r="K74" s="358"/>
      <c r="L74" s="361"/>
      <c r="M74" s="362"/>
      <c r="N74" s="358"/>
      <c r="O74" s="358"/>
      <c r="P74" s="358"/>
      <c r="Q74" s="359"/>
      <c r="R74" s="362"/>
      <c r="S74" s="358"/>
      <c r="T74" s="358"/>
      <c r="U74" s="358"/>
      <c r="V74" s="358"/>
      <c r="W74" s="358"/>
      <c r="X74" s="358"/>
      <c r="Y74" s="363"/>
      <c r="Z74" s="363"/>
      <c r="AA74" s="363"/>
      <c r="AB74" s="363"/>
      <c r="AC74" s="363"/>
      <c r="AD74" s="363"/>
      <c r="AE74" s="2874"/>
      <c r="AF74" s="2874"/>
      <c r="AG74" s="2874"/>
      <c r="AH74" s="2874"/>
      <c r="AI74" s="2874"/>
      <c r="AJ74" s="2874"/>
      <c r="AK74" s="2874"/>
      <c r="AL74" s="2874"/>
      <c r="AM74" s="2874"/>
      <c r="AN74" s="2874"/>
      <c r="AO74" s="2874"/>
      <c r="AP74" s="2874"/>
      <c r="AQ74" s="2874"/>
      <c r="AR74" s="2874"/>
      <c r="AS74" s="2874"/>
      <c r="AT74" s="2874"/>
      <c r="AU74" s="2874"/>
      <c r="AV74" s="2874"/>
      <c r="AW74" s="2874"/>
      <c r="AX74" s="2874"/>
      <c r="AY74" s="2874"/>
      <c r="AZ74" s="239"/>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442"/>
      <c r="CC74" s="442"/>
      <c r="CD74" s="442"/>
      <c r="CE74" s="2587"/>
      <c r="CF74" s="2587"/>
      <c r="CG74" s="2587"/>
      <c r="CH74" s="2587"/>
      <c r="CI74" s="2587"/>
      <c r="CJ74" s="2587"/>
      <c r="CK74" s="2587"/>
      <c r="CL74" s="2587"/>
      <c r="CM74" s="2587"/>
      <c r="CN74" s="2587"/>
      <c r="CO74" s="2587"/>
      <c r="CP74" s="2587"/>
      <c r="CQ74" s="2587"/>
      <c r="CR74" s="2587"/>
      <c r="CS74" s="2587"/>
      <c r="CT74" s="2587"/>
      <c r="CU74" s="2587"/>
      <c r="CV74" s="2587"/>
      <c r="CW74" s="2587"/>
      <c r="CX74" s="2587"/>
      <c r="CY74" s="2587"/>
      <c r="CZ74" s="2587"/>
    </row>
    <row r="75" s="130" customFormat="true" ht="15" customHeight="true" x14ac:dyDescent="0.2">
      <c r="A75" s="275"/>
      <c r="B75" s="294"/>
      <c r="C75" s="357"/>
      <c r="D75" s="358"/>
      <c r="E75" s="358"/>
      <c r="F75" s="358"/>
      <c r="G75" s="359"/>
      <c r="H75" s="360"/>
      <c r="I75" s="358"/>
      <c r="J75" s="358"/>
      <c r="K75" s="358"/>
      <c r="L75" s="361"/>
      <c r="M75" s="362"/>
      <c r="N75" s="358"/>
      <c r="O75" s="358"/>
      <c r="P75" s="358"/>
      <c r="Q75" s="359"/>
      <c r="R75" s="362"/>
      <c r="S75" s="358"/>
      <c r="T75" s="358"/>
      <c r="U75" s="358"/>
      <c r="V75" s="358"/>
      <c r="W75" s="358"/>
      <c r="X75" s="358"/>
      <c r="Y75" s="363"/>
      <c r="Z75" s="363"/>
      <c r="AA75" s="363"/>
      <c r="AB75" s="363"/>
      <c r="AC75" s="363"/>
      <c r="AD75" s="363"/>
      <c r="AE75" s="2874"/>
      <c r="AF75" s="2874"/>
      <c r="AG75" s="2874"/>
      <c r="AH75" s="2874"/>
      <c r="AI75" s="2874"/>
      <c r="AJ75" s="2874"/>
      <c r="AK75" s="2874"/>
      <c r="AL75" s="2874"/>
      <c r="AM75" s="2874"/>
      <c r="AN75" s="2874"/>
      <c r="AO75" s="2874"/>
      <c r="AP75" s="2874"/>
      <c r="AQ75" s="2874"/>
      <c r="AR75" s="2874"/>
      <c r="AS75" s="2874"/>
      <c r="AT75" s="2874"/>
      <c r="AU75" s="2874"/>
      <c r="AV75" s="2874"/>
      <c r="AW75" s="2874"/>
      <c r="AX75" s="2874"/>
      <c r="AY75" s="2874"/>
      <c r="AZ75" s="239"/>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442"/>
      <c r="CC75" s="442"/>
      <c r="CD75" s="442"/>
      <c r="CE75" s="2587"/>
      <c r="CF75" s="2587"/>
      <c r="CG75" s="2587"/>
      <c r="CH75" s="2587"/>
      <c r="CI75" s="2587"/>
      <c r="CJ75" s="2587"/>
      <c r="CK75" s="2587"/>
      <c r="CL75" s="2587"/>
      <c r="CM75" s="2587"/>
      <c r="CN75" s="2587"/>
      <c r="CO75" s="2587"/>
      <c r="CP75" s="2587"/>
      <c r="CQ75" s="2587"/>
      <c r="CR75" s="2587"/>
      <c r="CS75" s="2587"/>
      <c r="CT75" s="2587"/>
      <c r="CU75" s="2587"/>
      <c r="CV75" s="2587"/>
      <c r="CW75" s="2587"/>
      <c r="CX75" s="2587"/>
      <c r="CY75" s="2587"/>
      <c r="CZ75" s="2587"/>
    </row>
    <row r="76" s="130" customFormat="true" ht="15" customHeight="true" x14ac:dyDescent="0.2">
      <c r="A76" s="275"/>
      <c r="B76" s="294"/>
      <c r="C76" s="357"/>
      <c r="D76" s="358"/>
      <c r="E76" s="358"/>
      <c r="F76" s="358"/>
      <c r="G76" s="359"/>
      <c r="H76" s="360"/>
      <c r="I76" s="358"/>
      <c r="J76" s="358"/>
      <c r="K76" s="358"/>
      <c r="L76" s="361"/>
      <c r="M76" s="362"/>
      <c r="N76" s="358"/>
      <c r="O76" s="358"/>
      <c r="P76" s="358"/>
      <c r="Q76" s="359"/>
      <c r="R76" s="362"/>
      <c r="S76" s="358"/>
      <c r="T76" s="358"/>
      <c r="U76" s="358"/>
      <c r="V76" s="358"/>
      <c r="W76" s="358"/>
      <c r="X76" s="358"/>
      <c r="Y76" s="363"/>
      <c r="Z76" s="363"/>
      <c r="AA76" s="363"/>
      <c r="AB76" s="363"/>
      <c r="AC76" s="363"/>
      <c r="AD76" s="363"/>
      <c r="AE76" s="2874"/>
      <c r="AF76" s="2874"/>
      <c r="AG76" s="2874"/>
      <c r="AH76" s="2874"/>
      <c r="AI76" s="2874"/>
      <c r="AJ76" s="2874"/>
      <c r="AK76" s="2874"/>
      <c r="AL76" s="2874"/>
      <c r="AM76" s="2874"/>
      <c r="AN76" s="2874"/>
      <c r="AO76" s="2874"/>
      <c r="AP76" s="2874"/>
      <c r="AQ76" s="2874"/>
      <c r="AR76" s="2874"/>
      <c r="AS76" s="2874"/>
      <c r="AT76" s="2874"/>
      <c r="AU76" s="2874"/>
      <c r="AV76" s="2874"/>
      <c r="AW76" s="2874"/>
      <c r="AX76" s="2874"/>
      <c r="AY76" s="2874"/>
      <c r="AZ76" s="239"/>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442"/>
      <c r="CC76" s="442"/>
      <c r="CD76" s="442"/>
      <c r="CE76" s="2587"/>
      <c r="CF76" s="2587"/>
      <c r="CG76" s="2587"/>
      <c r="CH76" s="2587"/>
      <c r="CI76" s="2587"/>
      <c r="CJ76" s="2587"/>
      <c r="CK76" s="2587"/>
      <c r="CL76" s="2587"/>
      <c r="CM76" s="2587"/>
      <c r="CN76" s="2587"/>
      <c r="CO76" s="2587"/>
      <c r="CP76" s="2587"/>
      <c r="CQ76" s="2587"/>
      <c r="CR76" s="2587"/>
      <c r="CS76" s="2587"/>
      <c r="CT76" s="2587"/>
      <c r="CU76" s="2587"/>
      <c r="CV76" s="2587"/>
      <c r="CW76" s="2587"/>
      <c r="CX76" s="2587"/>
      <c r="CY76" s="2587"/>
      <c r="CZ76" s="2587"/>
    </row>
    <row r="77" s="130" customFormat="true" ht="15" customHeight="true" x14ac:dyDescent="0.2">
      <c r="A77" s="275"/>
      <c r="B77" s="294"/>
      <c r="C77" s="357"/>
      <c r="D77" s="358"/>
      <c r="E77" s="358"/>
      <c r="F77" s="358"/>
      <c r="G77" s="359"/>
      <c r="H77" s="360"/>
      <c r="I77" s="358"/>
      <c r="J77" s="358"/>
      <c r="K77" s="358"/>
      <c r="L77" s="361"/>
      <c r="M77" s="362"/>
      <c r="N77" s="358"/>
      <c r="O77" s="358"/>
      <c r="P77" s="358"/>
      <c r="Q77" s="359"/>
      <c r="R77" s="362"/>
      <c r="S77" s="358"/>
      <c r="T77" s="358"/>
      <c r="U77" s="358"/>
      <c r="V77" s="358"/>
      <c r="W77" s="358"/>
      <c r="X77" s="358"/>
      <c r="Y77" s="363"/>
      <c r="Z77" s="363"/>
      <c r="AA77" s="363"/>
      <c r="AB77" s="363"/>
      <c r="AC77" s="363"/>
      <c r="AD77" s="363"/>
      <c r="AE77" s="2874"/>
      <c r="AF77" s="2874"/>
      <c r="AG77" s="2874"/>
      <c r="AH77" s="2874"/>
      <c r="AI77" s="2874"/>
      <c r="AJ77" s="2874"/>
      <c r="AK77" s="2874"/>
      <c r="AL77" s="2874"/>
      <c r="AM77" s="2874"/>
      <c r="AN77" s="2874"/>
      <c r="AO77" s="2874"/>
      <c r="AP77" s="2874"/>
      <c r="AQ77" s="2874"/>
      <c r="AR77" s="2874"/>
      <c r="AS77" s="2874"/>
      <c r="AT77" s="2874"/>
      <c r="AU77" s="2874"/>
      <c r="AV77" s="2874"/>
      <c r="AW77" s="2874"/>
      <c r="AX77" s="2874"/>
      <c r="AY77" s="2874"/>
      <c r="AZ77" s="239"/>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442"/>
      <c r="CC77" s="442"/>
      <c r="CD77" s="442"/>
      <c r="CE77" s="2587"/>
      <c r="CF77" s="2587"/>
      <c r="CG77" s="2587"/>
      <c r="CH77" s="2587"/>
      <c r="CI77" s="2587"/>
      <c r="CJ77" s="2587"/>
      <c r="CK77" s="2587"/>
      <c r="CL77" s="2587"/>
      <c r="CM77" s="2587"/>
      <c r="CN77" s="2587"/>
      <c r="CO77" s="2587"/>
      <c r="CP77" s="2587"/>
      <c r="CQ77" s="2587"/>
      <c r="CR77" s="2587"/>
      <c r="CS77" s="2587"/>
      <c r="CT77" s="2587"/>
      <c r="CU77" s="2587"/>
      <c r="CV77" s="2587"/>
      <c r="CW77" s="2587"/>
      <c r="CX77" s="2587"/>
      <c r="CY77" s="2587"/>
      <c r="CZ77" s="2587"/>
    </row>
    <row r="78" s="130" customFormat="true" ht="15" customHeight="true" x14ac:dyDescent="0.2">
      <c r="A78" s="275"/>
      <c r="B78" s="294"/>
      <c r="C78" s="357"/>
      <c r="D78" s="358"/>
      <c r="E78" s="358"/>
      <c r="F78" s="358"/>
      <c r="G78" s="359"/>
      <c r="H78" s="360"/>
      <c r="I78" s="358"/>
      <c r="J78" s="358"/>
      <c r="K78" s="358"/>
      <c r="L78" s="361"/>
      <c r="M78" s="362"/>
      <c r="N78" s="358"/>
      <c r="O78" s="358"/>
      <c r="P78" s="358"/>
      <c r="Q78" s="359"/>
      <c r="R78" s="362"/>
      <c r="S78" s="358"/>
      <c r="T78" s="358"/>
      <c r="U78" s="358"/>
      <c r="V78" s="358"/>
      <c r="W78" s="358"/>
      <c r="X78" s="358"/>
      <c r="Y78" s="363"/>
      <c r="Z78" s="363"/>
      <c r="AA78" s="363"/>
      <c r="AB78" s="363"/>
      <c r="AC78" s="363"/>
      <c r="AD78" s="363"/>
      <c r="AE78" s="2874"/>
      <c r="AF78" s="2874"/>
      <c r="AG78" s="2874"/>
      <c r="AH78" s="2874"/>
      <c r="AI78" s="2874"/>
      <c r="AJ78" s="2874"/>
      <c r="AK78" s="2874"/>
      <c r="AL78" s="2874"/>
      <c r="AM78" s="2874"/>
      <c r="AN78" s="2874"/>
      <c r="AO78" s="2874"/>
      <c r="AP78" s="2874"/>
      <c r="AQ78" s="2874"/>
      <c r="AR78" s="2874"/>
      <c r="AS78" s="2874"/>
      <c r="AT78" s="2874"/>
      <c r="AU78" s="2874"/>
      <c r="AV78" s="2874"/>
      <c r="AW78" s="2874"/>
      <c r="AX78" s="2874"/>
      <c r="AY78" s="2874"/>
      <c r="AZ78" s="239"/>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442"/>
      <c r="CC78" s="442"/>
      <c r="CD78" s="442"/>
      <c r="CE78" s="2587"/>
      <c r="CF78" s="2587"/>
      <c r="CG78" s="2587"/>
      <c r="CH78" s="2587"/>
      <c r="CI78" s="2587"/>
      <c r="CJ78" s="2587"/>
      <c r="CK78" s="2587"/>
      <c r="CL78" s="2587"/>
      <c r="CM78" s="2587"/>
      <c r="CN78" s="2587"/>
      <c r="CO78" s="2587"/>
      <c r="CP78" s="2587"/>
      <c r="CQ78" s="2587"/>
      <c r="CR78" s="2587"/>
      <c r="CS78" s="2587"/>
      <c r="CT78" s="2587"/>
      <c r="CU78" s="2587"/>
      <c r="CV78" s="2587"/>
      <c r="CW78" s="2587"/>
      <c r="CX78" s="2587"/>
      <c r="CY78" s="2587"/>
      <c r="CZ78" s="2587"/>
    </row>
    <row r="79" s="130" customFormat="true" ht="15" customHeight="true" x14ac:dyDescent="0.2">
      <c r="A79" s="275"/>
      <c r="B79" s="294"/>
      <c r="C79" s="357"/>
      <c r="D79" s="358"/>
      <c r="E79" s="358"/>
      <c r="F79" s="358"/>
      <c r="G79" s="359"/>
      <c r="H79" s="360"/>
      <c r="I79" s="358"/>
      <c r="J79" s="358"/>
      <c r="K79" s="358"/>
      <c r="L79" s="361"/>
      <c r="M79" s="362"/>
      <c r="N79" s="358"/>
      <c r="O79" s="358"/>
      <c r="P79" s="358"/>
      <c r="Q79" s="359"/>
      <c r="R79" s="362"/>
      <c r="S79" s="358"/>
      <c r="T79" s="358"/>
      <c r="U79" s="358"/>
      <c r="V79" s="358"/>
      <c r="W79" s="358"/>
      <c r="X79" s="358"/>
      <c r="Y79" s="363"/>
      <c r="Z79" s="363"/>
      <c r="AA79" s="363"/>
      <c r="AB79" s="363"/>
      <c r="AC79" s="363"/>
      <c r="AD79" s="363"/>
      <c r="AE79" s="2874"/>
      <c r="AF79" s="2874"/>
      <c r="AG79" s="2874"/>
      <c r="AH79" s="2874"/>
      <c r="AI79" s="2874"/>
      <c r="AJ79" s="2874"/>
      <c r="AK79" s="2874"/>
      <c r="AL79" s="2874"/>
      <c r="AM79" s="2874"/>
      <c r="AN79" s="2874"/>
      <c r="AO79" s="2874"/>
      <c r="AP79" s="2874"/>
      <c r="AQ79" s="2874"/>
      <c r="AR79" s="2874"/>
      <c r="AS79" s="2874"/>
      <c r="AT79" s="2874"/>
      <c r="AU79" s="2874"/>
      <c r="AV79" s="2874"/>
      <c r="AW79" s="2874"/>
      <c r="AX79" s="2874"/>
      <c r="AY79" s="2874"/>
      <c r="AZ79" s="239"/>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442"/>
      <c r="CC79" s="442"/>
      <c r="CD79" s="442"/>
      <c r="CE79" s="2587"/>
      <c r="CF79" s="2587"/>
      <c r="CG79" s="2587"/>
      <c r="CH79" s="2587"/>
      <c r="CI79" s="2587"/>
      <c r="CJ79" s="2587"/>
      <c r="CK79" s="2587"/>
      <c r="CL79" s="2587"/>
      <c r="CM79" s="2587"/>
      <c r="CN79" s="2587"/>
      <c r="CO79" s="2587"/>
      <c r="CP79" s="2587"/>
      <c r="CQ79" s="2587"/>
      <c r="CR79" s="2587"/>
      <c r="CS79" s="2587"/>
      <c r="CT79" s="2587"/>
      <c r="CU79" s="2587"/>
      <c r="CV79" s="2587"/>
      <c r="CW79" s="2587"/>
      <c r="CX79" s="2587"/>
      <c r="CY79" s="2587"/>
      <c r="CZ79" s="2587"/>
    </row>
    <row r="80" s="130" customFormat="true" ht="15" customHeight="true" x14ac:dyDescent="0.2">
      <c r="A80" s="275"/>
      <c r="B80" s="294"/>
      <c r="C80" s="357"/>
      <c r="D80" s="358"/>
      <c r="E80" s="358"/>
      <c r="F80" s="358"/>
      <c r="G80" s="359"/>
      <c r="H80" s="360"/>
      <c r="I80" s="358"/>
      <c r="J80" s="358"/>
      <c r="K80" s="358"/>
      <c r="L80" s="361"/>
      <c r="M80" s="362"/>
      <c r="N80" s="358"/>
      <c r="O80" s="358"/>
      <c r="P80" s="358"/>
      <c r="Q80" s="359"/>
      <c r="R80" s="362"/>
      <c r="S80" s="358"/>
      <c r="T80" s="358"/>
      <c r="U80" s="358"/>
      <c r="V80" s="358"/>
      <c r="W80" s="358"/>
      <c r="X80" s="358"/>
      <c r="Y80" s="363"/>
      <c r="Z80" s="363"/>
      <c r="AA80" s="363"/>
      <c r="AB80" s="363"/>
      <c r="AC80" s="363"/>
      <c r="AD80" s="363"/>
      <c r="AE80" s="2874"/>
      <c r="AF80" s="2874"/>
      <c r="AG80" s="2874"/>
      <c r="AH80" s="2874"/>
      <c r="AI80" s="2874"/>
      <c r="AJ80" s="2874"/>
      <c r="AK80" s="2874"/>
      <c r="AL80" s="2874"/>
      <c r="AM80" s="2874"/>
      <c r="AN80" s="2874"/>
      <c r="AO80" s="2874"/>
      <c r="AP80" s="2874"/>
      <c r="AQ80" s="2874"/>
      <c r="AR80" s="2874"/>
      <c r="AS80" s="2874"/>
      <c r="AT80" s="2874"/>
      <c r="AU80" s="2874"/>
      <c r="AV80" s="2874"/>
      <c r="AW80" s="2874"/>
      <c r="AX80" s="2874"/>
      <c r="AY80" s="2874"/>
      <c r="AZ80" s="239"/>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442"/>
      <c r="CC80" s="442"/>
      <c r="CD80" s="442"/>
      <c r="CE80" s="2587"/>
      <c r="CF80" s="2587"/>
      <c r="CG80" s="2587"/>
      <c r="CH80" s="2587"/>
      <c r="CI80" s="2587"/>
      <c r="CJ80" s="2587"/>
      <c r="CK80" s="2587"/>
      <c r="CL80" s="2587"/>
      <c r="CM80" s="2587"/>
      <c r="CN80" s="2587"/>
      <c r="CO80" s="2587"/>
      <c r="CP80" s="2587"/>
      <c r="CQ80" s="2587"/>
      <c r="CR80" s="2587"/>
      <c r="CS80" s="2587"/>
      <c r="CT80" s="2587"/>
      <c r="CU80" s="2587"/>
      <c r="CV80" s="2587"/>
      <c r="CW80" s="2587"/>
      <c r="CX80" s="2587"/>
      <c r="CY80" s="2587"/>
      <c r="CZ80" s="2587"/>
    </row>
    <row r="81" s="130" customFormat="true" ht="15" customHeight="true" x14ac:dyDescent="0.2">
      <c r="A81" s="275"/>
      <c r="B81" s="294"/>
      <c r="C81" s="357"/>
      <c r="D81" s="358"/>
      <c r="E81" s="358"/>
      <c r="F81" s="358"/>
      <c r="G81" s="359"/>
      <c r="H81" s="360"/>
      <c r="I81" s="358"/>
      <c r="J81" s="358"/>
      <c r="K81" s="358"/>
      <c r="L81" s="361"/>
      <c r="M81" s="362"/>
      <c r="N81" s="358"/>
      <c r="O81" s="358"/>
      <c r="P81" s="358"/>
      <c r="Q81" s="359"/>
      <c r="R81" s="362"/>
      <c r="S81" s="358"/>
      <c r="T81" s="358"/>
      <c r="U81" s="358"/>
      <c r="V81" s="358"/>
      <c r="W81" s="358"/>
      <c r="X81" s="358"/>
      <c r="Y81" s="363"/>
      <c r="Z81" s="363"/>
      <c r="AA81" s="363"/>
      <c r="AB81" s="363"/>
      <c r="AC81" s="363"/>
      <c r="AD81" s="363"/>
      <c r="AE81" s="2874"/>
      <c r="AF81" s="2874"/>
      <c r="AG81" s="2874"/>
      <c r="AH81" s="2874"/>
      <c r="AI81" s="2874"/>
      <c r="AJ81" s="2874"/>
      <c r="AK81" s="2874"/>
      <c r="AL81" s="2874"/>
      <c r="AM81" s="2874"/>
      <c r="AN81" s="2874"/>
      <c r="AO81" s="2874"/>
      <c r="AP81" s="2874"/>
      <c r="AQ81" s="2874"/>
      <c r="AR81" s="2874"/>
      <c r="AS81" s="2874"/>
      <c r="AT81" s="2874"/>
      <c r="AU81" s="2874"/>
      <c r="AV81" s="2874"/>
      <c r="AW81" s="2874"/>
      <c r="AX81" s="2874"/>
      <c r="AY81" s="2874"/>
      <c r="AZ81" s="239"/>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442"/>
      <c r="CC81" s="442"/>
      <c r="CD81" s="442"/>
      <c r="CE81" s="2587"/>
      <c r="CF81" s="2587"/>
      <c r="CG81" s="2587"/>
      <c r="CH81" s="2587"/>
      <c r="CI81" s="2587"/>
      <c r="CJ81" s="2587"/>
      <c r="CK81" s="2587"/>
      <c r="CL81" s="2587"/>
      <c r="CM81" s="2587"/>
      <c r="CN81" s="2587"/>
      <c r="CO81" s="2587"/>
      <c r="CP81" s="2587"/>
      <c r="CQ81" s="2587"/>
      <c r="CR81" s="2587"/>
      <c r="CS81" s="2587"/>
      <c r="CT81" s="2587"/>
      <c r="CU81" s="2587"/>
      <c r="CV81" s="2587"/>
      <c r="CW81" s="2587"/>
      <c r="CX81" s="2587"/>
      <c r="CY81" s="2587"/>
      <c r="CZ81" s="2587"/>
    </row>
    <row r="82" s="130" customFormat="true" ht="15" customHeight="true" x14ac:dyDescent="0.2">
      <c r="A82" s="275"/>
      <c r="B82" s="294"/>
      <c r="C82" s="357"/>
      <c r="D82" s="358"/>
      <c r="E82" s="358"/>
      <c r="F82" s="358"/>
      <c r="G82" s="359"/>
      <c r="H82" s="360"/>
      <c r="I82" s="358"/>
      <c r="J82" s="358"/>
      <c r="K82" s="358"/>
      <c r="L82" s="361"/>
      <c r="M82" s="362"/>
      <c r="N82" s="358"/>
      <c r="O82" s="358"/>
      <c r="P82" s="358"/>
      <c r="Q82" s="359"/>
      <c r="R82" s="362"/>
      <c r="S82" s="358"/>
      <c r="T82" s="358"/>
      <c r="U82" s="358"/>
      <c r="V82" s="358"/>
      <c r="W82" s="358"/>
      <c r="X82" s="358"/>
      <c r="Y82" s="363"/>
      <c r="Z82" s="363"/>
      <c r="AA82" s="363"/>
      <c r="AB82" s="363"/>
      <c r="AC82" s="363"/>
      <c r="AD82" s="363"/>
      <c r="AE82" s="2874"/>
      <c r="AF82" s="2874"/>
      <c r="AG82" s="2874"/>
      <c r="AH82" s="2874"/>
      <c r="AI82" s="2874"/>
      <c r="AJ82" s="2874"/>
      <c r="AK82" s="2874"/>
      <c r="AL82" s="2874"/>
      <c r="AM82" s="2874"/>
      <c r="AN82" s="2874"/>
      <c r="AO82" s="2874"/>
      <c r="AP82" s="2874"/>
      <c r="AQ82" s="2874"/>
      <c r="AR82" s="2874"/>
      <c r="AS82" s="2874"/>
      <c r="AT82" s="2874"/>
      <c r="AU82" s="2874"/>
      <c r="AV82" s="2874"/>
      <c r="AW82" s="2874"/>
      <c r="AX82" s="2874"/>
      <c r="AY82" s="2874"/>
      <c r="AZ82" s="239"/>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442"/>
      <c r="CC82" s="442"/>
      <c r="CD82" s="442"/>
      <c r="CE82" s="2587"/>
      <c r="CF82" s="2587"/>
      <c r="CG82" s="2587"/>
      <c r="CH82" s="2587"/>
      <c r="CI82" s="2587"/>
      <c r="CJ82" s="2587"/>
      <c r="CK82" s="2587"/>
      <c r="CL82" s="2587"/>
      <c r="CM82" s="2587"/>
      <c r="CN82" s="2587"/>
      <c r="CO82" s="2587"/>
      <c r="CP82" s="2587"/>
      <c r="CQ82" s="2587"/>
      <c r="CR82" s="2587"/>
      <c r="CS82" s="2587"/>
      <c r="CT82" s="2587"/>
      <c r="CU82" s="2587"/>
      <c r="CV82" s="2587"/>
      <c r="CW82" s="2587"/>
      <c r="CX82" s="2587"/>
      <c r="CY82" s="2587"/>
      <c r="CZ82" s="2587"/>
    </row>
    <row r="83" s="130" customFormat="true" ht="15" customHeight="true" x14ac:dyDescent="0.2">
      <c r="A83" s="275"/>
      <c r="B83" s="294"/>
      <c r="C83" s="357"/>
      <c r="D83" s="358"/>
      <c r="E83" s="358"/>
      <c r="F83" s="358"/>
      <c r="G83" s="359"/>
      <c r="H83" s="360"/>
      <c r="I83" s="358"/>
      <c r="J83" s="358"/>
      <c r="K83" s="358"/>
      <c r="L83" s="361"/>
      <c r="M83" s="362"/>
      <c r="N83" s="358"/>
      <c r="O83" s="358"/>
      <c r="P83" s="358"/>
      <c r="Q83" s="359"/>
      <c r="R83" s="362"/>
      <c r="S83" s="358"/>
      <c r="T83" s="358"/>
      <c r="U83" s="358"/>
      <c r="V83" s="358"/>
      <c r="W83" s="358"/>
      <c r="X83" s="358"/>
      <c r="Y83" s="363"/>
      <c r="Z83" s="363"/>
      <c r="AA83" s="363"/>
      <c r="AB83" s="363"/>
      <c r="AC83" s="363"/>
      <c r="AD83" s="363"/>
      <c r="AE83" s="2874"/>
      <c r="AF83" s="2874"/>
      <c r="AG83" s="2874"/>
      <c r="AH83" s="2874"/>
      <c r="AI83" s="2874"/>
      <c r="AJ83" s="2874"/>
      <c r="AK83" s="2874"/>
      <c r="AL83" s="2874"/>
      <c r="AM83" s="2874"/>
      <c r="AN83" s="2874"/>
      <c r="AO83" s="2874"/>
      <c r="AP83" s="2874"/>
      <c r="AQ83" s="2874"/>
      <c r="AR83" s="2874"/>
      <c r="AS83" s="2874"/>
      <c r="AT83" s="2874"/>
      <c r="AU83" s="2874"/>
      <c r="AV83" s="2874"/>
      <c r="AW83" s="2874"/>
      <c r="AX83" s="2874"/>
      <c r="AY83" s="2874"/>
      <c r="AZ83" s="239"/>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442"/>
      <c r="CC83" s="442"/>
      <c r="CD83" s="442"/>
      <c r="CE83" s="2587"/>
      <c r="CF83" s="2587"/>
      <c r="CG83" s="2587"/>
      <c r="CH83" s="2587"/>
      <c r="CI83" s="2587"/>
      <c r="CJ83" s="2587"/>
      <c r="CK83" s="2587"/>
      <c r="CL83" s="2587"/>
      <c r="CM83" s="2587"/>
      <c r="CN83" s="2587"/>
      <c r="CO83" s="2587"/>
      <c r="CP83" s="2587"/>
      <c r="CQ83" s="2587"/>
      <c r="CR83" s="2587"/>
      <c r="CS83" s="2587"/>
      <c r="CT83" s="2587"/>
      <c r="CU83" s="2587"/>
      <c r="CV83" s="2587"/>
      <c r="CW83" s="2587"/>
      <c r="CX83" s="2587"/>
      <c r="CY83" s="2587"/>
      <c r="CZ83" s="2587"/>
    </row>
    <row r="84" s="130" customFormat="true" ht="15" customHeight="true" x14ac:dyDescent="0.2">
      <c r="A84" s="275"/>
      <c r="B84" s="294"/>
      <c r="C84" s="357"/>
      <c r="D84" s="358"/>
      <c r="E84" s="358"/>
      <c r="F84" s="358"/>
      <c r="G84" s="359"/>
      <c r="H84" s="360"/>
      <c r="I84" s="358"/>
      <c r="J84" s="358"/>
      <c r="K84" s="358"/>
      <c r="L84" s="361"/>
      <c r="M84" s="362"/>
      <c r="N84" s="358"/>
      <c r="O84" s="358"/>
      <c r="P84" s="358"/>
      <c r="Q84" s="359"/>
      <c r="R84" s="362"/>
      <c r="S84" s="358"/>
      <c r="T84" s="358"/>
      <c r="U84" s="358"/>
      <c r="V84" s="358"/>
      <c r="W84" s="358"/>
      <c r="X84" s="358"/>
      <c r="Y84" s="363"/>
      <c r="Z84" s="363"/>
      <c r="AA84" s="363"/>
      <c r="AB84" s="363"/>
      <c r="AC84" s="363"/>
      <c r="AD84" s="363"/>
      <c r="AE84" s="2874"/>
      <c r="AF84" s="2874"/>
      <c r="AG84" s="2874"/>
      <c r="AH84" s="2874"/>
      <c r="AI84" s="2874"/>
      <c r="AJ84" s="2874"/>
      <c r="AK84" s="2874"/>
      <c r="AL84" s="2874"/>
      <c r="AM84" s="2874"/>
      <c r="AN84" s="2874"/>
      <c r="AO84" s="2874"/>
      <c r="AP84" s="2874"/>
      <c r="AQ84" s="2874"/>
      <c r="AR84" s="2874"/>
      <c r="AS84" s="2874"/>
      <c r="AT84" s="2874"/>
      <c r="AU84" s="2874"/>
      <c r="AV84" s="2874"/>
      <c r="AW84" s="2874"/>
      <c r="AX84" s="2874"/>
      <c r="AY84" s="2874"/>
      <c r="AZ84" s="239"/>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442"/>
      <c r="CC84" s="442"/>
      <c r="CD84" s="442"/>
      <c r="CE84" s="2587"/>
      <c r="CF84" s="2587"/>
      <c r="CG84" s="2587"/>
      <c r="CH84" s="2587"/>
      <c r="CI84" s="2587"/>
      <c r="CJ84" s="2587"/>
      <c r="CK84" s="2587"/>
      <c r="CL84" s="2587"/>
      <c r="CM84" s="2587"/>
      <c r="CN84" s="2587"/>
      <c r="CO84" s="2587"/>
      <c r="CP84" s="2587"/>
      <c r="CQ84" s="2587"/>
      <c r="CR84" s="2587"/>
      <c r="CS84" s="2587"/>
      <c r="CT84" s="2587"/>
      <c r="CU84" s="2587"/>
      <c r="CV84" s="2587"/>
      <c r="CW84" s="2587"/>
      <c r="CX84" s="2587"/>
      <c r="CY84" s="2587"/>
      <c r="CZ84" s="2587"/>
    </row>
    <row r="85" s="130" customFormat="true" ht="15" customHeight="true" x14ac:dyDescent="0.2">
      <c r="A85" s="275"/>
      <c r="B85" s="294"/>
      <c r="C85" s="357"/>
      <c r="D85" s="358"/>
      <c r="E85" s="358"/>
      <c r="F85" s="358"/>
      <c r="G85" s="359"/>
      <c r="H85" s="360"/>
      <c r="I85" s="358"/>
      <c r="J85" s="358"/>
      <c r="K85" s="358"/>
      <c r="L85" s="361"/>
      <c r="M85" s="362"/>
      <c r="N85" s="358"/>
      <c r="O85" s="358"/>
      <c r="P85" s="358"/>
      <c r="Q85" s="359"/>
      <c r="R85" s="362"/>
      <c r="S85" s="358"/>
      <c r="T85" s="358"/>
      <c r="U85" s="358"/>
      <c r="V85" s="358"/>
      <c r="W85" s="358"/>
      <c r="X85" s="358"/>
      <c r="Y85" s="363"/>
      <c r="Z85" s="363"/>
      <c r="AA85" s="363"/>
      <c r="AB85" s="363"/>
      <c r="AC85" s="363"/>
      <c r="AD85" s="363"/>
      <c r="AE85" s="2874"/>
      <c r="AF85" s="2874"/>
      <c r="AG85" s="2874"/>
      <c r="AH85" s="2874"/>
      <c r="AI85" s="2874"/>
      <c r="AJ85" s="2874"/>
      <c r="AK85" s="2874"/>
      <c r="AL85" s="2874"/>
      <c r="AM85" s="2874"/>
      <c r="AN85" s="2874"/>
      <c r="AO85" s="2874"/>
      <c r="AP85" s="2874"/>
      <c r="AQ85" s="2874"/>
      <c r="AR85" s="2874"/>
      <c r="AS85" s="2874"/>
      <c r="AT85" s="2874"/>
      <c r="AU85" s="2874"/>
      <c r="AV85" s="2874"/>
      <c r="AW85" s="2874"/>
      <c r="AX85" s="2874"/>
      <c r="AY85" s="2874"/>
      <c r="AZ85" s="239"/>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442"/>
      <c r="CC85" s="442"/>
      <c r="CD85" s="442"/>
      <c r="CE85" s="2587"/>
      <c r="CF85" s="2587"/>
      <c r="CG85" s="2587"/>
      <c r="CH85" s="2587"/>
      <c r="CI85" s="2587"/>
      <c r="CJ85" s="2587"/>
      <c r="CK85" s="2587"/>
      <c r="CL85" s="2587"/>
      <c r="CM85" s="2587"/>
      <c r="CN85" s="2587"/>
      <c r="CO85" s="2587"/>
      <c r="CP85" s="2587"/>
      <c r="CQ85" s="2587"/>
      <c r="CR85" s="2587"/>
      <c r="CS85" s="2587"/>
      <c r="CT85" s="2587"/>
      <c r="CU85" s="2587"/>
      <c r="CV85" s="2587"/>
      <c r="CW85" s="2587"/>
      <c r="CX85" s="2587"/>
      <c r="CY85" s="2587"/>
      <c r="CZ85" s="2587"/>
    </row>
    <row r="86" s="130" customFormat="true" ht="15" customHeight="true" x14ac:dyDescent="0.2">
      <c r="A86" s="275"/>
      <c r="B86" s="294"/>
      <c r="C86" s="357"/>
      <c r="D86" s="358"/>
      <c r="E86" s="358"/>
      <c r="F86" s="358"/>
      <c r="G86" s="359"/>
      <c r="H86" s="360"/>
      <c r="I86" s="358"/>
      <c r="J86" s="358"/>
      <c r="K86" s="358"/>
      <c r="L86" s="361"/>
      <c r="M86" s="362"/>
      <c r="N86" s="358"/>
      <c r="O86" s="358"/>
      <c r="P86" s="358"/>
      <c r="Q86" s="359"/>
      <c r="R86" s="362"/>
      <c r="S86" s="358"/>
      <c r="T86" s="358"/>
      <c r="U86" s="358"/>
      <c r="V86" s="358"/>
      <c r="W86" s="358"/>
      <c r="X86" s="358"/>
      <c r="Y86" s="363"/>
      <c r="Z86" s="363"/>
      <c r="AA86" s="363"/>
      <c r="AB86" s="363"/>
      <c r="AC86" s="363"/>
      <c r="AD86" s="363"/>
      <c r="AE86" s="2874"/>
      <c r="AF86" s="2874"/>
      <c r="AG86" s="2874"/>
      <c r="AH86" s="2874"/>
      <c r="AI86" s="2874"/>
      <c r="AJ86" s="2874"/>
      <c r="AK86" s="2874"/>
      <c r="AL86" s="2874"/>
      <c r="AM86" s="2874"/>
      <c r="AN86" s="2874"/>
      <c r="AO86" s="2874"/>
      <c r="AP86" s="2874"/>
      <c r="AQ86" s="2874"/>
      <c r="AR86" s="2874"/>
      <c r="AS86" s="2874"/>
      <c r="AT86" s="2874"/>
      <c r="AU86" s="2874"/>
      <c r="AV86" s="2874"/>
      <c r="AW86" s="2874"/>
      <c r="AX86" s="2874"/>
      <c r="AY86" s="2874"/>
      <c r="AZ86" s="239"/>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442"/>
      <c r="CC86" s="442"/>
      <c r="CD86" s="442"/>
      <c r="CE86" s="2587"/>
      <c r="CF86" s="2587"/>
      <c r="CG86" s="2587"/>
      <c r="CH86" s="2587"/>
      <c r="CI86" s="2587"/>
      <c r="CJ86" s="2587"/>
      <c r="CK86" s="2587"/>
      <c r="CL86" s="2587"/>
      <c r="CM86" s="2587"/>
      <c r="CN86" s="2587"/>
      <c r="CO86" s="2587"/>
      <c r="CP86" s="2587"/>
      <c r="CQ86" s="2587"/>
      <c r="CR86" s="2587"/>
      <c r="CS86" s="2587"/>
      <c r="CT86" s="2587"/>
      <c r="CU86" s="2587"/>
      <c r="CV86" s="2587"/>
      <c r="CW86" s="2587"/>
      <c r="CX86" s="2587"/>
      <c r="CY86" s="2587"/>
      <c r="CZ86" s="2587"/>
    </row>
    <row r="87" s="130" customFormat="true" ht="15" customHeight="true" x14ac:dyDescent="0.2">
      <c r="A87" s="275"/>
      <c r="B87" s="294"/>
      <c r="C87" s="357"/>
      <c r="D87" s="358"/>
      <c r="E87" s="358"/>
      <c r="F87" s="358"/>
      <c r="G87" s="359"/>
      <c r="H87" s="360"/>
      <c r="I87" s="358"/>
      <c r="J87" s="358"/>
      <c r="K87" s="358"/>
      <c r="L87" s="361"/>
      <c r="M87" s="362"/>
      <c r="N87" s="358"/>
      <c r="O87" s="358"/>
      <c r="P87" s="358"/>
      <c r="Q87" s="359"/>
      <c r="R87" s="362"/>
      <c r="S87" s="358"/>
      <c r="T87" s="358"/>
      <c r="U87" s="358"/>
      <c r="V87" s="358"/>
      <c r="W87" s="358"/>
      <c r="X87" s="358"/>
      <c r="Y87" s="363"/>
      <c r="Z87" s="363"/>
      <c r="AA87" s="363"/>
      <c r="AB87" s="363"/>
      <c r="AC87" s="363"/>
      <c r="AD87" s="363"/>
      <c r="AE87" s="2874"/>
      <c r="AF87" s="2874"/>
      <c r="AG87" s="2874"/>
      <c r="AH87" s="2874"/>
      <c r="AI87" s="2874"/>
      <c r="AJ87" s="2874"/>
      <c r="AK87" s="2874"/>
      <c r="AL87" s="2874"/>
      <c r="AM87" s="2874"/>
      <c r="AN87" s="2874"/>
      <c r="AO87" s="2874"/>
      <c r="AP87" s="2874"/>
      <c r="AQ87" s="2874"/>
      <c r="AR87" s="2874"/>
      <c r="AS87" s="2874"/>
      <c r="AT87" s="2874"/>
      <c r="AU87" s="2874"/>
      <c r="AV87" s="2874"/>
      <c r="AW87" s="2874"/>
      <c r="AX87" s="2874"/>
      <c r="AY87" s="2874"/>
      <c r="AZ87" s="239"/>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442"/>
      <c r="CC87" s="442"/>
      <c r="CD87" s="442"/>
      <c r="CE87" s="2587"/>
      <c r="CF87" s="2587"/>
      <c r="CG87" s="2587"/>
      <c r="CH87" s="2587"/>
      <c r="CI87" s="2587"/>
      <c r="CJ87" s="2587"/>
      <c r="CK87" s="2587"/>
      <c r="CL87" s="2587"/>
      <c r="CM87" s="2587"/>
      <c r="CN87" s="2587"/>
      <c r="CO87" s="2587"/>
      <c r="CP87" s="2587"/>
      <c r="CQ87" s="2587"/>
      <c r="CR87" s="2587"/>
      <c r="CS87" s="2587"/>
      <c r="CT87" s="2587"/>
      <c r="CU87" s="2587"/>
      <c r="CV87" s="2587"/>
      <c r="CW87" s="2587"/>
      <c r="CX87" s="2587"/>
      <c r="CY87" s="2587"/>
      <c r="CZ87" s="2587"/>
    </row>
    <row r="88" s="130" customFormat="true" ht="15" customHeight="true" x14ac:dyDescent="0.2">
      <c r="A88" s="275"/>
      <c r="B88" s="294"/>
      <c r="C88" s="357"/>
      <c r="D88" s="358"/>
      <c r="E88" s="358"/>
      <c r="F88" s="358"/>
      <c r="G88" s="359"/>
      <c r="H88" s="360"/>
      <c r="I88" s="358"/>
      <c r="J88" s="358"/>
      <c r="K88" s="358"/>
      <c r="L88" s="361"/>
      <c r="M88" s="362"/>
      <c r="N88" s="358"/>
      <c r="O88" s="358"/>
      <c r="P88" s="358"/>
      <c r="Q88" s="359"/>
      <c r="R88" s="362"/>
      <c r="S88" s="358"/>
      <c r="T88" s="358"/>
      <c r="U88" s="358"/>
      <c r="V88" s="358"/>
      <c r="W88" s="358"/>
      <c r="X88" s="358"/>
      <c r="Y88" s="363"/>
      <c r="Z88" s="363"/>
      <c r="AA88" s="363"/>
      <c r="AB88" s="363"/>
      <c r="AC88" s="363"/>
      <c r="AD88" s="363"/>
      <c r="AE88" s="2874"/>
      <c r="AF88" s="2874"/>
      <c r="AG88" s="2874"/>
      <c r="AH88" s="2874"/>
      <c r="AI88" s="2874"/>
      <c r="AJ88" s="2874"/>
      <c r="AK88" s="2874"/>
      <c r="AL88" s="2874"/>
      <c r="AM88" s="2874"/>
      <c r="AN88" s="2874"/>
      <c r="AO88" s="2874"/>
      <c r="AP88" s="2874"/>
      <c r="AQ88" s="2874"/>
      <c r="AR88" s="2874"/>
      <c r="AS88" s="2874"/>
      <c r="AT88" s="2874"/>
      <c r="AU88" s="2874"/>
      <c r="AV88" s="2874"/>
      <c r="AW88" s="2874"/>
      <c r="AX88" s="2874"/>
      <c r="AY88" s="2874"/>
      <c r="AZ88" s="239"/>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442"/>
      <c r="CC88" s="442"/>
      <c r="CD88" s="442"/>
      <c r="CE88" s="2587"/>
      <c r="CF88" s="2587"/>
      <c r="CG88" s="2587"/>
      <c r="CH88" s="2587"/>
      <c r="CI88" s="2587"/>
      <c r="CJ88" s="2587"/>
      <c r="CK88" s="2587"/>
      <c r="CL88" s="2587"/>
      <c r="CM88" s="2587"/>
      <c r="CN88" s="2587"/>
      <c r="CO88" s="2587"/>
      <c r="CP88" s="2587"/>
      <c r="CQ88" s="2587"/>
      <c r="CR88" s="2587"/>
      <c r="CS88" s="2587"/>
      <c r="CT88" s="2587"/>
      <c r="CU88" s="2587"/>
      <c r="CV88" s="2587"/>
      <c r="CW88" s="2587"/>
      <c r="CX88" s="2587"/>
      <c r="CY88" s="2587"/>
      <c r="CZ88" s="2587"/>
    </row>
    <row r="89" s="130" customFormat="true" ht="15" customHeight="true" x14ac:dyDescent="0.2">
      <c r="A89" s="275"/>
      <c r="B89" s="294"/>
      <c r="C89" s="357"/>
      <c r="D89" s="358"/>
      <c r="E89" s="358"/>
      <c r="F89" s="358"/>
      <c r="G89" s="359"/>
      <c r="H89" s="360"/>
      <c r="I89" s="358"/>
      <c r="J89" s="358"/>
      <c r="K89" s="358"/>
      <c r="L89" s="361"/>
      <c r="M89" s="362"/>
      <c r="N89" s="358"/>
      <c r="O89" s="358"/>
      <c r="P89" s="358"/>
      <c r="Q89" s="359"/>
      <c r="R89" s="362"/>
      <c r="S89" s="358"/>
      <c r="T89" s="358"/>
      <c r="U89" s="358"/>
      <c r="V89" s="358"/>
      <c r="W89" s="358"/>
      <c r="X89" s="358"/>
      <c r="Y89" s="363"/>
      <c r="Z89" s="363"/>
      <c r="AA89" s="363"/>
      <c r="AB89" s="363"/>
      <c r="AC89" s="363"/>
      <c r="AD89" s="363"/>
      <c r="AE89" s="2874"/>
      <c r="AF89" s="2874"/>
      <c r="AG89" s="2874"/>
      <c r="AH89" s="2874"/>
      <c r="AI89" s="2874"/>
      <c r="AJ89" s="2874"/>
      <c r="AK89" s="2874"/>
      <c r="AL89" s="2874"/>
      <c r="AM89" s="2874"/>
      <c r="AN89" s="2874"/>
      <c r="AO89" s="2874"/>
      <c r="AP89" s="2874"/>
      <c r="AQ89" s="2874"/>
      <c r="AR89" s="2874"/>
      <c r="AS89" s="2874"/>
      <c r="AT89" s="2874"/>
      <c r="AU89" s="2874"/>
      <c r="AV89" s="2874"/>
      <c r="AW89" s="2874"/>
      <c r="AX89" s="2874"/>
      <c r="AY89" s="2874"/>
      <c r="AZ89" s="239"/>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442"/>
      <c r="CC89" s="442"/>
      <c r="CD89" s="442"/>
      <c r="CE89" s="2587"/>
      <c r="CF89" s="2587"/>
      <c r="CG89" s="2587"/>
      <c r="CH89" s="2587"/>
      <c r="CI89" s="2587"/>
      <c r="CJ89" s="2587"/>
      <c r="CK89" s="2587"/>
      <c r="CL89" s="2587"/>
      <c r="CM89" s="2587"/>
      <c r="CN89" s="2587"/>
      <c r="CO89" s="2587"/>
      <c r="CP89" s="2587"/>
      <c r="CQ89" s="2587"/>
      <c r="CR89" s="2587"/>
      <c r="CS89" s="2587"/>
      <c r="CT89" s="2587"/>
      <c r="CU89" s="2587"/>
      <c r="CV89" s="2587"/>
      <c r="CW89" s="2587"/>
      <c r="CX89" s="2587"/>
      <c r="CY89" s="2587"/>
      <c r="CZ89" s="2587"/>
    </row>
    <row r="90" s="130" customFormat="true" ht="15" customHeight="true" x14ac:dyDescent="0.2">
      <c r="A90" s="275"/>
      <c r="B90" s="294"/>
      <c r="C90" s="357"/>
      <c r="D90" s="358"/>
      <c r="E90" s="358"/>
      <c r="F90" s="358"/>
      <c r="G90" s="359"/>
      <c r="H90" s="360"/>
      <c r="I90" s="358"/>
      <c r="J90" s="358"/>
      <c r="K90" s="358"/>
      <c r="L90" s="361"/>
      <c r="M90" s="362"/>
      <c r="N90" s="358"/>
      <c r="O90" s="358"/>
      <c r="P90" s="358"/>
      <c r="Q90" s="359"/>
      <c r="R90" s="362"/>
      <c r="S90" s="358"/>
      <c r="T90" s="358"/>
      <c r="U90" s="358"/>
      <c r="V90" s="358"/>
      <c r="W90" s="358"/>
      <c r="X90" s="358"/>
      <c r="Y90" s="363"/>
      <c r="Z90" s="363"/>
      <c r="AA90" s="363"/>
      <c r="AB90" s="363"/>
      <c r="AC90" s="363"/>
      <c r="AD90" s="363"/>
      <c r="AE90" s="2874"/>
      <c r="AF90" s="2874"/>
      <c r="AG90" s="2874"/>
      <c r="AH90" s="2874"/>
      <c r="AI90" s="2874"/>
      <c r="AJ90" s="2874"/>
      <c r="AK90" s="2874"/>
      <c r="AL90" s="2874"/>
      <c r="AM90" s="2874"/>
      <c r="AN90" s="2874"/>
      <c r="AO90" s="2874"/>
      <c r="AP90" s="2874"/>
      <c r="AQ90" s="2874"/>
      <c r="AR90" s="2874"/>
      <c r="AS90" s="2874"/>
      <c r="AT90" s="2874"/>
      <c r="AU90" s="2874"/>
      <c r="AV90" s="2874"/>
      <c r="AW90" s="2874"/>
      <c r="AX90" s="2874"/>
      <c r="AY90" s="2874"/>
      <c r="AZ90" s="239"/>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442"/>
      <c r="CC90" s="442"/>
      <c r="CD90" s="442"/>
      <c r="CE90" s="2587"/>
      <c r="CF90" s="2587"/>
      <c r="CG90" s="2587"/>
      <c r="CH90" s="2587"/>
      <c r="CI90" s="2587"/>
      <c r="CJ90" s="2587"/>
      <c r="CK90" s="2587"/>
      <c r="CL90" s="2587"/>
      <c r="CM90" s="2587"/>
      <c r="CN90" s="2587"/>
      <c r="CO90" s="2587"/>
      <c r="CP90" s="2587"/>
      <c r="CQ90" s="2587"/>
      <c r="CR90" s="2587"/>
      <c r="CS90" s="2587"/>
      <c r="CT90" s="2587"/>
      <c r="CU90" s="2587"/>
      <c r="CV90" s="2587"/>
      <c r="CW90" s="2587"/>
      <c r="CX90" s="2587"/>
      <c r="CY90" s="2587"/>
      <c r="CZ90" s="2587"/>
    </row>
    <row r="91" s="130" customFormat="true" ht="15" customHeight="true" x14ac:dyDescent="0.2">
      <c r="A91" s="275"/>
      <c r="B91" s="294"/>
      <c r="C91" s="357"/>
      <c r="D91" s="358"/>
      <c r="E91" s="358"/>
      <c r="F91" s="358"/>
      <c r="G91" s="359"/>
      <c r="H91" s="360"/>
      <c r="I91" s="358"/>
      <c r="J91" s="358"/>
      <c r="K91" s="358"/>
      <c r="L91" s="361"/>
      <c r="M91" s="362"/>
      <c r="N91" s="358"/>
      <c r="O91" s="358"/>
      <c r="P91" s="358"/>
      <c r="Q91" s="359"/>
      <c r="R91" s="362"/>
      <c r="S91" s="358"/>
      <c r="T91" s="358"/>
      <c r="U91" s="358"/>
      <c r="V91" s="358"/>
      <c r="W91" s="358"/>
      <c r="X91" s="358"/>
      <c r="Y91" s="363"/>
      <c r="Z91" s="363"/>
      <c r="AA91" s="363"/>
      <c r="AB91" s="363"/>
      <c r="AC91" s="363"/>
      <c r="AD91" s="363"/>
      <c r="AE91" s="2874"/>
      <c r="AF91" s="2874"/>
      <c r="AG91" s="2874"/>
      <c r="AH91" s="2874"/>
      <c r="AI91" s="2874"/>
      <c r="AJ91" s="2874"/>
      <c r="AK91" s="2874"/>
      <c r="AL91" s="2874"/>
      <c r="AM91" s="2874"/>
      <c r="AN91" s="2874"/>
      <c r="AO91" s="2874"/>
      <c r="AP91" s="2874"/>
      <c r="AQ91" s="2874"/>
      <c r="AR91" s="2874"/>
      <c r="AS91" s="2874"/>
      <c r="AT91" s="2874"/>
      <c r="AU91" s="2874"/>
      <c r="AV91" s="2874"/>
      <c r="AW91" s="2874"/>
      <c r="AX91" s="2874"/>
      <c r="AY91" s="2874"/>
      <c r="AZ91" s="239"/>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442"/>
      <c r="CC91" s="442"/>
      <c r="CD91" s="442"/>
      <c r="CE91" s="2587"/>
      <c r="CF91" s="2587"/>
      <c r="CG91" s="2587"/>
      <c r="CH91" s="2587"/>
      <c r="CI91" s="2587"/>
      <c r="CJ91" s="2587"/>
      <c r="CK91" s="2587"/>
      <c r="CL91" s="2587"/>
      <c r="CM91" s="2587"/>
      <c r="CN91" s="2587"/>
      <c r="CO91" s="2587"/>
      <c r="CP91" s="2587"/>
      <c r="CQ91" s="2587"/>
      <c r="CR91" s="2587"/>
      <c r="CS91" s="2587"/>
      <c r="CT91" s="2587"/>
      <c r="CU91" s="2587"/>
      <c r="CV91" s="2587"/>
      <c r="CW91" s="2587"/>
      <c r="CX91" s="2587"/>
      <c r="CY91" s="2587"/>
      <c r="CZ91" s="2587"/>
    </row>
    <row r="92" s="130" customFormat="true" ht="15" customHeight="true" x14ac:dyDescent="0.2">
      <c r="A92" s="275"/>
      <c r="B92" s="294"/>
      <c r="C92" s="357"/>
      <c r="D92" s="358"/>
      <c r="E92" s="358"/>
      <c r="F92" s="358"/>
      <c r="G92" s="359"/>
      <c r="H92" s="360"/>
      <c r="I92" s="358"/>
      <c r="J92" s="358"/>
      <c r="K92" s="358"/>
      <c r="L92" s="361"/>
      <c r="M92" s="362"/>
      <c r="N92" s="358"/>
      <c r="O92" s="358"/>
      <c r="P92" s="358"/>
      <c r="Q92" s="359"/>
      <c r="R92" s="362"/>
      <c r="S92" s="358"/>
      <c r="T92" s="358"/>
      <c r="U92" s="358"/>
      <c r="V92" s="358"/>
      <c r="W92" s="358"/>
      <c r="X92" s="358"/>
      <c r="Y92" s="363"/>
      <c r="Z92" s="363"/>
      <c r="AA92" s="363"/>
      <c r="AB92" s="363"/>
      <c r="AC92" s="363"/>
      <c r="AD92" s="363"/>
      <c r="AE92" s="2874"/>
      <c r="AF92" s="2874"/>
      <c r="AG92" s="2874"/>
      <c r="AH92" s="2874"/>
      <c r="AI92" s="2874"/>
      <c r="AJ92" s="2874"/>
      <c r="AK92" s="2874"/>
      <c r="AL92" s="2874"/>
      <c r="AM92" s="2874"/>
      <c r="AN92" s="2874"/>
      <c r="AO92" s="2874"/>
      <c r="AP92" s="2874"/>
      <c r="AQ92" s="2874"/>
      <c r="AR92" s="2874"/>
      <c r="AS92" s="2874"/>
      <c r="AT92" s="2874"/>
      <c r="AU92" s="2874"/>
      <c r="AV92" s="2874"/>
      <c r="AW92" s="2874"/>
      <c r="AX92" s="2874"/>
      <c r="AY92" s="2874"/>
      <c r="AZ92" s="239"/>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442"/>
      <c r="CC92" s="442"/>
      <c r="CD92" s="442"/>
      <c r="CE92" s="2587"/>
      <c r="CF92" s="2587"/>
      <c r="CG92" s="2587"/>
      <c r="CH92" s="2587"/>
      <c r="CI92" s="2587"/>
      <c r="CJ92" s="2587"/>
      <c r="CK92" s="2587"/>
      <c r="CL92" s="2587"/>
      <c r="CM92" s="2587"/>
      <c r="CN92" s="2587"/>
      <c r="CO92" s="2587"/>
      <c r="CP92" s="2587"/>
      <c r="CQ92" s="2587"/>
      <c r="CR92" s="2587"/>
      <c r="CS92" s="2587"/>
      <c r="CT92" s="2587"/>
      <c r="CU92" s="2587"/>
      <c r="CV92" s="2587"/>
      <c r="CW92" s="2587"/>
      <c r="CX92" s="2587"/>
      <c r="CY92" s="2587"/>
      <c r="CZ92" s="2587"/>
    </row>
    <row r="93" s="130" customFormat="true" ht="15" customHeight="true" x14ac:dyDescent="0.2">
      <c r="A93" s="275"/>
      <c r="B93" s="294"/>
      <c r="C93" s="357"/>
      <c r="D93" s="358"/>
      <c r="E93" s="358"/>
      <c r="F93" s="358"/>
      <c r="G93" s="359"/>
      <c r="H93" s="360"/>
      <c r="I93" s="358"/>
      <c r="J93" s="358"/>
      <c r="K93" s="358"/>
      <c r="L93" s="361"/>
      <c r="M93" s="362"/>
      <c r="N93" s="358"/>
      <c r="O93" s="358"/>
      <c r="P93" s="358"/>
      <c r="Q93" s="359"/>
      <c r="R93" s="362"/>
      <c r="S93" s="358"/>
      <c r="T93" s="358"/>
      <c r="U93" s="358"/>
      <c r="V93" s="358"/>
      <c r="W93" s="358"/>
      <c r="X93" s="358"/>
      <c r="Y93" s="363"/>
      <c r="Z93" s="363"/>
      <c r="AA93" s="363"/>
      <c r="AB93" s="363"/>
      <c r="AC93" s="363"/>
      <c r="AD93" s="363"/>
      <c r="AE93" s="2874"/>
      <c r="AF93" s="2874"/>
      <c r="AG93" s="2874"/>
      <c r="AH93" s="2874"/>
      <c r="AI93" s="2874"/>
      <c r="AJ93" s="2874"/>
      <c r="AK93" s="2874"/>
      <c r="AL93" s="2874"/>
      <c r="AM93" s="2874"/>
      <c r="AN93" s="2874"/>
      <c r="AO93" s="2874"/>
      <c r="AP93" s="2874"/>
      <c r="AQ93" s="2874"/>
      <c r="AR93" s="2874"/>
      <c r="AS93" s="2874"/>
      <c r="AT93" s="2874"/>
      <c r="AU93" s="2874"/>
      <c r="AV93" s="2874"/>
      <c r="AW93" s="2874"/>
      <c r="AX93" s="2874"/>
      <c r="AY93" s="2874"/>
      <c r="AZ93" s="239"/>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442"/>
      <c r="CC93" s="442"/>
      <c r="CD93" s="442"/>
      <c r="CE93" s="2587"/>
      <c r="CF93" s="2587"/>
      <c r="CG93" s="2587"/>
      <c r="CH93" s="2587"/>
      <c r="CI93" s="2587"/>
      <c r="CJ93" s="2587"/>
      <c r="CK93" s="2587"/>
      <c r="CL93" s="2587"/>
      <c r="CM93" s="2587"/>
      <c r="CN93" s="2587"/>
      <c r="CO93" s="2587"/>
      <c r="CP93" s="2587"/>
      <c r="CQ93" s="2587"/>
      <c r="CR93" s="2587"/>
      <c r="CS93" s="2587"/>
      <c r="CT93" s="2587"/>
      <c r="CU93" s="2587"/>
      <c r="CV93" s="2587"/>
      <c r="CW93" s="2587"/>
      <c r="CX93" s="2587"/>
      <c r="CY93" s="2587"/>
      <c r="CZ93" s="2587"/>
    </row>
    <row r="94" s="130" customFormat="true" ht="15" customHeight="true" x14ac:dyDescent="0.2">
      <c r="A94" s="275"/>
      <c r="B94" s="294"/>
      <c r="C94" s="357"/>
      <c r="D94" s="358"/>
      <c r="E94" s="358"/>
      <c r="F94" s="358"/>
      <c r="G94" s="359"/>
      <c r="H94" s="360"/>
      <c r="I94" s="358"/>
      <c r="J94" s="358"/>
      <c r="K94" s="358"/>
      <c r="L94" s="361"/>
      <c r="M94" s="362"/>
      <c r="N94" s="358"/>
      <c r="O94" s="358"/>
      <c r="P94" s="358"/>
      <c r="Q94" s="359"/>
      <c r="R94" s="362"/>
      <c r="S94" s="358"/>
      <c r="T94" s="358"/>
      <c r="U94" s="358"/>
      <c r="V94" s="358"/>
      <c r="W94" s="358"/>
      <c r="X94" s="358"/>
      <c r="Y94" s="363"/>
      <c r="Z94" s="363"/>
      <c r="AA94" s="363"/>
      <c r="AB94" s="363"/>
      <c r="AC94" s="363"/>
      <c r="AD94" s="363"/>
      <c r="AE94" s="2874"/>
      <c r="AF94" s="2874"/>
      <c r="AG94" s="2874"/>
      <c r="AH94" s="2874"/>
      <c r="AI94" s="2874"/>
      <c r="AJ94" s="2874"/>
      <c r="AK94" s="2874"/>
      <c r="AL94" s="2874"/>
      <c r="AM94" s="2874"/>
      <c r="AN94" s="2874"/>
      <c r="AO94" s="2874"/>
      <c r="AP94" s="2874"/>
      <c r="AQ94" s="2874"/>
      <c r="AR94" s="2874"/>
      <c r="AS94" s="2874"/>
      <c r="AT94" s="2874"/>
      <c r="AU94" s="2874"/>
      <c r="AV94" s="2874"/>
      <c r="AW94" s="2874"/>
      <c r="AX94" s="2874"/>
      <c r="AY94" s="2874"/>
      <c r="AZ94" s="239"/>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442"/>
      <c r="CC94" s="442"/>
      <c r="CD94" s="442"/>
      <c r="CE94" s="2587"/>
      <c r="CF94" s="2587"/>
      <c r="CG94" s="2587"/>
      <c r="CH94" s="2587"/>
      <c r="CI94" s="2587"/>
      <c r="CJ94" s="2587"/>
      <c r="CK94" s="2587"/>
      <c r="CL94" s="2587"/>
      <c r="CM94" s="2587"/>
      <c r="CN94" s="2587"/>
      <c r="CO94" s="2587"/>
      <c r="CP94" s="2587"/>
      <c r="CQ94" s="2587"/>
      <c r="CR94" s="2587"/>
      <c r="CS94" s="2587"/>
      <c r="CT94" s="2587"/>
      <c r="CU94" s="2587"/>
      <c r="CV94" s="2587"/>
      <c r="CW94" s="2587"/>
      <c r="CX94" s="2587"/>
      <c r="CY94" s="2587"/>
      <c r="CZ94" s="2587"/>
    </row>
    <row r="95" s="130" customFormat="true" ht="15" customHeight="true" x14ac:dyDescent="0.2">
      <c r="A95" s="275"/>
      <c r="B95" s="294"/>
      <c r="C95" s="357"/>
      <c r="D95" s="358"/>
      <c r="E95" s="358"/>
      <c r="F95" s="358"/>
      <c r="G95" s="359"/>
      <c r="H95" s="360"/>
      <c r="I95" s="358"/>
      <c r="J95" s="358"/>
      <c r="K95" s="358"/>
      <c r="L95" s="361"/>
      <c r="M95" s="362"/>
      <c r="N95" s="358"/>
      <c r="O95" s="358"/>
      <c r="P95" s="358"/>
      <c r="Q95" s="359"/>
      <c r="R95" s="362"/>
      <c r="S95" s="358"/>
      <c r="T95" s="358"/>
      <c r="U95" s="358"/>
      <c r="V95" s="358"/>
      <c r="W95" s="358"/>
      <c r="X95" s="358"/>
      <c r="Y95" s="363"/>
      <c r="Z95" s="363"/>
      <c r="AA95" s="363"/>
      <c r="AB95" s="363"/>
      <c r="AC95" s="363"/>
      <c r="AD95" s="363"/>
      <c r="AE95" s="2874"/>
      <c r="AF95" s="2874"/>
      <c r="AG95" s="2874"/>
      <c r="AH95" s="2874"/>
      <c r="AI95" s="2874"/>
      <c r="AJ95" s="2874"/>
      <c r="AK95" s="2874"/>
      <c r="AL95" s="2874"/>
      <c r="AM95" s="2874"/>
      <c r="AN95" s="2874"/>
      <c r="AO95" s="2874"/>
      <c r="AP95" s="2874"/>
      <c r="AQ95" s="2874"/>
      <c r="AR95" s="2874"/>
      <c r="AS95" s="2874"/>
      <c r="AT95" s="2874"/>
      <c r="AU95" s="2874"/>
      <c r="AV95" s="2874"/>
      <c r="AW95" s="2874"/>
      <c r="AX95" s="2874"/>
      <c r="AY95" s="2874"/>
      <c r="AZ95" s="239"/>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442"/>
      <c r="CC95" s="442"/>
      <c r="CD95" s="442"/>
      <c r="CE95" s="2587"/>
      <c r="CF95" s="2587"/>
      <c r="CG95" s="2587"/>
      <c r="CH95" s="2587"/>
      <c r="CI95" s="2587"/>
      <c r="CJ95" s="2587"/>
      <c r="CK95" s="2587"/>
      <c r="CL95" s="2587"/>
      <c r="CM95" s="2587"/>
      <c r="CN95" s="2587"/>
      <c r="CO95" s="2587"/>
      <c r="CP95" s="2587"/>
      <c r="CQ95" s="2587"/>
      <c r="CR95" s="2587"/>
      <c r="CS95" s="2587"/>
      <c r="CT95" s="2587"/>
      <c r="CU95" s="2587"/>
      <c r="CV95" s="2587"/>
      <c r="CW95" s="2587"/>
      <c r="CX95" s="2587"/>
      <c r="CY95" s="2587"/>
      <c r="CZ95" s="2587"/>
    </row>
    <row r="96" s="130" customFormat="true" ht="15" customHeight="true" x14ac:dyDescent="0.2">
      <c r="A96" s="275"/>
      <c r="B96" s="294"/>
      <c r="C96" s="357"/>
      <c r="D96" s="358"/>
      <c r="E96" s="358"/>
      <c r="F96" s="358"/>
      <c r="G96" s="359"/>
      <c r="H96" s="360"/>
      <c r="I96" s="358"/>
      <c r="J96" s="358"/>
      <c r="K96" s="358"/>
      <c r="L96" s="361"/>
      <c r="M96" s="362"/>
      <c r="N96" s="358"/>
      <c r="O96" s="358"/>
      <c r="P96" s="358"/>
      <c r="Q96" s="359"/>
      <c r="R96" s="362"/>
      <c r="S96" s="358"/>
      <c r="T96" s="358"/>
      <c r="U96" s="358"/>
      <c r="V96" s="358"/>
      <c r="W96" s="358"/>
      <c r="X96" s="358"/>
      <c r="Y96" s="363"/>
      <c r="Z96" s="363"/>
      <c r="AA96" s="363"/>
      <c r="AB96" s="363"/>
      <c r="AC96" s="363"/>
      <c r="AD96" s="363"/>
      <c r="AE96" s="2874"/>
      <c r="AF96" s="2874"/>
      <c r="AG96" s="2874"/>
      <c r="AH96" s="2874"/>
      <c r="AI96" s="2874"/>
      <c r="AJ96" s="2874"/>
      <c r="AK96" s="2874"/>
      <c r="AL96" s="2874"/>
      <c r="AM96" s="2874"/>
      <c r="AN96" s="2874"/>
      <c r="AO96" s="2874"/>
      <c r="AP96" s="2874"/>
      <c r="AQ96" s="2874"/>
      <c r="AR96" s="2874"/>
      <c r="AS96" s="2874"/>
      <c r="AT96" s="2874"/>
      <c r="AU96" s="2874"/>
      <c r="AV96" s="2874"/>
      <c r="AW96" s="2874"/>
      <c r="AX96" s="2874"/>
      <c r="AY96" s="2874"/>
      <c r="AZ96" s="239"/>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442"/>
      <c r="CC96" s="442"/>
      <c r="CD96" s="442"/>
      <c r="CE96" s="2587"/>
      <c r="CF96" s="2587"/>
      <c r="CG96" s="2587"/>
      <c r="CH96" s="2587"/>
      <c r="CI96" s="2587"/>
      <c r="CJ96" s="2587"/>
      <c r="CK96" s="2587"/>
      <c r="CL96" s="2587"/>
      <c r="CM96" s="2587"/>
      <c r="CN96" s="2587"/>
      <c r="CO96" s="2587"/>
      <c r="CP96" s="2587"/>
      <c r="CQ96" s="2587"/>
      <c r="CR96" s="2587"/>
      <c r="CS96" s="2587"/>
      <c r="CT96" s="2587"/>
      <c r="CU96" s="2587"/>
      <c r="CV96" s="2587"/>
      <c r="CW96" s="2587"/>
      <c r="CX96" s="2587"/>
      <c r="CY96" s="2587"/>
      <c r="CZ96" s="2587"/>
    </row>
    <row r="97" s="130" customFormat="true" ht="15" customHeight="true" x14ac:dyDescent="0.2">
      <c r="A97" s="275"/>
      <c r="B97" s="294"/>
      <c r="C97" s="357"/>
      <c r="D97" s="358"/>
      <c r="E97" s="358"/>
      <c r="F97" s="358"/>
      <c r="G97" s="359"/>
      <c r="H97" s="360"/>
      <c r="I97" s="358"/>
      <c r="J97" s="358"/>
      <c r="K97" s="358"/>
      <c r="L97" s="361"/>
      <c r="M97" s="362"/>
      <c r="N97" s="358"/>
      <c r="O97" s="358"/>
      <c r="P97" s="358"/>
      <c r="Q97" s="359"/>
      <c r="R97" s="362"/>
      <c r="S97" s="358"/>
      <c r="T97" s="358"/>
      <c r="U97" s="358"/>
      <c r="V97" s="358"/>
      <c r="W97" s="358"/>
      <c r="X97" s="358"/>
      <c r="Y97" s="363"/>
      <c r="Z97" s="363"/>
      <c r="AA97" s="363"/>
      <c r="AB97" s="363"/>
      <c r="AC97" s="363"/>
      <c r="AD97" s="363"/>
      <c r="AE97" s="2874"/>
      <c r="AF97" s="2874"/>
      <c r="AG97" s="2874"/>
      <c r="AH97" s="2874"/>
      <c r="AI97" s="2874"/>
      <c r="AJ97" s="2874"/>
      <c r="AK97" s="2874"/>
      <c r="AL97" s="2874"/>
      <c r="AM97" s="2874"/>
      <c r="AN97" s="2874"/>
      <c r="AO97" s="2874"/>
      <c r="AP97" s="2874"/>
      <c r="AQ97" s="2874"/>
      <c r="AR97" s="2874"/>
      <c r="AS97" s="2874"/>
      <c r="AT97" s="2874"/>
      <c r="AU97" s="2874"/>
      <c r="AV97" s="2874"/>
      <c r="AW97" s="2874"/>
      <c r="AX97" s="2874"/>
      <c r="AY97" s="2874"/>
      <c r="AZ97" s="239"/>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442"/>
      <c r="CC97" s="442"/>
      <c r="CD97" s="442"/>
      <c r="CE97" s="2587"/>
      <c r="CF97" s="2587"/>
      <c r="CG97" s="2587"/>
      <c r="CH97" s="2587"/>
      <c r="CI97" s="2587"/>
      <c r="CJ97" s="2587"/>
      <c r="CK97" s="2587"/>
      <c r="CL97" s="2587"/>
      <c r="CM97" s="2587"/>
      <c r="CN97" s="2587"/>
      <c r="CO97" s="2587"/>
      <c r="CP97" s="2587"/>
      <c r="CQ97" s="2587"/>
      <c r="CR97" s="2587"/>
      <c r="CS97" s="2587"/>
      <c r="CT97" s="2587"/>
      <c r="CU97" s="2587"/>
      <c r="CV97" s="2587"/>
      <c r="CW97" s="2587"/>
      <c r="CX97" s="2587"/>
      <c r="CY97" s="2587"/>
      <c r="CZ97" s="2587"/>
    </row>
    <row r="98" s="130" customFormat="true" ht="15" customHeight="true" x14ac:dyDescent="0.2">
      <c r="A98" s="275"/>
      <c r="B98" s="294"/>
      <c r="C98" s="357"/>
      <c r="D98" s="358"/>
      <c r="E98" s="358"/>
      <c r="F98" s="358"/>
      <c r="G98" s="359"/>
      <c r="H98" s="360"/>
      <c r="I98" s="358"/>
      <c r="J98" s="358"/>
      <c r="K98" s="358"/>
      <c r="L98" s="361"/>
      <c r="M98" s="362"/>
      <c r="N98" s="358"/>
      <c r="O98" s="358"/>
      <c r="P98" s="358"/>
      <c r="Q98" s="359"/>
      <c r="R98" s="362"/>
      <c r="S98" s="358"/>
      <c r="T98" s="358"/>
      <c r="U98" s="358"/>
      <c r="V98" s="358"/>
      <c r="W98" s="358"/>
      <c r="X98" s="358"/>
      <c r="Y98" s="363"/>
      <c r="Z98" s="363"/>
      <c r="AA98" s="363"/>
      <c r="AB98" s="363"/>
      <c r="AC98" s="363"/>
      <c r="AD98" s="363"/>
      <c r="AE98" s="2874"/>
      <c r="AF98" s="2874"/>
      <c r="AG98" s="2874"/>
      <c r="AH98" s="2874"/>
      <c r="AI98" s="2874"/>
      <c r="AJ98" s="2874"/>
      <c r="AK98" s="2874"/>
      <c r="AL98" s="2874"/>
      <c r="AM98" s="2874"/>
      <c r="AN98" s="2874"/>
      <c r="AO98" s="2874"/>
      <c r="AP98" s="2874"/>
      <c r="AQ98" s="2874"/>
      <c r="AR98" s="2874"/>
      <c r="AS98" s="2874"/>
      <c r="AT98" s="2874"/>
      <c r="AU98" s="2874"/>
      <c r="AV98" s="2874"/>
      <c r="AW98" s="2874"/>
      <c r="AX98" s="2874"/>
      <c r="AY98" s="2874"/>
      <c r="AZ98" s="239"/>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442"/>
      <c r="CC98" s="442"/>
      <c r="CD98" s="442"/>
      <c r="CE98" s="2587"/>
      <c r="CF98" s="2587"/>
      <c r="CG98" s="2587"/>
      <c r="CH98" s="2587"/>
      <c r="CI98" s="2587"/>
      <c r="CJ98" s="2587"/>
      <c r="CK98" s="2587"/>
      <c r="CL98" s="2587"/>
      <c r="CM98" s="2587"/>
      <c r="CN98" s="2587"/>
      <c r="CO98" s="2587"/>
      <c r="CP98" s="2587"/>
      <c r="CQ98" s="2587"/>
      <c r="CR98" s="2587"/>
      <c r="CS98" s="2587"/>
      <c r="CT98" s="2587"/>
      <c r="CU98" s="2587"/>
      <c r="CV98" s="2587"/>
      <c r="CW98" s="2587"/>
      <c r="CX98" s="2587"/>
      <c r="CY98" s="2587"/>
      <c r="CZ98" s="2587"/>
    </row>
    <row r="99" s="130" customFormat="true" ht="15" customHeight="true" x14ac:dyDescent="0.2">
      <c r="A99" s="275"/>
      <c r="B99" s="294"/>
      <c r="C99" s="357"/>
      <c r="D99" s="358"/>
      <c r="E99" s="358"/>
      <c r="F99" s="358"/>
      <c r="G99" s="359"/>
      <c r="H99" s="360"/>
      <c r="I99" s="358"/>
      <c r="J99" s="358"/>
      <c r="K99" s="358"/>
      <c r="L99" s="361"/>
      <c r="M99" s="362"/>
      <c r="N99" s="358"/>
      <c r="O99" s="358"/>
      <c r="P99" s="358"/>
      <c r="Q99" s="359"/>
      <c r="R99" s="362"/>
      <c r="S99" s="358"/>
      <c r="T99" s="358"/>
      <c r="U99" s="358"/>
      <c r="V99" s="358"/>
      <c r="W99" s="358"/>
      <c r="X99" s="358"/>
      <c r="Y99" s="363"/>
      <c r="Z99" s="363"/>
      <c r="AA99" s="363"/>
      <c r="AB99" s="363"/>
      <c r="AC99" s="363"/>
      <c r="AD99" s="363"/>
      <c r="AE99" s="2874"/>
      <c r="AF99" s="2874"/>
      <c r="AG99" s="2874"/>
      <c r="AH99" s="2874"/>
      <c r="AI99" s="2874"/>
      <c r="AJ99" s="2874"/>
      <c r="AK99" s="2874"/>
      <c r="AL99" s="2874"/>
      <c r="AM99" s="2874"/>
      <c r="AN99" s="2874"/>
      <c r="AO99" s="2874"/>
      <c r="AP99" s="2874"/>
      <c r="AQ99" s="2874"/>
      <c r="AR99" s="2874"/>
      <c r="AS99" s="2874"/>
      <c r="AT99" s="2874"/>
      <c r="AU99" s="2874"/>
      <c r="AV99" s="2874"/>
      <c r="AW99" s="2874"/>
      <c r="AX99" s="2874"/>
      <c r="AY99" s="2874"/>
      <c r="AZ99" s="239"/>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442"/>
      <c r="CC99" s="442"/>
      <c r="CD99" s="442"/>
      <c r="CE99" s="2587"/>
      <c r="CF99" s="2587"/>
      <c r="CG99" s="2587"/>
      <c r="CH99" s="2587"/>
      <c r="CI99" s="2587"/>
      <c r="CJ99" s="2587"/>
      <c r="CK99" s="2587"/>
      <c r="CL99" s="2587"/>
      <c r="CM99" s="2587"/>
      <c r="CN99" s="2587"/>
      <c r="CO99" s="2587"/>
      <c r="CP99" s="2587"/>
      <c r="CQ99" s="2587"/>
      <c r="CR99" s="2587"/>
      <c r="CS99" s="2587"/>
      <c r="CT99" s="2587"/>
      <c r="CU99" s="2587"/>
      <c r="CV99" s="2587"/>
      <c r="CW99" s="2587"/>
      <c r="CX99" s="2587"/>
      <c r="CY99" s="2587"/>
      <c r="CZ99" s="2587"/>
    </row>
    <row r="100" s="130" customFormat="true" ht="15" customHeight="true" x14ac:dyDescent="0.2">
      <c r="A100" s="275"/>
      <c r="B100" s="294"/>
      <c r="C100" s="357"/>
      <c r="D100" s="358"/>
      <c r="E100" s="358"/>
      <c r="F100" s="358"/>
      <c r="G100" s="359"/>
      <c r="H100" s="360"/>
      <c r="I100" s="358"/>
      <c r="J100" s="358"/>
      <c r="K100" s="358"/>
      <c r="L100" s="361"/>
      <c r="M100" s="362"/>
      <c r="N100" s="358"/>
      <c r="O100" s="358"/>
      <c r="P100" s="358"/>
      <c r="Q100" s="359"/>
      <c r="R100" s="362"/>
      <c r="S100" s="358"/>
      <c r="T100" s="358"/>
      <c r="U100" s="358"/>
      <c r="V100" s="358"/>
      <c r="W100" s="358"/>
      <c r="X100" s="358"/>
      <c r="Y100" s="363"/>
      <c r="Z100" s="363"/>
      <c r="AA100" s="363"/>
      <c r="AB100" s="363"/>
      <c r="AC100" s="363"/>
      <c r="AD100" s="363"/>
      <c r="AE100" s="2874"/>
      <c r="AF100" s="2874"/>
      <c r="AG100" s="2874"/>
      <c r="AH100" s="2874"/>
      <c r="AI100" s="2874"/>
      <c r="AJ100" s="2874"/>
      <c r="AK100" s="2874"/>
      <c r="AL100" s="2874"/>
      <c r="AM100" s="2874"/>
      <c r="AN100" s="2874"/>
      <c r="AO100" s="2874"/>
      <c r="AP100" s="2874"/>
      <c r="AQ100" s="2874"/>
      <c r="AR100" s="2874"/>
      <c r="AS100" s="2874"/>
      <c r="AT100" s="2874"/>
      <c r="AU100" s="2874"/>
      <c r="AV100" s="2874"/>
      <c r="AW100" s="2874"/>
      <c r="AX100" s="2874"/>
      <c r="AY100" s="2874"/>
      <c r="AZ100" s="239"/>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442"/>
      <c r="CC100" s="442"/>
      <c r="CD100" s="442"/>
      <c r="CE100" s="2587"/>
      <c r="CF100" s="2587"/>
      <c r="CG100" s="2587"/>
      <c r="CH100" s="2587"/>
      <c r="CI100" s="2587"/>
      <c r="CJ100" s="2587"/>
      <c r="CK100" s="2587"/>
      <c r="CL100" s="2587"/>
      <c r="CM100" s="2587"/>
      <c r="CN100" s="2587"/>
      <c r="CO100" s="2587"/>
      <c r="CP100" s="2587"/>
      <c r="CQ100" s="2587"/>
      <c r="CR100" s="2587"/>
      <c r="CS100" s="2587"/>
      <c r="CT100" s="2587"/>
      <c r="CU100" s="2587"/>
      <c r="CV100" s="2587"/>
      <c r="CW100" s="2587"/>
      <c r="CX100" s="2587"/>
      <c r="CY100" s="2587"/>
      <c r="CZ100" s="2587"/>
    </row>
    <row r="101" s="130" customFormat="true" ht="15" customHeight="true" x14ac:dyDescent="0.2">
      <c r="A101" s="275"/>
      <c r="B101" s="294"/>
      <c r="C101" s="357"/>
      <c r="D101" s="358"/>
      <c r="E101" s="358"/>
      <c r="F101" s="358"/>
      <c r="G101" s="359"/>
      <c r="H101" s="360"/>
      <c r="I101" s="358"/>
      <c r="J101" s="358"/>
      <c r="K101" s="358"/>
      <c r="L101" s="361"/>
      <c r="M101" s="362"/>
      <c r="N101" s="358"/>
      <c r="O101" s="358"/>
      <c r="P101" s="358"/>
      <c r="Q101" s="359"/>
      <c r="R101" s="362"/>
      <c r="S101" s="358"/>
      <c r="T101" s="358"/>
      <c r="U101" s="358"/>
      <c r="V101" s="358"/>
      <c r="W101" s="358"/>
      <c r="X101" s="358"/>
      <c r="Y101" s="363"/>
      <c r="Z101" s="363"/>
      <c r="AA101" s="363"/>
      <c r="AB101" s="363"/>
      <c r="AC101" s="363"/>
      <c r="AD101" s="363"/>
      <c r="AE101" s="2874"/>
      <c r="AF101" s="2874"/>
      <c r="AG101" s="2874"/>
      <c r="AH101" s="2874"/>
      <c r="AI101" s="2874"/>
      <c r="AJ101" s="2874"/>
      <c r="AK101" s="2874"/>
      <c r="AL101" s="2874"/>
      <c r="AM101" s="2874"/>
      <c r="AN101" s="2874"/>
      <c r="AO101" s="2874"/>
      <c r="AP101" s="2874"/>
      <c r="AQ101" s="2874"/>
      <c r="AR101" s="2874"/>
      <c r="AS101" s="2874"/>
      <c r="AT101" s="2874"/>
      <c r="AU101" s="2874"/>
      <c r="AV101" s="2874"/>
      <c r="AW101" s="2874"/>
      <c r="AX101" s="2874"/>
      <c r="AY101" s="2874"/>
      <c r="AZ101" s="239"/>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442"/>
      <c r="CC101" s="442"/>
      <c r="CD101" s="442"/>
      <c r="CE101" s="2587"/>
      <c r="CF101" s="2587"/>
      <c r="CG101" s="2587"/>
      <c r="CH101" s="2587"/>
      <c r="CI101" s="2587"/>
      <c r="CJ101" s="2587"/>
      <c r="CK101" s="2587"/>
      <c r="CL101" s="2587"/>
      <c r="CM101" s="2587"/>
      <c r="CN101" s="2587"/>
      <c r="CO101" s="2587"/>
      <c r="CP101" s="2587"/>
      <c r="CQ101" s="2587"/>
      <c r="CR101" s="2587"/>
      <c r="CS101" s="2587"/>
      <c r="CT101" s="2587"/>
      <c r="CU101" s="2587"/>
      <c r="CV101" s="2587"/>
      <c r="CW101" s="2587"/>
      <c r="CX101" s="2587"/>
      <c r="CY101" s="2587"/>
      <c r="CZ101" s="2587"/>
    </row>
    <row r="102" s="130" customFormat="true" ht="15" customHeight="true" x14ac:dyDescent="0.2">
      <c r="A102" s="275"/>
      <c r="B102" s="294"/>
      <c r="C102" s="357"/>
      <c r="D102" s="358"/>
      <c r="E102" s="358"/>
      <c r="F102" s="358"/>
      <c r="G102" s="359"/>
      <c r="H102" s="360"/>
      <c r="I102" s="358"/>
      <c r="J102" s="358"/>
      <c r="K102" s="358"/>
      <c r="L102" s="361"/>
      <c r="M102" s="362"/>
      <c r="N102" s="358"/>
      <c r="O102" s="358"/>
      <c r="P102" s="358"/>
      <c r="Q102" s="359"/>
      <c r="R102" s="362"/>
      <c r="S102" s="358"/>
      <c r="T102" s="358"/>
      <c r="U102" s="358"/>
      <c r="V102" s="358"/>
      <c r="W102" s="358"/>
      <c r="X102" s="358"/>
      <c r="Y102" s="363"/>
      <c r="Z102" s="363"/>
      <c r="AA102" s="363"/>
      <c r="AB102" s="363"/>
      <c r="AC102" s="363"/>
      <c r="AD102" s="363"/>
      <c r="AE102" s="2874"/>
      <c r="AF102" s="2874"/>
      <c r="AG102" s="2874"/>
      <c r="AH102" s="2874"/>
      <c r="AI102" s="2874"/>
      <c r="AJ102" s="2874"/>
      <c r="AK102" s="2874"/>
      <c r="AL102" s="2874"/>
      <c r="AM102" s="2874"/>
      <c r="AN102" s="2874"/>
      <c r="AO102" s="2874"/>
      <c r="AP102" s="2874"/>
      <c r="AQ102" s="2874"/>
      <c r="AR102" s="2874"/>
      <c r="AS102" s="2874"/>
      <c r="AT102" s="2874"/>
      <c r="AU102" s="2874"/>
      <c r="AV102" s="2874"/>
      <c r="AW102" s="2874"/>
      <c r="AX102" s="2874"/>
      <c r="AY102" s="2874"/>
      <c r="AZ102" s="239"/>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442"/>
      <c r="CC102" s="442"/>
      <c r="CD102" s="442"/>
      <c r="CE102" s="2587"/>
      <c r="CF102" s="2587"/>
      <c r="CG102" s="2587"/>
      <c r="CH102" s="2587"/>
      <c r="CI102" s="2587"/>
      <c r="CJ102" s="2587"/>
      <c r="CK102" s="2587"/>
      <c r="CL102" s="2587"/>
      <c r="CM102" s="2587"/>
      <c r="CN102" s="2587"/>
      <c r="CO102" s="2587"/>
      <c r="CP102" s="2587"/>
      <c r="CQ102" s="2587"/>
      <c r="CR102" s="2587"/>
      <c r="CS102" s="2587"/>
      <c r="CT102" s="2587"/>
      <c r="CU102" s="2587"/>
      <c r="CV102" s="2587"/>
      <c r="CW102" s="2587"/>
      <c r="CX102" s="2587"/>
      <c r="CY102" s="2587"/>
      <c r="CZ102" s="2587"/>
    </row>
    <row r="103" s="130" customFormat="true" ht="15" customHeight="true" x14ac:dyDescent="0.2">
      <c r="A103" s="275"/>
      <c r="B103" s="294"/>
      <c r="C103" s="357"/>
      <c r="D103" s="358"/>
      <c r="E103" s="358"/>
      <c r="F103" s="358"/>
      <c r="G103" s="359"/>
      <c r="H103" s="360"/>
      <c r="I103" s="358"/>
      <c r="J103" s="358"/>
      <c r="K103" s="358"/>
      <c r="L103" s="361"/>
      <c r="M103" s="362"/>
      <c r="N103" s="358"/>
      <c r="O103" s="358"/>
      <c r="P103" s="358"/>
      <c r="Q103" s="359"/>
      <c r="R103" s="362"/>
      <c r="S103" s="358"/>
      <c r="T103" s="358"/>
      <c r="U103" s="358"/>
      <c r="V103" s="358"/>
      <c r="W103" s="358"/>
      <c r="X103" s="358"/>
      <c r="Y103" s="363"/>
      <c r="Z103" s="363"/>
      <c r="AA103" s="363"/>
      <c r="AB103" s="363"/>
      <c r="AC103" s="363"/>
      <c r="AD103" s="363"/>
      <c r="AE103" s="2874"/>
      <c r="AF103" s="2874"/>
      <c r="AG103" s="2874"/>
      <c r="AH103" s="2874"/>
      <c r="AI103" s="2874"/>
      <c r="AJ103" s="2874"/>
      <c r="AK103" s="2874"/>
      <c r="AL103" s="2874"/>
      <c r="AM103" s="2874"/>
      <c r="AN103" s="2874"/>
      <c r="AO103" s="2874"/>
      <c r="AP103" s="2874"/>
      <c r="AQ103" s="2874"/>
      <c r="AR103" s="2874"/>
      <c r="AS103" s="2874"/>
      <c r="AT103" s="2874"/>
      <c r="AU103" s="2874"/>
      <c r="AV103" s="2874"/>
      <c r="AW103" s="2874"/>
      <c r="AX103" s="2874"/>
      <c r="AY103" s="2874"/>
      <c r="AZ103" s="239"/>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442"/>
      <c r="CC103" s="442"/>
      <c r="CD103" s="442"/>
      <c r="CE103" s="2587"/>
      <c r="CF103" s="2587"/>
      <c r="CG103" s="2587"/>
      <c r="CH103" s="2587"/>
      <c r="CI103" s="2587"/>
      <c r="CJ103" s="2587"/>
      <c r="CK103" s="2587"/>
      <c r="CL103" s="2587"/>
      <c r="CM103" s="2587"/>
      <c r="CN103" s="2587"/>
      <c r="CO103" s="2587"/>
      <c r="CP103" s="2587"/>
      <c r="CQ103" s="2587"/>
      <c r="CR103" s="2587"/>
      <c r="CS103" s="2587"/>
      <c r="CT103" s="2587"/>
      <c r="CU103" s="2587"/>
      <c r="CV103" s="2587"/>
      <c r="CW103" s="2587"/>
      <c r="CX103" s="2587"/>
      <c r="CY103" s="2587"/>
      <c r="CZ103" s="2587"/>
    </row>
    <row r="104" s="130" customFormat="true" ht="15" customHeight="true" x14ac:dyDescent="0.2">
      <c r="A104" s="275"/>
      <c r="B104" s="294"/>
      <c r="C104" s="357"/>
      <c r="D104" s="358"/>
      <c r="E104" s="358"/>
      <c r="F104" s="358"/>
      <c r="G104" s="359"/>
      <c r="H104" s="360"/>
      <c r="I104" s="358"/>
      <c r="J104" s="358"/>
      <c r="K104" s="358"/>
      <c r="L104" s="361"/>
      <c r="M104" s="362"/>
      <c r="N104" s="358"/>
      <c r="O104" s="358"/>
      <c r="P104" s="358"/>
      <c r="Q104" s="359"/>
      <c r="R104" s="362"/>
      <c r="S104" s="358"/>
      <c r="T104" s="358"/>
      <c r="U104" s="358"/>
      <c r="V104" s="358"/>
      <c r="W104" s="358"/>
      <c r="X104" s="358"/>
      <c r="Y104" s="363"/>
      <c r="Z104" s="363"/>
      <c r="AA104" s="363"/>
      <c r="AB104" s="363"/>
      <c r="AC104" s="363"/>
      <c r="AD104" s="363"/>
      <c r="AE104" s="2874"/>
      <c r="AF104" s="2874"/>
      <c r="AG104" s="2874"/>
      <c r="AH104" s="2874"/>
      <c r="AI104" s="2874"/>
      <c r="AJ104" s="2874"/>
      <c r="AK104" s="2874"/>
      <c r="AL104" s="2874"/>
      <c r="AM104" s="2874"/>
      <c r="AN104" s="2874"/>
      <c r="AO104" s="2874"/>
      <c r="AP104" s="2874"/>
      <c r="AQ104" s="2874"/>
      <c r="AR104" s="2874"/>
      <c r="AS104" s="2874"/>
      <c r="AT104" s="2874"/>
      <c r="AU104" s="2874"/>
      <c r="AV104" s="2874"/>
      <c r="AW104" s="2874"/>
      <c r="AX104" s="2874"/>
      <c r="AY104" s="2874"/>
      <c r="AZ104" s="239"/>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442"/>
      <c r="CC104" s="442"/>
      <c r="CD104" s="442"/>
      <c r="CE104" s="2587"/>
      <c r="CF104" s="2587"/>
      <c r="CG104" s="2587"/>
      <c r="CH104" s="2587"/>
      <c r="CI104" s="2587"/>
      <c r="CJ104" s="2587"/>
      <c r="CK104" s="2587"/>
      <c r="CL104" s="2587"/>
      <c r="CM104" s="2587"/>
      <c r="CN104" s="2587"/>
      <c r="CO104" s="2587"/>
      <c r="CP104" s="2587"/>
      <c r="CQ104" s="2587"/>
      <c r="CR104" s="2587"/>
      <c r="CS104" s="2587"/>
      <c r="CT104" s="2587"/>
      <c r="CU104" s="2587"/>
      <c r="CV104" s="2587"/>
      <c r="CW104" s="2587"/>
      <c r="CX104" s="2587"/>
      <c r="CY104" s="2587"/>
      <c r="CZ104" s="2587"/>
    </row>
    <row r="105" s="130" customFormat="true" ht="15" customHeight="true" x14ac:dyDescent="0.2">
      <c r="A105" s="283"/>
      <c r="B105" s="295"/>
      <c r="C105" s="364"/>
      <c r="D105" s="365"/>
      <c r="E105" s="365"/>
      <c r="F105" s="365"/>
      <c r="G105" s="366"/>
      <c r="H105" s="367"/>
      <c r="I105" s="365"/>
      <c r="J105" s="365"/>
      <c r="K105" s="365"/>
      <c r="L105" s="368"/>
      <c r="M105" s="369"/>
      <c r="N105" s="365"/>
      <c r="O105" s="365"/>
      <c r="P105" s="365"/>
      <c r="Q105" s="366"/>
      <c r="R105" s="369"/>
      <c r="S105" s="365"/>
      <c r="T105" s="365"/>
      <c r="U105" s="365"/>
      <c r="V105" s="365"/>
      <c r="W105" s="365"/>
      <c r="X105" s="365"/>
      <c r="Y105" s="370"/>
      <c r="Z105" s="370"/>
      <c r="AA105" s="370"/>
      <c r="AB105" s="370"/>
      <c r="AC105" s="370"/>
      <c r="AD105" s="370"/>
      <c r="AE105" s="2874"/>
      <c r="AF105" s="2874"/>
      <c r="AG105" s="2874"/>
      <c r="AH105" s="2874"/>
      <c r="AI105" s="2874"/>
      <c r="AJ105" s="2874"/>
      <c r="AK105" s="2874"/>
      <c r="AL105" s="2874"/>
      <c r="AM105" s="2874"/>
      <c r="AN105" s="2874"/>
      <c r="AO105" s="2874"/>
      <c r="AP105" s="2874"/>
      <c r="AQ105" s="2874"/>
      <c r="AR105" s="2874"/>
      <c r="AS105" s="2874"/>
      <c r="AT105" s="2874"/>
      <c r="AU105" s="2874"/>
      <c r="AV105" s="2874"/>
      <c r="AW105" s="2874"/>
      <c r="AX105" s="2874"/>
      <c r="AY105" s="2874"/>
      <c r="AZ105" s="239"/>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503"/>
      <c r="CC105" s="503"/>
      <c r="CD105" s="503"/>
      <c r="CE105" s="2587"/>
      <c r="CF105" s="2587"/>
      <c r="CG105" s="2587"/>
      <c r="CH105" s="2587"/>
      <c r="CI105" s="2587"/>
      <c r="CJ105" s="2587"/>
      <c r="CK105" s="2587"/>
      <c r="CL105" s="2587"/>
      <c r="CM105" s="2587"/>
      <c r="CN105" s="2587"/>
      <c r="CO105" s="2587"/>
      <c r="CP105" s="2587"/>
      <c r="CQ105" s="2587"/>
      <c r="CR105" s="2587"/>
      <c r="CS105" s="2587"/>
      <c r="CT105" s="2587"/>
      <c r="CU105" s="2587"/>
      <c r="CV105" s="2587"/>
      <c r="CW105" s="2587"/>
      <c r="CX105" s="2587"/>
      <c r="CY105" s="2587"/>
      <c r="CZ105" s="2587"/>
    </row>
    <row r="106" s="130" customFormat="true" ht="250.15" customHeight="true" x14ac:dyDescent="0.2">
      <c r="A106" s="436"/>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436"/>
      <c r="AB106" s="436"/>
      <c r="AC106" s="436"/>
      <c r="AD106" s="436"/>
      <c r="AE106" s="239"/>
      <c r="AF106" s="239"/>
      <c r="AG106" s="239"/>
      <c r="AH106" s="239"/>
      <c r="AI106" s="239"/>
      <c r="AJ106" s="239"/>
      <c r="AK106" s="239"/>
      <c r="AL106" s="239"/>
      <c r="AM106" s="239"/>
      <c r="AN106" s="239"/>
      <c r="AO106" s="239"/>
      <c r="AP106" s="239"/>
      <c r="AQ106" s="239"/>
      <c r="AR106" s="239"/>
      <c r="AS106" s="239"/>
      <c r="AT106" s="239"/>
      <c r="AU106" s="239"/>
      <c r="AV106" s="239"/>
      <c r="AW106" s="239"/>
      <c r="AX106" s="239"/>
      <c r="AY106" s="239"/>
      <c r="AZ106" s="239"/>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436"/>
      <c r="CC106" s="436"/>
      <c r="CD106" s="436"/>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112"/>
      <c r="B107" s="112"/>
      <c r="C107" s="410"/>
      <c r="D107" s="410"/>
      <c r="E107" s="410"/>
      <c r="F107" s="410"/>
      <c r="G107" s="410"/>
      <c r="H107" s="113"/>
      <c r="I107" s="113"/>
      <c r="J107" s="113"/>
      <c r="K107" s="113"/>
      <c r="L107" s="113"/>
      <c r="M107" s="113"/>
      <c r="N107" s="113"/>
      <c r="O107" s="113"/>
      <c r="P107" s="113"/>
      <c r="Q107" s="113"/>
      <c r="R107" s="113"/>
      <c r="S107" s="113"/>
      <c r="T107" s="113"/>
      <c r="U107" s="113"/>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104" t="str">
        <f>A1026</f>
        <v>Burkina Faso</v>
      </c>
      <c r="B108" s="3105"/>
      <c r="C108" s="410"/>
      <c r="D108" s="410"/>
      <c r="E108" s="410"/>
      <c r="F108" s="410"/>
      <c r="G108" s="410"/>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2018</v>
      </c>
      <c r="B109" s="139"/>
      <c r="C109" s="410"/>
      <c r="D109" s="410"/>
      <c r="E109" s="410"/>
      <c r="F109" s="410"/>
      <c r="G109" s="410"/>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3.85" customHeight="true" x14ac:dyDescent="0.35">
      <c r="A110" s="140" t="s">
        <v>100</v>
      </c>
      <c r="B110" s="141"/>
      <c r="C110" s="410"/>
      <c r="D110" s="410"/>
      <c r="E110" s="410"/>
      <c r="F110" s="410"/>
      <c r="G110" s="410"/>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98</v>
      </c>
      <c r="B111" s="139"/>
      <c r="C111" s="410"/>
      <c r="D111" s="410"/>
      <c r="E111" s="410"/>
      <c r="F111" s="410"/>
      <c r="G111" s="410"/>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52" t="s">
        <v>99</v>
      </c>
      <c r="B112" s="248"/>
      <c r="C112" s="410"/>
      <c r="D112" s="410"/>
      <c r="E112" s="410"/>
      <c r="F112" s="410"/>
      <c r="G112" s="410"/>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410"/>
      <c r="D113" s="410"/>
      <c r="E113" s="410"/>
      <c r="F113" s="410"/>
      <c r="G113" s="410"/>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410"/>
      <c r="D114" s="410"/>
      <c r="E114" s="410"/>
      <c r="F114" s="410"/>
      <c r="G114" s="410"/>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137</v>
      </c>
      <c r="B115" s="247" t="str">
        <f>A1025</f>
        <v>MIS18</v>
      </c>
      <c r="C115" s="410"/>
      <c r="D115" s="410"/>
      <c r="E115" s="410"/>
      <c r="F115" s="410"/>
      <c r="G115" s="410"/>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399" t="str">
        <f>B1030</f>
        <v/>
      </c>
      <c r="B116" s="248"/>
      <c r="C116" s="410"/>
      <c r="D116" s="410"/>
      <c r="E116" s="410"/>
      <c r="F116" s="410"/>
      <c r="G116" s="410"/>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399" t="str">
        <f>B1029</f>
        <v/>
      </c>
      <c r="B117" s="853"/>
      <c r="C117" s="410"/>
      <c r="D117" s="410"/>
      <c r="E117" s="410"/>
      <c r="F117" s="410"/>
      <c r="G117" s="410"/>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852"/>
      <c r="B118" s="248"/>
      <c r="C118" s="410"/>
      <c r="D118" s="410"/>
      <c r="E118" s="410"/>
      <c r="F118" s="410"/>
      <c r="G118" s="410"/>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400"/>
      <c r="B119" s="249"/>
      <c r="C119" s="410"/>
      <c r="D119" s="410"/>
      <c r="E119" s="410"/>
      <c r="F119" s="410"/>
      <c r="G119" s="410"/>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0" customFormat="true" ht="15" customHeight="true" x14ac:dyDescent="0.2">
      <c r="A120" s="116" t="s">
        <v>100</v>
      </c>
      <c r="B120" s="231"/>
      <c r="C120" s="3112" t="s">
        <v>116</v>
      </c>
      <c r="D120" s="3113"/>
      <c r="E120" s="3113"/>
      <c r="F120" s="3113"/>
      <c r="G120" s="3114"/>
      <c r="H120" s="3469" t="s">
        <v>39</v>
      </c>
      <c r="I120" s="3470"/>
      <c r="J120" s="3470"/>
      <c r="K120" s="3470"/>
      <c r="L120" s="3471"/>
      <c r="M120" s="3472" t="s">
        <v>38</v>
      </c>
      <c r="N120" s="3473"/>
      <c r="O120" s="3473"/>
      <c r="P120" s="3473"/>
      <c r="Q120" s="3474"/>
      <c r="R120" s="747" t="s">
        <v>143</v>
      </c>
      <c r="S120" s="469"/>
      <c r="T120" s="469"/>
      <c r="U120" s="469"/>
      <c r="V120" s="469"/>
      <c r="W120" s="469"/>
      <c r="X120" s="469"/>
      <c r="Y120" s="470"/>
      <c r="Z120" s="464"/>
      <c r="AA120" s="464"/>
      <c r="AB120" s="464"/>
      <c r="AC120" s="464"/>
      <c r="AD120" s="464"/>
      <c r="AE120" s="2863"/>
      <c r="AF120" s="2863"/>
      <c r="AG120" s="2863"/>
      <c r="AH120" s="2863"/>
      <c r="AI120" s="2863"/>
      <c r="AJ120" s="2863"/>
      <c r="AK120" s="2863"/>
      <c r="AL120" s="2863"/>
      <c r="AM120" s="2863"/>
      <c r="AN120" s="2863"/>
      <c r="AO120" s="2863"/>
      <c r="AP120" s="2863"/>
      <c r="AQ120" s="2863"/>
      <c r="AR120" s="2863"/>
      <c r="AS120" s="2863"/>
      <c r="AT120" s="2863"/>
      <c r="AU120" s="2863"/>
      <c r="AV120" s="2863"/>
      <c r="AW120" s="2863"/>
      <c r="AX120" s="2863"/>
      <c r="AY120" s="2863"/>
      <c r="AZ120" s="239"/>
      <c r="BA120" s="241" t="s">
        <v>132</v>
      </c>
      <c r="BB120" s="116" t="s">
        <v>100</v>
      </c>
      <c r="BC120" s="3059" t="s">
        <v>116</v>
      </c>
      <c r="BD120" s="3020"/>
      <c r="BE120" s="3020"/>
      <c r="BF120" s="3020"/>
      <c r="BG120" s="3060"/>
      <c r="BH120" s="3019" t="s">
        <v>39</v>
      </c>
      <c r="BI120" s="3020"/>
      <c r="BJ120" s="3020"/>
      <c r="BK120" s="3020"/>
      <c r="BL120" s="3060"/>
      <c r="BM120" s="3019" t="s">
        <v>38</v>
      </c>
      <c r="BN120" s="3020"/>
      <c r="BO120" s="3020"/>
      <c r="BP120" s="3020"/>
      <c r="BQ120" s="3060"/>
      <c r="BR120" s="755" t="s">
        <v>143</v>
      </c>
      <c r="BS120" s="507"/>
      <c r="BT120" s="507"/>
      <c r="BU120" s="507"/>
      <c r="BV120" s="507"/>
      <c r="BW120" s="507"/>
      <c r="BX120" s="507"/>
      <c r="BY120" s="508"/>
      <c r="BZ120" s="461"/>
      <c r="CA120" s="461"/>
      <c r="CB120" s="461"/>
      <c r="CC120" s="461"/>
      <c r="CD120" s="461"/>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0" customFormat="true" ht="24" x14ac:dyDescent="0.2">
      <c r="A121" s="206" t="s">
        <v>88</v>
      </c>
      <c r="B121" s="279"/>
      <c r="C121" s="411" t="s">
        <v>0</v>
      </c>
      <c r="D121" s="412" t="s">
        <v>1</v>
      </c>
      <c r="E121" s="412" t="s">
        <v>2</v>
      </c>
      <c r="F121" s="412" t="s">
        <v>3</v>
      </c>
      <c r="G121" s="413" t="s">
        <v>4</v>
      </c>
      <c r="H121" s="321" t="s">
        <v>0</v>
      </c>
      <c r="I121" s="320" t="s">
        <v>1</v>
      </c>
      <c r="J121" s="320" t="s">
        <v>2</v>
      </c>
      <c r="K121" s="320" t="s">
        <v>3</v>
      </c>
      <c r="L121" s="322" t="s">
        <v>4</v>
      </c>
      <c r="M121" s="323" t="s">
        <v>0</v>
      </c>
      <c r="N121" s="320" t="s">
        <v>1</v>
      </c>
      <c r="O121" s="320" t="s">
        <v>2</v>
      </c>
      <c r="P121" s="320" t="s">
        <v>3</v>
      </c>
      <c r="Q121" s="322" t="s">
        <v>4</v>
      </c>
      <c r="R121" s="323" t="s">
        <v>536</v>
      </c>
      <c r="S121" s="320" t="s">
        <v>365</v>
      </c>
      <c r="T121" s="320" t="s">
        <v>247</v>
      </c>
      <c r="U121" s="320" t="s">
        <v>537</v>
      </c>
      <c r="V121" s="320" t="s">
        <v>538</v>
      </c>
      <c r="W121" s="320" t="s">
        <v>539</v>
      </c>
      <c r="X121" s="320" t="s">
        <v>540</v>
      </c>
      <c r="Y121" s="324" t="s">
        <v>252</v>
      </c>
      <c r="Z121" s="324" t="s">
        <v>253</v>
      </c>
      <c r="AA121" s="324" t="s">
        <v>254</v>
      </c>
      <c r="AB121" s="324" t="s">
        <v>367</v>
      </c>
      <c r="AC121" s="324" t="s">
        <v>256</v>
      </c>
      <c r="AD121" s="324" t="s">
        <v>541</v>
      </c>
      <c r="AE121" s="2875"/>
      <c r="AF121" s="2875"/>
      <c r="AG121" s="2875"/>
      <c r="AH121" s="2875"/>
      <c r="AI121" s="2875"/>
      <c r="AJ121" s="2875"/>
      <c r="AK121" s="2875"/>
      <c r="AL121" s="2875"/>
      <c r="AM121" s="2875"/>
      <c r="AN121" s="2875"/>
      <c r="AO121" s="2875"/>
      <c r="AP121" s="2875"/>
      <c r="AQ121" s="2875"/>
      <c r="AR121" s="2875"/>
      <c r="AS121" s="2875"/>
      <c r="AT121" s="2875"/>
      <c r="AU121" s="2875"/>
      <c r="AV121" s="2875"/>
      <c r="AW121" s="2875"/>
      <c r="AX121" s="2875"/>
      <c r="AY121" s="2875"/>
      <c r="AZ121" s="239"/>
      <c r="BA121" s="220" t="s">
        <v>118</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536</v>
      </c>
      <c r="BS121" s="186" t="s">
        <v>365</v>
      </c>
      <c r="BT121" s="186" t="s">
        <v>247</v>
      </c>
      <c r="BU121" s="186" t="s">
        <v>537</v>
      </c>
      <c r="BV121" s="186" t="s">
        <v>538</v>
      </c>
      <c r="BW121" s="186" t="s">
        <v>539</v>
      </c>
      <c r="BX121" s="186" t="s">
        <v>540</v>
      </c>
      <c r="BY121" s="187" t="s">
        <v>252</v>
      </c>
      <c r="BZ121" s="187" t="s">
        <v>253</v>
      </c>
      <c r="CA121" s="187" t="s">
        <v>254</v>
      </c>
      <c r="CB121" s="187" t="s">
        <v>367</v>
      </c>
      <c r="CC121" s="187" t="s">
        <v>256</v>
      </c>
      <c r="CD121" s="187" t="s">
        <v>541</v>
      </c>
      <c r="CE121" s="2588"/>
      <c r="CF121" s="2588"/>
      <c r="CG121" s="2588"/>
      <c r="CH121" s="2588"/>
      <c r="CI121" s="2588"/>
      <c r="CJ121" s="2588"/>
      <c r="CK121" s="2588"/>
      <c r="CL121" s="2588"/>
      <c r="CM121" s="2588"/>
      <c r="CN121" s="2588"/>
      <c r="CO121" s="2588"/>
      <c r="CP121" s="2588"/>
      <c r="CQ121" s="2588"/>
      <c r="CR121" s="2588"/>
      <c r="CS121" s="2588"/>
      <c r="CT121" s="2588"/>
      <c r="CU121" s="2588"/>
      <c r="CV121" s="2588"/>
      <c r="CW121" s="2588"/>
      <c r="CX121" s="2588"/>
      <c r="CY121" s="2588"/>
      <c r="CZ121" s="2588"/>
    </row>
    <row r="122" s="130" customFormat="true" ht="15" customHeight="true" x14ac:dyDescent="0.2">
      <c r="A122" s="3466" t="s">
        <v>18</v>
      </c>
      <c r="B122" s="296" t="s">
        <v>14</v>
      </c>
      <c r="C122" s="551">
        <v>26.724952089388626</v>
      </c>
      <c r="D122" s="567">
        <v>41.75355243827422</v>
      </c>
      <c r="E122" s="567">
        <v>46.882581424223119</v>
      </c>
      <c r="F122" s="567">
        <v>55.852026390516826</v>
      </c>
      <c r="G122" s="584">
        <v>90.728470038430018</v>
      </c>
      <c r="H122" s="600">
        <v>66.491309076245628</v>
      </c>
      <c r="I122" s="567">
        <v>94.021494719375625</v>
      </c>
      <c r="J122" s="567">
        <v>97.733117148403934</v>
      </c>
      <c r="K122" s="567">
        <v>99.254100009131378</v>
      </c>
      <c r="L122" s="616">
        <v>99.571341985372612</v>
      </c>
      <c r="M122" s="628">
        <v>24.940273675019839</v>
      </c>
      <c r="N122" s="567">
        <v>39.636776011120944</v>
      </c>
      <c r="O122" s="567">
        <v>42.750409510510508</v>
      </c>
      <c r="P122" s="567">
        <v>48.892774372363547</v>
      </c>
      <c r="Q122" s="616">
        <v>59.791520234310056</v>
      </c>
      <c r="R122" s="628">
        <v>44.623451040952212</v>
      </c>
      <c r="S122" s="567">
        <v>66.954921386864356</v>
      </c>
      <c r="T122" s="567">
        <v>90.084784374316953</v>
      </c>
      <c r="U122" s="567">
        <v>46.293534012849065</v>
      </c>
      <c r="V122" s="567">
        <v>58.834895752971036</v>
      </c>
      <c r="W122" s="567">
        <v>53.240221003112921</v>
      </c>
      <c r="X122" s="567">
        <v>27.451929345722668</v>
      </c>
      <c r="Y122" s="642">
        <v>31.05332858395106</v>
      </c>
      <c r="Z122" s="642">
        <v>67.901406338276104</v>
      </c>
      <c r="AA122" s="642">
        <v>57.801301504096024</v>
      </c>
      <c r="AB122" s="642">
        <v>40.883862369405577</v>
      </c>
      <c r="AC122" s="642">
        <v>38.69785067704801</v>
      </c>
      <c r="AD122" s="642">
        <v>31.442345799489868</v>
      </c>
      <c r="AE122" s="2876"/>
      <c r="AF122" s="2876"/>
      <c r="AG122" s="2876"/>
      <c r="AH122" s="2876"/>
      <c r="AI122" s="2876"/>
      <c r="AJ122" s="2876"/>
      <c r="AK122" s="2876"/>
      <c r="AL122" s="2876"/>
      <c r="AM122" s="2876"/>
      <c r="AN122" s="2876"/>
      <c r="AO122" s="2876"/>
      <c r="AP122" s="2876"/>
      <c r="AQ122" s="2876"/>
      <c r="AR122" s="2876"/>
      <c r="AS122" s="2876"/>
      <c r="AT122" s="2876"/>
      <c r="AU122" s="2876"/>
      <c r="AV122" s="2876"/>
      <c r="AW122" s="2876"/>
      <c r="AX122" s="2876"/>
      <c r="AY122" s="2876"/>
      <c r="AZ122" s="239"/>
      <c r="BA122" s="3022" t="s">
        <v>18</v>
      </c>
      <c r="BB122" s="169" t="s">
        <v>14</v>
      </c>
      <c r="BC122" s="657">
        <v>1955.8965250000017</v>
      </c>
      <c r="BD122" s="673">
        <v>3056.8042419999997</v>
      </c>
      <c r="BE122" s="673">
        <v>3430.1741369999982</v>
      </c>
      <c r="BF122" s="673">
        <v>4088.4397090000011</v>
      </c>
      <c r="BG122" s="690">
        <v>6638.292216999992</v>
      </c>
      <c r="BH122" s="707">
        <v>930.39528299999995</v>
      </c>
      <c r="BI122" s="673">
        <v>1297.9867639999995</v>
      </c>
      <c r="BJ122" s="673">
        <v>1364.6947559999996</v>
      </c>
      <c r="BK122" s="673">
        <v>1391.4296590000019</v>
      </c>
      <c r="BL122" s="690">
        <v>1387.9658029999996</v>
      </c>
      <c r="BM122" s="707">
        <v>1477.2456160000015</v>
      </c>
      <c r="BN122" s="673">
        <v>2348.514909</v>
      </c>
      <c r="BO122" s="673">
        <v>2533.3328579999998</v>
      </c>
      <c r="BP122" s="673">
        <v>2895.3920930000004</v>
      </c>
      <c r="BQ122" s="690">
        <v>3542.6490889999995</v>
      </c>
      <c r="BR122" s="707">
        <v>1774.6432080000013</v>
      </c>
      <c r="BS122" s="673">
        <v>864.25561300000084</v>
      </c>
      <c r="BT122" s="673">
        <v>2802.6141590000016</v>
      </c>
      <c r="BU122" s="673">
        <v>1327.5829110000006</v>
      </c>
      <c r="BV122" s="673">
        <v>1837.4530090000005</v>
      </c>
      <c r="BW122" s="673">
        <v>2070.6668879999988</v>
      </c>
      <c r="BX122" s="673">
        <v>398.07613999999995</v>
      </c>
      <c r="BY122" s="724">
        <v>1092.9281580000002</v>
      </c>
      <c r="BZ122" s="724">
        <v>3052.3226939999977</v>
      </c>
      <c r="CA122" s="724">
        <v>1795.0231620000004</v>
      </c>
      <c r="CB122" s="724">
        <v>718.23622699999999</v>
      </c>
      <c r="CC122" s="724">
        <v>938.30967300000032</v>
      </c>
      <c r="CD122" s="724">
        <v>497.49498799999964</v>
      </c>
      <c r="CE122" s="2649"/>
      <c r="CF122" s="2649"/>
      <c r="CG122" s="2649"/>
      <c r="CH122" s="2649"/>
      <c r="CI122" s="2649"/>
      <c r="CJ122" s="2649"/>
      <c r="CK122" s="2649"/>
      <c r="CL122" s="2649"/>
      <c r="CM122" s="2649"/>
      <c r="CN122" s="2649"/>
      <c r="CO122" s="2649"/>
      <c r="CP122" s="2649"/>
      <c r="CQ122" s="2649"/>
      <c r="CR122" s="2649"/>
      <c r="CS122" s="2649"/>
      <c r="CT122" s="2649"/>
      <c r="CU122" s="2649"/>
      <c r="CV122" s="2649"/>
      <c r="CW122" s="2649"/>
      <c r="CX122" s="2649"/>
      <c r="CY122" s="2649"/>
      <c r="CZ122" s="2589"/>
    </row>
    <row r="123" s="130" customFormat="true" ht="15" customHeight="true" x14ac:dyDescent="0.2">
      <c r="A123" s="3467"/>
      <c r="B123" s="297" t="s">
        <v>52</v>
      </c>
      <c r="C123" s="552">
        <v>73.275047910611107</v>
      </c>
      <c r="D123" s="568">
        <v>58.246447561725702</v>
      </c>
      <c r="E123" s="568">
        <v>53.117418575776711</v>
      </c>
      <c r="F123" s="568">
        <v>44.147973609483181</v>
      </c>
      <c r="G123" s="585">
        <v>9.2715299615699305</v>
      </c>
      <c r="H123" s="601">
        <v>33.508690923754479</v>
      </c>
      <c r="I123" s="568">
        <v>5.9785052806244199</v>
      </c>
      <c r="J123" s="568">
        <v>2.2668828515960779</v>
      </c>
      <c r="K123" s="568">
        <v>0.74589999086865966</v>
      </c>
      <c r="L123" s="617">
        <v>0.42865801462738062</v>
      </c>
      <c r="M123" s="629">
        <v>75.059726324980289</v>
      </c>
      <c r="N123" s="568">
        <v>60.36322398887912</v>
      </c>
      <c r="O123" s="568">
        <v>57.249590489489535</v>
      </c>
      <c r="P123" s="568">
        <v>51.107225627636311</v>
      </c>
      <c r="Q123" s="617">
        <v>40.208479765689795</v>
      </c>
      <c r="R123" s="629">
        <v>55.376548959047952</v>
      </c>
      <c r="S123" s="568">
        <v>33.045078613135395</v>
      </c>
      <c r="T123" s="568">
        <v>9.9152156256830484</v>
      </c>
      <c r="U123" s="568">
        <v>53.70646598715085</v>
      </c>
      <c r="V123" s="568">
        <v>41.165104247029134</v>
      </c>
      <c r="W123" s="568">
        <v>46.759778996887121</v>
      </c>
      <c r="X123" s="568">
        <v>72.548070654277126</v>
      </c>
      <c r="Y123" s="643">
        <v>68.946671416048972</v>
      </c>
      <c r="Z123" s="643">
        <v>32.098593661723932</v>
      </c>
      <c r="AA123" s="643">
        <v>42.198698495904019</v>
      </c>
      <c r="AB123" s="643">
        <v>59.116137630594444</v>
      </c>
      <c r="AC123" s="643">
        <v>61.302149322952062</v>
      </c>
      <c r="AD123" s="643">
        <v>68.557654200509972</v>
      </c>
      <c r="AE123" s="2877"/>
      <c r="AF123" s="2877"/>
      <c r="AG123" s="2877"/>
      <c r="AH123" s="2877"/>
      <c r="AI123" s="2877"/>
      <c r="AJ123" s="2877"/>
      <c r="AK123" s="2877"/>
      <c r="AL123" s="2877"/>
      <c r="AM123" s="2877"/>
      <c r="AN123" s="2877"/>
      <c r="AO123" s="2877"/>
      <c r="AP123" s="2877"/>
      <c r="AQ123" s="2877"/>
      <c r="AR123" s="2877"/>
      <c r="AS123" s="2877"/>
      <c r="AT123" s="2877"/>
      <c r="AU123" s="2877"/>
      <c r="AV123" s="2877"/>
      <c r="AW123" s="2877"/>
      <c r="AX123" s="2877"/>
      <c r="AY123" s="2877"/>
      <c r="AZ123" s="239"/>
      <c r="BA123" s="3023"/>
      <c r="BB123" s="170" t="s">
        <v>52</v>
      </c>
      <c r="BC123" s="658">
        <v>5362.7191209999864</v>
      </c>
      <c r="BD123" s="674">
        <v>4264.2596279999989</v>
      </c>
      <c r="BE123" s="674">
        <v>3886.3473359999989</v>
      </c>
      <c r="BF123" s="674">
        <v>3231.6880880000049</v>
      </c>
      <c r="BG123" s="691">
        <v>678.36617500000034</v>
      </c>
      <c r="BH123" s="708">
        <v>468.87824000000006</v>
      </c>
      <c r="BI123" s="674">
        <v>82.534538999999981</v>
      </c>
      <c r="BJ123" s="674">
        <v>31.653580999999999</v>
      </c>
      <c r="BK123" s="674">
        <v>10.456669999999999</v>
      </c>
      <c r="BL123" s="691">
        <v>5.9752400000000003</v>
      </c>
      <c r="BM123" s="708">
        <v>4445.8875269999953</v>
      </c>
      <c r="BN123" s="674">
        <v>3576.5757399999979</v>
      </c>
      <c r="BO123" s="674">
        <v>3392.5351910000036</v>
      </c>
      <c r="BP123" s="674">
        <v>3026.530175000004</v>
      </c>
      <c r="BQ123" s="691">
        <v>2382.353445000002</v>
      </c>
      <c r="BR123" s="708">
        <v>2202.2863359999992</v>
      </c>
      <c r="BS123" s="674">
        <v>426.54660899999971</v>
      </c>
      <c r="BT123" s="674">
        <v>308.4707800000001</v>
      </c>
      <c r="BU123" s="674">
        <v>1540.1672819999992</v>
      </c>
      <c r="BV123" s="674">
        <v>1285.6136430000008</v>
      </c>
      <c r="BW123" s="674">
        <v>1818.623668999998</v>
      </c>
      <c r="BX123" s="674">
        <v>1052.0082419999997</v>
      </c>
      <c r="BY123" s="725">
        <v>2426.5919960000006</v>
      </c>
      <c r="BZ123" s="725">
        <v>1442.9048109999994</v>
      </c>
      <c r="CA123" s="725">
        <v>1310.4833150000009</v>
      </c>
      <c r="CB123" s="725">
        <v>1038.5357250000009</v>
      </c>
      <c r="CC123" s="725">
        <v>1486.3977890000003</v>
      </c>
      <c r="CD123" s="725">
        <v>1084.7501509999995</v>
      </c>
      <c r="CE123" s="2650"/>
      <c r="CF123" s="2650"/>
      <c r="CG123" s="2650"/>
      <c r="CH123" s="2650"/>
      <c r="CI123" s="2650"/>
      <c r="CJ123" s="2650"/>
      <c r="CK123" s="2650"/>
      <c r="CL123" s="2650"/>
      <c r="CM123" s="2650"/>
      <c r="CN123" s="2650"/>
      <c r="CO123" s="2650"/>
      <c r="CP123" s="2650"/>
      <c r="CQ123" s="2650"/>
      <c r="CR123" s="2650"/>
      <c r="CS123" s="2650"/>
      <c r="CT123" s="2650"/>
      <c r="CU123" s="2650"/>
      <c r="CV123" s="2650"/>
      <c r="CW123" s="2650"/>
      <c r="CX123" s="2650"/>
      <c r="CY123" s="2650"/>
      <c r="CZ123" s="2590"/>
    </row>
    <row r="124" s="130" customFormat="true" ht="15" customHeight="true" x14ac:dyDescent="0.2">
      <c r="A124" s="3467" t="s">
        <v>51</v>
      </c>
      <c r="B124" s="297" t="s">
        <v>15</v>
      </c>
      <c r="C124" s="552">
        <v>7.4591374777588468</v>
      </c>
      <c r="D124" s="568">
        <v>18.554100785354841</v>
      </c>
      <c r="E124" s="568">
        <v>22.946244280092454</v>
      </c>
      <c r="F124" s="568">
        <v>26.065130316083291</v>
      </c>
      <c r="G124" s="585">
        <v>50.81740751005389</v>
      </c>
      <c r="H124" s="601">
        <v>37.396125946706746</v>
      </c>
      <c r="I124" s="568">
        <v>51.705408579149591</v>
      </c>
      <c r="J124" s="568">
        <v>51.266436314612982</v>
      </c>
      <c r="K124" s="568">
        <v>47.67781638515681</v>
      </c>
      <c r="L124" s="617">
        <v>72.617082127195815</v>
      </c>
      <c r="M124" s="629">
        <v>6.3748009432582657</v>
      </c>
      <c r="N124" s="568">
        <v>16.359850159652829</v>
      </c>
      <c r="O124" s="568">
        <v>19.216814441087134</v>
      </c>
      <c r="P124" s="568">
        <v>23.435885981104303</v>
      </c>
      <c r="Q124" s="617">
        <v>28.728692575579096</v>
      </c>
      <c r="R124" s="629">
        <v>16.43729700935333</v>
      </c>
      <c r="S124" s="568">
        <v>24.670456447354891</v>
      </c>
      <c r="T124" s="568">
        <v>56.623800781416044</v>
      </c>
      <c r="U124" s="568">
        <v>19.846437828574818</v>
      </c>
      <c r="V124" s="568">
        <v>34.215695310751308</v>
      </c>
      <c r="W124" s="568">
        <v>33.119585901897459</v>
      </c>
      <c r="X124" s="568">
        <v>21.546625484585043</v>
      </c>
      <c r="Y124" s="643">
        <v>6.8638828633945188</v>
      </c>
      <c r="Z124" s="643">
        <v>38.169134662033315</v>
      </c>
      <c r="AA124" s="643">
        <v>16.747767735974296</v>
      </c>
      <c r="AB124" s="643">
        <v>21.105222085194125</v>
      </c>
      <c r="AC124" s="643">
        <v>7.0225294666907763</v>
      </c>
      <c r="AD124" s="643">
        <v>13.856886622421142</v>
      </c>
      <c r="AE124" s="2877"/>
      <c r="AF124" s="2877"/>
      <c r="AG124" s="2877"/>
      <c r="AH124" s="2877"/>
      <c r="AI124" s="2877"/>
      <c r="AJ124" s="2877"/>
      <c r="AK124" s="2877"/>
      <c r="AL124" s="2877"/>
      <c r="AM124" s="2877"/>
      <c r="AN124" s="2877"/>
      <c r="AO124" s="2877"/>
      <c r="AP124" s="2877"/>
      <c r="AQ124" s="2877"/>
      <c r="AR124" s="2877"/>
      <c r="AS124" s="2877"/>
      <c r="AT124" s="2877"/>
      <c r="AU124" s="2877"/>
      <c r="AV124" s="2877"/>
      <c r="AW124" s="2877"/>
      <c r="AX124" s="2877"/>
      <c r="AY124" s="2877"/>
      <c r="AZ124" s="239"/>
      <c r="BA124" s="3023" t="s">
        <v>51</v>
      </c>
      <c r="BB124" s="170" t="s">
        <v>15</v>
      </c>
      <c r="BC124" s="658">
        <v>545.09841500000005</v>
      </c>
      <c r="BD124" s="674">
        <v>1358.3575690000002</v>
      </c>
      <c r="BE124" s="674">
        <v>1678.8668900000009</v>
      </c>
      <c r="BF124" s="674">
        <v>1905.2912129999997</v>
      </c>
      <c r="BG124" s="691">
        <v>3713.5955870000007</v>
      </c>
      <c r="BH124" s="708">
        <v>523.274089</v>
      </c>
      <c r="BI124" s="674">
        <v>713.01386100000059</v>
      </c>
      <c r="BJ124" s="674">
        <v>713.12642600000004</v>
      </c>
      <c r="BK124" s="674">
        <v>667.39793900000006</v>
      </c>
      <c r="BL124" s="691">
        <v>1012.2393119999996</v>
      </c>
      <c r="BM124" s="708">
        <v>376.89810099999994</v>
      </c>
      <c r="BN124" s="674">
        <v>969.33595200000036</v>
      </c>
      <c r="BO124" s="674">
        <v>1138.7630670000005</v>
      </c>
      <c r="BP124" s="674">
        <v>1387.3380219999997</v>
      </c>
      <c r="BQ124" s="691">
        <v>1699.8229050000004</v>
      </c>
      <c r="BR124" s="708">
        <v>653.69972100000007</v>
      </c>
      <c r="BS124" s="674">
        <v>318.44680000000011</v>
      </c>
      <c r="BT124" s="674">
        <v>1761.6145379999998</v>
      </c>
      <c r="BU124" s="674">
        <v>566.99858500000005</v>
      </c>
      <c r="BV124" s="674">
        <v>1068.5789700000005</v>
      </c>
      <c r="BW124" s="674">
        <v>1288.1169269999996</v>
      </c>
      <c r="BX124" s="674">
        <v>312.44425100000012</v>
      </c>
      <c r="BY124" s="725">
        <v>241.47082600000002</v>
      </c>
      <c r="BZ124" s="725">
        <v>1709.7877669999984</v>
      </c>
      <c r="CA124" s="725">
        <v>519.75495600000011</v>
      </c>
      <c r="CB124" s="725">
        <v>370.77062200000006</v>
      </c>
      <c r="CC124" s="725">
        <v>170.27579599999996</v>
      </c>
      <c r="CD124" s="725">
        <v>219.24991500000004</v>
      </c>
      <c r="CE124" s="2650"/>
      <c r="CF124" s="2650"/>
      <c r="CG124" s="2650"/>
      <c r="CH124" s="2650"/>
      <c r="CI124" s="2650"/>
      <c r="CJ124" s="2650"/>
      <c r="CK124" s="2650"/>
      <c r="CL124" s="2650"/>
      <c r="CM124" s="2650"/>
      <c r="CN124" s="2650"/>
      <c r="CO124" s="2650"/>
      <c r="CP124" s="2650"/>
      <c r="CQ124" s="2650"/>
      <c r="CR124" s="2650"/>
      <c r="CS124" s="2650"/>
      <c r="CT124" s="2650"/>
      <c r="CU124" s="2650"/>
      <c r="CV124" s="2650"/>
      <c r="CW124" s="2650"/>
      <c r="CX124" s="2650"/>
      <c r="CY124" s="2650"/>
      <c r="CZ124" s="2590"/>
    </row>
    <row r="125" s="130" customFormat="true" ht="15" customHeight="true" x14ac:dyDescent="0.2">
      <c r="A125" s="3467"/>
      <c r="B125" s="297" t="s">
        <v>16</v>
      </c>
      <c r="C125" s="552">
        <v>19.157308144918066</v>
      </c>
      <c r="D125" s="568">
        <v>23.199451652919404</v>
      </c>
      <c r="E125" s="568">
        <v>23.9363371441307</v>
      </c>
      <c r="F125" s="568">
        <v>29.724110415247274</v>
      </c>
      <c r="G125" s="585">
        <v>39.899726451250736</v>
      </c>
      <c r="H125" s="601">
        <v>29.095183129538878</v>
      </c>
      <c r="I125" s="568">
        <v>42.309459441927117</v>
      </c>
      <c r="J125" s="568">
        <v>46.457997621220557</v>
      </c>
      <c r="K125" s="568">
        <v>51.575176225208075</v>
      </c>
      <c r="L125" s="617">
        <v>26.954259858176812</v>
      </c>
      <c r="M125" s="629">
        <v>18.428088947822161</v>
      </c>
      <c r="N125" s="568">
        <v>23.276925851468146</v>
      </c>
      <c r="O125" s="568">
        <v>23.533595069423395</v>
      </c>
      <c r="P125" s="568">
        <v>25.437845600605357</v>
      </c>
      <c r="Q125" s="617">
        <v>31.00717195098051</v>
      </c>
      <c r="R125" s="629">
        <v>28.186154031598843</v>
      </c>
      <c r="S125" s="568">
        <v>42.284464939509455</v>
      </c>
      <c r="T125" s="568">
        <v>33.460983592900803</v>
      </c>
      <c r="U125" s="568">
        <v>26.243667126769832</v>
      </c>
      <c r="V125" s="568">
        <v>24.619200442219736</v>
      </c>
      <c r="W125" s="568">
        <v>20.120635101215488</v>
      </c>
      <c r="X125" s="568">
        <v>5.9053038611376367</v>
      </c>
      <c r="Y125" s="643">
        <v>24.159489633808562</v>
      </c>
      <c r="Z125" s="643">
        <v>29.619599648431173</v>
      </c>
      <c r="AA125" s="643">
        <v>41.025275256443813</v>
      </c>
      <c r="AB125" s="643">
        <v>19.778640284211466</v>
      </c>
      <c r="AC125" s="643">
        <v>31.675321210357225</v>
      </c>
      <c r="AD125" s="643">
        <v>17.585459177068749</v>
      </c>
      <c r="AE125" s="2877"/>
      <c r="AF125" s="2877"/>
      <c r="AG125" s="2877"/>
      <c r="AH125" s="2877"/>
      <c r="AI125" s="2877"/>
      <c r="AJ125" s="2877"/>
      <c r="AK125" s="2877"/>
      <c r="AL125" s="2877"/>
      <c r="AM125" s="2877"/>
      <c r="AN125" s="2877"/>
      <c r="AO125" s="2877"/>
      <c r="AP125" s="2877"/>
      <c r="AQ125" s="2877"/>
      <c r="AR125" s="2877"/>
      <c r="AS125" s="2877"/>
      <c r="AT125" s="2877"/>
      <c r="AU125" s="2877"/>
      <c r="AV125" s="2877"/>
      <c r="AW125" s="2877"/>
      <c r="AX125" s="2877"/>
      <c r="AY125" s="2877"/>
      <c r="AZ125" s="239"/>
      <c r="BA125" s="3023"/>
      <c r="BB125" s="170" t="s">
        <v>16</v>
      </c>
      <c r="BC125" s="658">
        <v>1399.9766510000013</v>
      </c>
      <c r="BD125" s="674">
        <v>1698.4466730000013</v>
      </c>
      <c r="BE125" s="674">
        <v>1751.307247</v>
      </c>
      <c r="BF125" s="674">
        <v>2172.7528579999998</v>
      </c>
      <c r="BG125" s="691">
        <v>2915.7616519999997</v>
      </c>
      <c r="BH125" s="708">
        <v>407.12119399999983</v>
      </c>
      <c r="BI125" s="674">
        <v>583.44439900000009</v>
      </c>
      <c r="BJ125" s="674">
        <v>646.24007799999993</v>
      </c>
      <c r="BK125" s="674">
        <v>721.95349799999997</v>
      </c>
      <c r="BL125" s="691">
        <v>375.72649100000001</v>
      </c>
      <c r="BM125" s="708">
        <v>1089.5260560000002</v>
      </c>
      <c r="BN125" s="674">
        <v>1379.1789570000014</v>
      </c>
      <c r="BO125" s="674">
        <v>1394.5697910000004</v>
      </c>
      <c r="BP125" s="674">
        <v>1505.8483569999996</v>
      </c>
      <c r="BQ125" s="691">
        <v>1834.6362600000011</v>
      </c>
      <c r="BR125" s="708">
        <v>1120.9434869999998</v>
      </c>
      <c r="BS125" s="674">
        <v>545.80881300000055</v>
      </c>
      <c r="BT125" s="674">
        <v>1040.9996209999986</v>
      </c>
      <c r="BU125" s="674">
        <v>749.76286700000014</v>
      </c>
      <c r="BV125" s="674">
        <v>768.87403900000004</v>
      </c>
      <c r="BW125" s="674">
        <v>782.54996100000039</v>
      </c>
      <c r="BX125" s="674">
        <v>85.631889000000001</v>
      </c>
      <c r="BY125" s="725">
        <v>849.92882800000064</v>
      </c>
      <c r="BZ125" s="725">
        <v>1326.8110370000002</v>
      </c>
      <c r="CA125" s="725">
        <v>1273.1899840000008</v>
      </c>
      <c r="CB125" s="725">
        <v>347.46560500000021</v>
      </c>
      <c r="CC125" s="725">
        <v>768.03387700000007</v>
      </c>
      <c r="CD125" s="725">
        <v>278.24507299999999</v>
      </c>
      <c r="CE125" s="2650"/>
      <c r="CF125" s="2650"/>
      <c r="CG125" s="2650"/>
      <c r="CH125" s="2650"/>
      <c r="CI125" s="2650"/>
      <c r="CJ125" s="2650"/>
      <c r="CK125" s="2650"/>
      <c r="CL125" s="2650"/>
      <c r="CM125" s="2650"/>
      <c r="CN125" s="2650"/>
      <c r="CO125" s="2650"/>
      <c r="CP125" s="2650"/>
      <c r="CQ125" s="2650"/>
      <c r="CR125" s="2650"/>
      <c r="CS125" s="2650"/>
      <c r="CT125" s="2650"/>
      <c r="CU125" s="2650"/>
      <c r="CV125" s="2650"/>
      <c r="CW125" s="2650"/>
      <c r="CX125" s="2650"/>
      <c r="CY125" s="2650"/>
      <c r="CZ125" s="2590"/>
    </row>
    <row r="126" s="130" customFormat="true" ht="15" customHeight="true" x14ac:dyDescent="0.2">
      <c r="A126" s="3467"/>
      <c r="B126" s="297" t="s">
        <v>22</v>
      </c>
      <c r="C126" s="552">
        <v>11.077644105523564</v>
      </c>
      <c r="D126" s="568">
        <v>7.5255369818266544</v>
      </c>
      <c r="E126" s="568">
        <v>8.8681101995584779</v>
      </c>
      <c r="F126" s="568">
        <v>8.6085021080455633</v>
      </c>
      <c r="G126" s="585">
        <v>1.9640241956207136</v>
      </c>
      <c r="H126" s="601">
        <v>4.7461651284314383</v>
      </c>
      <c r="I126" s="568">
        <v>2.1139218436194329</v>
      </c>
      <c r="J126" s="568">
        <v>1.9020263823149621</v>
      </c>
      <c r="K126" s="568">
        <v>0.7470073896350129</v>
      </c>
      <c r="L126" s="617">
        <v>0.42865801462738062</v>
      </c>
      <c r="M126" s="629">
        <v>11.495736123643807</v>
      </c>
      <c r="N126" s="568">
        <v>7.1726103645642354</v>
      </c>
      <c r="O126" s="568">
        <v>9.5466175473729304</v>
      </c>
      <c r="P126" s="568">
        <v>10.230070164268181</v>
      </c>
      <c r="Q126" s="617">
        <v>6.2143461731163301</v>
      </c>
      <c r="R126" s="629">
        <v>12.023645621819457</v>
      </c>
      <c r="S126" s="568">
        <v>16.955998314046852</v>
      </c>
      <c r="T126" s="568">
        <v>2.1768952094817742</v>
      </c>
      <c r="U126" s="568">
        <v>1.4122977069682818</v>
      </c>
      <c r="V126" s="568">
        <v>2.7834397624633254</v>
      </c>
      <c r="W126" s="568">
        <v>10.297166903079503</v>
      </c>
      <c r="X126" s="568">
        <v>2.99742687663813</v>
      </c>
      <c r="Y126" s="643">
        <v>4.0669960657808852</v>
      </c>
      <c r="Z126" s="643">
        <v>3.8030700640477151</v>
      </c>
      <c r="AA126" s="643">
        <v>2.1884383146469748</v>
      </c>
      <c r="AB126" s="643">
        <v>14.289776866838313</v>
      </c>
      <c r="AC126" s="643">
        <v>27.935324348005853</v>
      </c>
      <c r="AD126" s="643">
        <v>8.6185756959370785</v>
      </c>
      <c r="AE126" s="2877"/>
      <c r="AF126" s="2877"/>
      <c r="AG126" s="2877"/>
      <c r="AH126" s="2877"/>
      <c r="AI126" s="2877"/>
      <c r="AJ126" s="2877"/>
      <c r="AK126" s="2877"/>
      <c r="AL126" s="2877"/>
      <c r="AM126" s="2877"/>
      <c r="AN126" s="2877"/>
      <c r="AO126" s="2877"/>
      <c r="AP126" s="2877"/>
      <c r="AQ126" s="2877"/>
      <c r="AR126" s="2877"/>
      <c r="AS126" s="2877"/>
      <c r="AT126" s="2877"/>
      <c r="AU126" s="2877"/>
      <c r="AV126" s="2877"/>
      <c r="AW126" s="2877"/>
      <c r="AX126" s="2877"/>
      <c r="AY126" s="2877"/>
      <c r="AZ126" s="239"/>
      <c r="BA126" s="3023"/>
      <c r="BB126" s="170" t="s">
        <v>22</v>
      </c>
      <c r="BC126" s="658">
        <v>809.53143200000011</v>
      </c>
      <c r="BD126" s="674">
        <v>550.94936899999993</v>
      </c>
      <c r="BE126" s="674">
        <v>648.83718700000009</v>
      </c>
      <c r="BF126" s="674">
        <v>629.25844699999982</v>
      </c>
      <c r="BG126" s="691">
        <v>143.52545599999996</v>
      </c>
      <c r="BH126" s="708">
        <v>66.41183199999999</v>
      </c>
      <c r="BI126" s="674">
        <v>29.150829999999999</v>
      </c>
      <c r="BJ126" s="674">
        <v>26.457568999999999</v>
      </c>
      <c r="BK126" s="674">
        <v>10.456669999999999</v>
      </c>
      <c r="BL126" s="691">
        <v>5.9752400000000003</v>
      </c>
      <c r="BM126" s="708">
        <v>679.66375000000016</v>
      </c>
      <c r="BN126" s="674">
        <v>424.98366599999991</v>
      </c>
      <c r="BO126" s="674">
        <v>565.71995900000002</v>
      </c>
      <c r="BP126" s="674">
        <v>605.59115699999984</v>
      </c>
      <c r="BQ126" s="691">
        <v>367.69121800000005</v>
      </c>
      <c r="BR126" s="708">
        <v>478.17191499999979</v>
      </c>
      <c r="BS126" s="674">
        <v>218.86840299999994</v>
      </c>
      <c r="BT126" s="674">
        <v>67.725059000000016</v>
      </c>
      <c r="BU126" s="674">
        <v>40.348338999999996</v>
      </c>
      <c r="BV126" s="674">
        <v>86.928679000000017</v>
      </c>
      <c r="BW126" s="674">
        <v>400.48674</v>
      </c>
      <c r="BX126" s="674">
        <v>43.465219000000012</v>
      </c>
      <c r="BY126" s="725">
        <v>143.07658200000003</v>
      </c>
      <c r="BZ126" s="725">
        <v>170.35866100000001</v>
      </c>
      <c r="CA126" s="725">
        <v>67.916613000000012</v>
      </c>
      <c r="CB126" s="725">
        <v>251.03879199999994</v>
      </c>
      <c r="CC126" s="725">
        <v>677.3498940000004</v>
      </c>
      <c r="CD126" s="725">
        <v>136.36699499999997</v>
      </c>
      <c r="CE126" s="2650"/>
      <c r="CF126" s="2650"/>
      <c r="CG126" s="2650"/>
      <c r="CH126" s="2650"/>
      <c r="CI126" s="2650"/>
      <c r="CJ126" s="2650"/>
      <c r="CK126" s="2650"/>
      <c r="CL126" s="2650"/>
      <c r="CM126" s="2650"/>
      <c r="CN126" s="2650"/>
      <c r="CO126" s="2650"/>
      <c r="CP126" s="2650"/>
      <c r="CQ126" s="2650"/>
      <c r="CR126" s="2650"/>
      <c r="CS126" s="2650"/>
      <c r="CT126" s="2650"/>
      <c r="CU126" s="2650"/>
      <c r="CV126" s="2650"/>
      <c r="CW126" s="2650"/>
      <c r="CX126" s="2650"/>
      <c r="CY126" s="2650"/>
      <c r="CZ126" s="2590"/>
    </row>
    <row r="127" s="130" customFormat="true" ht="15" customHeight="true" x14ac:dyDescent="0.2">
      <c r="A127" s="3467"/>
      <c r="B127" s="297" t="s">
        <v>19</v>
      </c>
      <c r="C127" s="552">
        <v>62.305910271799355</v>
      </c>
      <c r="D127" s="568">
        <v>50.720910579899034</v>
      </c>
      <c r="E127" s="568">
        <v>44.249308376218266</v>
      </c>
      <c r="F127" s="568">
        <v>35.602257160623871</v>
      </c>
      <c r="G127" s="585">
        <v>7.3188418430747175</v>
      </c>
      <c r="H127" s="601">
        <v>28.762525795323036</v>
      </c>
      <c r="I127" s="568">
        <v>3.8712101353039805</v>
      </c>
      <c r="J127" s="568">
        <v>0.37353968185153857</v>
      </c>
      <c r="K127" s="568">
        <v>0</v>
      </c>
      <c r="L127" s="617">
        <v>0</v>
      </c>
      <c r="M127" s="629">
        <v>63.701373985275943</v>
      </c>
      <c r="N127" s="568">
        <v>53.190613624314878</v>
      </c>
      <c r="O127" s="568">
        <v>47.702972942116602</v>
      </c>
      <c r="P127" s="568">
        <v>40.896198254021982</v>
      </c>
      <c r="Q127" s="617">
        <v>34.04978930032393</v>
      </c>
      <c r="R127" s="629">
        <v>43.352903337228518</v>
      </c>
      <c r="S127" s="568">
        <v>16.089080299088565</v>
      </c>
      <c r="T127" s="568">
        <v>7.7383204162012751</v>
      </c>
      <c r="U127" s="568">
        <v>52.497597337686962</v>
      </c>
      <c r="V127" s="568">
        <v>38.381664484565803</v>
      </c>
      <c r="W127" s="568">
        <v>36.462612093807643</v>
      </c>
      <c r="X127" s="568">
        <v>69.550643777639024</v>
      </c>
      <c r="Y127" s="643">
        <v>64.909631437016031</v>
      </c>
      <c r="Z127" s="643">
        <v>28.40819562548786</v>
      </c>
      <c r="AA127" s="643">
        <v>40.038518692934979</v>
      </c>
      <c r="AB127" s="643">
        <v>44.826360763756078</v>
      </c>
      <c r="AC127" s="643">
        <v>33.366824974946212</v>
      </c>
      <c r="AD127" s="643">
        <v>59.939078504572876</v>
      </c>
      <c r="AE127" s="2877"/>
      <c r="AF127" s="2877"/>
      <c r="AG127" s="2877"/>
      <c r="AH127" s="2877"/>
      <c r="AI127" s="2877"/>
      <c r="AJ127" s="2877"/>
      <c r="AK127" s="2877"/>
      <c r="AL127" s="2877"/>
      <c r="AM127" s="2877"/>
      <c r="AN127" s="2877"/>
      <c r="AO127" s="2877"/>
      <c r="AP127" s="2877"/>
      <c r="AQ127" s="2877"/>
      <c r="AR127" s="2877"/>
      <c r="AS127" s="2877"/>
      <c r="AT127" s="2877"/>
      <c r="AU127" s="2877"/>
      <c r="AV127" s="2877"/>
      <c r="AW127" s="2877"/>
      <c r="AX127" s="2877"/>
      <c r="AY127" s="2877"/>
      <c r="AZ127" s="239"/>
      <c r="BA127" s="3023"/>
      <c r="BB127" s="170" t="s">
        <v>19</v>
      </c>
      <c r="BC127" s="658">
        <v>4553.187688999994</v>
      </c>
      <c r="BD127" s="674">
        <v>3713.3102589999985</v>
      </c>
      <c r="BE127" s="674">
        <v>3237.5101490000015</v>
      </c>
      <c r="BF127" s="674">
        <v>2602.4296410000052</v>
      </c>
      <c r="BG127" s="691">
        <v>534.84071899999992</v>
      </c>
      <c r="BH127" s="708">
        <v>402.466408</v>
      </c>
      <c r="BI127" s="674">
        <v>53.383709000000003</v>
      </c>
      <c r="BJ127" s="674">
        <v>5.1960119999999996</v>
      </c>
      <c r="BK127" s="674">
        <v>0</v>
      </c>
      <c r="BL127" s="691">
        <v>0</v>
      </c>
      <c r="BM127" s="708">
        <v>3766.2237769999988</v>
      </c>
      <c r="BN127" s="674">
        <v>3151.5920739999974</v>
      </c>
      <c r="BO127" s="674">
        <v>2826.8152320000036</v>
      </c>
      <c r="BP127" s="674">
        <v>2420.9390180000037</v>
      </c>
      <c r="BQ127" s="691">
        <v>2014.6622270000003</v>
      </c>
      <c r="BR127" s="708">
        <v>1724.1144210000004</v>
      </c>
      <c r="BS127" s="674">
        <v>207.67820600000002</v>
      </c>
      <c r="BT127" s="674">
        <v>240.74572100000009</v>
      </c>
      <c r="BU127" s="674">
        <v>1499.8189429999991</v>
      </c>
      <c r="BV127" s="674">
        <v>1198.6849640000007</v>
      </c>
      <c r="BW127" s="674">
        <v>1418.1369289999989</v>
      </c>
      <c r="BX127" s="674">
        <v>1008.5430230000002</v>
      </c>
      <c r="BY127" s="725">
        <v>2283.5154139999986</v>
      </c>
      <c r="BZ127" s="725">
        <v>1272.546149999999</v>
      </c>
      <c r="CA127" s="725">
        <v>1242.5667020000008</v>
      </c>
      <c r="CB127" s="725">
        <v>787.49693300000001</v>
      </c>
      <c r="CC127" s="725">
        <v>809.04789500000015</v>
      </c>
      <c r="CD127" s="725">
        <v>948.38315599999919</v>
      </c>
      <c r="CE127" s="2650"/>
      <c r="CF127" s="2650"/>
      <c r="CG127" s="2650"/>
      <c r="CH127" s="2650"/>
      <c r="CI127" s="2650"/>
      <c r="CJ127" s="2650"/>
      <c r="CK127" s="2650"/>
      <c r="CL127" s="2650"/>
      <c r="CM127" s="2650"/>
      <c r="CN127" s="2650"/>
      <c r="CO127" s="2650"/>
      <c r="CP127" s="2650"/>
      <c r="CQ127" s="2650"/>
      <c r="CR127" s="2650"/>
      <c r="CS127" s="2650"/>
      <c r="CT127" s="2650"/>
      <c r="CU127" s="2650"/>
      <c r="CV127" s="2650"/>
      <c r="CW127" s="2650"/>
      <c r="CX127" s="2650"/>
      <c r="CY127" s="2650"/>
      <c r="CZ127" s="2590"/>
    </row>
    <row r="128" s="130" customFormat="true" ht="15" customHeight="true" x14ac:dyDescent="0.2">
      <c r="A128" s="3467" t="s">
        <v>110</v>
      </c>
      <c r="B128" s="297" t="s">
        <v>50</v>
      </c>
      <c r="C128" s="552">
        <v>71.975456139028012</v>
      </c>
      <c r="D128" s="568">
        <v>55.562821120947703</v>
      </c>
      <c r="E128" s="568">
        <v>51.055928272250306</v>
      </c>
      <c r="F128" s="568">
        <v>53.279288310074747</v>
      </c>
      <c r="G128" s="585">
        <v>43.982569454046036</v>
      </c>
      <c r="H128" s="601">
        <v>43.757873824044296</v>
      </c>
      <c r="I128" s="568">
        <v>45.002945100600485</v>
      </c>
      <c r="J128" s="568">
        <v>47.53979711125794</v>
      </c>
      <c r="K128" s="568">
        <v>51.963346261684471</v>
      </c>
      <c r="L128" s="617">
        <v>27.070298863840243</v>
      </c>
      <c r="M128" s="629">
        <v>74.298152468310647</v>
      </c>
      <c r="N128" s="568">
        <v>58.725578096809151</v>
      </c>
      <c r="O128" s="568">
        <v>55.048817868370314</v>
      </c>
      <c r="P128" s="568">
        <v>52.048093684184984</v>
      </c>
      <c r="Q128" s="617">
        <v>51.907128484252873</v>
      </c>
      <c r="R128" s="629">
        <v>63.16444240435731</v>
      </c>
      <c r="S128" s="568">
        <v>63.153632419625374</v>
      </c>
      <c r="T128" s="568">
        <v>37.143879319136701</v>
      </c>
      <c r="U128" s="568">
        <v>56.939916175492641</v>
      </c>
      <c r="V128" s="568">
        <v>41.844555220405084</v>
      </c>
      <c r="W128" s="568">
        <v>37.792170509658568</v>
      </c>
      <c r="X128" s="568">
        <v>21.511434722010723</v>
      </c>
      <c r="Y128" s="643">
        <v>77.875123460502806</v>
      </c>
      <c r="Z128" s="643">
        <v>43.693985364554635</v>
      </c>
      <c r="AA128" s="643">
        <v>71.01110333036776</v>
      </c>
      <c r="AB128" s="643">
        <v>48.377621726396185</v>
      </c>
      <c r="AC128" s="643">
        <v>81.852921173072019</v>
      </c>
      <c r="AD128" s="643">
        <v>55.929221341220867</v>
      </c>
      <c r="AE128" s="2877"/>
      <c r="AF128" s="2877"/>
      <c r="AG128" s="2877"/>
      <c r="AH128" s="2877"/>
      <c r="AI128" s="2877"/>
      <c r="AJ128" s="2877"/>
      <c r="AK128" s="2877"/>
      <c r="AL128" s="2877"/>
      <c r="AM128" s="2877"/>
      <c r="AN128" s="2877"/>
      <c r="AO128" s="2877"/>
      <c r="AP128" s="2877"/>
      <c r="AQ128" s="2877"/>
      <c r="AR128" s="2877"/>
      <c r="AS128" s="2877"/>
      <c r="AT128" s="2877"/>
      <c r="AU128" s="2877"/>
      <c r="AV128" s="2877"/>
      <c r="AW128" s="2877"/>
      <c r="AX128" s="2877"/>
      <c r="AY128" s="2877"/>
      <c r="AZ128" s="239"/>
      <c r="BA128" s="3023" t="s">
        <v>110</v>
      </c>
      <c r="BB128" s="170" t="s">
        <v>50</v>
      </c>
      <c r="BC128" s="658">
        <v>1399.9766510000013</v>
      </c>
      <c r="BD128" s="674">
        <v>1698.4466730000013</v>
      </c>
      <c r="BE128" s="674">
        <v>1751.307247</v>
      </c>
      <c r="BF128" s="674">
        <v>2172.7528579999998</v>
      </c>
      <c r="BG128" s="691">
        <v>2915.7616519999997</v>
      </c>
      <c r="BH128" s="708">
        <v>407.12119399999983</v>
      </c>
      <c r="BI128" s="674">
        <v>583.44439900000009</v>
      </c>
      <c r="BJ128" s="674">
        <v>646.24007799999993</v>
      </c>
      <c r="BK128" s="674">
        <v>721.95349799999997</v>
      </c>
      <c r="BL128" s="691">
        <v>375.72649100000001</v>
      </c>
      <c r="BM128" s="708">
        <v>1089.5260560000002</v>
      </c>
      <c r="BN128" s="674">
        <v>1379.1789570000014</v>
      </c>
      <c r="BO128" s="674">
        <v>1394.5697910000004</v>
      </c>
      <c r="BP128" s="674">
        <v>1505.8483569999996</v>
      </c>
      <c r="BQ128" s="691">
        <v>1834.6362600000011</v>
      </c>
      <c r="BR128" s="708">
        <v>1120.9434869999998</v>
      </c>
      <c r="BS128" s="674">
        <v>545.80881300000055</v>
      </c>
      <c r="BT128" s="674">
        <v>1040.9996209999986</v>
      </c>
      <c r="BU128" s="674">
        <v>749.76286700000014</v>
      </c>
      <c r="BV128" s="674">
        <v>768.87403900000004</v>
      </c>
      <c r="BW128" s="674">
        <v>782.54996100000039</v>
      </c>
      <c r="BX128" s="674">
        <v>85.631889000000001</v>
      </c>
      <c r="BY128" s="725">
        <v>849.92882800000064</v>
      </c>
      <c r="BZ128" s="725">
        <v>1326.8110370000002</v>
      </c>
      <c r="CA128" s="725">
        <v>1273.1899840000008</v>
      </c>
      <c r="CB128" s="725">
        <v>347.46560500000021</v>
      </c>
      <c r="CC128" s="725">
        <v>768.03387700000007</v>
      </c>
      <c r="CD128" s="725">
        <v>278.24507299999999</v>
      </c>
      <c r="CE128" s="2650"/>
      <c r="CF128" s="2650"/>
      <c r="CG128" s="2650"/>
      <c r="CH128" s="2650"/>
      <c r="CI128" s="2650"/>
      <c r="CJ128" s="2650"/>
      <c r="CK128" s="2650"/>
      <c r="CL128" s="2650"/>
      <c r="CM128" s="2650"/>
      <c r="CN128" s="2650"/>
      <c r="CO128" s="2650"/>
      <c r="CP128" s="2650"/>
      <c r="CQ128" s="2650"/>
      <c r="CR128" s="2650"/>
      <c r="CS128" s="2650"/>
      <c r="CT128" s="2650"/>
      <c r="CU128" s="2650"/>
      <c r="CV128" s="2650"/>
      <c r="CW128" s="2650"/>
      <c r="CX128" s="2650"/>
      <c r="CY128" s="2650"/>
      <c r="CZ128" s="2590"/>
    </row>
    <row r="129" s="130" customFormat="true" ht="15" customHeight="true" x14ac:dyDescent="0.2">
      <c r="A129" s="3468"/>
      <c r="B129" s="298" t="s">
        <v>49</v>
      </c>
      <c r="C129" s="553">
        <v>28.024543860971974</v>
      </c>
      <c r="D129" s="569">
        <v>44.437178879052354</v>
      </c>
      <c r="E129" s="569">
        <v>48.94407172774978</v>
      </c>
      <c r="F129" s="569">
        <v>46.720711689925217</v>
      </c>
      <c r="G129" s="586">
        <v>56.017430545954092</v>
      </c>
      <c r="H129" s="602">
        <v>56.24212617595569</v>
      </c>
      <c r="I129" s="569">
        <v>54.9970548993996</v>
      </c>
      <c r="J129" s="569">
        <v>52.460202888742081</v>
      </c>
      <c r="K129" s="569">
        <v>48.036653738315394</v>
      </c>
      <c r="L129" s="618">
        <v>72.92970113615975</v>
      </c>
      <c r="M129" s="630">
        <v>25.701847531689261</v>
      </c>
      <c r="N129" s="569">
        <v>41.27442190319092</v>
      </c>
      <c r="O129" s="569">
        <v>44.951182131629722</v>
      </c>
      <c r="P129" s="569">
        <v>47.951906315814966</v>
      </c>
      <c r="Q129" s="618">
        <v>48.092871515747177</v>
      </c>
      <c r="R129" s="630">
        <v>36.835557595642605</v>
      </c>
      <c r="S129" s="569">
        <v>36.846367580374604</v>
      </c>
      <c r="T129" s="569">
        <v>62.856120680863178</v>
      </c>
      <c r="U129" s="569">
        <v>43.060083824507323</v>
      </c>
      <c r="V129" s="569">
        <v>58.155444779594909</v>
      </c>
      <c r="W129" s="569">
        <v>62.207829490341481</v>
      </c>
      <c r="X129" s="569">
        <v>78.488565277989323</v>
      </c>
      <c r="Y129" s="644">
        <v>22.124876539497233</v>
      </c>
      <c r="Z129" s="644">
        <v>56.306014635445386</v>
      </c>
      <c r="AA129" s="644">
        <v>28.988896669632254</v>
      </c>
      <c r="AB129" s="644">
        <v>51.62237827360385</v>
      </c>
      <c r="AC129" s="644">
        <v>18.147078826927952</v>
      </c>
      <c r="AD129" s="644">
        <v>44.070778658779211</v>
      </c>
      <c r="AE129" s="2878"/>
      <c r="AF129" s="2878"/>
      <c r="AG129" s="2878"/>
      <c r="AH129" s="2878"/>
      <c r="AI129" s="2878"/>
      <c r="AJ129" s="2878"/>
      <c r="AK129" s="2878"/>
      <c r="AL129" s="2878"/>
      <c r="AM129" s="2878"/>
      <c r="AN129" s="2878"/>
      <c r="AO129" s="2878"/>
      <c r="AP129" s="2878"/>
      <c r="AQ129" s="2878"/>
      <c r="AR129" s="2878"/>
      <c r="AS129" s="2878"/>
      <c r="AT129" s="2878"/>
      <c r="AU129" s="2878"/>
      <c r="AV129" s="2878"/>
      <c r="AW129" s="2878"/>
      <c r="AX129" s="2878"/>
      <c r="AY129" s="2878"/>
      <c r="AZ129" s="239"/>
      <c r="BA129" s="3024"/>
      <c r="BB129" s="171" t="s">
        <v>49</v>
      </c>
      <c r="BC129" s="659">
        <v>545.09841500000005</v>
      </c>
      <c r="BD129" s="675">
        <v>1358.3575690000002</v>
      </c>
      <c r="BE129" s="675">
        <v>1678.8668900000009</v>
      </c>
      <c r="BF129" s="675">
        <v>1905.2912129999997</v>
      </c>
      <c r="BG129" s="692">
        <v>3713.5955870000007</v>
      </c>
      <c r="BH129" s="709">
        <v>523.274089</v>
      </c>
      <c r="BI129" s="675">
        <v>713.01386100000059</v>
      </c>
      <c r="BJ129" s="675">
        <v>713.12642600000004</v>
      </c>
      <c r="BK129" s="675">
        <v>667.39793900000006</v>
      </c>
      <c r="BL129" s="692">
        <v>1012.2393119999996</v>
      </c>
      <c r="BM129" s="709">
        <v>376.89810099999994</v>
      </c>
      <c r="BN129" s="675">
        <v>969.33595200000036</v>
      </c>
      <c r="BO129" s="675">
        <v>1138.7630670000005</v>
      </c>
      <c r="BP129" s="675">
        <v>1387.3380219999997</v>
      </c>
      <c r="BQ129" s="692">
        <v>1699.8229050000004</v>
      </c>
      <c r="BR129" s="709">
        <v>653.69972100000007</v>
      </c>
      <c r="BS129" s="675">
        <v>318.44680000000011</v>
      </c>
      <c r="BT129" s="675">
        <v>1761.6145379999998</v>
      </c>
      <c r="BU129" s="675">
        <v>566.99858500000005</v>
      </c>
      <c r="BV129" s="675">
        <v>1068.5789700000005</v>
      </c>
      <c r="BW129" s="675">
        <v>1288.1169269999996</v>
      </c>
      <c r="BX129" s="675">
        <v>312.44425100000012</v>
      </c>
      <c r="BY129" s="726">
        <v>241.47082600000002</v>
      </c>
      <c r="BZ129" s="726">
        <v>1709.7877669999984</v>
      </c>
      <c r="CA129" s="726">
        <v>519.75495600000011</v>
      </c>
      <c r="CB129" s="726">
        <v>370.77062200000006</v>
      </c>
      <c r="CC129" s="726">
        <v>170.27579599999996</v>
      </c>
      <c r="CD129" s="726">
        <v>219.24991500000004</v>
      </c>
      <c r="CE129" s="2902"/>
      <c r="CF129" s="2902"/>
      <c r="CG129" s="2902"/>
      <c r="CH129" s="2902"/>
      <c r="CI129" s="2902"/>
      <c r="CJ129" s="2902"/>
      <c r="CK129" s="2902"/>
      <c r="CL129" s="2902"/>
      <c r="CM129" s="2902"/>
      <c r="CN129" s="2902"/>
      <c r="CO129" s="2902"/>
      <c r="CP129" s="2902"/>
      <c r="CQ129" s="2902"/>
      <c r="CR129" s="2902"/>
      <c r="CS129" s="2902"/>
      <c r="CT129" s="2902"/>
      <c r="CU129" s="2902"/>
      <c r="CV129" s="2902"/>
      <c r="CW129" s="2902"/>
      <c r="CX129" s="2902"/>
      <c r="CY129" s="2902"/>
      <c r="CZ129" s="2591"/>
    </row>
    <row r="130" s="131" customFormat="true" ht="15" hidden="true" customHeight="true" x14ac:dyDescent="0.2">
      <c r="A130" s="3454" t="s">
        <v>48</v>
      </c>
      <c r="B130" s="282" t="s">
        <v>43</v>
      </c>
      <c r="C130" s="335"/>
      <c r="D130" s="336"/>
      <c r="E130" s="336"/>
      <c r="F130" s="336"/>
      <c r="G130" s="337"/>
      <c r="H130" s="338"/>
      <c r="I130" s="336"/>
      <c r="J130" s="336"/>
      <c r="K130" s="336"/>
      <c r="L130" s="339"/>
      <c r="M130" s="335"/>
      <c r="N130" s="336"/>
      <c r="O130" s="336"/>
      <c r="P130" s="336"/>
      <c r="Q130" s="339"/>
      <c r="R130" s="335"/>
      <c r="S130" s="338"/>
      <c r="T130" s="338"/>
      <c r="U130" s="338"/>
      <c r="V130" s="338"/>
      <c r="W130" s="338"/>
      <c r="X130" s="338"/>
      <c r="Y130" s="338"/>
      <c r="Z130" s="338"/>
      <c r="AA130" s="338"/>
      <c r="AB130" s="338"/>
      <c r="AC130" s="338"/>
      <c r="AD130" s="2860"/>
      <c r="AE130" s="2868"/>
      <c r="AF130" s="2868"/>
      <c r="AG130" s="2868"/>
      <c r="AH130" s="2868"/>
      <c r="AI130" s="2868"/>
      <c r="AJ130" s="2868"/>
      <c r="AK130" s="2868"/>
      <c r="AL130" s="2868"/>
      <c r="AM130" s="2868"/>
      <c r="AN130" s="2868"/>
      <c r="AO130" s="2868"/>
      <c r="AP130" s="2868"/>
      <c r="AQ130" s="2868"/>
      <c r="AR130" s="2868"/>
      <c r="AS130" s="2868"/>
      <c r="AT130" s="2868"/>
      <c r="AU130" s="2868"/>
      <c r="AV130" s="2868"/>
      <c r="AW130" s="2868"/>
      <c r="AX130" s="2868"/>
      <c r="AY130" s="2868"/>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455"/>
      <c r="B131" s="273" t="s">
        <v>47</v>
      </c>
      <c r="C131" s="340"/>
      <c r="D131" s="341"/>
      <c r="E131" s="341"/>
      <c r="F131" s="341"/>
      <c r="G131" s="342"/>
      <c r="H131" s="343"/>
      <c r="I131" s="341"/>
      <c r="J131" s="341"/>
      <c r="K131" s="341"/>
      <c r="L131" s="344"/>
      <c r="M131" s="340"/>
      <c r="N131" s="341"/>
      <c r="O131" s="341"/>
      <c r="P131" s="341"/>
      <c r="Q131" s="344"/>
      <c r="R131" s="340"/>
      <c r="S131" s="343"/>
      <c r="T131" s="343"/>
      <c r="U131" s="343"/>
      <c r="V131" s="343"/>
      <c r="W131" s="343"/>
      <c r="X131" s="343"/>
      <c r="Y131" s="343"/>
      <c r="Z131" s="343"/>
      <c r="AA131" s="343"/>
      <c r="AB131" s="343"/>
      <c r="AC131" s="343"/>
      <c r="AD131" s="2861"/>
      <c r="AE131" s="2868"/>
      <c r="AF131" s="2868"/>
      <c r="AG131" s="2868"/>
      <c r="AH131" s="2868"/>
      <c r="AI131" s="2868"/>
      <c r="AJ131" s="2868"/>
      <c r="AK131" s="2868"/>
      <c r="AL131" s="2868"/>
      <c r="AM131" s="2868"/>
      <c r="AN131" s="2868"/>
      <c r="AO131" s="2868"/>
      <c r="AP131" s="2868"/>
      <c r="AQ131" s="2868"/>
      <c r="AR131" s="2868"/>
      <c r="AS131" s="2868"/>
      <c r="AT131" s="2868"/>
      <c r="AU131" s="2868"/>
      <c r="AV131" s="2868"/>
      <c r="AW131" s="2868"/>
      <c r="AX131" s="2868"/>
      <c r="AY131" s="2868"/>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456"/>
      <c r="B132" s="274" t="s">
        <v>47</v>
      </c>
      <c r="C132" s="345"/>
      <c r="D132" s="346"/>
      <c r="E132" s="346"/>
      <c r="F132" s="346"/>
      <c r="G132" s="347"/>
      <c r="H132" s="348"/>
      <c r="I132" s="346"/>
      <c r="J132" s="346"/>
      <c r="K132" s="346"/>
      <c r="L132" s="349"/>
      <c r="M132" s="345"/>
      <c r="N132" s="346"/>
      <c r="O132" s="346"/>
      <c r="P132" s="346"/>
      <c r="Q132" s="349"/>
      <c r="R132" s="471"/>
      <c r="S132" s="472"/>
      <c r="T132" s="472"/>
      <c r="U132" s="472"/>
      <c r="V132" s="472"/>
      <c r="W132" s="472"/>
      <c r="X132" s="472"/>
      <c r="Y132" s="472"/>
      <c r="Z132" s="472"/>
      <c r="AA132" s="472"/>
      <c r="AB132" s="472"/>
      <c r="AC132" s="472"/>
      <c r="AD132" s="2862"/>
      <c r="AE132" s="2868"/>
      <c r="AF132" s="2868"/>
      <c r="AG132" s="2868"/>
      <c r="AH132" s="2868"/>
      <c r="AI132" s="2868"/>
      <c r="AJ132" s="2868"/>
      <c r="AK132" s="2868"/>
      <c r="AL132" s="2868"/>
      <c r="AM132" s="2868"/>
      <c r="AN132" s="2868"/>
      <c r="AO132" s="2868"/>
      <c r="AP132" s="2868"/>
      <c r="AQ132" s="2868"/>
      <c r="AR132" s="2868"/>
      <c r="AS132" s="2868"/>
      <c r="AT132" s="2868"/>
      <c r="AU132" s="2868"/>
      <c r="AV132" s="2868"/>
      <c r="AW132" s="2868"/>
      <c r="AX132" s="2868"/>
      <c r="AY132" s="2868"/>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0" customFormat="true" ht="15" customHeight="true" x14ac:dyDescent="0.2">
      <c r="B133" s="207"/>
      <c r="C133" s="3109" t="s">
        <v>116</v>
      </c>
      <c r="D133" s="3110"/>
      <c r="E133" s="3110"/>
      <c r="F133" s="3110"/>
      <c r="G133" s="3111"/>
      <c r="H133" s="3488" t="s">
        <v>39</v>
      </c>
      <c r="I133" s="3489"/>
      <c r="J133" s="3489"/>
      <c r="K133" s="3489"/>
      <c r="L133" s="3490"/>
      <c r="M133" s="3491" t="s">
        <v>38</v>
      </c>
      <c r="N133" s="3492"/>
      <c r="O133" s="3492"/>
      <c r="P133" s="3492"/>
      <c r="Q133" s="3493"/>
      <c r="R133" s="748" t="s">
        <v>143</v>
      </c>
      <c r="S133" s="465"/>
      <c r="T133" s="465"/>
      <c r="U133" s="465"/>
      <c r="V133" s="465"/>
      <c r="W133" s="465"/>
      <c r="X133" s="465"/>
      <c r="Y133" s="466"/>
      <c r="Z133" s="464"/>
      <c r="AA133" s="464"/>
      <c r="AB133" s="464"/>
      <c r="AC133" s="464"/>
      <c r="AD133" s="464"/>
      <c r="AE133" s="2863"/>
      <c r="AF133" s="2863"/>
      <c r="AG133" s="2863"/>
      <c r="AH133" s="2863"/>
      <c r="AI133" s="2863"/>
      <c r="AJ133" s="2863"/>
      <c r="AK133" s="2863"/>
      <c r="AL133" s="2863"/>
      <c r="AM133" s="2863"/>
      <c r="AN133" s="2863"/>
      <c r="AO133" s="2863"/>
      <c r="AP133" s="2863"/>
      <c r="AQ133" s="2863"/>
      <c r="AR133" s="2863"/>
      <c r="AS133" s="2863"/>
      <c r="AT133" s="2863"/>
      <c r="AU133" s="2863"/>
      <c r="AV133" s="2863"/>
      <c r="AW133" s="2863"/>
      <c r="AX133" s="2863"/>
      <c r="AY133" s="2863"/>
      <c r="AZ133" s="239"/>
      <c r="BA133" s="241" t="s">
        <v>132</v>
      </c>
      <c r="BB133" s="116" t="s">
        <v>100</v>
      </c>
      <c r="BC133" s="3025" t="s">
        <v>116</v>
      </c>
      <c r="BD133" s="3026"/>
      <c r="BE133" s="3026"/>
      <c r="BF133" s="3026"/>
      <c r="BG133" s="3027"/>
      <c r="BH133" s="3028" t="s">
        <v>39</v>
      </c>
      <c r="BI133" s="3026"/>
      <c r="BJ133" s="3026"/>
      <c r="BK133" s="3026"/>
      <c r="BL133" s="3027"/>
      <c r="BM133" s="3028" t="s">
        <v>38</v>
      </c>
      <c r="BN133" s="3026"/>
      <c r="BO133" s="3026"/>
      <c r="BP133" s="3026"/>
      <c r="BQ133" s="3027"/>
      <c r="BR133" s="754" t="s">
        <v>143</v>
      </c>
      <c r="BS133" s="528"/>
      <c r="BT133" s="528"/>
      <c r="BU133" s="528"/>
      <c r="BV133" s="528"/>
      <c r="BW133" s="528"/>
      <c r="BX133" s="528"/>
      <c r="BY133" s="529"/>
      <c r="BZ133" s="461"/>
      <c r="CA133" s="461"/>
      <c r="CB133" s="461"/>
      <c r="CC133" s="461"/>
      <c r="CD133" s="461"/>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0" customFormat="true" ht="24" x14ac:dyDescent="0.2">
      <c r="A134" s="208" t="s">
        <v>70</v>
      </c>
      <c r="B134" s="280"/>
      <c r="C134" s="414" t="s">
        <v>0</v>
      </c>
      <c r="D134" s="415" t="s">
        <v>1</v>
      </c>
      <c r="E134" s="415" t="s">
        <v>2</v>
      </c>
      <c r="F134" s="415" t="s">
        <v>3</v>
      </c>
      <c r="G134" s="416" t="s">
        <v>4</v>
      </c>
      <c r="H134" s="326" t="s">
        <v>0</v>
      </c>
      <c r="I134" s="325" t="s">
        <v>1</v>
      </c>
      <c r="J134" s="325" t="s">
        <v>2</v>
      </c>
      <c r="K134" s="325" t="s">
        <v>3</v>
      </c>
      <c r="L134" s="327" t="s">
        <v>4</v>
      </c>
      <c r="M134" s="328" t="s">
        <v>0</v>
      </c>
      <c r="N134" s="325" t="s">
        <v>1</v>
      </c>
      <c r="O134" s="325" t="s">
        <v>2</v>
      </c>
      <c r="P134" s="325" t="s">
        <v>3</v>
      </c>
      <c r="Q134" s="327" t="s">
        <v>4</v>
      </c>
      <c r="R134" s="328" t="s">
        <v>536</v>
      </c>
      <c r="S134" s="325" t="s">
        <v>365</v>
      </c>
      <c r="T134" s="325" t="s">
        <v>247</v>
      </c>
      <c r="U134" s="325" t="s">
        <v>537</v>
      </c>
      <c r="V134" s="325" t="s">
        <v>538</v>
      </c>
      <c r="W134" s="325" t="s">
        <v>539</v>
      </c>
      <c r="X134" s="325" t="s">
        <v>540</v>
      </c>
      <c r="Y134" s="329" t="s">
        <v>252</v>
      </c>
      <c r="Z134" s="329" t="s">
        <v>253</v>
      </c>
      <c r="AA134" s="329" t="s">
        <v>254</v>
      </c>
      <c r="AB134" s="329" t="s">
        <v>367</v>
      </c>
      <c r="AC134" s="329" t="s">
        <v>256</v>
      </c>
      <c r="AD134" s="329" t="s">
        <v>541</v>
      </c>
      <c r="AE134" s="2879"/>
      <c r="AF134" s="2879"/>
      <c r="AG134" s="2879"/>
      <c r="AH134" s="2879"/>
      <c r="AI134" s="2879"/>
      <c r="AJ134" s="2879"/>
      <c r="AK134" s="2879"/>
      <c r="AL134" s="2879"/>
      <c r="AM134" s="2879"/>
      <c r="AN134" s="2879"/>
      <c r="AO134" s="2879"/>
      <c r="AP134" s="2879"/>
      <c r="AQ134" s="2879"/>
      <c r="AR134" s="2879"/>
      <c r="AS134" s="2879"/>
      <c r="AT134" s="2879"/>
      <c r="AU134" s="2879"/>
      <c r="AV134" s="2879"/>
      <c r="AW134" s="2879"/>
      <c r="AX134" s="2879"/>
      <c r="AY134" s="2879"/>
      <c r="AZ134" s="239"/>
      <c r="BA134" s="222" t="s">
        <v>118</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536</v>
      </c>
      <c r="BS134" s="188" t="s">
        <v>365</v>
      </c>
      <c r="BT134" s="188" t="s">
        <v>247</v>
      </c>
      <c r="BU134" s="188" t="s">
        <v>537</v>
      </c>
      <c r="BV134" s="188" t="s">
        <v>538</v>
      </c>
      <c r="BW134" s="188" t="s">
        <v>539</v>
      </c>
      <c r="BX134" s="188" t="s">
        <v>540</v>
      </c>
      <c r="BY134" s="189" t="s">
        <v>252</v>
      </c>
      <c r="BZ134" s="189" t="s">
        <v>253</v>
      </c>
      <c r="CA134" s="189" t="s">
        <v>254</v>
      </c>
      <c r="CB134" s="189" t="s">
        <v>367</v>
      </c>
      <c r="CC134" s="189" t="s">
        <v>256</v>
      </c>
      <c r="CD134" s="189" t="s">
        <v>541</v>
      </c>
      <c r="CE134" s="2592"/>
      <c r="CF134" s="2592"/>
      <c r="CG134" s="2592"/>
      <c r="CH134" s="2592"/>
      <c r="CI134" s="2592"/>
      <c r="CJ134" s="2592"/>
      <c r="CK134" s="2592"/>
      <c r="CL134" s="2592"/>
      <c r="CM134" s="2592"/>
      <c r="CN134" s="2592"/>
      <c r="CO134" s="2592"/>
      <c r="CP134" s="2592"/>
      <c r="CQ134" s="2592"/>
      <c r="CR134" s="2592"/>
      <c r="CS134" s="2592"/>
      <c r="CT134" s="2592"/>
      <c r="CU134" s="2592"/>
      <c r="CV134" s="2592"/>
      <c r="CW134" s="2592"/>
      <c r="CX134" s="2592"/>
      <c r="CY134" s="2592"/>
      <c r="CZ134" s="2592"/>
    </row>
    <row r="135" s="130" customFormat="true" ht="15" customHeight="true" x14ac:dyDescent="0.2">
      <c r="A135" s="3487" t="s">
        <v>46</v>
      </c>
      <c r="B135" s="299" t="s">
        <v>45</v>
      </c>
      <c r="C135" s="554">
        <v>0</v>
      </c>
      <c r="D135" s="570">
        <v>0</v>
      </c>
      <c r="E135" s="570">
        <v>0</v>
      </c>
      <c r="F135" s="570">
        <v>0</v>
      </c>
      <c r="G135" s="587">
        <v>0.7817637633942448</v>
      </c>
      <c r="H135" s="603">
        <v>0</v>
      </c>
      <c r="I135" s="570">
        <v>0</v>
      </c>
      <c r="J135" s="570">
        <v>0</v>
      </c>
      <c r="K135" s="570">
        <v>0.42668295397864558</v>
      </c>
      <c r="L135" s="619">
        <v>3.5735232311399856</v>
      </c>
      <c r="M135" s="631">
        <v>0</v>
      </c>
      <c r="N135" s="570">
        <v>0</v>
      </c>
      <c r="O135" s="570">
        <v>0</v>
      </c>
      <c r="P135" s="570">
        <v>0</v>
      </c>
      <c r="Q135" s="619">
        <v>2.3705762013434401E-2</v>
      </c>
      <c r="R135" s="631">
        <v>1.8725853494778458E-2</v>
      </c>
      <c r="S135" s="570">
        <v>3.4952140018860205E-2</v>
      </c>
      <c r="T135" s="570">
        <v>1.5772019717266863</v>
      </c>
      <c r="U135" s="570">
        <v>0</v>
      </c>
      <c r="V135" s="570">
        <v>0</v>
      </c>
      <c r="W135" s="570">
        <v>0.15379694348714112</v>
      </c>
      <c r="X135" s="570">
        <v>0</v>
      </c>
      <c r="Y135" s="645">
        <v>2.7089033683084292E-2</v>
      </c>
      <c r="Z135" s="645">
        <v>0</v>
      </c>
      <c r="AA135" s="645">
        <v>0</v>
      </c>
      <c r="AB135" s="645">
        <v>0</v>
      </c>
      <c r="AC135" s="645">
        <v>0</v>
      </c>
      <c r="AD135" s="645">
        <v>0</v>
      </c>
      <c r="AE135" s="2880"/>
      <c r="AF135" s="2880"/>
      <c r="AG135" s="2880"/>
      <c r="AH135" s="2880"/>
      <c r="AI135" s="2880"/>
      <c r="AJ135" s="2880"/>
      <c r="AK135" s="2880"/>
      <c r="AL135" s="2880"/>
      <c r="AM135" s="2880"/>
      <c r="AN135" s="2880"/>
      <c r="AO135" s="2880"/>
      <c r="AP135" s="2880"/>
      <c r="AQ135" s="2880"/>
      <c r="AR135" s="2880"/>
      <c r="AS135" s="2880"/>
      <c r="AT135" s="2880"/>
      <c r="AU135" s="2880"/>
      <c r="AV135" s="2880"/>
      <c r="AW135" s="2880"/>
      <c r="AX135" s="2880"/>
      <c r="AY135" s="2880"/>
      <c r="AZ135" s="239"/>
      <c r="BA135" s="3030" t="s">
        <v>46</v>
      </c>
      <c r="BB135" s="172" t="s">
        <v>45</v>
      </c>
      <c r="BC135" s="660">
        <v>0</v>
      </c>
      <c r="BD135" s="676">
        <v>0</v>
      </c>
      <c r="BE135" s="676">
        <v>0</v>
      </c>
      <c r="BF135" s="676">
        <v>0</v>
      </c>
      <c r="BG135" s="693">
        <v>57.198984000000003</v>
      </c>
      <c r="BH135" s="710">
        <v>0</v>
      </c>
      <c r="BI135" s="676">
        <v>0</v>
      </c>
      <c r="BJ135" s="676">
        <v>0</v>
      </c>
      <c r="BK135" s="676">
        <v>5.9816099999999999</v>
      </c>
      <c r="BL135" s="693">
        <v>49.812806999999999</v>
      </c>
      <c r="BM135" s="710">
        <v>0</v>
      </c>
      <c r="BN135" s="676">
        <v>0</v>
      </c>
      <c r="BO135" s="676">
        <v>0</v>
      </c>
      <c r="BP135" s="676">
        <v>0</v>
      </c>
      <c r="BQ135" s="693">
        <v>1.4045670000000001</v>
      </c>
      <c r="BR135" s="710">
        <v>0.74471399999999999</v>
      </c>
      <c r="BS135" s="676">
        <v>0.45116299999999998</v>
      </c>
      <c r="BT135" s="676">
        <v>49.068092999999998</v>
      </c>
      <c r="BU135" s="676">
        <v>0</v>
      </c>
      <c r="BV135" s="676">
        <v>0</v>
      </c>
      <c r="BW135" s="676">
        <v>5.9816099999999999</v>
      </c>
      <c r="BX135" s="676">
        <v>0</v>
      </c>
      <c r="BY135" s="727">
        <v>0.95340400000000003</v>
      </c>
      <c r="BZ135" s="727">
        <v>0</v>
      </c>
      <c r="CA135" s="727">
        <v>0</v>
      </c>
      <c r="CB135" s="727">
        <v>0</v>
      </c>
      <c r="CC135" s="727">
        <v>0</v>
      </c>
      <c r="CD135" s="727">
        <v>0</v>
      </c>
      <c r="CE135" s="2903"/>
      <c r="CF135" s="2903"/>
      <c r="CG135" s="2903"/>
      <c r="CH135" s="2903"/>
      <c r="CI135" s="2903"/>
      <c r="CJ135" s="2903"/>
      <c r="CK135" s="2903"/>
      <c r="CL135" s="2903"/>
      <c r="CM135" s="2903"/>
      <c r="CN135" s="2903"/>
      <c r="CO135" s="2903"/>
      <c r="CP135" s="2903"/>
      <c r="CQ135" s="2903"/>
      <c r="CR135" s="2903"/>
      <c r="CS135" s="2903"/>
      <c r="CT135" s="2903"/>
      <c r="CU135" s="2903"/>
      <c r="CV135" s="2903"/>
      <c r="CW135" s="2903"/>
      <c r="CX135" s="2903"/>
      <c r="CY135" s="2903"/>
      <c r="CZ135" s="2593"/>
    </row>
    <row r="136" s="130" customFormat="true" ht="15" customHeight="true" x14ac:dyDescent="0.2">
      <c r="A136" s="3054"/>
      <c r="B136" s="300" t="s">
        <v>44</v>
      </c>
      <c r="C136" s="555">
        <v>0</v>
      </c>
      <c r="D136" s="571">
        <v>0.23873295343891038</v>
      </c>
      <c r="E136" s="571">
        <v>0.34060207561697897</v>
      </c>
      <c r="F136" s="571">
        <v>8.8808941322913296E-2</v>
      </c>
      <c r="G136" s="588">
        <v>6.9851733758516623</v>
      </c>
      <c r="H136" s="604">
        <v>0</v>
      </c>
      <c r="I136" s="571">
        <v>2.9737399133782167</v>
      </c>
      <c r="J136" s="571">
        <v>5.3663520064764487</v>
      </c>
      <c r="K136" s="571">
        <v>8.5715098659757221</v>
      </c>
      <c r="L136" s="620">
        <v>19.43486063205043</v>
      </c>
      <c r="M136" s="632">
        <v>0</v>
      </c>
      <c r="N136" s="571">
        <v>0.14868781799122158</v>
      </c>
      <c r="O136" s="571">
        <v>0.31082865577994578</v>
      </c>
      <c r="P136" s="571">
        <v>0.36592442486278093</v>
      </c>
      <c r="Q136" s="620">
        <v>6.7879633416541463E-2</v>
      </c>
      <c r="R136" s="632">
        <v>0.16249606457699944</v>
      </c>
      <c r="S136" s="571">
        <v>0</v>
      </c>
      <c r="T136" s="571">
        <v>11.19299298565374</v>
      </c>
      <c r="U136" s="571">
        <v>0</v>
      </c>
      <c r="V136" s="571">
        <v>4.0635768025869252</v>
      </c>
      <c r="W136" s="571">
        <v>0.41012518263237641</v>
      </c>
      <c r="X136" s="571">
        <v>0.68698815901045818</v>
      </c>
      <c r="Y136" s="646">
        <v>6.5143994058230945E-2</v>
      </c>
      <c r="Z136" s="646">
        <v>0.35279004193582003</v>
      </c>
      <c r="AA136" s="646">
        <v>1.0038082429025956</v>
      </c>
      <c r="AB136" s="646">
        <v>0.17921870829139919</v>
      </c>
      <c r="AC136" s="646">
        <v>0</v>
      </c>
      <c r="AD136" s="646">
        <v>0</v>
      </c>
      <c r="AE136" s="2575"/>
      <c r="AF136" s="2575"/>
      <c r="AG136" s="2575"/>
      <c r="AH136" s="2575"/>
      <c r="AI136" s="2575"/>
      <c r="AJ136" s="2575"/>
      <c r="AK136" s="2575"/>
      <c r="AL136" s="2575"/>
      <c r="AM136" s="2575"/>
      <c r="AN136" s="2575"/>
      <c r="AO136" s="2575"/>
      <c r="AP136" s="2575"/>
      <c r="AQ136" s="2575"/>
      <c r="AR136" s="2575"/>
      <c r="AS136" s="2575"/>
      <c r="AT136" s="2575"/>
      <c r="AU136" s="2575"/>
      <c r="AV136" s="2575"/>
      <c r="AW136" s="2575"/>
      <c r="AX136" s="2575"/>
      <c r="AY136" s="2575"/>
      <c r="AZ136" s="239"/>
      <c r="BA136" s="3031"/>
      <c r="BB136" s="173" t="s">
        <v>44</v>
      </c>
      <c r="BC136" s="661">
        <v>0</v>
      </c>
      <c r="BD136" s="677">
        <v>17.477792000000001</v>
      </c>
      <c r="BE136" s="677">
        <v>24.920223999999997</v>
      </c>
      <c r="BF136" s="677">
        <v>6.500928</v>
      </c>
      <c r="BG136" s="694">
        <v>511.08127400000006</v>
      </c>
      <c r="BH136" s="711">
        <v>0</v>
      </c>
      <c r="BI136" s="677">
        <v>41.053112999999996</v>
      </c>
      <c r="BJ136" s="677">
        <v>74.932967000000005</v>
      </c>
      <c r="BK136" s="677">
        <v>120.162825</v>
      </c>
      <c r="BL136" s="694">
        <v>270.91049900000007</v>
      </c>
      <c r="BM136" s="711">
        <v>0</v>
      </c>
      <c r="BN136" s="677">
        <v>8.8098880000000008</v>
      </c>
      <c r="BO136" s="677">
        <v>18.419295999999999</v>
      </c>
      <c r="BP136" s="677">
        <v>21.66976</v>
      </c>
      <c r="BQ136" s="694">
        <v>4.0218699999999998</v>
      </c>
      <c r="BR136" s="711">
        <v>6.4623540000000004</v>
      </c>
      <c r="BS136" s="677">
        <v>0</v>
      </c>
      <c r="BT136" s="677">
        <v>348.22351900000012</v>
      </c>
      <c r="BU136" s="677">
        <v>0</v>
      </c>
      <c r="BV136" s="677">
        <v>126.90821199999998</v>
      </c>
      <c r="BW136" s="677">
        <v>15.95096</v>
      </c>
      <c r="BX136" s="677">
        <v>9.9619079999999993</v>
      </c>
      <c r="BY136" s="728">
        <v>2.2927560000000002</v>
      </c>
      <c r="BZ136" s="728">
        <v>15.858714999999998</v>
      </c>
      <c r="CA136" s="728">
        <v>31.173329999999996</v>
      </c>
      <c r="CB136" s="728">
        <v>3.1484640000000002</v>
      </c>
      <c r="CC136" s="728">
        <v>0</v>
      </c>
      <c r="CD136" s="728">
        <v>0</v>
      </c>
      <c r="CE136" s="2904"/>
      <c r="CF136" s="2904"/>
      <c r="CG136" s="2904"/>
      <c r="CH136" s="2904"/>
      <c r="CI136" s="2904"/>
      <c r="CJ136" s="2904"/>
      <c r="CK136" s="2904"/>
      <c r="CL136" s="2904"/>
      <c r="CM136" s="2904"/>
      <c r="CN136" s="2904"/>
      <c r="CO136" s="2904"/>
      <c r="CP136" s="2904"/>
      <c r="CQ136" s="2904"/>
      <c r="CR136" s="2904"/>
      <c r="CS136" s="2904"/>
      <c r="CT136" s="2904"/>
      <c r="CU136" s="2904"/>
      <c r="CV136" s="2904"/>
      <c r="CW136" s="2904"/>
      <c r="CX136" s="2904"/>
      <c r="CY136" s="2904"/>
      <c r="CZ136" s="2594"/>
    </row>
    <row r="137" s="130" customFormat="true" ht="15" customHeight="true" x14ac:dyDescent="0.2">
      <c r="A137" s="3054"/>
      <c r="B137" s="300" t="s">
        <v>43</v>
      </c>
      <c r="C137" s="555">
        <v>26.724952089388626</v>
      </c>
      <c r="D137" s="571">
        <v>41.514819484835307</v>
      </c>
      <c r="E137" s="571">
        <v>46.541979348606141</v>
      </c>
      <c r="F137" s="571">
        <v>55.763217449193924</v>
      </c>
      <c r="G137" s="588">
        <v>82.96153289918422</v>
      </c>
      <c r="H137" s="604">
        <v>66.491309076245628</v>
      </c>
      <c r="I137" s="571">
        <v>91.047754805997442</v>
      </c>
      <c r="J137" s="571">
        <v>92.366765141927559</v>
      </c>
      <c r="K137" s="571">
        <v>90.25590718917698</v>
      </c>
      <c r="L137" s="620">
        <v>76.562958122182295</v>
      </c>
      <c r="M137" s="632">
        <v>24.940273675019839</v>
      </c>
      <c r="N137" s="571">
        <v>39.488088193129727</v>
      </c>
      <c r="O137" s="571">
        <v>42.439580854730579</v>
      </c>
      <c r="P137" s="571">
        <v>48.526849947500764</v>
      </c>
      <c r="Q137" s="620">
        <v>59.699934838880075</v>
      </c>
      <c r="R137" s="632">
        <v>44.442229122880441</v>
      </c>
      <c r="S137" s="571">
        <v>66.919969246845497</v>
      </c>
      <c r="T137" s="571">
        <v>77.314589416936471</v>
      </c>
      <c r="U137" s="571">
        <v>46.293534012849065</v>
      </c>
      <c r="V137" s="571">
        <v>54.771318950384121</v>
      </c>
      <c r="W137" s="571">
        <v>52.6762988769934</v>
      </c>
      <c r="X137" s="571">
        <v>26.76494118671221</v>
      </c>
      <c r="Y137" s="646">
        <v>30.961095556209745</v>
      </c>
      <c r="Z137" s="646">
        <v>67.548616296340285</v>
      </c>
      <c r="AA137" s="646">
        <v>56.797493261193424</v>
      </c>
      <c r="AB137" s="646">
        <v>40.704643661114176</v>
      </c>
      <c r="AC137" s="646">
        <v>38.69785067704801</v>
      </c>
      <c r="AD137" s="646">
        <v>31.442345799489868</v>
      </c>
      <c r="AE137" s="2575"/>
      <c r="AF137" s="2575"/>
      <c r="AG137" s="2575"/>
      <c r="AH137" s="2575"/>
      <c r="AI137" s="2575"/>
      <c r="AJ137" s="2575"/>
      <c r="AK137" s="2575"/>
      <c r="AL137" s="2575"/>
      <c r="AM137" s="2575"/>
      <c r="AN137" s="2575"/>
      <c r="AO137" s="2575"/>
      <c r="AP137" s="2575"/>
      <c r="AQ137" s="2575"/>
      <c r="AR137" s="2575"/>
      <c r="AS137" s="2575"/>
      <c r="AT137" s="2575"/>
      <c r="AU137" s="2575"/>
      <c r="AV137" s="2575"/>
      <c r="AW137" s="2575"/>
      <c r="AX137" s="2575"/>
      <c r="AY137" s="2575"/>
      <c r="AZ137" s="239"/>
      <c r="BA137" s="3031"/>
      <c r="BB137" s="173" t="s">
        <v>43</v>
      </c>
      <c r="BC137" s="661">
        <v>1955.8965250000017</v>
      </c>
      <c r="BD137" s="677">
        <v>3039.3264499999996</v>
      </c>
      <c r="BE137" s="677">
        <v>3405.2539129999986</v>
      </c>
      <c r="BF137" s="677">
        <v>4081.9387810000017</v>
      </c>
      <c r="BG137" s="694">
        <v>6070.0119589999995</v>
      </c>
      <c r="BH137" s="711">
        <v>930.39528299999995</v>
      </c>
      <c r="BI137" s="677">
        <v>1256.9336510000001</v>
      </c>
      <c r="BJ137" s="677">
        <v>1289.7617890000006</v>
      </c>
      <c r="BK137" s="677">
        <v>1265.2852240000016</v>
      </c>
      <c r="BL137" s="694">
        <v>1067.2424970000006</v>
      </c>
      <c r="BM137" s="711">
        <v>1477.2456160000015</v>
      </c>
      <c r="BN137" s="677">
        <v>2339.7050210000002</v>
      </c>
      <c r="BO137" s="677">
        <v>2514.9135620000006</v>
      </c>
      <c r="BP137" s="677">
        <v>2873.7223330000006</v>
      </c>
      <c r="BQ137" s="694">
        <v>3537.2226519999995</v>
      </c>
      <c r="BR137" s="711">
        <v>1767.4361400000016</v>
      </c>
      <c r="BS137" s="677">
        <v>863.80445000000088</v>
      </c>
      <c r="BT137" s="677">
        <v>2405.3225469999998</v>
      </c>
      <c r="BU137" s="677">
        <v>1327.5829110000006</v>
      </c>
      <c r="BV137" s="677">
        <v>1710.5447970000007</v>
      </c>
      <c r="BW137" s="677">
        <v>2048.7343179999989</v>
      </c>
      <c r="BX137" s="677">
        <v>388.11423199999996</v>
      </c>
      <c r="BY137" s="728">
        <v>1089.6819980000002</v>
      </c>
      <c r="BZ137" s="728">
        <v>3036.4639789999978</v>
      </c>
      <c r="CA137" s="728">
        <v>1763.8498320000003</v>
      </c>
      <c r="CB137" s="728">
        <v>715.087763</v>
      </c>
      <c r="CC137" s="728">
        <v>938.30967300000032</v>
      </c>
      <c r="CD137" s="728">
        <v>497.49498799999964</v>
      </c>
      <c r="CE137" s="2904"/>
      <c r="CF137" s="2904"/>
      <c r="CG137" s="2904"/>
      <c r="CH137" s="2904"/>
      <c r="CI137" s="2904"/>
      <c r="CJ137" s="2904"/>
      <c r="CK137" s="2904"/>
      <c r="CL137" s="2904"/>
      <c r="CM137" s="2904"/>
      <c r="CN137" s="2904"/>
      <c r="CO137" s="2904"/>
      <c r="CP137" s="2904"/>
      <c r="CQ137" s="2904"/>
      <c r="CR137" s="2904"/>
      <c r="CS137" s="2904"/>
      <c r="CT137" s="2904"/>
      <c r="CU137" s="2904"/>
      <c r="CV137" s="2904"/>
      <c r="CW137" s="2904"/>
      <c r="CX137" s="2904"/>
      <c r="CY137" s="2904"/>
      <c r="CZ137" s="2594"/>
    </row>
    <row r="138" s="130" customFormat="true" ht="15" customHeight="true" x14ac:dyDescent="0.2">
      <c r="A138" s="3054"/>
      <c r="B138" s="300" t="s">
        <v>42</v>
      </c>
      <c r="C138" s="555">
        <v>11.061264467993341</v>
      </c>
      <c r="D138" s="571">
        <v>7.5255369818266544</v>
      </c>
      <c r="E138" s="571">
        <v>8.8681101995584779</v>
      </c>
      <c r="F138" s="571">
        <v>8.5962767925703112</v>
      </c>
      <c r="G138" s="588">
        <v>1.9616257628882896</v>
      </c>
      <c r="H138" s="604">
        <v>4.7461651284314383</v>
      </c>
      <c r="I138" s="571">
        <v>2.1115813234212748</v>
      </c>
      <c r="J138" s="571">
        <v>1.8947685401225218</v>
      </c>
      <c r="K138" s="571">
        <v>0.74589999086865966</v>
      </c>
      <c r="L138" s="620">
        <v>0.42865801462738062</v>
      </c>
      <c r="M138" s="632">
        <v>11.474733618021617</v>
      </c>
      <c r="N138" s="571">
        <v>7.1726103645642354</v>
      </c>
      <c r="O138" s="571">
        <v>9.5466175473729304</v>
      </c>
      <c r="P138" s="571">
        <v>10.226259812162711</v>
      </c>
      <c r="Q138" s="620">
        <v>6.2057562995128235</v>
      </c>
      <c r="R138" s="632">
        <v>12.023645621819457</v>
      </c>
      <c r="S138" s="571">
        <v>16.955998314046852</v>
      </c>
      <c r="T138" s="571">
        <v>2.1768952094817742</v>
      </c>
      <c r="U138" s="571">
        <v>1.4069683997751183</v>
      </c>
      <c r="V138" s="571">
        <v>2.7834397624633254</v>
      </c>
      <c r="W138" s="571">
        <v>10.297166903079503</v>
      </c>
      <c r="X138" s="571">
        <v>2.99742687663813</v>
      </c>
      <c r="Y138" s="646">
        <v>4.0652297966639255</v>
      </c>
      <c r="Z138" s="646">
        <v>3.7897672767509953</v>
      </c>
      <c r="AA138" s="646">
        <v>2.1869737997007572</v>
      </c>
      <c r="AB138" s="646">
        <v>14.289776866838313</v>
      </c>
      <c r="AC138" s="646">
        <v>27.935324348005853</v>
      </c>
      <c r="AD138" s="646">
        <v>8.6185756959370785</v>
      </c>
      <c r="AE138" s="2575"/>
      <c r="AF138" s="2575"/>
      <c r="AG138" s="2575"/>
      <c r="AH138" s="2575"/>
      <c r="AI138" s="2575"/>
      <c r="AJ138" s="2575"/>
      <c r="AK138" s="2575"/>
      <c r="AL138" s="2575"/>
      <c r="AM138" s="2575"/>
      <c r="AN138" s="2575"/>
      <c r="AO138" s="2575"/>
      <c r="AP138" s="2575"/>
      <c r="AQ138" s="2575"/>
      <c r="AR138" s="2575"/>
      <c r="AS138" s="2575"/>
      <c r="AT138" s="2575"/>
      <c r="AU138" s="2575"/>
      <c r="AV138" s="2575"/>
      <c r="AW138" s="2575"/>
      <c r="AX138" s="2575"/>
      <c r="AY138" s="2575"/>
      <c r="AZ138" s="239"/>
      <c r="BA138" s="3031"/>
      <c r="BB138" s="173" t="s">
        <v>42</v>
      </c>
      <c r="BC138" s="661">
        <v>809.53143200000011</v>
      </c>
      <c r="BD138" s="677">
        <v>550.94936899999993</v>
      </c>
      <c r="BE138" s="677">
        <v>648.83718700000009</v>
      </c>
      <c r="BF138" s="677">
        <v>629.25844699999982</v>
      </c>
      <c r="BG138" s="694">
        <v>143.52545599999996</v>
      </c>
      <c r="BH138" s="711">
        <v>66.41183199999999</v>
      </c>
      <c r="BI138" s="677">
        <v>29.150829999999999</v>
      </c>
      <c r="BJ138" s="677">
        <v>26.457568999999999</v>
      </c>
      <c r="BK138" s="677">
        <v>10.456669999999999</v>
      </c>
      <c r="BL138" s="694">
        <v>5.9752400000000003</v>
      </c>
      <c r="BM138" s="711">
        <v>679.66375000000016</v>
      </c>
      <c r="BN138" s="677">
        <v>424.98366599999991</v>
      </c>
      <c r="BO138" s="677">
        <v>565.71995900000002</v>
      </c>
      <c r="BP138" s="677">
        <v>605.59115699999984</v>
      </c>
      <c r="BQ138" s="694">
        <v>367.69121800000005</v>
      </c>
      <c r="BR138" s="711">
        <v>478.17191499999979</v>
      </c>
      <c r="BS138" s="677">
        <v>218.86840299999994</v>
      </c>
      <c r="BT138" s="677">
        <v>67.725059000000016</v>
      </c>
      <c r="BU138" s="677">
        <v>40.348338999999996</v>
      </c>
      <c r="BV138" s="677">
        <v>86.928679000000017</v>
      </c>
      <c r="BW138" s="677">
        <v>400.48674</v>
      </c>
      <c r="BX138" s="677">
        <v>43.465219000000012</v>
      </c>
      <c r="BY138" s="728">
        <v>143.07658200000003</v>
      </c>
      <c r="BZ138" s="728">
        <v>170.35866100000001</v>
      </c>
      <c r="CA138" s="728">
        <v>67.916613000000012</v>
      </c>
      <c r="CB138" s="728">
        <v>251.03879199999994</v>
      </c>
      <c r="CC138" s="728">
        <v>677.3498940000004</v>
      </c>
      <c r="CD138" s="728">
        <v>136.36699499999997</v>
      </c>
      <c r="CE138" s="2904"/>
      <c r="CF138" s="2904"/>
      <c r="CG138" s="2904"/>
      <c r="CH138" s="2904"/>
      <c r="CI138" s="2904"/>
      <c r="CJ138" s="2904"/>
      <c r="CK138" s="2904"/>
      <c r="CL138" s="2904"/>
      <c r="CM138" s="2904"/>
      <c r="CN138" s="2904"/>
      <c r="CO138" s="2904"/>
      <c r="CP138" s="2904"/>
      <c r="CQ138" s="2904"/>
      <c r="CR138" s="2904"/>
      <c r="CS138" s="2904"/>
      <c r="CT138" s="2904"/>
      <c r="CU138" s="2904"/>
      <c r="CV138" s="2904"/>
      <c r="CW138" s="2904"/>
      <c r="CX138" s="2904"/>
      <c r="CY138" s="2904"/>
      <c r="CZ138" s="2594"/>
    </row>
    <row r="139" s="130" customFormat="true" ht="15" customHeight="true" x14ac:dyDescent="0.2">
      <c r="A139" s="3054"/>
      <c r="B139" s="300" t="s">
        <v>19</v>
      </c>
      <c r="C139" s="555">
        <v>62.213783442617874</v>
      </c>
      <c r="D139" s="571">
        <v>50.720910579899034</v>
      </c>
      <c r="E139" s="571">
        <v>44.249308376218266</v>
      </c>
      <c r="F139" s="571">
        <v>35.551696816912873</v>
      </c>
      <c r="G139" s="588">
        <v>7.3099041986816351</v>
      </c>
      <c r="H139" s="604">
        <v>28.762525795323036</v>
      </c>
      <c r="I139" s="571">
        <v>3.8669239572031473</v>
      </c>
      <c r="J139" s="571">
        <v>0.37211431147355617</v>
      </c>
      <c r="K139" s="571">
        <v>0</v>
      </c>
      <c r="L139" s="620">
        <v>0</v>
      </c>
      <c r="M139" s="632">
        <v>63.58499270695873</v>
      </c>
      <c r="N139" s="571">
        <v>53.190613624314878</v>
      </c>
      <c r="O139" s="571">
        <v>47.702972942116602</v>
      </c>
      <c r="P139" s="571">
        <v>40.880965815473594</v>
      </c>
      <c r="Q139" s="620">
        <v>34.002723466176946</v>
      </c>
      <c r="R139" s="632">
        <v>43.352903337228518</v>
      </c>
      <c r="S139" s="571">
        <v>16.089080299088565</v>
      </c>
      <c r="T139" s="571">
        <v>7.7383204162012751</v>
      </c>
      <c r="U139" s="571">
        <v>52.299497587375733</v>
      </c>
      <c r="V139" s="571">
        <v>38.381664484565803</v>
      </c>
      <c r="W139" s="571">
        <v>36.462612093807643</v>
      </c>
      <c r="X139" s="571">
        <v>69.550643777639024</v>
      </c>
      <c r="Y139" s="646">
        <v>64.881441619385001</v>
      </c>
      <c r="Z139" s="646">
        <v>28.308826384972928</v>
      </c>
      <c r="AA139" s="646">
        <v>40.01172469620326</v>
      </c>
      <c r="AB139" s="646">
        <v>44.826360763756078</v>
      </c>
      <c r="AC139" s="646">
        <v>33.366824974946212</v>
      </c>
      <c r="AD139" s="646">
        <v>59.939078504572876</v>
      </c>
      <c r="AE139" s="2575"/>
      <c r="AF139" s="2575"/>
      <c r="AG139" s="2575"/>
      <c r="AH139" s="2575"/>
      <c r="AI139" s="2575"/>
      <c r="AJ139" s="2575"/>
      <c r="AK139" s="2575"/>
      <c r="AL139" s="2575"/>
      <c r="AM139" s="2575"/>
      <c r="AN139" s="2575"/>
      <c r="AO139" s="2575"/>
      <c r="AP139" s="2575"/>
      <c r="AQ139" s="2575"/>
      <c r="AR139" s="2575"/>
      <c r="AS139" s="2575"/>
      <c r="AT139" s="2575"/>
      <c r="AU139" s="2575"/>
      <c r="AV139" s="2575"/>
      <c r="AW139" s="2575"/>
      <c r="AX139" s="2575"/>
      <c r="AY139" s="2575"/>
      <c r="AZ139" s="239"/>
      <c r="BA139" s="3031"/>
      <c r="BB139" s="173" t="s">
        <v>19</v>
      </c>
      <c r="BC139" s="661">
        <v>4553.187688999994</v>
      </c>
      <c r="BD139" s="677">
        <v>3713.3102589999985</v>
      </c>
      <c r="BE139" s="677">
        <v>3237.5101490000015</v>
      </c>
      <c r="BF139" s="677">
        <v>2602.4296410000052</v>
      </c>
      <c r="BG139" s="694">
        <v>534.84071899999992</v>
      </c>
      <c r="BH139" s="711">
        <v>402.466408</v>
      </c>
      <c r="BI139" s="677">
        <v>53.383709000000003</v>
      </c>
      <c r="BJ139" s="677">
        <v>5.1960119999999996</v>
      </c>
      <c r="BK139" s="677">
        <v>0</v>
      </c>
      <c r="BL139" s="694">
        <v>0</v>
      </c>
      <c r="BM139" s="711">
        <v>3766.2237769999988</v>
      </c>
      <c r="BN139" s="677">
        <v>3151.5920739999974</v>
      </c>
      <c r="BO139" s="677">
        <v>2826.8152320000036</v>
      </c>
      <c r="BP139" s="677">
        <v>2420.9390180000037</v>
      </c>
      <c r="BQ139" s="694">
        <v>2014.6622270000003</v>
      </c>
      <c r="BR139" s="711">
        <v>1724.1144210000004</v>
      </c>
      <c r="BS139" s="677">
        <v>207.67820600000002</v>
      </c>
      <c r="BT139" s="677">
        <v>240.74572100000009</v>
      </c>
      <c r="BU139" s="677">
        <v>1499.8189429999991</v>
      </c>
      <c r="BV139" s="677">
        <v>1198.6849640000007</v>
      </c>
      <c r="BW139" s="677">
        <v>1418.1369289999989</v>
      </c>
      <c r="BX139" s="677">
        <v>1008.5430230000002</v>
      </c>
      <c r="BY139" s="728">
        <v>2283.5154139999986</v>
      </c>
      <c r="BZ139" s="728">
        <v>1272.546149999999</v>
      </c>
      <c r="CA139" s="728">
        <v>1242.5667020000008</v>
      </c>
      <c r="CB139" s="728">
        <v>787.49693300000001</v>
      </c>
      <c r="CC139" s="728">
        <v>809.04789500000015</v>
      </c>
      <c r="CD139" s="728">
        <v>948.38315599999919</v>
      </c>
      <c r="CE139" s="2904"/>
      <c r="CF139" s="2904"/>
      <c r="CG139" s="2904"/>
      <c r="CH139" s="2904"/>
      <c r="CI139" s="2904"/>
      <c r="CJ139" s="2904"/>
      <c r="CK139" s="2904"/>
      <c r="CL139" s="2904"/>
      <c r="CM139" s="2904"/>
      <c r="CN139" s="2904"/>
      <c r="CO139" s="2904"/>
      <c r="CP139" s="2904"/>
      <c r="CQ139" s="2904"/>
      <c r="CR139" s="2904"/>
      <c r="CS139" s="2904"/>
      <c r="CT139" s="2904"/>
      <c r="CU139" s="2904"/>
      <c r="CV139" s="2904"/>
      <c r="CW139" s="2904"/>
      <c r="CX139" s="2904"/>
      <c r="CY139" s="2904"/>
      <c r="CZ139" s="2594"/>
    </row>
    <row r="140" s="130" customFormat="true" ht="15" customHeight="true" x14ac:dyDescent="0.2">
      <c r="A140" s="3054" t="s">
        <v>108</v>
      </c>
      <c r="B140" s="300" t="s">
        <v>65</v>
      </c>
      <c r="C140" s="2799" t="s">
        <v>36</v>
      </c>
      <c r="D140" s="2807" t="s">
        <v>36</v>
      </c>
      <c r="E140" s="2807" t="s">
        <v>36</v>
      </c>
      <c r="F140" s="2807" t="s">
        <v>36</v>
      </c>
      <c r="G140" s="2816" t="s">
        <v>36</v>
      </c>
      <c r="H140" s="2825" t="s">
        <v>36</v>
      </c>
      <c r="I140" s="2807" t="s">
        <v>36</v>
      </c>
      <c r="J140" s="2807" t="s">
        <v>36</v>
      </c>
      <c r="K140" s="2807" t="s">
        <v>36</v>
      </c>
      <c r="L140" s="2834" t="s">
        <v>36</v>
      </c>
      <c r="M140" s="2839" t="s">
        <v>36</v>
      </c>
      <c r="N140" s="2807" t="s">
        <v>36</v>
      </c>
      <c r="O140" s="2807" t="s">
        <v>36</v>
      </c>
      <c r="P140" s="2807" t="s">
        <v>36</v>
      </c>
      <c r="Q140" s="2834" t="s">
        <v>36</v>
      </c>
      <c r="R140" s="2839" t="s">
        <v>36</v>
      </c>
      <c r="S140" s="2807" t="s">
        <v>36</v>
      </c>
      <c r="T140" s="2807" t="s">
        <v>36</v>
      </c>
      <c r="U140" s="2807" t="s">
        <v>36</v>
      </c>
      <c r="V140" s="2807" t="s">
        <v>36</v>
      </c>
      <c r="W140" s="2807" t="s">
        <v>36</v>
      </c>
      <c r="X140" s="2807" t="s">
        <v>36</v>
      </c>
      <c r="Y140" s="2847" t="s">
        <v>36</v>
      </c>
      <c r="Z140" s="2847" t="s">
        <v>36</v>
      </c>
      <c r="AA140" s="2847" t="s">
        <v>36</v>
      </c>
      <c r="AB140" s="2847" t="s">
        <v>36</v>
      </c>
      <c r="AC140" s="2847" t="s">
        <v>36</v>
      </c>
      <c r="AD140" s="2847" t="s">
        <v>36</v>
      </c>
      <c r="AE140" s="2574"/>
      <c r="AF140" s="2574"/>
      <c r="AG140" s="2574"/>
      <c r="AH140" s="2574"/>
      <c r="AI140" s="2574"/>
      <c r="AJ140" s="2574"/>
      <c r="AK140" s="2574"/>
      <c r="AL140" s="2574"/>
      <c r="AM140" s="2574"/>
      <c r="AN140" s="2574"/>
      <c r="AO140" s="2574"/>
      <c r="AP140" s="2574"/>
      <c r="AQ140" s="2574"/>
      <c r="AR140" s="2574"/>
      <c r="AS140" s="2574"/>
      <c r="AT140" s="2574"/>
      <c r="AU140" s="2574"/>
      <c r="AV140" s="2574"/>
      <c r="AW140" s="2574"/>
      <c r="AX140" s="2574"/>
      <c r="AY140" s="2574"/>
      <c r="AZ140" s="239"/>
      <c r="BA140" s="3031" t="s">
        <v>108</v>
      </c>
      <c r="BB140" s="173" t="s">
        <v>65</v>
      </c>
      <c r="BC140" s="1598" t="s">
        <v>36</v>
      </c>
      <c r="BD140" s="1617" t="s">
        <v>36</v>
      </c>
      <c r="BE140" s="1617" t="s">
        <v>36</v>
      </c>
      <c r="BF140" s="1617" t="s">
        <v>36</v>
      </c>
      <c r="BG140" s="1637" t="s">
        <v>36</v>
      </c>
      <c r="BH140" s="1657" t="s">
        <v>36</v>
      </c>
      <c r="BI140" s="1617" t="s">
        <v>36</v>
      </c>
      <c r="BJ140" s="1617" t="s">
        <v>36</v>
      </c>
      <c r="BK140" s="1617" t="s">
        <v>36</v>
      </c>
      <c r="BL140" s="1637" t="s">
        <v>36</v>
      </c>
      <c r="BM140" s="1657" t="s">
        <v>36</v>
      </c>
      <c r="BN140" s="1617" t="s">
        <v>36</v>
      </c>
      <c r="BO140" s="1617" t="s">
        <v>36</v>
      </c>
      <c r="BP140" s="1617" t="s">
        <v>36</v>
      </c>
      <c r="BQ140" s="1637" t="s">
        <v>36</v>
      </c>
      <c r="BR140" s="1657" t="s">
        <v>36</v>
      </c>
      <c r="BS140" s="1617" t="s">
        <v>36</v>
      </c>
      <c r="BT140" s="1617" t="s">
        <v>36</v>
      </c>
      <c r="BU140" s="1617" t="s">
        <v>36</v>
      </c>
      <c r="BV140" s="1617" t="s">
        <v>36</v>
      </c>
      <c r="BW140" s="1617" t="s">
        <v>36</v>
      </c>
      <c r="BX140" s="1617" t="s">
        <v>36</v>
      </c>
      <c r="BY140" s="1675" t="s">
        <v>36</v>
      </c>
      <c r="BZ140" s="1675" t="s">
        <v>36</v>
      </c>
      <c r="CA140" s="1675" t="s">
        <v>36</v>
      </c>
      <c r="CB140" s="1675" t="s">
        <v>36</v>
      </c>
      <c r="CC140" s="1675" t="s">
        <v>36</v>
      </c>
      <c r="CD140" s="1675" t="s">
        <v>36</v>
      </c>
      <c r="CE140" s="2594"/>
      <c r="CF140" s="2594"/>
      <c r="CG140" s="2594"/>
      <c r="CH140" s="2594"/>
      <c r="CI140" s="2594"/>
      <c r="CJ140" s="2594"/>
      <c r="CK140" s="2594"/>
      <c r="CL140" s="2594"/>
      <c r="CM140" s="2594"/>
      <c r="CN140" s="2594"/>
      <c r="CO140" s="2594"/>
      <c r="CP140" s="2594"/>
      <c r="CQ140" s="2594"/>
      <c r="CR140" s="2594"/>
      <c r="CS140" s="2594"/>
      <c r="CT140" s="2594"/>
      <c r="CU140" s="2594"/>
      <c r="CV140" s="2594"/>
      <c r="CW140" s="2594"/>
      <c r="CX140" s="2594"/>
      <c r="CY140" s="2594"/>
      <c r="CZ140" s="2594"/>
    </row>
    <row r="141" s="130" customFormat="true" ht="15" customHeight="true" x14ac:dyDescent="0.2">
      <c r="A141" s="3054"/>
      <c r="B141" s="300" t="s">
        <v>66</v>
      </c>
      <c r="C141" s="2799" t="s">
        <v>36</v>
      </c>
      <c r="D141" s="2807" t="s">
        <v>36</v>
      </c>
      <c r="E141" s="2807" t="s">
        <v>36</v>
      </c>
      <c r="F141" s="2807" t="s">
        <v>36</v>
      </c>
      <c r="G141" s="2816" t="s">
        <v>36</v>
      </c>
      <c r="H141" s="2825" t="s">
        <v>36</v>
      </c>
      <c r="I141" s="2807" t="s">
        <v>36</v>
      </c>
      <c r="J141" s="2807" t="s">
        <v>36</v>
      </c>
      <c r="K141" s="2807" t="s">
        <v>36</v>
      </c>
      <c r="L141" s="2834" t="s">
        <v>36</v>
      </c>
      <c r="M141" s="2839" t="s">
        <v>36</v>
      </c>
      <c r="N141" s="2807" t="s">
        <v>36</v>
      </c>
      <c r="O141" s="2807" t="s">
        <v>36</v>
      </c>
      <c r="P141" s="2807" t="s">
        <v>36</v>
      </c>
      <c r="Q141" s="2834" t="s">
        <v>36</v>
      </c>
      <c r="R141" s="2839" t="s">
        <v>36</v>
      </c>
      <c r="S141" s="2807" t="s">
        <v>36</v>
      </c>
      <c r="T141" s="2807" t="s">
        <v>36</v>
      </c>
      <c r="U141" s="2807" t="s">
        <v>36</v>
      </c>
      <c r="V141" s="2807" t="s">
        <v>36</v>
      </c>
      <c r="W141" s="2807" t="s">
        <v>36</v>
      </c>
      <c r="X141" s="2807" t="s">
        <v>36</v>
      </c>
      <c r="Y141" s="2847" t="s">
        <v>36</v>
      </c>
      <c r="Z141" s="2847" t="s">
        <v>36</v>
      </c>
      <c r="AA141" s="2847" t="s">
        <v>36</v>
      </c>
      <c r="AB141" s="2847" t="s">
        <v>36</v>
      </c>
      <c r="AC141" s="2847" t="s">
        <v>36</v>
      </c>
      <c r="AD141" s="2847" t="s">
        <v>36</v>
      </c>
      <c r="AE141" s="2574"/>
      <c r="AF141" s="2574"/>
      <c r="AG141" s="2574"/>
      <c r="AH141" s="2574"/>
      <c r="AI141" s="2574"/>
      <c r="AJ141" s="2574"/>
      <c r="AK141" s="2574"/>
      <c r="AL141" s="2574"/>
      <c r="AM141" s="2574"/>
      <c r="AN141" s="2574"/>
      <c r="AO141" s="2574"/>
      <c r="AP141" s="2574"/>
      <c r="AQ141" s="2574"/>
      <c r="AR141" s="2574"/>
      <c r="AS141" s="2574"/>
      <c r="AT141" s="2574"/>
      <c r="AU141" s="2574"/>
      <c r="AV141" s="2574"/>
      <c r="AW141" s="2574"/>
      <c r="AX141" s="2574"/>
      <c r="AY141" s="2574"/>
      <c r="AZ141" s="239"/>
      <c r="BA141" s="3031"/>
      <c r="BB141" s="173" t="s">
        <v>66</v>
      </c>
      <c r="BC141" s="1598" t="s">
        <v>36</v>
      </c>
      <c r="BD141" s="1617" t="s">
        <v>36</v>
      </c>
      <c r="BE141" s="1617" t="s">
        <v>36</v>
      </c>
      <c r="BF141" s="1617" t="s">
        <v>36</v>
      </c>
      <c r="BG141" s="1637" t="s">
        <v>36</v>
      </c>
      <c r="BH141" s="1657" t="s">
        <v>36</v>
      </c>
      <c r="BI141" s="1617" t="s">
        <v>36</v>
      </c>
      <c r="BJ141" s="1617" t="s">
        <v>36</v>
      </c>
      <c r="BK141" s="1617" t="s">
        <v>36</v>
      </c>
      <c r="BL141" s="1637" t="s">
        <v>36</v>
      </c>
      <c r="BM141" s="1657" t="s">
        <v>36</v>
      </c>
      <c r="BN141" s="1617" t="s">
        <v>36</v>
      </c>
      <c r="BO141" s="1617" t="s">
        <v>36</v>
      </c>
      <c r="BP141" s="1617" t="s">
        <v>36</v>
      </c>
      <c r="BQ141" s="1637" t="s">
        <v>36</v>
      </c>
      <c r="BR141" s="1657" t="s">
        <v>36</v>
      </c>
      <c r="BS141" s="1617" t="s">
        <v>36</v>
      </c>
      <c r="BT141" s="1617" t="s">
        <v>36</v>
      </c>
      <c r="BU141" s="1617" t="s">
        <v>36</v>
      </c>
      <c r="BV141" s="1617" t="s">
        <v>36</v>
      </c>
      <c r="BW141" s="1617" t="s">
        <v>36</v>
      </c>
      <c r="BX141" s="1617" t="s">
        <v>36</v>
      </c>
      <c r="BY141" s="1675" t="s">
        <v>36</v>
      </c>
      <c r="BZ141" s="1675" t="s">
        <v>36</v>
      </c>
      <c r="CA141" s="1675" t="s">
        <v>36</v>
      </c>
      <c r="CB141" s="1675" t="s">
        <v>36</v>
      </c>
      <c r="CC141" s="1675" t="s">
        <v>36</v>
      </c>
      <c r="CD141" s="1675" t="s">
        <v>36</v>
      </c>
      <c r="CE141" s="2594"/>
      <c r="CF141" s="2594"/>
      <c r="CG141" s="2594"/>
      <c r="CH141" s="2594"/>
      <c r="CI141" s="2594"/>
      <c r="CJ141" s="2594"/>
      <c r="CK141" s="2594"/>
      <c r="CL141" s="2594"/>
      <c r="CM141" s="2594"/>
      <c r="CN141" s="2594"/>
      <c r="CO141" s="2594"/>
      <c r="CP141" s="2594"/>
      <c r="CQ141" s="2594"/>
      <c r="CR141" s="2594"/>
      <c r="CS141" s="2594"/>
      <c r="CT141" s="2594"/>
      <c r="CU141" s="2594"/>
      <c r="CV141" s="2594"/>
      <c r="CW141" s="2594"/>
      <c r="CX141" s="2594"/>
      <c r="CY141" s="2594"/>
      <c r="CZ141" s="2594"/>
    </row>
    <row r="142" s="130" customFormat="true" ht="15" customHeight="true" x14ac:dyDescent="0.2">
      <c r="A142" s="3054"/>
      <c r="B142" s="300" t="s">
        <v>67</v>
      </c>
      <c r="C142" s="2799" t="s">
        <v>36</v>
      </c>
      <c r="D142" s="2807" t="s">
        <v>36</v>
      </c>
      <c r="E142" s="2807" t="s">
        <v>36</v>
      </c>
      <c r="F142" s="2807" t="s">
        <v>36</v>
      </c>
      <c r="G142" s="2816" t="s">
        <v>36</v>
      </c>
      <c r="H142" s="2825" t="s">
        <v>36</v>
      </c>
      <c r="I142" s="2807" t="s">
        <v>36</v>
      </c>
      <c r="J142" s="2807" t="s">
        <v>36</v>
      </c>
      <c r="K142" s="2807" t="s">
        <v>36</v>
      </c>
      <c r="L142" s="2834" t="s">
        <v>36</v>
      </c>
      <c r="M142" s="2839" t="s">
        <v>36</v>
      </c>
      <c r="N142" s="2807" t="s">
        <v>36</v>
      </c>
      <c r="O142" s="2807" t="s">
        <v>36</v>
      </c>
      <c r="P142" s="2807" t="s">
        <v>36</v>
      </c>
      <c r="Q142" s="2834" t="s">
        <v>36</v>
      </c>
      <c r="R142" s="2839" t="s">
        <v>36</v>
      </c>
      <c r="S142" s="2807" t="s">
        <v>36</v>
      </c>
      <c r="T142" s="2807" t="s">
        <v>36</v>
      </c>
      <c r="U142" s="2807" t="s">
        <v>36</v>
      </c>
      <c r="V142" s="2807" t="s">
        <v>36</v>
      </c>
      <c r="W142" s="2807" t="s">
        <v>36</v>
      </c>
      <c r="X142" s="2807" t="s">
        <v>36</v>
      </c>
      <c r="Y142" s="2847" t="s">
        <v>36</v>
      </c>
      <c r="Z142" s="2847" t="s">
        <v>36</v>
      </c>
      <c r="AA142" s="2847" t="s">
        <v>36</v>
      </c>
      <c r="AB142" s="2847" t="s">
        <v>36</v>
      </c>
      <c r="AC142" s="2847" t="s">
        <v>36</v>
      </c>
      <c r="AD142" s="2847" t="s">
        <v>36</v>
      </c>
      <c r="AE142" s="2574"/>
      <c r="AF142" s="2574"/>
      <c r="AG142" s="2574"/>
      <c r="AH142" s="2574"/>
      <c r="AI142" s="2574"/>
      <c r="AJ142" s="2574"/>
      <c r="AK142" s="2574"/>
      <c r="AL142" s="2574"/>
      <c r="AM142" s="2574"/>
      <c r="AN142" s="2574"/>
      <c r="AO142" s="2574"/>
      <c r="AP142" s="2574"/>
      <c r="AQ142" s="2574"/>
      <c r="AR142" s="2574"/>
      <c r="AS142" s="2574"/>
      <c r="AT142" s="2574"/>
      <c r="AU142" s="2574"/>
      <c r="AV142" s="2574"/>
      <c r="AW142" s="2574"/>
      <c r="AX142" s="2574"/>
      <c r="AY142" s="2574"/>
      <c r="AZ142" s="239"/>
      <c r="BA142" s="3031"/>
      <c r="BB142" s="173" t="s">
        <v>67</v>
      </c>
      <c r="BC142" s="1598" t="s">
        <v>36</v>
      </c>
      <c r="BD142" s="1617" t="s">
        <v>36</v>
      </c>
      <c r="BE142" s="1617" t="s">
        <v>36</v>
      </c>
      <c r="BF142" s="1617" t="s">
        <v>36</v>
      </c>
      <c r="BG142" s="1637" t="s">
        <v>36</v>
      </c>
      <c r="BH142" s="1657" t="s">
        <v>36</v>
      </c>
      <c r="BI142" s="1617" t="s">
        <v>36</v>
      </c>
      <c r="BJ142" s="1617" t="s">
        <v>36</v>
      </c>
      <c r="BK142" s="1617" t="s">
        <v>36</v>
      </c>
      <c r="BL142" s="1637" t="s">
        <v>36</v>
      </c>
      <c r="BM142" s="1657" t="s">
        <v>36</v>
      </c>
      <c r="BN142" s="1617" t="s">
        <v>36</v>
      </c>
      <c r="BO142" s="1617" t="s">
        <v>36</v>
      </c>
      <c r="BP142" s="1617" t="s">
        <v>36</v>
      </c>
      <c r="BQ142" s="1637" t="s">
        <v>36</v>
      </c>
      <c r="BR142" s="1657" t="s">
        <v>36</v>
      </c>
      <c r="BS142" s="1617" t="s">
        <v>36</v>
      </c>
      <c r="BT142" s="1617" t="s">
        <v>36</v>
      </c>
      <c r="BU142" s="1617" t="s">
        <v>36</v>
      </c>
      <c r="BV142" s="1617" t="s">
        <v>36</v>
      </c>
      <c r="BW142" s="1617" t="s">
        <v>36</v>
      </c>
      <c r="BX142" s="1617" t="s">
        <v>36</v>
      </c>
      <c r="BY142" s="1675" t="s">
        <v>36</v>
      </c>
      <c r="BZ142" s="1675" t="s">
        <v>36</v>
      </c>
      <c r="CA142" s="1675" t="s">
        <v>36</v>
      </c>
      <c r="CB142" s="1675" t="s">
        <v>36</v>
      </c>
      <c r="CC142" s="1675" t="s">
        <v>36</v>
      </c>
      <c r="CD142" s="1675" t="s">
        <v>36</v>
      </c>
      <c r="CE142" s="2594"/>
      <c r="CF142" s="2594"/>
      <c r="CG142" s="2594"/>
      <c r="CH142" s="2594"/>
      <c r="CI142" s="2594"/>
      <c r="CJ142" s="2594"/>
      <c r="CK142" s="2594"/>
      <c r="CL142" s="2594"/>
      <c r="CM142" s="2594"/>
      <c r="CN142" s="2594"/>
      <c r="CO142" s="2594"/>
      <c r="CP142" s="2594"/>
      <c r="CQ142" s="2594"/>
      <c r="CR142" s="2594"/>
      <c r="CS142" s="2594"/>
      <c r="CT142" s="2594"/>
      <c r="CU142" s="2594"/>
      <c r="CV142" s="2594"/>
      <c r="CW142" s="2594"/>
      <c r="CX142" s="2594"/>
      <c r="CY142" s="2594"/>
      <c r="CZ142" s="2594"/>
    </row>
    <row r="143" s="130" customFormat="true" ht="15" customHeight="true" x14ac:dyDescent="0.2">
      <c r="A143" s="3054"/>
      <c r="B143" s="300" t="s">
        <v>68</v>
      </c>
      <c r="C143" s="2799" t="s">
        <v>36</v>
      </c>
      <c r="D143" s="2807" t="s">
        <v>36</v>
      </c>
      <c r="E143" s="2807" t="s">
        <v>36</v>
      </c>
      <c r="F143" s="2807" t="s">
        <v>36</v>
      </c>
      <c r="G143" s="2816" t="s">
        <v>36</v>
      </c>
      <c r="H143" s="2825" t="s">
        <v>36</v>
      </c>
      <c r="I143" s="2807" t="s">
        <v>36</v>
      </c>
      <c r="J143" s="2807" t="s">
        <v>36</v>
      </c>
      <c r="K143" s="2807" t="s">
        <v>36</v>
      </c>
      <c r="L143" s="2834" t="s">
        <v>36</v>
      </c>
      <c r="M143" s="2839" t="s">
        <v>36</v>
      </c>
      <c r="N143" s="2807" t="s">
        <v>36</v>
      </c>
      <c r="O143" s="2807" t="s">
        <v>36</v>
      </c>
      <c r="P143" s="2807" t="s">
        <v>36</v>
      </c>
      <c r="Q143" s="2834" t="s">
        <v>36</v>
      </c>
      <c r="R143" s="2839" t="s">
        <v>36</v>
      </c>
      <c r="S143" s="2807" t="s">
        <v>36</v>
      </c>
      <c r="T143" s="2807" t="s">
        <v>36</v>
      </c>
      <c r="U143" s="2807" t="s">
        <v>36</v>
      </c>
      <c r="V143" s="2807" t="s">
        <v>36</v>
      </c>
      <c r="W143" s="2807" t="s">
        <v>36</v>
      </c>
      <c r="X143" s="2807" t="s">
        <v>36</v>
      </c>
      <c r="Y143" s="2847" t="s">
        <v>36</v>
      </c>
      <c r="Z143" s="2847" t="s">
        <v>36</v>
      </c>
      <c r="AA143" s="2847" t="s">
        <v>36</v>
      </c>
      <c r="AB143" s="2847" t="s">
        <v>36</v>
      </c>
      <c r="AC143" s="2847" t="s">
        <v>36</v>
      </c>
      <c r="AD143" s="2847" t="s">
        <v>36</v>
      </c>
      <c r="AE143" s="2574"/>
      <c r="AF143" s="2574"/>
      <c r="AG143" s="2574"/>
      <c r="AH143" s="2574"/>
      <c r="AI143" s="2574"/>
      <c r="AJ143" s="2574"/>
      <c r="AK143" s="2574"/>
      <c r="AL143" s="2574"/>
      <c r="AM143" s="2574"/>
      <c r="AN143" s="2574"/>
      <c r="AO143" s="2574"/>
      <c r="AP143" s="2574"/>
      <c r="AQ143" s="2574"/>
      <c r="AR143" s="2574"/>
      <c r="AS143" s="2574"/>
      <c r="AT143" s="2574"/>
      <c r="AU143" s="2574"/>
      <c r="AV143" s="2574"/>
      <c r="AW143" s="2574"/>
      <c r="AX143" s="2574"/>
      <c r="AY143" s="2574"/>
      <c r="AZ143" s="239"/>
      <c r="BA143" s="3031"/>
      <c r="BB143" s="173" t="s">
        <v>68</v>
      </c>
      <c r="BC143" s="1598" t="s">
        <v>36</v>
      </c>
      <c r="BD143" s="1617" t="s">
        <v>36</v>
      </c>
      <c r="BE143" s="1617" t="s">
        <v>36</v>
      </c>
      <c r="BF143" s="1617" t="s">
        <v>36</v>
      </c>
      <c r="BG143" s="1637" t="s">
        <v>36</v>
      </c>
      <c r="BH143" s="1657" t="s">
        <v>36</v>
      </c>
      <c r="BI143" s="1617" t="s">
        <v>36</v>
      </c>
      <c r="BJ143" s="1617" t="s">
        <v>36</v>
      </c>
      <c r="BK143" s="1617" t="s">
        <v>36</v>
      </c>
      <c r="BL143" s="1637" t="s">
        <v>36</v>
      </c>
      <c r="BM143" s="1657" t="s">
        <v>36</v>
      </c>
      <c r="BN143" s="1617" t="s">
        <v>36</v>
      </c>
      <c r="BO143" s="1617" t="s">
        <v>36</v>
      </c>
      <c r="BP143" s="1617" t="s">
        <v>36</v>
      </c>
      <c r="BQ143" s="1637" t="s">
        <v>36</v>
      </c>
      <c r="BR143" s="1657" t="s">
        <v>36</v>
      </c>
      <c r="BS143" s="1617" t="s">
        <v>36</v>
      </c>
      <c r="BT143" s="1617" t="s">
        <v>36</v>
      </c>
      <c r="BU143" s="1617" t="s">
        <v>36</v>
      </c>
      <c r="BV143" s="1617" t="s">
        <v>36</v>
      </c>
      <c r="BW143" s="1617" t="s">
        <v>36</v>
      </c>
      <c r="BX143" s="1617" t="s">
        <v>36</v>
      </c>
      <c r="BY143" s="1675" t="s">
        <v>36</v>
      </c>
      <c r="BZ143" s="1675" t="s">
        <v>36</v>
      </c>
      <c r="CA143" s="1675" t="s">
        <v>36</v>
      </c>
      <c r="CB143" s="1675" t="s">
        <v>36</v>
      </c>
      <c r="CC143" s="1675" t="s">
        <v>36</v>
      </c>
      <c r="CD143" s="1675" t="s">
        <v>36</v>
      </c>
      <c r="CE143" s="2594"/>
      <c r="CF143" s="2594"/>
      <c r="CG143" s="2594"/>
      <c r="CH143" s="2594"/>
      <c r="CI143" s="2594"/>
      <c r="CJ143" s="2594"/>
      <c r="CK143" s="2594"/>
      <c r="CL143" s="2594"/>
      <c r="CM143" s="2594"/>
      <c r="CN143" s="2594"/>
      <c r="CO143" s="2594"/>
      <c r="CP143" s="2594"/>
      <c r="CQ143" s="2594"/>
      <c r="CR143" s="2594"/>
      <c r="CS143" s="2594"/>
      <c r="CT143" s="2594"/>
      <c r="CU143" s="2594"/>
      <c r="CV143" s="2594"/>
      <c r="CW143" s="2594"/>
      <c r="CX143" s="2594"/>
      <c r="CY143" s="2594"/>
      <c r="CZ143" s="2594"/>
    </row>
    <row r="144" s="130" customFormat="true" ht="15" customHeight="true" x14ac:dyDescent="0.2">
      <c r="A144" s="3054" t="s">
        <v>109</v>
      </c>
      <c r="B144" s="300" t="s">
        <v>65</v>
      </c>
      <c r="C144" s="2799" t="s">
        <v>36</v>
      </c>
      <c r="D144" s="2807" t="s">
        <v>36</v>
      </c>
      <c r="E144" s="2807" t="s">
        <v>36</v>
      </c>
      <c r="F144" s="2807" t="s">
        <v>36</v>
      </c>
      <c r="G144" s="2816" t="s">
        <v>36</v>
      </c>
      <c r="H144" s="2825" t="s">
        <v>36</v>
      </c>
      <c r="I144" s="2807" t="s">
        <v>36</v>
      </c>
      <c r="J144" s="2807" t="s">
        <v>36</v>
      </c>
      <c r="K144" s="2807" t="s">
        <v>36</v>
      </c>
      <c r="L144" s="2834" t="s">
        <v>36</v>
      </c>
      <c r="M144" s="2839" t="s">
        <v>36</v>
      </c>
      <c r="N144" s="2807" t="s">
        <v>36</v>
      </c>
      <c r="O144" s="2807" t="s">
        <v>36</v>
      </c>
      <c r="P144" s="2807" t="s">
        <v>36</v>
      </c>
      <c r="Q144" s="2834" t="s">
        <v>36</v>
      </c>
      <c r="R144" s="2839" t="s">
        <v>36</v>
      </c>
      <c r="S144" s="2807" t="s">
        <v>36</v>
      </c>
      <c r="T144" s="2807" t="s">
        <v>36</v>
      </c>
      <c r="U144" s="2807" t="s">
        <v>36</v>
      </c>
      <c r="V144" s="2807" t="s">
        <v>36</v>
      </c>
      <c r="W144" s="2807" t="s">
        <v>36</v>
      </c>
      <c r="X144" s="2807" t="s">
        <v>36</v>
      </c>
      <c r="Y144" s="2847" t="s">
        <v>36</v>
      </c>
      <c r="Z144" s="2847" t="s">
        <v>36</v>
      </c>
      <c r="AA144" s="2847" t="s">
        <v>36</v>
      </c>
      <c r="AB144" s="2847" t="s">
        <v>36</v>
      </c>
      <c r="AC144" s="2847" t="s">
        <v>36</v>
      </c>
      <c r="AD144" s="2847" t="s">
        <v>36</v>
      </c>
      <c r="AE144" s="2574"/>
      <c r="AF144" s="2574"/>
      <c r="AG144" s="2574"/>
      <c r="AH144" s="2574"/>
      <c r="AI144" s="2574"/>
      <c r="AJ144" s="2574"/>
      <c r="AK144" s="2574"/>
      <c r="AL144" s="2574"/>
      <c r="AM144" s="2574"/>
      <c r="AN144" s="2574"/>
      <c r="AO144" s="2574"/>
      <c r="AP144" s="2574"/>
      <c r="AQ144" s="2574"/>
      <c r="AR144" s="2574"/>
      <c r="AS144" s="2574"/>
      <c r="AT144" s="2574"/>
      <c r="AU144" s="2574"/>
      <c r="AV144" s="2574"/>
      <c r="AW144" s="2574"/>
      <c r="AX144" s="2574"/>
      <c r="AY144" s="2574"/>
      <c r="AZ144" s="239"/>
      <c r="BA144" s="3031" t="s">
        <v>109</v>
      </c>
      <c r="BB144" s="173" t="s">
        <v>65</v>
      </c>
      <c r="BC144" s="1598" t="s">
        <v>36</v>
      </c>
      <c r="BD144" s="1617" t="s">
        <v>36</v>
      </c>
      <c r="BE144" s="1617" t="s">
        <v>36</v>
      </c>
      <c r="BF144" s="1617" t="s">
        <v>36</v>
      </c>
      <c r="BG144" s="1637" t="s">
        <v>36</v>
      </c>
      <c r="BH144" s="1657" t="s">
        <v>36</v>
      </c>
      <c r="BI144" s="1617" t="s">
        <v>36</v>
      </c>
      <c r="BJ144" s="1617" t="s">
        <v>36</v>
      </c>
      <c r="BK144" s="1617" t="s">
        <v>36</v>
      </c>
      <c r="BL144" s="1637" t="s">
        <v>36</v>
      </c>
      <c r="BM144" s="1657" t="s">
        <v>36</v>
      </c>
      <c r="BN144" s="1617" t="s">
        <v>36</v>
      </c>
      <c r="BO144" s="1617" t="s">
        <v>36</v>
      </c>
      <c r="BP144" s="1617" t="s">
        <v>36</v>
      </c>
      <c r="BQ144" s="1637" t="s">
        <v>36</v>
      </c>
      <c r="BR144" s="1657" t="s">
        <v>36</v>
      </c>
      <c r="BS144" s="1617" t="s">
        <v>36</v>
      </c>
      <c r="BT144" s="1617" t="s">
        <v>36</v>
      </c>
      <c r="BU144" s="1617" t="s">
        <v>36</v>
      </c>
      <c r="BV144" s="1617" t="s">
        <v>36</v>
      </c>
      <c r="BW144" s="1617" t="s">
        <v>36</v>
      </c>
      <c r="BX144" s="1617" t="s">
        <v>36</v>
      </c>
      <c r="BY144" s="1675" t="s">
        <v>36</v>
      </c>
      <c r="BZ144" s="1675" t="s">
        <v>36</v>
      </c>
      <c r="CA144" s="1675" t="s">
        <v>36</v>
      </c>
      <c r="CB144" s="1675" t="s">
        <v>36</v>
      </c>
      <c r="CC144" s="1675" t="s">
        <v>36</v>
      </c>
      <c r="CD144" s="1675" t="s">
        <v>36</v>
      </c>
      <c r="CE144" s="2594"/>
      <c r="CF144" s="2594"/>
      <c r="CG144" s="2594"/>
      <c r="CH144" s="2594"/>
      <c r="CI144" s="2594"/>
      <c r="CJ144" s="2594"/>
      <c r="CK144" s="2594"/>
      <c r="CL144" s="2594"/>
      <c r="CM144" s="2594"/>
      <c r="CN144" s="2594"/>
      <c r="CO144" s="2594"/>
      <c r="CP144" s="2594"/>
      <c r="CQ144" s="2594"/>
      <c r="CR144" s="2594"/>
      <c r="CS144" s="2594"/>
      <c r="CT144" s="2594"/>
      <c r="CU144" s="2594"/>
      <c r="CV144" s="2594"/>
      <c r="CW144" s="2594"/>
      <c r="CX144" s="2594"/>
      <c r="CY144" s="2594"/>
      <c r="CZ144" s="2594"/>
    </row>
    <row r="145" s="130" customFormat="true" ht="15" customHeight="true" x14ac:dyDescent="0.2">
      <c r="A145" s="3054"/>
      <c r="B145" s="300" t="s">
        <v>66</v>
      </c>
      <c r="C145" s="2799" t="s">
        <v>36</v>
      </c>
      <c r="D145" s="2807" t="s">
        <v>36</v>
      </c>
      <c r="E145" s="2807" t="s">
        <v>36</v>
      </c>
      <c r="F145" s="2807" t="s">
        <v>36</v>
      </c>
      <c r="G145" s="2816" t="s">
        <v>36</v>
      </c>
      <c r="H145" s="2825" t="s">
        <v>36</v>
      </c>
      <c r="I145" s="2807" t="s">
        <v>36</v>
      </c>
      <c r="J145" s="2807" t="s">
        <v>36</v>
      </c>
      <c r="K145" s="2807" t="s">
        <v>36</v>
      </c>
      <c r="L145" s="2834" t="s">
        <v>36</v>
      </c>
      <c r="M145" s="2839" t="s">
        <v>36</v>
      </c>
      <c r="N145" s="2807" t="s">
        <v>36</v>
      </c>
      <c r="O145" s="2807" t="s">
        <v>36</v>
      </c>
      <c r="P145" s="2807" t="s">
        <v>36</v>
      </c>
      <c r="Q145" s="2834" t="s">
        <v>36</v>
      </c>
      <c r="R145" s="2839" t="s">
        <v>36</v>
      </c>
      <c r="S145" s="2807" t="s">
        <v>36</v>
      </c>
      <c r="T145" s="2807" t="s">
        <v>36</v>
      </c>
      <c r="U145" s="2807" t="s">
        <v>36</v>
      </c>
      <c r="V145" s="2807" t="s">
        <v>36</v>
      </c>
      <c r="W145" s="2807" t="s">
        <v>36</v>
      </c>
      <c r="X145" s="2807" t="s">
        <v>36</v>
      </c>
      <c r="Y145" s="2847" t="s">
        <v>36</v>
      </c>
      <c r="Z145" s="2847" t="s">
        <v>36</v>
      </c>
      <c r="AA145" s="2847" t="s">
        <v>36</v>
      </c>
      <c r="AB145" s="2847" t="s">
        <v>36</v>
      </c>
      <c r="AC145" s="2847" t="s">
        <v>36</v>
      </c>
      <c r="AD145" s="2847" t="s">
        <v>36</v>
      </c>
      <c r="AE145" s="2574"/>
      <c r="AF145" s="2574"/>
      <c r="AG145" s="2574"/>
      <c r="AH145" s="2574"/>
      <c r="AI145" s="2574"/>
      <c r="AJ145" s="2574"/>
      <c r="AK145" s="2574"/>
      <c r="AL145" s="2574"/>
      <c r="AM145" s="2574"/>
      <c r="AN145" s="2574"/>
      <c r="AO145" s="2574"/>
      <c r="AP145" s="2574"/>
      <c r="AQ145" s="2574"/>
      <c r="AR145" s="2574"/>
      <c r="AS145" s="2574"/>
      <c r="AT145" s="2574"/>
      <c r="AU145" s="2574"/>
      <c r="AV145" s="2574"/>
      <c r="AW145" s="2574"/>
      <c r="AX145" s="2574"/>
      <c r="AY145" s="2574"/>
      <c r="AZ145" s="239"/>
      <c r="BA145" s="3031"/>
      <c r="BB145" s="173" t="s">
        <v>66</v>
      </c>
      <c r="BC145" s="1598" t="s">
        <v>36</v>
      </c>
      <c r="BD145" s="1617" t="s">
        <v>36</v>
      </c>
      <c r="BE145" s="1617" t="s">
        <v>36</v>
      </c>
      <c r="BF145" s="1617" t="s">
        <v>36</v>
      </c>
      <c r="BG145" s="1637" t="s">
        <v>36</v>
      </c>
      <c r="BH145" s="1657" t="s">
        <v>36</v>
      </c>
      <c r="BI145" s="1617" t="s">
        <v>36</v>
      </c>
      <c r="BJ145" s="1617" t="s">
        <v>36</v>
      </c>
      <c r="BK145" s="1617" t="s">
        <v>36</v>
      </c>
      <c r="BL145" s="1637" t="s">
        <v>36</v>
      </c>
      <c r="BM145" s="1657" t="s">
        <v>36</v>
      </c>
      <c r="BN145" s="1617" t="s">
        <v>36</v>
      </c>
      <c r="BO145" s="1617" t="s">
        <v>36</v>
      </c>
      <c r="BP145" s="1617" t="s">
        <v>36</v>
      </c>
      <c r="BQ145" s="1637" t="s">
        <v>36</v>
      </c>
      <c r="BR145" s="1657" t="s">
        <v>36</v>
      </c>
      <c r="BS145" s="1617" t="s">
        <v>36</v>
      </c>
      <c r="BT145" s="1617" t="s">
        <v>36</v>
      </c>
      <c r="BU145" s="1617" t="s">
        <v>36</v>
      </c>
      <c r="BV145" s="1617" t="s">
        <v>36</v>
      </c>
      <c r="BW145" s="1617" t="s">
        <v>36</v>
      </c>
      <c r="BX145" s="1617" t="s">
        <v>36</v>
      </c>
      <c r="BY145" s="1675" t="s">
        <v>36</v>
      </c>
      <c r="BZ145" s="1675" t="s">
        <v>36</v>
      </c>
      <c r="CA145" s="1675" t="s">
        <v>36</v>
      </c>
      <c r="CB145" s="1675" t="s">
        <v>36</v>
      </c>
      <c r="CC145" s="1675" t="s">
        <v>36</v>
      </c>
      <c r="CD145" s="1675" t="s">
        <v>36</v>
      </c>
      <c r="CE145" s="2594"/>
      <c r="CF145" s="2594"/>
      <c r="CG145" s="2594"/>
      <c r="CH145" s="2594"/>
      <c r="CI145" s="2594"/>
      <c r="CJ145" s="2594"/>
      <c r="CK145" s="2594"/>
      <c r="CL145" s="2594"/>
      <c r="CM145" s="2594"/>
      <c r="CN145" s="2594"/>
      <c r="CO145" s="2594"/>
      <c r="CP145" s="2594"/>
      <c r="CQ145" s="2594"/>
      <c r="CR145" s="2594"/>
      <c r="CS145" s="2594"/>
      <c r="CT145" s="2594"/>
      <c r="CU145" s="2594"/>
      <c r="CV145" s="2594"/>
      <c r="CW145" s="2594"/>
      <c r="CX145" s="2594"/>
      <c r="CY145" s="2594"/>
      <c r="CZ145" s="2594"/>
    </row>
    <row r="146" s="130" customFormat="true" ht="15" customHeight="true" x14ac:dyDescent="0.2">
      <c r="A146" s="3054"/>
      <c r="B146" s="300" t="s">
        <v>67</v>
      </c>
      <c r="C146" s="2799" t="s">
        <v>36</v>
      </c>
      <c r="D146" s="2807" t="s">
        <v>36</v>
      </c>
      <c r="E146" s="2807" t="s">
        <v>36</v>
      </c>
      <c r="F146" s="2807" t="s">
        <v>36</v>
      </c>
      <c r="G146" s="2816" t="s">
        <v>36</v>
      </c>
      <c r="H146" s="2825" t="s">
        <v>36</v>
      </c>
      <c r="I146" s="2807" t="s">
        <v>36</v>
      </c>
      <c r="J146" s="2807" t="s">
        <v>36</v>
      </c>
      <c r="K146" s="2807" t="s">
        <v>36</v>
      </c>
      <c r="L146" s="2834" t="s">
        <v>36</v>
      </c>
      <c r="M146" s="2839" t="s">
        <v>36</v>
      </c>
      <c r="N146" s="2807" t="s">
        <v>36</v>
      </c>
      <c r="O146" s="2807" t="s">
        <v>36</v>
      </c>
      <c r="P146" s="2807" t="s">
        <v>36</v>
      </c>
      <c r="Q146" s="2834" t="s">
        <v>36</v>
      </c>
      <c r="R146" s="2839" t="s">
        <v>36</v>
      </c>
      <c r="S146" s="2807" t="s">
        <v>36</v>
      </c>
      <c r="T146" s="2807" t="s">
        <v>36</v>
      </c>
      <c r="U146" s="2807" t="s">
        <v>36</v>
      </c>
      <c r="V146" s="2807" t="s">
        <v>36</v>
      </c>
      <c r="W146" s="2807" t="s">
        <v>36</v>
      </c>
      <c r="X146" s="2807" t="s">
        <v>36</v>
      </c>
      <c r="Y146" s="2847" t="s">
        <v>36</v>
      </c>
      <c r="Z146" s="2847" t="s">
        <v>36</v>
      </c>
      <c r="AA146" s="2847" t="s">
        <v>36</v>
      </c>
      <c r="AB146" s="2847" t="s">
        <v>36</v>
      </c>
      <c r="AC146" s="2847" t="s">
        <v>36</v>
      </c>
      <c r="AD146" s="2847" t="s">
        <v>36</v>
      </c>
      <c r="AE146" s="2574"/>
      <c r="AF146" s="2574"/>
      <c r="AG146" s="2574"/>
      <c r="AH146" s="2574"/>
      <c r="AI146" s="2574"/>
      <c r="AJ146" s="2574"/>
      <c r="AK146" s="2574"/>
      <c r="AL146" s="2574"/>
      <c r="AM146" s="2574"/>
      <c r="AN146" s="2574"/>
      <c r="AO146" s="2574"/>
      <c r="AP146" s="2574"/>
      <c r="AQ146" s="2574"/>
      <c r="AR146" s="2574"/>
      <c r="AS146" s="2574"/>
      <c r="AT146" s="2574"/>
      <c r="AU146" s="2574"/>
      <c r="AV146" s="2574"/>
      <c r="AW146" s="2574"/>
      <c r="AX146" s="2574"/>
      <c r="AY146" s="2574"/>
      <c r="AZ146" s="239"/>
      <c r="BA146" s="3031"/>
      <c r="BB146" s="173" t="s">
        <v>67</v>
      </c>
      <c r="BC146" s="1598" t="s">
        <v>36</v>
      </c>
      <c r="BD146" s="1617" t="s">
        <v>36</v>
      </c>
      <c r="BE146" s="1617" t="s">
        <v>36</v>
      </c>
      <c r="BF146" s="1617" t="s">
        <v>36</v>
      </c>
      <c r="BG146" s="1637" t="s">
        <v>36</v>
      </c>
      <c r="BH146" s="1657" t="s">
        <v>36</v>
      </c>
      <c r="BI146" s="1617" t="s">
        <v>36</v>
      </c>
      <c r="BJ146" s="1617" t="s">
        <v>36</v>
      </c>
      <c r="BK146" s="1617" t="s">
        <v>36</v>
      </c>
      <c r="BL146" s="1637" t="s">
        <v>36</v>
      </c>
      <c r="BM146" s="1657" t="s">
        <v>36</v>
      </c>
      <c r="BN146" s="1617" t="s">
        <v>36</v>
      </c>
      <c r="BO146" s="1617" t="s">
        <v>36</v>
      </c>
      <c r="BP146" s="1617" t="s">
        <v>36</v>
      </c>
      <c r="BQ146" s="1637" t="s">
        <v>36</v>
      </c>
      <c r="BR146" s="1657" t="s">
        <v>36</v>
      </c>
      <c r="BS146" s="1617" t="s">
        <v>36</v>
      </c>
      <c r="BT146" s="1617" t="s">
        <v>36</v>
      </c>
      <c r="BU146" s="1617" t="s">
        <v>36</v>
      </c>
      <c r="BV146" s="1617" t="s">
        <v>36</v>
      </c>
      <c r="BW146" s="1617" t="s">
        <v>36</v>
      </c>
      <c r="BX146" s="1617" t="s">
        <v>36</v>
      </c>
      <c r="BY146" s="1675" t="s">
        <v>36</v>
      </c>
      <c r="BZ146" s="1675" t="s">
        <v>36</v>
      </c>
      <c r="CA146" s="1675" t="s">
        <v>36</v>
      </c>
      <c r="CB146" s="1675" t="s">
        <v>36</v>
      </c>
      <c r="CC146" s="1675" t="s">
        <v>36</v>
      </c>
      <c r="CD146" s="1675" t="s">
        <v>36</v>
      </c>
      <c r="CE146" s="2594"/>
      <c r="CF146" s="2594"/>
      <c r="CG146" s="2594"/>
      <c r="CH146" s="2594"/>
      <c r="CI146" s="2594"/>
      <c r="CJ146" s="2594"/>
      <c r="CK146" s="2594"/>
      <c r="CL146" s="2594"/>
      <c r="CM146" s="2594"/>
      <c r="CN146" s="2594"/>
      <c r="CO146" s="2594"/>
      <c r="CP146" s="2594"/>
      <c r="CQ146" s="2594"/>
      <c r="CR146" s="2594"/>
      <c r="CS146" s="2594"/>
      <c r="CT146" s="2594"/>
      <c r="CU146" s="2594"/>
      <c r="CV146" s="2594"/>
      <c r="CW146" s="2594"/>
      <c r="CX146" s="2594"/>
      <c r="CY146" s="2594"/>
      <c r="CZ146" s="2594"/>
    </row>
    <row r="147" s="130" customFormat="true" ht="15" customHeight="true" x14ac:dyDescent="0.2">
      <c r="A147" s="3054"/>
      <c r="B147" s="300" t="s">
        <v>68</v>
      </c>
      <c r="C147" s="2799" t="s">
        <v>36</v>
      </c>
      <c r="D147" s="2807" t="s">
        <v>36</v>
      </c>
      <c r="E147" s="2807" t="s">
        <v>36</v>
      </c>
      <c r="F147" s="2807" t="s">
        <v>36</v>
      </c>
      <c r="G147" s="2816" t="s">
        <v>36</v>
      </c>
      <c r="H147" s="2825" t="s">
        <v>36</v>
      </c>
      <c r="I147" s="2807" t="s">
        <v>36</v>
      </c>
      <c r="J147" s="2807" t="s">
        <v>36</v>
      </c>
      <c r="K147" s="2807" t="s">
        <v>36</v>
      </c>
      <c r="L147" s="2834" t="s">
        <v>36</v>
      </c>
      <c r="M147" s="2839" t="s">
        <v>36</v>
      </c>
      <c r="N147" s="2807" t="s">
        <v>36</v>
      </c>
      <c r="O147" s="2807" t="s">
        <v>36</v>
      </c>
      <c r="P147" s="2807" t="s">
        <v>36</v>
      </c>
      <c r="Q147" s="2834" t="s">
        <v>36</v>
      </c>
      <c r="R147" s="2839" t="s">
        <v>36</v>
      </c>
      <c r="S147" s="2807" t="s">
        <v>36</v>
      </c>
      <c r="T147" s="2807" t="s">
        <v>36</v>
      </c>
      <c r="U147" s="2807" t="s">
        <v>36</v>
      </c>
      <c r="V147" s="2807" t="s">
        <v>36</v>
      </c>
      <c r="W147" s="2807" t="s">
        <v>36</v>
      </c>
      <c r="X147" s="2807" t="s">
        <v>36</v>
      </c>
      <c r="Y147" s="2847" t="s">
        <v>36</v>
      </c>
      <c r="Z147" s="2847" t="s">
        <v>36</v>
      </c>
      <c r="AA147" s="2847" t="s">
        <v>36</v>
      </c>
      <c r="AB147" s="2847" t="s">
        <v>36</v>
      </c>
      <c r="AC147" s="2847" t="s">
        <v>36</v>
      </c>
      <c r="AD147" s="2847" t="s">
        <v>36</v>
      </c>
      <c r="AE147" s="2574"/>
      <c r="AF147" s="2574"/>
      <c r="AG147" s="2574"/>
      <c r="AH147" s="2574"/>
      <c r="AI147" s="2574"/>
      <c r="AJ147" s="2574"/>
      <c r="AK147" s="2574"/>
      <c r="AL147" s="2574"/>
      <c r="AM147" s="2574"/>
      <c r="AN147" s="2574"/>
      <c r="AO147" s="2574"/>
      <c r="AP147" s="2574"/>
      <c r="AQ147" s="2574"/>
      <c r="AR147" s="2574"/>
      <c r="AS147" s="2574"/>
      <c r="AT147" s="2574"/>
      <c r="AU147" s="2574"/>
      <c r="AV147" s="2574"/>
      <c r="AW147" s="2574"/>
      <c r="AX147" s="2574"/>
      <c r="AY147" s="2574"/>
      <c r="AZ147" s="239"/>
      <c r="BA147" s="3031"/>
      <c r="BB147" s="173" t="s">
        <v>68</v>
      </c>
      <c r="BC147" s="1598" t="s">
        <v>36</v>
      </c>
      <c r="BD147" s="1617" t="s">
        <v>36</v>
      </c>
      <c r="BE147" s="1617" t="s">
        <v>36</v>
      </c>
      <c r="BF147" s="1617" t="s">
        <v>36</v>
      </c>
      <c r="BG147" s="1637" t="s">
        <v>36</v>
      </c>
      <c r="BH147" s="1657" t="s">
        <v>36</v>
      </c>
      <c r="BI147" s="1617" t="s">
        <v>36</v>
      </c>
      <c r="BJ147" s="1617" t="s">
        <v>36</v>
      </c>
      <c r="BK147" s="1617" t="s">
        <v>36</v>
      </c>
      <c r="BL147" s="1637" t="s">
        <v>36</v>
      </c>
      <c r="BM147" s="1657" t="s">
        <v>36</v>
      </c>
      <c r="BN147" s="1617" t="s">
        <v>36</v>
      </c>
      <c r="BO147" s="1617" t="s">
        <v>36</v>
      </c>
      <c r="BP147" s="1617" t="s">
        <v>36</v>
      </c>
      <c r="BQ147" s="1637" t="s">
        <v>36</v>
      </c>
      <c r="BR147" s="1657" t="s">
        <v>36</v>
      </c>
      <c r="BS147" s="1617" t="s">
        <v>36</v>
      </c>
      <c r="BT147" s="1617" t="s">
        <v>36</v>
      </c>
      <c r="BU147" s="1617" t="s">
        <v>36</v>
      </c>
      <c r="BV147" s="1617" t="s">
        <v>36</v>
      </c>
      <c r="BW147" s="1617" t="s">
        <v>36</v>
      </c>
      <c r="BX147" s="1617" t="s">
        <v>36</v>
      </c>
      <c r="BY147" s="1675" t="s">
        <v>36</v>
      </c>
      <c r="BZ147" s="1675" t="s">
        <v>36</v>
      </c>
      <c r="CA147" s="1675" t="s">
        <v>36</v>
      </c>
      <c r="CB147" s="1675" t="s">
        <v>36</v>
      </c>
      <c r="CC147" s="1675" t="s">
        <v>36</v>
      </c>
      <c r="CD147" s="1675" t="s">
        <v>36</v>
      </c>
      <c r="CE147" s="2594"/>
      <c r="CF147" s="2594"/>
      <c r="CG147" s="2594"/>
      <c r="CH147" s="2594"/>
      <c r="CI147" s="2594"/>
      <c r="CJ147" s="2594"/>
      <c r="CK147" s="2594"/>
      <c r="CL147" s="2594"/>
      <c r="CM147" s="2594"/>
      <c r="CN147" s="2594"/>
      <c r="CO147" s="2594"/>
      <c r="CP147" s="2594"/>
      <c r="CQ147" s="2594"/>
      <c r="CR147" s="2594"/>
      <c r="CS147" s="2594"/>
      <c r="CT147" s="2594"/>
      <c r="CU147" s="2594"/>
      <c r="CV147" s="2594"/>
      <c r="CW147" s="2594"/>
      <c r="CX147" s="2594"/>
      <c r="CY147" s="2594"/>
      <c r="CZ147" s="2594"/>
    </row>
    <row r="148" s="130" customFormat="true" ht="15" customHeight="true" x14ac:dyDescent="0.2">
      <c r="A148" s="3054" t="s">
        <v>110</v>
      </c>
      <c r="B148" s="300" t="s">
        <v>50</v>
      </c>
      <c r="C148" s="555">
        <v>19.128981746229005</v>
      </c>
      <c r="D148" s="571">
        <v>23.199451652919404</v>
      </c>
      <c r="E148" s="571">
        <v>23.9363371441307</v>
      </c>
      <c r="F148" s="571">
        <v>29.681897888319046</v>
      </c>
      <c r="G148" s="588">
        <v>39.851001588212476</v>
      </c>
      <c r="H148" s="604">
        <v>29.095183129538878</v>
      </c>
      <c r="I148" s="571">
        <v>42.262614689981397</v>
      </c>
      <c r="J148" s="571">
        <v>46.280720997485616</v>
      </c>
      <c r="K148" s="571">
        <v>51.498718766662513</v>
      </c>
      <c r="L148" s="620">
        <v>26.954259858176812</v>
      </c>
      <c r="M148" s="632">
        <v>18.39442115677598</v>
      </c>
      <c r="N148" s="571">
        <v>23.276925851468146</v>
      </c>
      <c r="O148" s="571">
        <v>23.533595069423395</v>
      </c>
      <c r="P148" s="571">
        <v>25.428370871010497</v>
      </c>
      <c r="Q148" s="620">
        <v>30.964311820495126</v>
      </c>
      <c r="R148" s="632">
        <v>28.186154031598843</v>
      </c>
      <c r="S148" s="571">
        <v>42.284464939509455</v>
      </c>
      <c r="T148" s="571">
        <v>33.460983592900803</v>
      </c>
      <c r="U148" s="571">
        <v>26.144636615494761</v>
      </c>
      <c r="V148" s="571">
        <v>24.619200442219736</v>
      </c>
      <c r="W148" s="571">
        <v>20.120635101215488</v>
      </c>
      <c r="X148" s="571">
        <v>5.9053038611376367</v>
      </c>
      <c r="Y148" s="646">
        <v>24.148997329480864</v>
      </c>
      <c r="Z148" s="646">
        <v>29.515993028699928</v>
      </c>
      <c r="AA148" s="646">
        <v>40.997820916797295</v>
      </c>
      <c r="AB148" s="646">
        <v>19.778640284211466</v>
      </c>
      <c r="AC148" s="646">
        <v>31.675321210357225</v>
      </c>
      <c r="AD148" s="646">
        <v>17.585459177068749</v>
      </c>
      <c r="AE148" s="2575"/>
      <c r="AF148" s="2575"/>
      <c r="AG148" s="2575"/>
      <c r="AH148" s="2575"/>
      <c r="AI148" s="2575"/>
      <c r="AJ148" s="2575"/>
      <c r="AK148" s="2575"/>
      <c r="AL148" s="2575"/>
      <c r="AM148" s="2575"/>
      <c r="AN148" s="2575"/>
      <c r="AO148" s="2575"/>
      <c r="AP148" s="2575"/>
      <c r="AQ148" s="2575"/>
      <c r="AR148" s="2575"/>
      <c r="AS148" s="2575"/>
      <c r="AT148" s="2575"/>
      <c r="AU148" s="2575"/>
      <c r="AV148" s="2575"/>
      <c r="AW148" s="2575"/>
      <c r="AX148" s="2575"/>
      <c r="AY148" s="2575"/>
      <c r="AZ148" s="239"/>
      <c r="BA148" s="3031" t="s">
        <v>110</v>
      </c>
      <c r="BB148" s="173" t="s">
        <v>50</v>
      </c>
      <c r="BC148" s="661">
        <v>1399.9766510000013</v>
      </c>
      <c r="BD148" s="677">
        <v>1698.4466730000013</v>
      </c>
      <c r="BE148" s="677">
        <v>1751.307247</v>
      </c>
      <c r="BF148" s="677">
        <v>2172.7528579999998</v>
      </c>
      <c r="BG148" s="694">
        <v>2915.7616519999997</v>
      </c>
      <c r="BH148" s="711">
        <v>407.12119399999983</v>
      </c>
      <c r="BI148" s="677">
        <v>583.44439900000009</v>
      </c>
      <c r="BJ148" s="677">
        <v>646.24007799999993</v>
      </c>
      <c r="BK148" s="677">
        <v>721.95349799999997</v>
      </c>
      <c r="BL148" s="694">
        <v>375.72649100000001</v>
      </c>
      <c r="BM148" s="711">
        <v>1089.5260560000002</v>
      </c>
      <c r="BN148" s="677">
        <v>1379.1789570000014</v>
      </c>
      <c r="BO148" s="677">
        <v>1394.5697910000004</v>
      </c>
      <c r="BP148" s="677">
        <v>1505.8483569999996</v>
      </c>
      <c r="BQ148" s="694">
        <v>1834.6362600000011</v>
      </c>
      <c r="BR148" s="711">
        <v>1120.9434869999998</v>
      </c>
      <c r="BS148" s="677">
        <v>545.80881300000055</v>
      </c>
      <c r="BT148" s="677">
        <v>1040.9996209999986</v>
      </c>
      <c r="BU148" s="677">
        <v>749.76286700000014</v>
      </c>
      <c r="BV148" s="677">
        <v>768.87403900000004</v>
      </c>
      <c r="BW148" s="677">
        <v>782.54996100000039</v>
      </c>
      <c r="BX148" s="677">
        <v>85.631889000000001</v>
      </c>
      <c r="BY148" s="728">
        <v>849.92882800000064</v>
      </c>
      <c r="BZ148" s="728">
        <v>1326.8110370000002</v>
      </c>
      <c r="CA148" s="728">
        <v>1273.1899840000008</v>
      </c>
      <c r="CB148" s="728">
        <v>347.46560500000021</v>
      </c>
      <c r="CC148" s="728">
        <v>768.03387700000007</v>
      </c>
      <c r="CD148" s="728">
        <v>278.24507299999999</v>
      </c>
      <c r="CE148" s="2904"/>
      <c r="CF148" s="2904"/>
      <c r="CG148" s="2904"/>
      <c r="CH148" s="2904"/>
      <c r="CI148" s="2904"/>
      <c r="CJ148" s="2904"/>
      <c r="CK148" s="2904"/>
      <c r="CL148" s="2904"/>
      <c r="CM148" s="2904"/>
      <c r="CN148" s="2904"/>
      <c r="CO148" s="2904"/>
      <c r="CP148" s="2904"/>
      <c r="CQ148" s="2904"/>
      <c r="CR148" s="2904"/>
      <c r="CS148" s="2904"/>
      <c r="CT148" s="2904"/>
      <c r="CU148" s="2904"/>
      <c r="CV148" s="2904"/>
      <c r="CW148" s="2904"/>
      <c r="CX148" s="2904"/>
      <c r="CY148" s="2904"/>
      <c r="CZ148" s="2594"/>
    </row>
    <row r="149" s="130" customFormat="true" ht="15" customHeight="true" x14ac:dyDescent="0.2">
      <c r="A149" s="3054"/>
      <c r="B149" s="300" t="s">
        <v>49</v>
      </c>
      <c r="C149" s="555">
        <v>7.4481082402233252</v>
      </c>
      <c r="D149" s="571">
        <v>18.554100785354841</v>
      </c>
      <c r="E149" s="571">
        <v>22.946244280092454</v>
      </c>
      <c r="F149" s="571">
        <v>26.028114069003578</v>
      </c>
      <c r="G149" s="588">
        <v>50.755350161768256</v>
      </c>
      <c r="H149" s="604">
        <v>37.396125946706746</v>
      </c>
      <c r="I149" s="571">
        <v>51.648160694844506</v>
      </c>
      <c r="J149" s="571">
        <v>51.07081142318146</v>
      </c>
      <c r="K149" s="571">
        <v>47.607136555505946</v>
      </c>
      <c r="L149" s="620">
        <v>72.617082127195815</v>
      </c>
      <c r="M149" s="632">
        <v>6.3631542952131914</v>
      </c>
      <c r="N149" s="571">
        <v>16.359850159652829</v>
      </c>
      <c r="O149" s="571">
        <v>19.216814441087134</v>
      </c>
      <c r="P149" s="571">
        <v>23.427156913164612</v>
      </c>
      <c r="Q149" s="620">
        <v>28.688981907530735</v>
      </c>
      <c r="R149" s="632">
        <v>16.43729700935333</v>
      </c>
      <c r="S149" s="571">
        <v>24.670456447354891</v>
      </c>
      <c r="T149" s="571">
        <v>56.623800781416044</v>
      </c>
      <c r="U149" s="571">
        <v>19.771547270191384</v>
      </c>
      <c r="V149" s="571">
        <v>34.215695310751308</v>
      </c>
      <c r="W149" s="571">
        <v>33.119585901897459</v>
      </c>
      <c r="X149" s="571">
        <v>21.546625484585043</v>
      </c>
      <c r="Y149" s="646">
        <v>6.8609019250980561</v>
      </c>
      <c r="Z149" s="646">
        <v>38.035622559663977</v>
      </c>
      <c r="AA149" s="646">
        <v>16.736560037771902</v>
      </c>
      <c r="AB149" s="646">
        <v>21.105222085194125</v>
      </c>
      <c r="AC149" s="646">
        <v>7.0225294666907763</v>
      </c>
      <c r="AD149" s="646">
        <v>13.856886622421142</v>
      </c>
      <c r="AE149" s="2575"/>
      <c r="AF149" s="2575"/>
      <c r="AG149" s="2575"/>
      <c r="AH149" s="2575"/>
      <c r="AI149" s="2575"/>
      <c r="AJ149" s="2575"/>
      <c r="AK149" s="2575"/>
      <c r="AL149" s="2575"/>
      <c r="AM149" s="2575"/>
      <c r="AN149" s="2575"/>
      <c r="AO149" s="2575"/>
      <c r="AP149" s="2575"/>
      <c r="AQ149" s="2575"/>
      <c r="AR149" s="2575"/>
      <c r="AS149" s="2575"/>
      <c r="AT149" s="2575"/>
      <c r="AU149" s="2575"/>
      <c r="AV149" s="2575"/>
      <c r="AW149" s="2575"/>
      <c r="AX149" s="2575"/>
      <c r="AY149" s="2575"/>
      <c r="AZ149" s="239"/>
      <c r="BA149" s="3031"/>
      <c r="BB149" s="173" t="s">
        <v>49</v>
      </c>
      <c r="BC149" s="661">
        <v>545.09841500000005</v>
      </c>
      <c r="BD149" s="677">
        <v>1358.3575690000002</v>
      </c>
      <c r="BE149" s="677">
        <v>1678.8668900000009</v>
      </c>
      <c r="BF149" s="677">
        <v>1905.2912129999997</v>
      </c>
      <c r="BG149" s="694">
        <v>3713.5955870000007</v>
      </c>
      <c r="BH149" s="711">
        <v>523.274089</v>
      </c>
      <c r="BI149" s="677">
        <v>713.01386100000059</v>
      </c>
      <c r="BJ149" s="677">
        <v>713.12642600000004</v>
      </c>
      <c r="BK149" s="677">
        <v>667.39793900000006</v>
      </c>
      <c r="BL149" s="694">
        <v>1012.2393119999996</v>
      </c>
      <c r="BM149" s="711">
        <v>376.89810099999994</v>
      </c>
      <c r="BN149" s="677">
        <v>969.33595200000036</v>
      </c>
      <c r="BO149" s="677">
        <v>1138.7630670000005</v>
      </c>
      <c r="BP149" s="677">
        <v>1387.3380219999997</v>
      </c>
      <c r="BQ149" s="694">
        <v>1699.8229050000004</v>
      </c>
      <c r="BR149" s="711">
        <v>653.69972100000007</v>
      </c>
      <c r="BS149" s="677">
        <v>318.44680000000011</v>
      </c>
      <c r="BT149" s="677">
        <v>1761.6145379999998</v>
      </c>
      <c r="BU149" s="677">
        <v>566.99858500000005</v>
      </c>
      <c r="BV149" s="677">
        <v>1068.5789700000005</v>
      </c>
      <c r="BW149" s="677">
        <v>1288.1169269999996</v>
      </c>
      <c r="BX149" s="677">
        <v>312.44425100000012</v>
      </c>
      <c r="BY149" s="728">
        <v>241.47082600000002</v>
      </c>
      <c r="BZ149" s="728">
        <v>1709.7877669999984</v>
      </c>
      <c r="CA149" s="728">
        <v>519.75495600000011</v>
      </c>
      <c r="CB149" s="728">
        <v>370.77062200000006</v>
      </c>
      <c r="CC149" s="728">
        <v>170.27579599999996</v>
      </c>
      <c r="CD149" s="728">
        <v>219.24991500000004</v>
      </c>
      <c r="CE149" s="2904"/>
      <c r="CF149" s="2904"/>
      <c r="CG149" s="2904"/>
      <c r="CH149" s="2904"/>
      <c r="CI149" s="2904"/>
      <c r="CJ149" s="2904"/>
      <c r="CK149" s="2904"/>
      <c r="CL149" s="2904"/>
      <c r="CM149" s="2904"/>
      <c r="CN149" s="2904"/>
      <c r="CO149" s="2904"/>
      <c r="CP149" s="2904"/>
      <c r="CQ149" s="2904"/>
      <c r="CR149" s="2904"/>
      <c r="CS149" s="2904"/>
      <c r="CT149" s="2904"/>
      <c r="CU149" s="2904"/>
      <c r="CV149" s="2904"/>
      <c r="CW149" s="2904"/>
      <c r="CX149" s="2904"/>
      <c r="CY149" s="2904"/>
      <c r="CZ149" s="2594"/>
    </row>
    <row r="150" s="130" customFormat="true" ht="15" customHeight="true" x14ac:dyDescent="0.2">
      <c r="A150" s="3054"/>
      <c r="B150" s="300" t="s">
        <v>112</v>
      </c>
      <c r="C150" s="555">
        <v>73.422910013547408</v>
      </c>
      <c r="D150" s="571">
        <v>58.246447561725702</v>
      </c>
      <c r="E150" s="571">
        <v>53.117418575776711</v>
      </c>
      <c r="F150" s="571">
        <v>44.289988042677372</v>
      </c>
      <c r="G150" s="588">
        <v>9.3936482500193339</v>
      </c>
      <c r="H150" s="604">
        <v>33.508690923754479</v>
      </c>
      <c r="I150" s="571">
        <v>6.0892246151742322</v>
      </c>
      <c r="J150" s="571">
        <v>2.6484675793329653</v>
      </c>
      <c r="K150" s="571">
        <v>0.89414467783143525</v>
      </c>
      <c r="L150" s="620">
        <v>0.42865801462738062</v>
      </c>
      <c r="M150" s="632">
        <v>75.242424548010931</v>
      </c>
      <c r="N150" s="571">
        <v>60.36322398887912</v>
      </c>
      <c r="O150" s="571">
        <v>57.249590489489535</v>
      </c>
      <c r="P150" s="571">
        <v>51.14447221582472</v>
      </c>
      <c r="Q150" s="620">
        <v>40.346706271974028</v>
      </c>
      <c r="R150" s="632">
        <v>55.376548959047952</v>
      </c>
      <c r="S150" s="571">
        <v>33.045078613135395</v>
      </c>
      <c r="T150" s="571">
        <v>9.9152156256830484</v>
      </c>
      <c r="U150" s="571">
        <v>54.083816114313763</v>
      </c>
      <c r="V150" s="571">
        <v>41.165104247029134</v>
      </c>
      <c r="W150" s="571">
        <v>46.759778996887121</v>
      </c>
      <c r="X150" s="571">
        <v>72.548070654277126</v>
      </c>
      <c r="Y150" s="646">
        <v>68.990100745421131</v>
      </c>
      <c r="Z150" s="646">
        <v>32.448384411636162</v>
      </c>
      <c r="AA150" s="646">
        <v>42.265619045430853</v>
      </c>
      <c r="AB150" s="646">
        <v>59.116137630594444</v>
      </c>
      <c r="AC150" s="646">
        <v>61.302149322952062</v>
      </c>
      <c r="AD150" s="646">
        <v>68.557654200509972</v>
      </c>
      <c r="AE150" s="2575"/>
      <c r="AF150" s="2575"/>
      <c r="AG150" s="2575"/>
      <c r="AH150" s="2575"/>
      <c r="AI150" s="2575"/>
      <c r="AJ150" s="2575"/>
      <c r="AK150" s="2575"/>
      <c r="AL150" s="2575"/>
      <c r="AM150" s="2575"/>
      <c r="AN150" s="2575"/>
      <c r="AO150" s="2575"/>
      <c r="AP150" s="2575"/>
      <c r="AQ150" s="2575"/>
      <c r="AR150" s="2575"/>
      <c r="AS150" s="2575"/>
      <c r="AT150" s="2575"/>
      <c r="AU150" s="2575"/>
      <c r="AV150" s="2575"/>
      <c r="AW150" s="2575"/>
      <c r="AX150" s="2575"/>
      <c r="AY150" s="2575"/>
      <c r="AZ150" s="239"/>
      <c r="BA150" s="3031"/>
      <c r="BB150" s="173" t="s">
        <v>112</v>
      </c>
      <c r="BC150" s="661">
        <v>5373.5405799999862</v>
      </c>
      <c r="BD150" s="677">
        <v>4264.2596279999989</v>
      </c>
      <c r="BE150" s="677">
        <v>3886.3473359999989</v>
      </c>
      <c r="BF150" s="677">
        <v>3242.0837260000048</v>
      </c>
      <c r="BG150" s="694">
        <v>687.30115300000034</v>
      </c>
      <c r="BH150" s="711">
        <v>468.87824000000006</v>
      </c>
      <c r="BI150" s="677">
        <v>84.063042999999979</v>
      </c>
      <c r="BJ150" s="677">
        <v>36.981833000000002</v>
      </c>
      <c r="BK150" s="677">
        <v>12.534891999999999</v>
      </c>
      <c r="BL150" s="694">
        <v>5.9752400000000003</v>
      </c>
      <c r="BM150" s="711">
        <v>4456.7089859999951</v>
      </c>
      <c r="BN150" s="677">
        <v>3576.5757399999979</v>
      </c>
      <c r="BO150" s="677">
        <v>3392.5351910000036</v>
      </c>
      <c r="BP150" s="677">
        <v>3028.7358890000041</v>
      </c>
      <c r="BQ150" s="694">
        <v>2390.5433690000023</v>
      </c>
      <c r="BR150" s="711">
        <v>2202.2863359999992</v>
      </c>
      <c r="BS150" s="677">
        <v>426.54660899999971</v>
      </c>
      <c r="BT150" s="677">
        <v>308.4707800000001</v>
      </c>
      <c r="BU150" s="677">
        <v>1550.9887409999992</v>
      </c>
      <c r="BV150" s="677">
        <v>1285.6136430000008</v>
      </c>
      <c r="BW150" s="677">
        <v>1818.623668999998</v>
      </c>
      <c r="BX150" s="677">
        <v>1052.0082419999997</v>
      </c>
      <c r="BY150" s="728">
        <v>2428.1205000000004</v>
      </c>
      <c r="BZ150" s="728">
        <v>1458.6287009999996</v>
      </c>
      <c r="CA150" s="728">
        <v>1312.5615370000007</v>
      </c>
      <c r="CB150" s="728">
        <v>1038.5357250000009</v>
      </c>
      <c r="CC150" s="728">
        <v>1486.3977890000003</v>
      </c>
      <c r="CD150" s="728">
        <v>1084.7501509999995</v>
      </c>
      <c r="CE150" s="2904"/>
      <c r="CF150" s="2904"/>
      <c r="CG150" s="2904"/>
      <c r="CH150" s="2904"/>
      <c r="CI150" s="2904"/>
      <c r="CJ150" s="2904"/>
      <c r="CK150" s="2904"/>
      <c r="CL150" s="2904"/>
      <c r="CM150" s="2904"/>
      <c r="CN150" s="2904"/>
      <c r="CO150" s="2904"/>
      <c r="CP150" s="2904"/>
      <c r="CQ150" s="2904"/>
      <c r="CR150" s="2904"/>
      <c r="CS150" s="2904"/>
      <c r="CT150" s="2904"/>
      <c r="CU150" s="2904"/>
      <c r="CV150" s="2904"/>
      <c r="CW150" s="2904"/>
      <c r="CX150" s="2904"/>
      <c r="CY150" s="2904"/>
      <c r="CZ150" s="2594"/>
    </row>
    <row r="151" s="130" customFormat="true" ht="15" customHeight="true" x14ac:dyDescent="0.2">
      <c r="A151" s="3054" t="s">
        <v>111</v>
      </c>
      <c r="B151" s="300" t="s">
        <v>50</v>
      </c>
      <c r="C151" s="555">
        <v>67.151847472335419</v>
      </c>
      <c r="D151" s="571">
        <v>55.356085845519843</v>
      </c>
      <c r="E151" s="571">
        <v>51.950492819960637</v>
      </c>
      <c r="F151" s="571">
        <v>53.014863558962041</v>
      </c>
      <c r="G151" s="588">
        <v>44.145573098546087</v>
      </c>
      <c r="H151" s="604">
        <v>43.029382469847242</v>
      </c>
      <c r="I151" s="571">
        <v>44.704935525147945</v>
      </c>
      <c r="J151" s="571">
        <v>47.129363800566637</v>
      </c>
      <c r="K151" s="571">
        <v>52.322183614843112</v>
      </c>
      <c r="L151" s="620">
        <v>27.382917872804185</v>
      </c>
      <c r="M151" s="632">
        <v>68.468981452584998</v>
      </c>
      <c r="N151" s="571">
        <v>58.556699456750238</v>
      </c>
      <c r="O151" s="571">
        <v>55.299612565460862</v>
      </c>
      <c r="P151" s="571">
        <v>51.680982931788222</v>
      </c>
      <c r="Q151" s="620">
        <v>52.463166384328488</v>
      </c>
      <c r="R151" s="632">
        <v>62.413114757841583</v>
      </c>
      <c r="S151" s="571">
        <v>66.389408911416865</v>
      </c>
      <c r="T151" s="571">
        <v>37.748868468409654</v>
      </c>
      <c r="U151" s="571">
        <v>56.451508645846914</v>
      </c>
      <c r="V151" s="571">
        <v>41.77104900823602</v>
      </c>
      <c r="W151" s="571">
        <v>38.465095339673518</v>
      </c>
      <c r="X151" s="571">
        <v>22.714455482609868</v>
      </c>
      <c r="Y151" s="646">
        <v>76.075165370781605</v>
      </c>
      <c r="Z151" s="646">
        <v>43.828916109431489</v>
      </c>
      <c r="AA151" s="646">
        <v>71.241944940113456</v>
      </c>
      <c r="AB151" s="646">
        <v>45.192838091703699</v>
      </c>
      <c r="AC151" s="646">
        <v>70.493715524168948</v>
      </c>
      <c r="AD151" s="646">
        <v>58.966040561546052</v>
      </c>
      <c r="AE151" s="2575"/>
      <c r="AF151" s="2575"/>
      <c r="AG151" s="2575"/>
      <c r="AH151" s="2575"/>
      <c r="AI151" s="2575"/>
      <c r="AJ151" s="2575"/>
      <c r="AK151" s="2575"/>
      <c r="AL151" s="2575"/>
      <c r="AM151" s="2575"/>
      <c r="AN151" s="2575"/>
      <c r="AO151" s="2575"/>
      <c r="AP151" s="2575"/>
      <c r="AQ151" s="2575"/>
      <c r="AR151" s="2575"/>
      <c r="AS151" s="2575"/>
      <c r="AT151" s="2575"/>
      <c r="AU151" s="2575"/>
      <c r="AV151" s="2575"/>
      <c r="AW151" s="2575"/>
      <c r="AX151" s="2575"/>
      <c r="AY151" s="2575"/>
      <c r="AZ151" s="239"/>
      <c r="BA151" s="3031" t="s">
        <v>111</v>
      </c>
      <c r="BB151" s="173" t="s">
        <v>50</v>
      </c>
      <c r="BC151" s="661">
        <v>1849.769154000003</v>
      </c>
      <c r="BD151" s="677">
        <v>1997.1111860000017</v>
      </c>
      <c r="BE151" s="677">
        <v>2119.0664850000003</v>
      </c>
      <c r="BF151" s="677">
        <v>2494.0643129999985</v>
      </c>
      <c r="BG151" s="694">
        <v>2989.9278810000001</v>
      </c>
      <c r="BH151" s="711">
        <v>428.91994599999992</v>
      </c>
      <c r="BI151" s="677">
        <v>592.61268900000005</v>
      </c>
      <c r="BJ151" s="677">
        <v>653.13006899999993</v>
      </c>
      <c r="BK151" s="677">
        <v>732.41016800000023</v>
      </c>
      <c r="BL151" s="694">
        <v>381.701731</v>
      </c>
      <c r="BM151" s="711">
        <v>1469.4045310000013</v>
      </c>
      <c r="BN151" s="677">
        <v>1624.0692250000016</v>
      </c>
      <c r="BO151" s="677">
        <v>1713.7642010000009</v>
      </c>
      <c r="BP151" s="677">
        <v>1806.7348110000003</v>
      </c>
      <c r="BQ151" s="694">
        <v>2047.1916480000009</v>
      </c>
      <c r="BR151" s="711">
        <v>1406.0520880000001</v>
      </c>
      <c r="BS151" s="677">
        <v>719.07963200000131</v>
      </c>
      <c r="BT151" s="677">
        <v>1083.5205759999985</v>
      </c>
      <c r="BU151" s="677">
        <v>766.10895100000027</v>
      </c>
      <c r="BV151" s="677">
        <v>803.83441800000014</v>
      </c>
      <c r="BW151" s="677">
        <v>950.53159900000037</v>
      </c>
      <c r="BX151" s="677">
        <v>99.648594000000003</v>
      </c>
      <c r="BY151" s="728">
        <v>939.12983800000052</v>
      </c>
      <c r="BZ151" s="728">
        <v>1405.5746969999996</v>
      </c>
      <c r="CA151" s="728">
        <v>1325.7139630000004</v>
      </c>
      <c r="CB151" s="728">
        <v>438.04289000000034</v>
      </c>
      <c r="CC151" s="728">
        <v>1138.9384590000002</v>
      </c>
      <c r="CD151" s="728">
        <v>373.76331399999992</v>
      </c>
      <c r="CE151" s="2904"/>
      <c r="CF151" s="2904"/>
      <c r="CG151" s="2904"/>
      <c r="CH151" s="2904"/>
      <c r="CI151" s="2904"/>
      <c r="CJ151" s="2904"/>
      <c r="CK151" s="2904"/>
      <c r="CL151" s="2904"/>
      <c r="CM151" s="2904"/>
      <c r="CN151" s="2904"/>
      <c r="CO151" s="2904"/>
      <c r="CP151" s="2904"/>
      <c r="CQ151" s="2904"/>
      <c r="CR151" s="2904"/>
      <c r="CS151" s="2904"/>
      <c r="CT151" s="2904"/>
      <c r="CU151" s="2904"/>
      <c r="CV151" s="2904"/>
      <c r="CW151" s="2904"/>
      <c r="CX151" s="2904"/>
      <c r="CY151" s="2904"/>
      <c r="CZ151" s="2594"/>
    </row>
    <row r="152" s="130" customFormat="true" ht="15" customHeight="true" x14ac:dyDescent="0.2">
      <c r="A152" s="3055"/>
      <c r="B152" s="301" t="s">
        <v>49</v>
      </c>
      <c r="C152" s="556">
        <v>32.848152527664539</v>
      </c>
      <c r="D152" s="572">
        <v>44.643914154480235</v>
      </c>
      <c r="E152" s="572">
        <v>48.049507180039434</v>
      </c>
      <c r="F152" s="572">
        <v>46.985136441037803</v>
      </c>
      <c r="G152" s="589">
        <v>55.854426901454026</v>
      </c>
      <c r="H152" s="605">
        <v>56.970617530152786</v>
      </c>
      <c r="I152" s="572">
        <v>55.295064474852175</v>
      </c>
      <c r="J152" s="572">
        <v>52.870636199433385</v>
      </c>
      <c r="K152" s="572">
        <v>47.67781638515681</v>
      </c>
      <c r="L152" s="621">
        <v>72.617082127195815</v>
      </c>
      <c r="M152" s="633">
        <v>31.531018547414959</v>
      </c>
      <c r="N152" s="572">
        <v>41.443300543249755</v>
      </c>
      <c r="O152" s="572">
        <v>44.700387434539167</v>
      </c>
      <c r="P152" s="572">
        <v>48.319017068211814</v>
      </c>
      <c r="Q152" s="621">
        <v>47.536833615671561</v>
      </c>
      <c r="R152" s="633">
        <v>37.586885242158409</v>
      </c>
      <c r="S152" s="572">
        <v>33.610591088583121</v>
      </c>
      <c r="T152" s="572">
        <v>62.251131531590239</v>
      </c>
      <c r="U152" s="572">
        <v>43.548491354153072</v>
      </c>
      <c r="V152" s="572">
        <v>58.228950991763917</v>
      </c>
      <c r="W152" s="572">
        <v>61.534904660326518</v>
      </c>
      <c r="X152" s="572">
        <v>77.285544517390164</v>
      </c>
      <c r="Y152" s="647">
        <v>23.924834629218399</v>
      </c>
      <c r="Z152" s="647">
        <v>56.171083890568518</v>
      </c>
      <c r="AA152" s="647">
        <v>28.758055059886562</v>
      </c>
      <c r="AB152" s="647">
        <v>54.807161908296322</v>
      </c>
      <c r="AC152" s="647">
        <v>29.506284475831031</v>
      </c>
      <c r="AD152" s="647">
        <v>41.033959438453991</v>
      </c>
      <c r="AE152" s="2576"/>
      <c r="AF152" s="2576"/>
      <c r="AG152" s="2576"/>
      <c r="AH152" s="2576"/>
      <c r="AI152" s="2576"/>
      <c r="AJ152" s="2576"/>
      <c r="AK152" s="2576"/>
      <c r="AL152" s="2576"/>
      <c r="AM152" s="2576"/>
      <c r="AN152" s="2576"/>
      <c r="AO152" s="2576"/>
      <c r="AP152" s="2576"/>
      <c r="AQ152" s="2576"/>
      <c r="AR152" s="2576"/>
      <c r="AS152" s="2576"/>
      <c r="AT152" s="2576"/>
      <c r="AU152" s="2576"/>
      <c r="AV152" s="2576"/>
      <c r="AW152" s="2576"/>
      <c r="AX152" s="2576"/>
      <c r="AY152" s="2576"/>
      <c r="AZ152" s="239"/>
      <c r="BA152" s="3056"/>
      <c r="BB152" s="265" t="s">
        <v>49</v>
      </c>
      <c r="BC152" s="662">
        <v>904.83734400000003</v>
      </c>
      <c r="BD152" s="678">
        <v>1610.6424250000005</v>
      </c>
      <c r="BE152" s="678">
        <v>1959.9448390000007</v>
      </c>
      <c r="BF152" s="678">
        <v>2210.3980689999994</v>
      </c>
      <c r="BG152" s="695">
        <v>3782.9548140000006</v>
      </c>
      <c r="BH152" s="712">
        <v>567.88716900000009</v>
      </c>
      <c r="BI152" s="678">
        <v>732.99640100000079</v>
      </c>
      <c r="BJ152" s="678">
        <v>732.69400399999995</v>
      </c>
      <c r="BK152" s="678">
        <v>667.39793900000006</v>
      </c>
      <c r="BL152" s="695">
        <v>1012.2393119999996</v>
      </c>
      <c r="BM152" s="712">
        <v>676.68337600000018</v>
      </c>
      <c r="BN152" s="678">
        <v>1149.4293499999999</v>
      </c>
      <c r="BO152" s="678">
        <v>1385.2886160000003</v>
      </c>
      <c r="BP152" s="678">
        <v>1689.2025889999998</v>
      </c>
      <c r="BQ152" s="695">
        <v>1854.9587350000004</v>
      </c>
      <c r="BR152" s="712">
        <v>846.76303499999995</v>
      </c>
      <c r="BS152" s="678">
        <v>364.04438400000015</v>
      </c>
      <c r="BT152" s="678">
        <v>1786.8186419999993</v>
      </c>
      <c r="BU152" s="678">
        <v>591.00084000000004</v>
      </c>
      <c r="BV152" s="678">
        <v>1120.54727</v>
      </c>
      <c r="BW152" s="678">
        <v>1520.6220289999987</v>
      </c>
      <c r="BX152" s="678">
        <v>339.05262900000002</v>
      </c>
      <c r="BY152" s="729">
        <v>295.34639799999997</v>
      </c>
      <c r="BZ152" s="729">
        <v>1801.3827679999981</v>
      </c>
      <c r="CA152" s="729">
        <v>535.14759000000015</v>
      </c>
      <c r="CB152" s="729">
        <v>531.2321290000001</v>
      </c>
      <c r="CC152" s="729">
        <v>476.7211079999999</v>
      </c>
      <c r="CD152" s="729">
        <v>260.09866899999997</v>
      </c>
      <c r="CE152" s="2905"/>
      <c r="CF152" s="2905"/>
      <c r="CG152" s="2905"/>
      <c r="CH152" s="2905"/>
      <c r="CI152" s="2905"/>
      <c r="CJ152" s="2905"/>
      <c r="CK152" s="2905"/>
      <c r="CL152" s="2905"/>
      <c r="CM152" s="2905"/>
      <c r="CN152" s="2905"/>
      <c r="CO152" s="2905"/>
      <c r="CP152" s="2905"/>
      <c r="CQ152" s="2905"/>
      <c r="CR152" s="2905"/>
      <c r="CS152" s="2905"/>
      <c r="CT152" s="2905"/>
      <c r="CU152" s="2905"/>
      <c r="CV152" s="2905"/>
      <c r="CW152" s="2905"/>
      <c r="CX152" s="2905"/>
      <c r="CY152" s="2905"/>
      <c r="CZ152" s="2595"/>
    </row>
    <row r="153" s="130" customFormat="true" ht="15" customHeight="true" x14ac:dyDescent="0.2">
      <c r="A153" s="3534" t="s">
        <v>63</v>
      </c>
      <c r="B153" s="300" t="s">
        <v>382</v>
      </c>
      <c r="C153" s="737">
        <v>0</v>
      </c>
      <c r="D153" s="738">
        <v>0</v>
      </c>
      <c r="E153" s="738">
        <v>0</v>
      </c>
      <c r="F153" s="738">
        <v>0</v>
      </c>
      <c r="G153" s="739">
        <v>0.7817637633942448</v>
      </c>
      <c r="H153" s="740">
        <v>0</v>
      </c>
      <c r="I153" s="738">
        <v>0</v>
      </c>
      <c r="J153" s="738">
        <v>0</v>
      </c>
      <c r="K153" s="738">
        <v>0.42668295397864558</v>
      </c>
      <c r="L153" s="741">
        <v>3.5735232311399856</v>
      </c>
      <c r="M153" s="742">
        <v>0</v>
      </c>
      <c r="N153" s="738">
        <v>0</v>
      </c>
      <c r="O153" s="738">
        <v>0</v>
      </c>
      <c r="P153" s="738">
        <v>0</v>
      </c>
      <c r="Q153" s="741">
        <v>2.3705762013434401E-2</v>
      </c>
      <c r="R153" s="742">
        <v>1.8725853494778458E-2</v>
      </c>
      <c r="S153" s="738">
        <v>3.4952140018860205E-2</v>
      </c>
      <c r="T153" s="738">
        <v>1.5772019717266863</v>
      </c>
      <c r="U153" s="738">
        <v>0</v>
      </c>
      <c r="V153" s="738">
        <v>0</v>
      </c>
      <c r="W153" s="738">
        <v>0.15379694348714112</v>
      </c>
      <c r="X153" s="738">
        <v>0</v>
      </c>
      <c r="Y153" s="743">
        <v>2.7089033683084292E-2</v>
      </c>
      <c r="Z153" s="743">
        <v>0</v>
      </c>
      <c r="AA153" s="743">
        <v>0</v>
      </c>
      <c r="AB153" s="743">
        <v>0</v>
      </c>
      <c r="AC153" s="743">
        <v>0</v>
      </c>
      <c r="AD153" s="743">
        <v>0</v>
      </c>
      <c r="AE153" s="2575"/>
      <c r="AF153" s="2575"/>
      <c r="AG153" s="2575"/>
      <c r="AH153" s="2575"/>
      <c r="AI153" s="2575"/>
      <c r="AJ153" s="2575"/>
      <c r="AK153" s="2575"/>
      <c r="AL153" s="2575"/>
      <c r="AM153" s="2575"/>
      <c r="AN153" s="2575"/>
      <c r="AO153" s="2575"/>
      <c r="AP153" s="2575"/>
      <c r="AQ153" s="2575"/>
      <c r="AR153" s="2575"/>
      <c r="AS153" s="2575"/>
      <c r="AT153" s="2575"/>
      <c r="AU153" s="2575"/>
      <c r="AV153" s="2575"/>
      <c r="AW153" s="2575"/>
      <c r="AX153" s="2575"/>
      <c r="AY153" s="2575"/>
      <c r="AZ153" s="239"/>
      <c r="BA153" s="3520" t="s">
        <v>63</v>
      </c>
      <c r="BB153" s="264" t="s">
        <v>382</v>
      </c>
      <c r="BC153" s="511">
        <v>0</v>
      </c>
      <c r="BD153" s="443">
        <v>0</v>
      </c>
      <c r="BE153" s="443">
        <v>0</v>
      </c>
      <c r="BF153" s="443">
        <v>0</v>
      </c>
      <c r="BG153" s="512">
        <v>57.198984000000003</v>
      </c>
      <c r="BH153" s="523">
        <v>0</v>
      </c>
      <c r="BI153" s="443">
        <v>0</v>
      </c>
      <c r="BJ153" s="443">
        <v>0</v>
      </c>
      <c r="BK153" s="443">
        <v>5.9816099999999999</v>
      </c>
      <c r="BL153" s="512">
        <v>49.812806999999999</v>
      </c>
      <c r="BM153" s="523">
        <v>0</v>
      </c>
      <c r="BN153" s="443">
        <v>0</v>
      </c>
      <c r="BO153" s="443">
        <v>0</v>
      </c>
      <c r="BP153" s="443">
        <v>0</v>
      </c>
      <c r="BQ153" s="512">
        <v>1.4045670000000001</v>
      </c>
      <c r="BR153" s="523">
        <v>0.74471399999999999</v>
      </c>
      <c r="BS153" s="443">
        <v>0.45116299999999998</v>
      </c>
      <c r="BT153" s="443">
        <v>49.068092999999998</v>
      </c>
      <c r="BU153" s="443">
        <v>0</v>
      </c>
      <c r="BV153" s="443">
        <v>0</v>
      </c>
      <c r="BW153" s="443">
        <v>5.9816099999999999</v>
      </c>
      <c r="BX153" s="443">
        <v>0</v>
      </c>
      <c r="BY153" s="444">
        <v>0.95340400000000003</v>
      </c>
      <c r="BZ153" s="444">
        <v>0</v>
      </c>
      <c r="CA153" s="444">
        <v>0</v>
      </c>
      <c r="CB153" s="444">
        <v>0</v>
      </c>
      <c r="CC153" s="444">
        <v>0</v>
      </c>
      <c r="CD153" s="444">
        <v>0</v>
      </c>
      <c r="CE153" s="2596"/>
      <c r="CF153" s="2596"/>
      <c r="CG153" s="2596"/>
      <c r="CH153" s="2596"/>
      <c r="CI153" s="2596"/>
      <c r="CJ153" s="2596"/>
      <c r="CK153" s="2596"/>
      <c r="CL153" s="2596"/>
      <c r="CM153" s="2596"/>
      <c r="CN153" s="2596"/>
      <c r="CO153" s="2596"/>
      <c r="CP153" s="2596"/>
      <c r="CQ153" s="2596"/>
      <c r="CR153" s="2596"/>
      <c r="CS153" s="2596"/>
      <c r="CT153" s="2596"/>
      <c r="CU153" s="2596"/>
      <c r="CV153" s="2596"/>
      <c r="CW153" s="2596"/>
      <c r="CX153" s="2596"/>
      <c r="CY153" s="2596"/>
      <c r="CZ153" s="2596"/>
    </row>
    <row r="154" s="130" customFormat="true" ht="15" customHeight="true" x14ac:dyDescent="0.2">
      <c r="A154" s="3534"/>
      <c r="B154" s="300" t="s">
        <v>383</v>
      </c>
      <c r="C154" s="371">
        <v>0</v>
      </c>
      <c r="D154" s="372">
        <v>0.23873295343891038</v>
      </c>
      <c r="E154" s="372">
        <v>0.34101187089406954</v>
      </c>
      <c r="F154" s="372">
        <v>8.8843411673548464E-2</v>
      </c>
      <c r="G154" s="373">
        <v>6.9851733758516623</v>
      </c>
      <c r="H154" s="374">
        <v>0</v>
      </c>
      <c r="I154" s="372">
        <v>2.9737399133782167</v>
      </c>
      <c r="J154" s="372">
        <v>5.3663520064764487</v>
      </c>
      <c r="K154" s="372">
        <v>8.5715098659757221</v>
      </c>
      <c r="L154" s="375">
        <v>19.43486063205043</v>
      </c>
      <c r="M154" s="376">
        <v>0</v>
      </c>
      <c r="N154" s="372">
        <v>0.14868781799122158</v>
      </c>
      <c r="O154" s="372">
        <v>0.31129052181239458</v>
      </c>
      <c r="P154" s="372">
        <v>0.3661000053175128</v>
      </c>
      <c r="Q154" s="375">
        <v>6.7879633416541463E-2</v>
      </c>
      <c r="R154" s="376">
        <v>0.16249606457699944</v>
      </c>
      <c r="S154" s="372">
        <v>0</v>
      </c>
      <c r="T154" s="372">
        <v>11.19299298565374</v>
      </c>
      <c r="U154" s="372">
        <v>0</v>
      </c>
      <c r="V154" s="372">
        <v>4.0635768025869252</v>
      </c>
      <c r="W154" s="372">
        <v>0.41012518263237641</v>
      </c>
      <c r="X154" s="372">
        <v>0.68833633490224155</v>
      </c>
      <c r="Y154" s="377">
        <v>6.5143994058230945E-2</v>
      </c>
      <c r="Z154" s="377">
        <v>0.35279004193582003</v>
      </c>
      <c r="AA154" s="377">
        <v>1.0038082429025956</v>
      </c>
      <c r="AB154" s="377">
        <v>0.18012017370957276</v>
      </c>
      <c r="AC154" s="377">
        <v>0</v>
      </c>
      <c r="AD154" s="377">
        <v>0</v>
      </c>
      <c r="AE154" s="2881"/>
      <c r="AF154" s="2881"/>
      <c r="AG154" s="2881"/>
      <c r="AH154" s="2881"/>
      <c r="AI154" s="2881"/>
      <c r="AJ154" s="2881"/>
      <c r="AK154" s="2881"/>
      <c r="AL154" s="2881"/>
      <c r="AM154" s="2881"/>
      <c r="AN154" s="2881"/>
      <c r="AO154" s="2881"/>
      <c r="AP154" s="2881"/>
      <c r="AQ154" s="2881"/>
      <c r="AR154" s="2881"/>
      <c r="AS154" s="2881"/>
      <c r="AT154" s="2881"/>
      <c r="AU154" s="2881"/>
      <c r="AV154" s="2881"/>
      <c r="AW154" s="2881"/>
      <c r="AX154" s="2881"/>
      <c r="AY154" s="2881"/>
      <c r="AZ154" s="239"/>
      <c r="BA154" s="3520"/>
      <c r="BB154" s="173" t="s">
        <v>383</v>
      </c>
      <c r="BC154" s="513">
        <v>0</v>
      </c>
      <c r="BD154" s="445">
        <v>17.477792000000001</v>
      </c>
      <c r="BE154" s="445">
        <v>24.920223999999997</v>
      </c>
      <c r="BF154" s="445">
        <v>6.500928</v>
      </c>
      <c r="BG154" s="514">
        <v>511.08127400000006</v>
      </c>
      <c r="BH154" s="524">
        <v>0</v>
      </c>
      <c r="BI154" s="445">
        <v>41.053112999999996</v>
      </c>
      <c r="BJ154" s="445">
        <v>74.932967000000005</v>
      </c>
      <c r="BK154" s="445">
        <v>120.162825</v>
      </c>
      <c r="BL154" s="514">
        <v>270.91049900000007</v>
      </c>
      <c r="BM154" s="524">
        <v>0</v>
      </c>
      <c r="BN154" s="445">
        <v>8.8098880000000008</v>
      </c>
      <c r="BO154" s="445">
        <v>18.419295999999999</v>
      </c>
      <c r="BP154" s="445">
        <v>21.66976</v>
      </c>
      <c r="BQ154" s="514">
        <v>4.0218699999999998</v>
      </c>
      <c r="BR154" s="524">
        <v>6.4623540000000004</v>
      </c>
      <c r="BS154" s="445">
        <v>0</v>
      </c>
      <c r="BT154" s="445">
        <v>348.22351900000012</v>
      </c>
      <c r="BU154" s="445">
        <v>0</v>
      </c>
      <c r="BV154" s="445">
        <v>126.90821199999998</v>
      </c>
      <c r="BW154" s="445">
        <v>15.95096</v>
      </c>
      <c r="BX154" s="445">
        <v>9.9619079999999993</v>
      </c>
      <c r="BY154" s="446">
        <v>2.2927560000000002</v>
      </c>
      <c r="BZ154" s="446">
        <v>15.858714999999998</v>
      </c>
      <c r="CA154" s="446">
        <v>31.173329999999996</v>
      </c>
      <c r="CB154" s="446">
        <v>3.1484640000000002</v>
      </c>
      <c r="CC154" s="446">
        <v>0</v>
      </c>
      <c r="CD154" s="446">
        <v>0</v>
      </c>
      <c r="CE154" s="2596"/>
      <c r="CF154" s="2596"/>
      <c r="CG154" s="2596"/>
      <c r="CH154" s="2596"/>
      <c r="CI154" s="2596"/>
      <c r="CJ154" s="2596"/>
      <c r="CK154" s="2596"/>
      <c r="CL154" s="2596"/>
      <c r="CM154" s="2596"/>
      <c r="CN154" s="2596"/>
      <c r="CO154" s="2596"/>
      <c r="CP154" s="2596"/>
      <c r="CQ154" s="2596"/>
      <c r="CR154" s="2596"/>
      <c r="CS154" s="2596"/>
      <c r="CT154" s="2596"/>
      <c r="CU154" s="2596"/>
      <c r="CV154" s="2596"/>
      <c r="CW154" s="2596"/>
      <c r="CX154" s="2596"/>
      <c r="CY154" s="2596"/>
      <c r="CZ154" s="2596"/>
    </row>
    <row r="155" s="130" customFormat="true" ht="15" customHeight="true" x14ac:dyDescent="0.2">
      <c r="A155" s="3534"/>
      <c r="B155" s="300" t="s">
        <v>384</v>
      </c>
      <c r="C155" s="371">
        <v>0</v>
      </c>
      <c r="D155" s="372">
        <v>0</v>
      </c>
      <c r="E155" s="372">
        <v>0</v>
      </c>
      <c r="F155" s="372">
        <v>0</v>
      </c>
      <c r="G155" s="373">
        <v>0.59636635554434703</v>
      </c>
      <c r="H155" s="374">
        <v>0</v>
      </c>
      <c r="I155" s="372">
        <v>0.65917968670419036</v>
      </c>
      <c r="J155" s="372">
        <v>0</v>
      </c>
      <c r="K155" s="372">
        <v>0</v>
      </c>
      <c r="L155" s="375">
        <v>2.4774342626196719</v>
      </c>
      <c r="M155" s="376">
        <v>0</v>
      </c>
      <c r="N155" s="372">
        <v>0</v>
      </c>
      <c r="O155" s="372">
        <v>0</v>
      </c>
      <c r="P155" s="372">
        <v>0</v>
      </c>
      <c r="Q155" s="375">
        <v>0</v>
      </c>
      <c r="R155" s="376">
        <v>0</v>
      </c>
      <c r="S155" s="372">
        <v>0</v>
      </c>
      <c r="T155" s="372">
        <v>1.3665886606640145</v>
      </c>
      <c r="U155" s="372">
        <v>0</v>
      </c>
      <c r="V155" s="372">
        <v>0</v>
      </c>
      <c r="W155" s="372">
        <v>0</v>
      </c>
      <c r="X155" s="372">
        <v>0</v>
      </c>
      <c r="Y155" s="377">
        <v>0</v>
      </c>
      <c r="Z155" s="377">
        <v>0</v>
      </c>
      <c r="AA155" s="377">
        <v>0</v>
      </c>
      <c r="AB155" s="377">
        <v>0</v>
      </c>
      <c r="AC155" s="377">
        <v>0</v>
      </c>
      <c r="AD155" s="377">
        <v>7.1001346344194083E-2</v>
      </c>
      <c r="AE155" s="2881"/>
      <c r="AF155" s="2881"/>
      <c r="AG155" s="2881"/>
      <c r="AH155" s="2881"/>
      <c r="AI155" s="2881"/>
      <c r="AJ155" s="2881"/>
      <c r="AK155" s="2881"/>
      <c r="AL155" s="2881"/>
      <c r="AM155" s="2881"/>
      <c r="AN155" s="2881"/>
      <c r="AO155" s="2881"/>
      <c r="AP155" s="2881"/>
      <c r="AQ155" s="2881"/>
      <c r="AR155" s="2881"/>
      <c r="AS155" s="2881"/>
      <c r="AT155" s="2881"/>
      <c r="AU155" s="2881"/>
      <c r="AV155" s="2881"/>
      <c r="AW155" s="2881"/>
      <c r="AX155" s="2881"/>
      <c r="AY155" s="2881"/>
      <c r="AZ155" s="239"/>
      <c r="BA155" s="3520"/>
      <c r="BB155" s="173" t="s">
        <v>384</v>
      </c>
      <c r="BC155" s="513">
        <v>0</v>
      </c>
      <c r="BD155" s="445">
        <v>0</v>
      </c>
      <c r="BE155" s="445">
        <v>0</v>
      </c>
      <c r="BF155" s="445">
        <v>0</v>
      </c>
      <c r="BG155" s="514">
        <v>43.634088999999996</v>
      </c>
      <c r="BH155" s="524">
        <v>0</v>
      </c>
      <c r="BI155" s="445">
        <v>9.1001159999999999</v>
      </c>
      <c r="BJ155" s="445">
        <v>0</v>
      </c>
      <c r="BK155" s="445">
        <v>0</v>
      </c>
      <c r="BL155" s="514">
        <v>34.533973000000003</v>
      </c>
      <c r="BM155" s="524">
        <v>0</v>
      </c>
      <c r="BN155" s="445">
        <v>0</v>
      </c>
      <c r="BO155" s="445">
        <v>0</v>
      </c>
      <c r="BP155" s="445">
        <v>0</v>
      </c>
      <c r="BQ155" s="514">
        <v>0</v>
      </c>
      <c r="BR155" s="524">
        <v>0</v>
      </c>
      <c r="BS155" s="445">
        <v>0</v>
      </c>
      <c r="BT155" s="445">
        <v>42.515733999999995</v>
      </c>
      <c r="BU155" s="445">
        <v>0</v>
      </c>
      <c r="BV155" s="445">
        <v>0</v>
      </c>
      <c r="BW155" s="445">
        <v>0</v>
      </c>
      <c r="BX155" s="445">
        <v>0</v>
      </c>
      <c r="BY155" s="446">
        <v>0</v>
      </c>
      <c r="BZ155" s="446">
        <v>0</v>
      </c>
      <c r="CA155" s="446">
        <v>0</v>
      </c>
      <c r="CB155" s="446">
        <v>0</v>
      </c>
      <c r="CC155" s="446">
        <v>0</v>
      </c>
      <c r="CD155" s="446">
        <v>1.118355</v>
      </c>
      <c r="CE155" s="2596"/>
      <c r="CF155" s="2596"/>
      <c r="CG155" s="2596"/>
      <c r="CH155" s="2596"/>
      <c r="CI155" s="2596"/>
      <c r="CJ155" s="2596"/>
      <c r="CK155" s="2596"/>
      <c r="CL155" s="2596"/>
      <c r="CM155" s="2596"/>
      <c r="CN155" s="2596"/>
      <c r="CO155" s="2596"/>
      <c r="CP155" s="2596"/>
      <c r="CQ155" s="2596"/>
      <c r="CR155" s="2596"/>
      <c r="CS155" s="2596"/>
      <c r="CT155" s="2596"/>
      <c r="CU155" s="2596"/>
      <c r="CV155" s="2596"/>
      <c r="CW155" s="2596"/>
      <c r="CX155" s="2596"/>
      <c r="CY155" s="2596"/>
      <c r="CZ155" s="2596"/>
    </row>
    <row r="156" s="130" customFormat="true" ht="15" customHeight="true" x14ac:dyDescent="0.2">
      <c r="A156" s="3534"/>
      <c r="B156" s="300" t="s">
        <v>386</v>
      </c>
      <c r="C156" s="371">
        <v>0</v>
      </c>
      <c r="D156" s="372">
        <v>1.0675224446580324E-2</v>
      </c>
      <c r="E156" s="372">
        <v>0</v>
      </c>
      <c r="F156" s="372">
        <v>0</v>
      </c>
      <c r="G156" s="373">
        <v>0</v>
      </c>
      <c r="H156" s="374">
        <v>0</v>
      </c>
      <c r="I156" s="372">
        <v>0</v>
      </c>
      <c r="J156" s="372">
        <v>0</v>
      </c>
      <c r="K156" s="372">
        <v>0</v>
      </c>
      <c r="L156" s="375">
        <v>0</v>
      </c>
      <c r="M156" s="376">
        <v>0</v>
      </c>
      <c r="N156" s="372">
        <v>0</v>
      </c>
      <c r="O156" s="372">
        <v>1.3208213517892264E-2</v>
      </c>
      <c r="P156" s="372">
        <v>0</v>
      </c>
      <c r="Q156" s="375">
        <v>0</v>
      </c>
      <c r="R156" s="376">
        <v>0</v>
      </c>
      <c r="S156" s="372">
        <v>0</v>
      </c>
      <c r="T156" s="372">
        <v>0</v>
      </c>
      <c r="U156" s="372">
        <v>0</v>
      </c>
      <c r="V156" s="372">
        <v>0</v>
      </c>
      <c r="W156" s="372">
        <v>0</v>
      </c>
      <c r="X156" s="372">
        <v>0</v>
      </c>
      <c r="Y156" s="377">
        <v>0</v>
      </c>
      <c r="Z156" s="377">
        <v>0</v>
      </c>
      <c r="AA156" s="377">
        <v>0</v>
      </c>
      <c r="AB156" s="377">
        <v>0</v>
      </c>
      <c r="AC156" s="377">
        <v>0</v>
      </c>
      <c r="AD156" s="377">
        <v>4.9617869300751051E-2</v>
      </c>
      <c r="AE156" s="2881"/>
      <c r="AF156" s="2881"/>
      <c r="AG156" s="2881"/>
      <c r="AH156" s="2881"/>
      <c r="AI156" s="2881"/>
      <c r="AJ156" s="2881"/>
      <c r="AK156" s="2881"/>
      <c r="AL156" s="2881"/>
      <c r="AM156" s="2881"/>
      <c r="AN156" s="2881"/>
      <c r="AO156" s="2881"/>
      <c r="AP156" s="2881"/>
      <c r="AQ156" s="2881"/>
      <c r="AR156" s="2881"/>
      <c r="AS156" s="2881"/>
      <c r="AT156" s="2881"/>
      <c r="AU156" s="2881"/>
      <c r="AV156" s="2881"/>
      <c r="AW156" s="2881"/>
      <c r="AX156" s="2881"/>
      <c r="AY156" s="2881"/>
      <c r="AZ156" s="239"/>
      <c r="BA156" s="3520"/>
      <c r="BB156" s="173" t="s">
        <v>386</v>
      </c>
      <c r="BC156" s="513">
        <v>0</v>
      </c>
      <c r="BD156" s="445">
        <v>0.78154000000000001</v>
      </c>
      <c r="BE156" s="445">
        <v>0</v>
      </c>
      <c r="BF156" s="445">
        <v>0</v>
      </c>
      <c r="BG156" s="514">
        <v>0</v>
      </c>
      <c r="BH156" s="524">
        <v>0</v>
      </c>
      <c r="BI156" s="445">
        <v>0</v>
      </c>
      <c r="BJ156" s="445">
        <v>0</v>
      </c>
      <c r="BK156" s="445">
        <v>0</v>
      </c>
      <c r="BL156" s="514">
        <v>0</v>
      </c>
      <c r="BM156" s="524">
        <v>0</v>
      </c>
      <c r="BN156" s="445">
        <v>0</v>
      </c>
      <c r="BO156" s="445">
        <v>0.78154000000000001</v>
      </c>
      <c r="BP156" s="445">
        <v>0</v>
      </c>
      <c r="BQ156" s="514">
        <v>0</v>
      </c>
      <c r="BR156" s="524">
        <v>0</v>
      </c>
      <c r="BS156" s="445">
        <v>0</v>
      </c>
      <c r="BT156" s="445">
        <v>0</v>
      </c>
      <c r="BU156" s="445">
        <v>0</v>
      </c>
      <c r="BV156" s="445">
        <v>0</v>
      </c>
      <c r="BW156" s="445">
        <v>0</v>
      </c>
      <c r="BX156" s="445">
        <v>0</v>
      </c>
      <c r="BY156" s="446">
        <v>0</v>
      </c>
      <c r="BZ156" s="446">
        <v>0</v>
      </c>
      <c r="CA156" s="446">
        <v>0</v>
      </c>
      <c r="CB156" s="446">
        <v>0</v>
      </c>
      <c r="CC156" s="446">
        <v>0</v>
      </c>
      <c r="CD156" s="446">
        <v>0.78154000000000001</v>
      </c>
      <c r="CE156" s="2596"/>
      <c r="CF156" s="2596"/>
      <c r="CG156" s="2596"/>
      <c r="CH156" s="2596"/>
      <c r="CI156" s="2596"/>
      <c r="CJ156" s="2596"/>
      <c r="CK156" s="2596"/>
      <c r="CL156" s="2596"/>
      <c r="CM156" s="2596"/>
      <c r="CN156" s="2596"/>
      <c r="CO156" s="2596"/>
      <c r="CP156" s="2596"/>
      <c r="CQ156" s="2596"/>
      <c r="CR156" s="2596"/>
      <c r="CS156" s="2596"/>
      <c r="CT156" s="2596"/>
      <c r="CU156" s="2596"/>
      <c r="CV156" s="2596"/>
      <c r="CW156" s="2596"/>
      <c r="CX156" s="2596"/>
      <c r="CY156" s="2596"/>
      <c r="CZ156" s="2596"/>
    </row>
    <row r="157" s="130" customFormat="true" ht="15" customHeight="true" x14ac:dyDescent="0.2">
      <c r="A157" s="3534"/>
      <c r="B157" s="300" t="s">
        <v>387</v>
      </c>
      <c r="C157" s="371">
        <v>4.6304655583617294</v>
      </c>
      <c r="D157" s="372">
        <v>7.1491167034443555</v>
      </c>
      <c r="E157" s="372">
        <v>5.9380402208695298</v>
      </c>
      <c r="F157" s="372">
        <v>5.2918540850023259</v>
      </c>
      <c r="G157" s="373">
        <v>5.4311927892450962</v>
      </c>
      <c r="H157" s="374">
        <v>3.6758799587462825</v>
      </c>
      <c r="I157" s="372">
        <v>2.8308325206626694</v>
      </c>
      <c r="J157" s="372">
        <v>4.0313778810337073</v>
      </c>
      <c r="K157" s="372">
        <v>5.8477310395399327</v>
      </c>
      <c r="L157" s="375">
        <v>9.144377134176974</v>
      </c>
      <c r="M157" s="376">
        <v>4.4007814222605708</v>
      </c>
      <c r="N157" s="372">
        <v>7.8528089030760846</v>
      </c>
      <c r="O157" s="372">
        <v>6.8522335128182785</v>
      </c>
      <c r="P157" s="372">
        <v>5.1924769102021191</v>
      </c>
      <c r="Q157" s="375">
        <v>4.8235624433911761</v>
      </c>
      <c r="R157" s="376">
        <v>9.685042386056427</v>
      </c>
      <c r="S157" s="372">
        <v>0</v>
      </c>
      <c r="T157" s="372">
        <v>8.4657046710096235</v>
      </c>
      <c r="U157" s="372">
        <v>12.408098720333687</v>
      </c>
      <c r="V157" s="372">
        <v>18.283787335576875</v>
      </c>
      <c r="W157" s="372">
        <v>0.54810487125043117</v>
      </c>
      <c r="X157" s="372">
        <v>1.5199686618757482</v>
      </c>
      <c r="Y157" s="377">
        <v>3.1182784072217595</v>
      </c>
      <c r="Z157" s="377">
        <v>2.2868047920969485</v>
      </c>
      <c r="AA157" s="377">
        <v>0</v>
      </c>
      <c r="AB157" s="377">
        <v>2.2416044017354291</v>
      </c>
      <c r="AC157" s="377">
        <v>8.4846302997025234</v>
      </c>
      <c r="AD157" s="377">
        <v>0.27450209748378196</v>
      </c>
      <c r="AE157" s="2881"/>
      <c r="AF157" s="2881"/>
      <c r="AG157" s="2881"/>
      <c r="AH157" s="2881"/>
      <c r="AI157" s="2881"/>
      <c r="AJ157" s="2881"/>
      <c r="AK157" s="2881"/>
      <c r="AL157" s="2881"/>
      <c r="AM157" s="2881"/>
      <c r="AN157" s="2881"/>
      <c r="AO157" s="2881"/>
      <c r="AP157" s="2881"/>
      <c r="AQ157" s="2881"/>
      <c r="AR157" s="2881"/>
      <c r="AS157" s="2881"/>
      <c r="AT157" s="2881"/>
      <c r="AU157" s="2881"/>
      <c r="AV157" s="2881"/>
      <c r="AW157" s="2881"/>
      <c r="AX157" s="2881"/>
      <c r="AY157" s="2881"/>
      <c r="AZ157" s="239"/>
      <c r="BA157" s="3520"/>
      <c r="BB157" s="173" t="s">
        <v>387</v>
      </c>
      <c r="BC157" s="513">
        <v>338.55595800000003</v>
      </c>
      <c r="BD157" s="445">
        <v>523.39140000000009</v>
      </c>
      <c r="BE157" s="445">
        <v>433.93589800000007</v>
      </c>
      <c r="BF157" s="445">
        <v>387.2201859999999</v>
      </c>
      <c r="BG157" s="514">
        <v>397.381823</v>
      </c>
      <c r="BH157" s="524">
        <v>51.435614999999999</v>
      </c>
      <c r="BI157" s="445">
        <v>39.080245999999995</v>
      </c>
      <c r="BJ157" s="445">
        <v>56.292077999999997</v>
      </c>
      <c r="BK157" s="445">
        <v>81.97854199999999</v>
      </c>
      <c r="BL157" s="514">
        <v>127.46722599999998</v>
      </c>
      <c r="BM157" s="524">
        <v>260.35049399999997</v>
      </c>
      <c r="BN157" s="445">
        <v>465.28604600000011</v>
      </c>
      <c r="BO157" s="445">
        <v>405.45184799999993</v>
      </c>
      <c r="BP157" s="445">
        <v>307.34697299999999</v>
      </c>
      <c r="BQ157" s="514">
        <v>285.79619700000001</v>
      </c>
      <c r="BR157" s="524">
        <v>385.16731200000004</v>
      </c>
      <c r="BS157" s="445">
        <v>0</v>
      </c>
      <c r="BT157" s="445">
        <v>263.37526300000002</v>
      </c>
      <c r="BU157" s="445">
        <v>355.83327500000007</v>
      </c>
      <c r="BV157" s="445">
        <v>571.01486499999987</v>
      </c>
      <c r="BW157" s="445">
        <v>21.317391000000001</v>
      </c>
      <c r="BX157" s="445">
        <v>21.997659000000002</v>
      </c>
      <c r="BY157" s="446">
        <v>109.748437</v>
      </c>
      <c r="BZ157" s="446">
        <v>102.797078</v>
      </c>
      <c r="CA157" s="446">
        <v>0</v>
      </c>
      <c r="CB157" s="446">
        <v>39.182789</v>
      </c>
      <c r="CC157" s="446">
        <v>205.72746399999994</v>
      </c>
      <c r="CD157" s="446">
        <v>4.3237319999999997</v>
      </c>
      <c r="CE157" s="2596"/>
      <c r="CF157" s="2596"/>
      <c r="CG157" s="2596"/>
      <c r="CH157" s="2596"/>
      <c r="CI157" s="2596"/>
      <c r="CJ157" s="2596"/>
      <c r="CK157" s="2596"/>
      <c r="CL157" s="2596"/>
      <c r="CM157" s="2596"/>
      <c r="CN157" s="2596"/>
      <c r="CO157" s="2596"/>
      <c r="CP157" s="2596"/>
      <c r="CQ157" s="2596"/>
      <c r="CR157" s="2596"/>
      <c r="CS157" s="2596"/>
      <c r="CT157" s="2596"/>
      <c r="CU157" s="2596"/>
      <c r="CV157" s="2596"/>
      <c r="CW157" s="2596"/>
      <c r="CX157" s="2596"/>
      <c r="CY157" s="2596"/>
      <c r="CZ157" s="2596"/>
    </row>
    <row r="158" s="130" customFormat="true" ht="15" customHeight="true" x14ac:dyDescent="0.2">
      <c r="A158" s="3534"/>
      <c r="B158" s="300" t="s">
        <v>388</v>
      </c>
      <c r="C158" s="371">
        <v>22.051389758277523</v>
      </c>
      <c r="D158" s="372">
        <v>34.181451855029366</v>
      </c>
      <c r="E158" s="372">
        <v>39.850391316793313</v>
      </c>
      <c r="F158" s="372">
        <v>50.277957932532871</v>
      </c>
      <c r="G158" s="373">
        <v>76.868423133564363</v>
      </c>
      <c r="H158" s="374">
        <v>62.815429117499335</v>
      </c>
      <c r="I158" s="372">
        <v>87.557742598630611</v>
      </c>
      <c r="J158" s="372">
        <v>88.335387260893853</v>
      </c>
      <c r="K158" s="372">
        <v>84.4081761496371</v>
      </c>
      <c r="L158" s="375">
        <v>64.941146725385607</v>
      </c>
      <c r="M158" s="376">
        <v>20.569538253832224</v>
      </c>
      <c r="N158" s="372">
        <v>31.394999438767289</v>
      </c>
      <c r="O158" s="372">
        <v>34.926579595590624</v>
      </c>
      <c r="P158" s="372">
        <v>42.953815394024922</v>
      </c>
      <c r="Q158" s="375">
        <v>54.584963001131335</v>
      </c>
      <c r="R158" s="376">
        <v>34.757186736823975</v>
      </c>
      <c r="S158" s="372">
        <v>66.919969246845497</v>
      </c>
      <c r="T158" s="372">
        <v>67.482296085262817</v>
      </c>
      <c r="U158" s="372">
        <v>33.015771049762407</v>
      </c>
      <c r="V158" s="372">
        <v>36.487531614807232</v>
      </c>
      <c r="W158" s="372">
        <v>50.263721245550578</v>
      </c>
      <c r="X158" s="372">
        <v>25.297497227016049</v>
      </c>
      <c r="Y158" s="377">
        <v>27.84281714898799</v>
      </c>
      <c r="Z158" s="377">
        <v>65.261811504243354</v>
      </c>
      <c r="AA158" s="377">
        <v>56.797493261193424</v>
      </c>
      <c r="AB158" s="377">
        <v>38.667782553030356</v>
      </c>
      <c r="AC158" s="377">
        <v>30.213220377345486</v>
      </c>
      <c r="AD158" s="377">
        <v>31.189495331397076</v>
      </c>
      <c r="AE158" s="2881"/>
      <c r="AF158" s="2881"/>
      <c r="AG158" s="2881"/>
      <c r="AH158" s="2881"/>
      <c r="AI158" s="2881"/>
      <c r="AJ158" s="2881"/>
      <c r="AK158" s="2881"/>
      <c r="AL158" s="2881"/>
      <c r="AM158" s="2881"/>
      <c r="AN158" s="2881"/>
      <c r="AO158" s="2881"/>
      <c r="AP158" s="2881"/>
      <c r="AQ158" s="2881"/>
      <c r="AR158" s="2881"/>
      <c r="AS158" s="2881"/>
      <c r="AT158" s="2881"/>
      <c r="AU158" s="2881"/>
      <c r="AV158" s="2881"/>
      <c r="AW158" s="2881"/>
      <c r="AX158" s="2881"/>
      <c r="AY158" s="2881"/>
      <c r="AZ158" s="239"/>
      <c r="BA158" s="3520"/>
      <c r="BB158" s="173" t="s">
        <v>388</v>
      </c>
      <c r="BC158" s="513">
        <v>1612.2848320000019</v>
      </c>
      <c r="BD158" s="445">
        <v>2502.4459220000012</v>
      </c>
      <c r="BE158" s="445">
        <v>2912.1586749999992</v>
      </c>
      <c r="BF158" s="445">
        <v>3678.9828120000006</v>
      </c>
      <c r="BG158" s="514">
        <v>5624.1999320000023</v>
      </c>
      <c r="BH158" s="524">
        <v>878.95966799999974</v>
      </c>
      <c r="BI158" s="445">
        <v>1208.7532890000004</v>
      </c>
      <c r="BJ158" s="445">
        <v>1233.4697110000006</v>
      </c>
      <c r="BK158" s="445">
        <v>1183.3066820000024</v>
      </c>
      <c r="BL158" s="514">
        <v>905.24129800000026</v>
      </c>
      <c r="BM158" s="524">
        <v>1216.895122000001</v>
      </c>
      <c r="BN158" s="445">
        <v>1860.1821760000014</v>
      </c>
      <c r="BO158" s="445">
        <v>2066.6321740000017</v>
      </c>
      <c r="BP158" s="445">
        <v>2542.4716120000003</v>
      </c>
      <c r="BQ158" s="514">
        <v>3234.1604409999995</v>
      </c>
      <c r="BR158" s="524">
        <v>1382.2688280000002</v>
      </c>
      <c r="BS158" s="445">
        <v>863.80445000000088</v>
      </c>
      <c r="BT158" s="445">
        <v>2099.4315499999993</v>
      </c>
      <c r="BU158" s="445">
        <v>946.80983800000013</v>
      </c>
      <c r="BV158" s="445">
        <v>1139.5299320000001</v>
      </c>
      <c r="BW158" s="445">
        <v>1954.9021639999989</v>
      </c>
      <c r="BX158" s="445">
        <v>366.11657300000002</v>
      </c>
      <c r="BY158" s="446">
        <v>979.9335610000004</v>
      </c>
      <c r="BZ158" s="446">
        <v>2933.6669009999987</v>
      </c>
      <c r="CA158" s="446">
        <v>1763.8498320000003</v>
      </c>
      <c r="CB158" s="446">
        <v>675.90497399999958</v>
      </c>
      <c r="CC158" s="446">
        <v>732.58220900000026</v>
      </c>
      <c r="CD158" s="446">
        <v>491.27136099999962</v>
      </c>
      <c r="CE158" s="2596"/>
      <c r="CF158" s="2596"/>
      <c r="CG158" s="2596"/>
      <c r="CH158" s="2596"/>
      <c r="CI158" s="2596"/>
      <c r="CJ158" s="2596"/>
      <c r="CK158" s="2596"/>
      <c r="CL158" s="2596"/>
      <c r="CM158" s="2596"/>
      <c r="CN158" s="2596"/>
      <c r="CO158" s="2596"/>
      <c r="CP158" s="2596"/>
      <c r="CQ158" s="2596"/>
      <c r="CR158" s="2596"/>
      <c r="CS158" s="2596"/>
      <c r="CT158" s="2596"/>
      <c r="CU158" s="2596"/>
      <c r="CV158" s="2596"/>
      <c r="CW158" s="2596"/>
      <c r="CX158" s="2596"/>
      <c r="CY158" s="2596"/>
      <c r="CZ158" s="2596"/>
    </row>
    <row r="159" s="130" customFormat="true" ht="15" customHeight="true" x14ac:dyDescent="0.2">
      <c r="A159" s="3534"/>
      <c r="B159" s="300" t="s">
        <v>389</v>
      </c>
      <c r="C159" s="371">
        <v>10.570769184025925</v>
      </c>
      <c r="D159" s="372">
        <v>7.3403712020886873</v>
      </c>
      <c r="E159" s="372">
        <v>8.6862744811396588</v>
      </c>
      <c r="F159" s="372">
        <v>8.535326406925023</v>
      </c>
      <c r="G159" s="373">
        <v>1.9031223345379888</v>
      </c>
      <c r="H159" s="374">
        <v>4.6129585058974962</v>
      </c>
      <c r="I159" s="372">
        <v>2.1115813234212748</v>
      </c>
      <c r="J159" s="372">
        <v>1.5882192438920066</v>
      </c>
      <c r="K159" s="372">
        <v>0.74589999086865966</v>
      </c>
      <c r="L159" s="375">
        <v>0.42865801462738062</v>
      </c>
      <c r="M159" s="376">
        <v>10.869037176434961</v>
      </c>
      <c r="N159" s="372">
        <v>7.1060707918630905</v>
      </c>
      <c r="O159" s="372">
        <v>9.1987926866760894</v>
      </c>
      <c r="P159" s="372">
        <v>10.144986800463583</v>
      </c>
      <c r="Q159" s="375">
        <v>6.2057562995128235</v>
      </c>
      <c r="R159" s="376">
        <v>12.023645621819457</v>
      </c>
      <c r="S159" s="372">
        <v>16.955998314046852</v>
      </c>
      <c r="T159" s="372">
        <v>2.0393066805946174</v>
      </c>
      <c r="U159" s="372">
        <v>0.75732729625519313</v>
      </c>
      <c r="V159" s="372">
        <v>2.7834397624633254</v>
      </c>
      <c r="W159" s="372">
        <v>10.161525712927096</v>
      </c>
      <c r="X159" s="372">
        <v>2.807064744757668</v>
      </c>
      <c r="Y159" s="377">
        <v>4.0652297966639255</v>
      </c>
      <c r="Z159" s="377">
        <v>3.5759054646556798</v>
      </c>
      <c r="AA159" s="377">
        <v>2.0600209168393246</v>
      </c>
      <c r="AB159" s="377">
        <v>13.858656684826634</v>
      </c>
      <c r="AC159" s="377">
        <v>27.486047386940431</v>
      </c>
      <c r="AD159" s="377">
        <v>8.0867559423177333</v>
      </c>
      <c r="AE159" s="2881"/>
      <c r="AF159" s="2881"/>
      <c r="AG159" s="2881"/>
      <c r="AH159" s="2881"/>
      <c r="AI159" s="2881"/>
      <c r="AJ159" s="2881"/>
      <c r="AK159" s="2881"/>
      <c r="AL159" s="2881"/>
      <c r="AM159" s="2881"/>
      <c r="AN159" s="2881"/>
      <c r="AO159" s="2881"/>
      <c r="AP159" s="2881"/>
      <c r="AQ159" s="2881"/>
      <c r="AR159" s="2881"/>
      <c r="AS159" s="2881"/>
      <c r="AT159" s="2881"/>
      <c r="AU159" s="2881"/>
      <c r="AV159" s="2881"/>
      <c r="AW159" s="2881"/>
      <c r="AX159" s="2881"/>
      <c r="AY159" s="2881"/>
      <c r="AZ159" s="239"/>
      <c r="BA159" s="3520"/>
      <c r="BB159" s="173" t="s">
        <v>389</v>
      </c>
      <c r="BC159" s="513">
        <v>772.88057600000013</v>
      </c>
      <c r="BD159" s="445">
        <v>537.39326399999993</v>
      </c>
      <c r="BE159" s="445">
        <v>634.76941499999998</v>
      </c>
      <c r="BF159" s="445">
        <v>624.55438599999979</v>
      </c>
      <c r="BG159" s="514">
        <v>139.24495999999999</v>
      </c>
      <c r="BH159" s="524">
        <v>64.547906999999995</v>
      </c>
      <c r="BI159" s="445">
        <v>29.150829999999999</v>
      </c>
      <c r="BJ159" s="445">
        <v>22.177073</v>
      </c>
      <c r="BK159" s="445">
        <v>10.456669999999999</v>
      </c>
      <c r="BL159" s="514">
        <v>5.9752400000000003</v>
      </c>
      <c r="BM159" s="524">
        <v>643.01289400000019</v>
      </c>
      <c r="BN159" s="445">
        <v>421.04113599999988</v>
      </c>
      <c r="BO159" s="445">
        <v>544.29953199999989</v>
      </c>
      <c r="BP159" s="445">
        <v>600.49010099999975</v>
      </c>
      <c r="BQ159" s="514">
        <v>367.69121800000005</v>
      </c>
      <c r="BR159" s="524">
        <v>478.17191499999979</v>
      </c>
      <c r="BS159" s="445">
        <v>218.86840299999994</v>
      </c>
      <c r="BT159" s="445">
        <v>63.444563000000016</v>
      </c>
      <c r="BU159" s="445">
        <v>21.718254999999999</v>
      </c>
      <c r="BV159" s="445">
        <v>86.928679000000017</v>
      </c>
      <c r="BW159" s="445">
        <v>395.21125999999998</v>
      </c>
      <c r="BX159" s="445">
        <v>40.625083000000011</v>
      </c>
      <c r="BY159" s="446">
        <v>143.07658200000003</v>
      </c>
      <c r="BZ159" s="446">
        <v>160.74508600000001</v>
      </c>
      <c r="CA159" s="446">
        <v>63.974083</v>
      </c>
      <c r="CB159" s="446">
        <v>242.24649999999997</v>
      </c>
      <c r="CC159" s="446">
        <v>666.45624200000043</v>
      </c>
      <c r="CD159" s="446">
        <v>127.37594999999999</v>
      </c>
      <c r="CE159" s="2596"/>
      <c r="CF159" s="2596"/>
      <c r="CG159" s="2596"/>
      <c r="CH159" s="2596"/>
      <c r="CI159" s="2596"/>
      <c r="CJ159" s="2596"/>
      <c r="CK159" s="2596"/>
      <c r="CL159" s="2596"/>
      <c r="CM159" s="2596"/>
      <c r="CN159" s="2596"/>
      <c r="CO159" s="2596"/>
      <c r="CP159" s="2596"/>
      <c r="CQ159" s="2596"/>
      <c r="CR159" s="2596"/>
      <c r="CS159" s="2596"/>
      <c r="CT159" s="2596"/>
      <c r="CU159" s="2596"/>
      <c r="CV159" s="2596"/>
      <c r="CW159" s="2596"/>
      <c r="CX159" s="2596"/>
      <c r="CY159" s="2596"/>
      <c r="CZ159" s="2596"/>
    </row>
    <row r="160" s="130" customFormat="true" ht="15" customHeight="true" x14ac:dyDescent="0.2">
      <c r="A160" s="3534"/>
      <c r="B160" s="300" t="s">
        <v>390</v>
      </c>
      <c r="C160" s="371">
        <v>62.274428426012541</v>
      </c>
      <c r="D160" s="372">
        <v>50.720910579899034</v>
      </c>
      <c r="E160" s="372">
        <v>44.30254691727604</v>
      </c>
      <c r="F160" s="372">
        <v>35.565495871790674</v>
      </c>
      <c r="G160" s="373">
        <v>7.3099041986816351</v>
      </c>
      <c r="H160" s="374">
        <v>28.762525795323036</v>
      </c>
      <c r="I160" s="372">
        <v>3.8669239572031473</v>
      </c>
      <c r="J160" s="372">
        <v>0.37211431147355617</v>
      </c>
      <c r="K160" s="372">
        <v>0</v>
      </c>
      <c r="L160" s="375">
        <v>0</v>
      </c>
      <c r="M160" s="376">
        <v>63.661594703552346</v>
      </c>
      <c r="N160" s="372">
        <v>53.190613624314878</v>
      </c>
      <c r="O160" s="372">
        <v>47.773855669429842</v>
      </c>
      <c r="P160" s="372">
        <v>40.900581610648921</v>
      </c>
      <c r="Q160" s="375">
        <v>34.002723466176946</v>
      </c>
      <c r="R160" s="376">
        <v>43.352903337228518</v>
      </c>
      <c r="S160" s="372">
        <v>16.089080299088565</v>
      </c>
      <c r="T160" s="372">
        <v>7.7383204162012751</v>
      </c>
      <c r="U160" s="372">
        <v>52.299497587375733</v>
      </c>
      <c r="V160" s="372">
        <v>38.381664484565803</v>
      </c>
      <c r="W160" s="372">
        <v>36.462612093807643</v>
      </c>
      <c r="X160" s="372">
        <v>69.687133031448127</v>
      </c>
      <c r="Y160" s="377">
        <v>64.881441619385001</v>
      </c>
      <c r="Z160" s="377">
        <v>28.308826384972928</v>
      </c>
      <c r="AA160" s="377">
        <v>40.01172469620326</v>
      </c>
      <c r="AB160" s="377">
        <v>45.051836186697948</v>
      </c>
      <c r="AC160" s="377">
        <v>33.366824974946212</v>
      </c>
      <c r="AD160" s="377">
        <v>60.21029183591596</v>
      </c>
      <c r="AE160" s="2881"/>
      <c r="AF160" s="2881"/>
      <c r="AG160" s="2881"/>
      <c r="AH160" s="2881"/>
      <c r="AI160" s="2881"/>
      <c r="AJ160" s="2881"/>
      <c r="AK160" s="2881"/>
      <c r="AL160" s="2881"/>
      <c r="AM160" s="2881"/>
      <c r="AN160" s="2881"/>
      <c r="AO160" s="2881"/>
      <c r="AP160" s="2881"/>
      <c r="AQ160" s="2881"/>
      <c r="AR160" s="2881"/>
      <c r="AS160" s="2881"/>
      <c r="AT160" s="2881"/>
      <c r="AU160" s="2881"/>
      <c r="AV160" s="2881"/>
      <c r="AW160" s="2881"/>
      <c r="AX160" s="2881"/>
      <c r="AY160" s="2881"/>
      <c r="AZ160" s="239"/>
      <c r="BA160" s="3520"/>
      <c r="BB160" s="173" t="s">
        <v>390</v>
      </c>
      <c r="BC160" s="513">
        <v>4553.187688999994</v>
      </c>
      <c r="BD160" s="445">
        <v>3713.3102589999985</v>
      </c>
      <c r="BE160" s="445">
        <v>3237.5101490000015</v>
      </c>
      <c r="BF160" s="445">
        <v>2602.4296410000052</v>
      </c>
      <c r="BG160" s="514">
        <v>534.84071899999992</v>
      </c>
      <c r="BH160" s="524">
        <v>402.466408</v>
      </c>
      <c r="BI160" s="445">
        <v>53.383709000000003</v>
      </c>
      <c r="BJ160" s="445">
        <v>5.1960119999999996</v>
      </c>
      <c r="BK160" s="445">
        <v>0</v>
      </c>
      <c r="BL160" s="514">
        <v>0</v>
      </c>
      <c r="BM160" s="524">
        <v>3766.2237769999988</v>
      </c>
      <c r="BN160" s="445">
        <v>3151.5920739999974</v>
      </c>
      <c r="BO160" s="445">
        <v>2826.8152320000036</v>
      </c>
      <c r="BP160" s="445">
        <v>2420.9390180000037</v>
      </c>
      <c r="BQ160" s="514">
        <v>2014.6622270000003</v>
      </c>
      <c r="BR160" s="524">
        <v>1724.1144210000004</v>
      </c>
      <c r="BS160" s="445">
        <v>207.67820600000002</v>
      </c>
      <c r="BT160" s="445">
        <v>240.74572100000009</v>
      </c>
      <c r="BU160" s="445">
        <v>1499.8189429999991</v>
      </c>
      <c r="BV160" s="445">
        <v>1198.6849640000007</v>
      </c>
      <c r="BW160" s="445">
        <v>1418.1369289999989</v>
      </c>
      <c r="BX160" s="445">
        <v>1008.5430230000002</v>
      </c>
      <c r="BY160" s="446">
        <v>2283.5154139999986</v>
      </c>
      <c r="BZ160" s="446">
        <v>1272.546149999999</v>
      </c>
      <c r="CA160" s="446">
        <v>1242.5667020000008</v>
      </c>
      <c r="CB160" s="446">
        <v>787.49693300000001</v>
      </c>
      <c r="CC160" s="446">
        <v>809.04789500000015</v>
      </c>
      <c r="CD160" s="446">
        <v>948.38315599999919</v>
      </c>
      <c r="CE160" s="2596"/>
      <c r="CF160" s="2596"/>
      <c r="CG160" s="2596"/>
      <c r="CH160" s="2596"/>
      <c r="CI160" s="2596"/>
      <c r="CJ160" s="2596"/>
      <c r="CK160" s="2596"/>
      <c r="CL160" s="2596"/>
      <c r="CM160" s="2596"/>
      <c r="CN160" s="2596"/>
      <c r="CO160" s="2596"/>
      <c r="CP160" s="2596"/>
      <c r="CQ160" s="2596"/>
      <c r="CR160" s="2596"/>
      <c r="CS160" s="2596"/>
      <c r="CT160" s="2596"/>
      <c r="CU160" s="2596"/>
      <c r="CV160" s="2596"/>
      <c r="CW160" s="2596"/>
      <c r="CX160" s="2596"/>
      <c r="CY160" s="2596"/>
      <c r="CZ160" s="2596"/>
    </row>
    <row r="161" s="130" customFormat="true" ht="15" customHeight="true" x14ac:dyDescent="0.2">
      <c r="A161" s="3534"/>
      <c r="B161" s="300" t="s">
        <v>391</v>
      </c>
      <c r="C161" s="371">
        <v>6.9147821021965122E-2</v>
      </c>
      <c r="D161" s="372">
        <v>0.17357570191502775</v>
      </c>
      <c r="E161" s="372">
        <v>0.80954477833980809</v>
      </c>
      <c r="F161" s="372">
        <v>0.21504939711293919</v>
      </c>
      <c r="G161" s="373">
        <v>6.5550620830460704E-2</v>
      </c>
      <c r="H161" s="374">
        <v>0</v>
      </c>
      <c r="I161" s="372">
        <v>0</v>
      </c>
      <c r="J161" s="372">
        <v>0</v>
      </c>
      <c r="K161" s="372">
        <v>0</v>
      </c>
      <c r="L161" s="375">
        <v>0</v>
      </c>
      <c r="M161" s="376">
        <v>0</v>
      </c>
      <c r="N161" s="372">
        <v>0.24027985128637336</v>
      </c>
      <c r="O161" s="372">
        <v>0.71062128873804775</v>
      </c>
      <c r="P161" s="372">
        <v>0.40384214084089937</v>
      </c>
      <c r="Q161" s="375">
        <v>0.29140939435756824</v>
      </c>
      <c r="R161" s="376">
        <v>0</v>
      </c>
      <c r="S161" s="372">
        <v>0</v>
      </c>
      <c r="T161" s="372">
        <v>0</v>
      </c>
      <c r="U161" s="372">
        <v>0.86966424275295939</v>
      </c>
      <c r="V161" s="372">
        <v>0</v>
      </c>
      <c r="W161" s="372">
        <v>1.8644727601923954</v>
      </c>
      <c r="X161" s="372">
        <v>0</v>
      </c>
      <c r="Y161" s="377">
        <v>0</v>
      </c>
      <c r="Z161" s="377">
        <v>0</v>
      </c>
      <c r="AA161" s="377">
        <v>0</v>
      </c>
      <c r="AB161" s="377">
        <v>0</v>
      </c>
      <c r="AC161" s="377">
        <v>0</v>
      </c>
      <c r="AD161" s="377">
        <v>0</v>
      </c>
      <c r="AE161" s="2881"/>
      <c r="AF161" s="2881"/>
      <c r="AG161" s="2881"/>
      <c r="AH161" s="2881"/>
      <c r="AI161" s="2881"/>
      <c r="AJ161" s="2881"/>
      <c r="AK161" s="2881"/>
      <c r="AL161" s="2881"/>
      <c r="AM161" s="2881"/>
      <c r="AN161" s="2881"/>
      <c r="AO161" s="2881"/>
      <c r="AP161" s="2881"/>
      <c r="AQ161" s="2881"/>
      <c r="AR161" s="2881"/>
      <c r="AS161" s="2881"/>
      <c r="AT161" s="2881"/>
      <c r="AU161" s="2881"/>
      <c r="AV161" s="2881"/>
      <c r="AW161" s="2881"/>
      <c r="AX161" s="2881"/>
      <c r="AY161" s="2881"/>
      <c r="AZ161" s="239"/>
      <c r="BA161" s="3520"/>
      <c r="BB161" s="173" t="s">
        <v>391</v>
      </c>
      <c r="BC161" s="513">
        <v>5.0557350000000003</v>
      </c>
      <c r="BD161" s="445">
        <v>12.707588000000001</v>
      </c>
      <c r="BE161" s="445">
        <v>59.15934</v>
      </c>
      <c r="BF161" s="445">
        <v>15.735783000000001</v>
      </c>
      <c r="BG161" s="514">
        <v>4.7961150000000004</v>
      </c>
      <c r="BH161" s="524">
        <v>0</v>
      </c>
      <c r="BI161" s="445">
        <v>0</v>
      </c>
      <c r="BJ161" s="445">
        <v>0</v>
      </c>
      <c r="BK161" s="445">
        <v>0</v>
      </c>
      <c r="BL161" s="514">
        <v>0</v>
      </c>
      <c r="BM161" s="524">
        <v>0</v>
      </c>
      <c r="BN161" s="445">
        <v>14.236799</v>
      </c>
      <c r="BO161" s="445">
        <v>42.048000000000002</v>
      </c>
      <c r="BP161" s="445">
        <v>23.903748</v>
      </c>
      <c r="BQ161" s="514">
        <v>17.266014000000002</v>
      </c>
      <c r="BR161" s="524">
        <v>0</v>
      </c>
      <c r="BS161" s="445">
        <v>0</v>
      </c>
      <c r="BT161" s="445">
        <v>0</v>
      </c>
      <c r="BU161" s="445">
        <v>24.939798000000003</v>
      </c>
      <c r="BV161" s="445">
        <v>0</v>
      </c>
      <c r="BW161" s="445">
        <v>72.514763000000002</v>
      </c>
      <c r="BX161" s="445">
        <v>0</v>
      </c>
      <c r="BY161" s="446">
        <v>0</v>
      </c>
      <c r="BZ161" s="446">
        <v>0</v>
      </c>
      <c r="CA161" s="446">
        <v>0</v>
      </c>
      <c r="CB161" s="446">
        <v>0</v>
      </c>
      <c r="CC161" s="446">
        <v>0</v>
      </c>
      <c r="CD161" s="446">
        <v>0</v>
      </c>
      <c r="CE161" s="2596"/>
      <c r="CF161" s="2596"/>
      <c r="CG161" s="2596"/>
      <c r="CH161" s="2596"/>
      <c r="CI161" s="2596"/>
      <c r="CJ161" s="2596"/>
      <c r="CK161" s="2596"/>
      <c r="CL161" s="2596"/>
      <c r="CM161" s="2596"/>
      <c r="CN161" s="2596"/>
      <c r="CO161" s="2596"/>
      <c r="CP161" s="2596"/>
      <c r="CQ161" s="2596"/>
      <c r="CR161" s="2596"/>
      <c r="CS161" s="2596"/>
      <c r="CT161" s="2596"/>
      <c r="CU161" s="2596"/>
      <c r="CV161" s="2596"/>
      <c r="CW161" s="2596"/>
      <c r="CX161" s="2596"/>
      <c r="CY161" s="2596"/>
      <c r="CZ161" s="2596"/>
    </row>
    <row r="162" s="130" customFormat="true" ht="15" customHeight="true" x14ac:dyDescent="0.2">
      <c r="A162" s="3534"/>
      <c r="B162" s="300" t="s">
        <v>543</v>
      </c>
      <c r="C162" s="371">
        <v>0</v>
      </c>
      <c r="D162" s="372">
        <v>0</v>
      </c>
      <c r="E162" s="372">
        <v>7.2190414687454102E-2</v>
      </c>
      <c r="F162" s="372">
        <v>0</v>
      </c>
      <c r="G162" s="373">
        <v>0</v>
      </c>
      <c r="H162" s="374">
        <v>0</v>
      </c>
      <c r="I162" s="372">
        <v>0</v>
      </c>
      <c r="J162" s="372">
        <v>0</v>
      </c>
      <c r="K162" s="372">
        <v>0</v>
      </c>
      <c r="L162" s="375">
        <v>0</v>
      </c>
      <c r="M162" s="376">
        <v>0</v>
      </c>
      <c r="N162" s="372">
        <v>0</v>
      </c>
      <c r="O162" s="372">
        <v>5.094678729495266E-2</v>
      </c>
      <c r="P162" s="372">
        <v>3.8197138501878711E-2</v>
      </c>
      <c r="Q162" s="375">
        <v>0</v>
      </c>
      <c r="R162" s="376">
        <v>0</v>
      </c>
      <c r="S162" s="372">
        <v>0</v>
      </c>
      <c r="T162" s="372">
        <v>0</v>
      </c>
      <c r="U162" s="372">
        <v>0</v>
      </c>
      <c r="V162" s="372">
        <v>0</v>
      </c>
      <c r="W162" s="372">
        <v>0.13564119015240769</v>
      </c>
      <c r="X162" s="372">
        <v>0</v>
      </c>
      <c r="Y162" s="377">
        <v>0</v>
      </c>
      <c r="Z162" s="377">
        <v>0</v>
      </c>
      <c r="AA162" s="377">
        <v>0</v>
      </c>
      <c r="AB162" s="377">
        <v>0</v>
      </c>
      <c r="AC162" s="377">
        <v>0</v>
      </c>
      <c r="AD162" s="377">
        <v>0</v>
      </c>
      <c r="AE162" s="2881"/>
      <c r="AF162" s="2881"/>
      <c r="AG162" s="2881"/>
      <c r="AH162" s="2881"/>
      <c r="AI162" s="2881"/>
      <c r="AJ162" s="2881"/>
      <c r="AK162" s="2881"/>
      <c r="AL162" s="2881"/>
      <c r="AM162" s="2881"/>
      <c r="AN162" s="2881"/>
      <c r="AO162" s="2881"/>
      <c r="AP162" s="2881"/>
      <c r="AQ162" s="2881"/>
      <c r="AR162" s="2881"/>
      <c r="AS162" s="2881"/>
      <c r="AT162" s="2881"/>
      <c r="AU162" s="2881"/>
      <c r="AV162" s="2881"/>
      <c r="AW162" s="2881"/>
      <c r="AX162" s="2881"/>
      <c r="AY162" s="2881"/>
      <c r="AZ162" s="239"/>
      <c r="BA162" s="3520"/>
      <c r="BB162" s="173" t="s">
        <v>543</v>
      </c>
      <c r="BC162" s="513">
        <v>0</v>
      </c>
      <c r="BD162" s="445">
        <v>0</v>
      </c>
      <c r="BE162" s="445">
        <v>5.2754799999999999</v>
      </c>
      <c r="BF162" s="445">
        <v>0</v>
      </c>
      <c r="BG162" s="514">
        <v>0</v>
      </c>
      <c r="BH162" s="524">
        <v>0</v>
      </c>
      <c r="BI162" s="445">
        <v>0</v>
      </c>
      <c r="BJ162" s="445">
        <v>0</v>
      </c>
      <c r="BK162" s="445">
        <v>0</v>
      </c>
      <c r="BL162" s="514">
        <v>0</v>
      </c>
      <c r="BM162" s="524">
        <v>0</v>
      </c>
      <c r="BN162" s="445">
        <v>0</v>
      </c>
      <c r="BO162" s="445">
        <v>3.0145599999999999</v>
      </c>
      <c r="BP162" s="445">
        <v>2.26092</v>
      </c>
      <c r="BQ162" s="514">
        <v>0</v>
      </c>
      <c r="BR162" s="524">
        <v>0</v>
      </c>
      <c r="BS162" s="445">
        <v>0</v>
      </c>
      <c r="BT162" s="445">
        <v>0</v>
      </c>
      <c r="BU162" s="445">
        <v>0</v>
      </c>
      <c r="BV162" s="445">
        <v>0</v>
      </c>
      <c r="BW162" s="445">
        <v>5.2754799999999999</v>
      </c>
      <c r="BX162" s="445">
        <v>0</v>
      </c>
      <c r="BY162" s="446">
        <v>0</v>
      </c>
      <c r="BZ162" s="446">
        <v>0</v>
      </c>
      <c r="CA162" s="446">
        <v>0</v>
      </c>
      <c r="CB162" s="446">
        <v>0</v>
      </c>
      <c r="CC162" s="446">
        <v>0</v>
      </c>
      <c r="CD162" s="446">
        <v>0</v>
      </c>
      <c r="CE162" s="2596"/>
      <c r="CF162" s="2596"/>
      <c r="CG162" s="2596"/>
      <c r="CH162" s="2596"/>
      <c r="CI162" s="2596"/>
      <c r="CJ162" s="2596"/>
      <c r="CK162" s="2596"/>
      <c r="CL162" s="2596"/>
      <c r="CM162" s="2596"/>
      <c r="CN162" s="2596"/>
      <c r="CO162" s="2596"/>
      <c r="CP162" s="2596"/>
      <c r="CQ162" s="2596"/>
      <c r="CR162" s="2596"/>
      <c r="CS162" s="2596"/>
      <c r="CT162" s="2596"/>
      <c r="CU162" s="2596"/>
      <c r="CV162" s="2596"/>
      <c r="CW162" s="2596"/>
      <c r="CX162" s="2596"/>
      <c r="CY162" s="2596"/>
      <c r="CZ162" s="2596"/>
    </row>
    <row r="163" s="130" customFormat="true" ht="15" customHeight="true" x14ac:dyDescent="0.2">
      <c r="A163" s="3534"/>
      <c r="B163" s="300" t="s">
        <v>392</v>
      </c>
      <c r="C163" s="371">
        <v>0.14899362778539069</v>
      </c>
      <c r="D163" s="372">
        <v>0</v>
      </c>
      <c r="E163" s="372">
        <v>0</v>
      </c>
      <c r="F163" s="372">
        <v>0</v>
      </c>
      <c r="G163" s="373">
        <v>0</v>
      </c>
      <c r="H163" s="374">
        <v>0</v>
      </c>
      <c r="I163" s="372">
        <v>0</v>
      </c>
      <c r="J163" s="372">
        <v>0</v>
      </c>
      <c r="K163" s="372">
        <v>0</v>
      </c>
      <c r="L163" s="375">
        <v>0</v>
      </c>
      <c r="M163" s="376">
        <v>0.18413862253770763</v>
      </c>
      <c r="N163" s="372">
        <v>0</v>
      </c>
      <c r="O163" s="372">
        <v>0</v>
      </c>
      <c r="P163" s="372">
        <v>0</v>
      </c>
      <c r="Q163" s="375">
        <v>0</v>
      </c>
      <c r="R163" s="376">
        <v>0</v>
      </c>
      <c r="S163" s="372">
        <v>0</v>
      </c>
      <c r="T163" s="372">
        <v>0</v>
      </c>
      <c r="U163" s="372">
        <v>0</v>
      </c>
      <c r="V163" s="372">
        <v>0</v>
      </c>
      <c r="W163" s="372">
        <v>0</v>
      </c>
      <c r="X163" s="372">
        <v>0</v>
      </c>
      <c r="Y163" s="377">
        <v>0</v>
      </c>
      <c r="Z163" s="377">
        <v>0</v>
      </c>
      <c r="AA163" s="377">
        <v>0</v>
      </c>
      <c r="AB163" s="377">
        <v>0</v>
      </c>
      <c r="AC163" s="377">
        <v>0.44927696106541709</v>
      </c>
      <c r="AD163" s="377">
        <v>0</v>
      </c>
      <c r="AE163" s="2881"/>
      <c r="AF163" s="2881"/>
      <c r="AG163" s="2881"/>
      <c r="AH163" s="2881"/>
      <c r="AI163" s="2881"/>
      <c r="AJ163" s="2881"/>
      <c r="AK163" s="2881"/>
      <c r="AL163" s="2881"/>
      <c r="AM163" s="2881"/>
      <c r="AN163" s="2881"/>
      <c r="AO163" s="2881"/>
      <c r="AP163" s="2881"/>
      <c r="AQ163" s="2881"/>
      <c r="AR163" s="2881"/>
      <c r="AS163" s="2881"/>
      <c r="AT163" s="2881"/>
      <c r="AU163" s="2881"/>
      <c r="AV163" s="2881"/>
      <c r="AW163" s="2881"/>
      <c r="AX163" s="2881"/>
      <c r="AY163" s="2881"/>
      <c r="AZ163" s="239"/>
      <c r="BA163" s="3520"/>
      <c r="BB163" s="173" t="s">
        <v>392</v>
      </c>
      <c r="BC163" s="513">
        <v>10.893651999999999</v>
      </c>
      <c r="BD163" s="445">
        <v>0</v>
      </c>
      <c r="BE163" s="445">
        <v>0</v>
      </c>
      <c r="BF163" s="445">
        <v>0</v>
      </c>
      <c r="BG163" s="514">
        <v>0</v>
      </c>
      <c r="BH163" s="524">
        <v>0</v>
      </c>
      <c r="BI163" s="445">
        <v>0</v>
      </c>
      <c r="BJ163" s="445">
        <v>0</v>
      </c>
      <c r="BK163" s="445">
        <v>0</v>
      </c>
      <c r="BL163" s="514">
        <v>0</v>
      </c>
      <c r="BM163" s="524">
        <v>10.893651999999999</v>
      </c>
      <c r="BN163" s="445">
        <v>0</v>
      </c>
      <c r="BO163" s="445">
        <v>0</v>
      </c>
      <c r="BP163" s="445">
        <v>0</v>
      </c>
      <c r="BQ163" s="514">
        <v>0</v>
      </c>
      <c r="BR163" s="524">
        <v>0</v>
      </c>
      <c r="BS163" s="445">
        <v>0</v>
      </c>
      <c r="BT163" s="445">
        <v>0</v>
      </c>
      <c r="BU163" s="445">
        <v>0</v>
      </c>
      <c r="BV163" s="445">
        <v>0</v>
      </c>
      <c r="BW163" s="445">
        <v>0</v>
      </c>
      <c r="BX163" s="445">
        <v>0</v>
      </c>
      <c r="BY163" s="446">
        <v>0</v>
      </c>
      <c r="BZ163" s="446">
        <v>0</v>
      </c>
      <c r="CA163" s="446">
        <v>0</v>
      </c>
      <c r="CB163" s="446">
        <v>0</v>
      </c>
      <c r="CC163" s="446">
        <v>10.893651999999999</v>
      </c>
      <c r="CD163" s="446">
        <v>0</v>
      </c>
      <c r="CE163" s="2596"/>
      <c r="CF163" s="2596"/>
      <c r="CG163" s="2596"/>
      <c r="CH163" s="2596"/>
      <c r="CI163" s="2596"/>
      <c r="CJ163" s="2596"/>
      <c r="CK163" s="2596"/>
      <c r="CL163" s="2596"/>
      <c r="CM163" s="2596"/>
      <c r="CN163" s="2596"/>
      <c r="CO163" s="2596"/>
      <c r="CP163" s="2596"/>
      <c r="CQ163" s="2596"/>
      <c r="CR163" s="2596"/>
      <c r="CS163" s="2596"/>
      <c r="CT163" s="2596"/>
      <c r="CU163" s="2596"/>
      <c r="CV163" s="2596"/>
      <c r="CW163" s="2596"/>
      <c r="CX163" s="2596"/>
      <c r="CY163" s="2596"/>
      <c r="CZ163" s="2596"/>
    </row>
    <row r="164" s="130" customFormat="true" ht="15" customHeight="true" x14ac:dyDescent="0.2">
      <c r="A164" s="3535"/>
      <c r="B164" s="300" t="s">
        <v>47</v>
      </c>
      <c r="C164" s="371">
        <v>0.25480562451476901</v>
      </c>
      <c r="D164" s="372">
        <v>0.18516577973796575</v>
      </c>
      <c r="E164" s="372">
        <v>0</v>
      </c>
      <c r="F164" s="372">
        <v>2.547289496262977E-2</v>
      </c>
      <c r="G164" s="373">
        <v>5.8503428350300972E-2</v>
      </c>
      <c r="H164" s="374">
        <v>0.133206622533942</v>
      </c>
      <c r="I164" s="372">
        <v>0</v>
      </c>
      <c r="J164" s="372">
        <v>0.30654929623051513</v>
      </c>
      <c r="K164" s="372">
        <v>0</v>
      </c>
      <c r="L164" s="375">
        <v>0</v>
      </c>
      <c r="M164" s="376">
        <v>0.31490982138237822</v>
      </c>
      <c r="N164" s="372">
        <v>6.6539572701143399E-2</v>
      </c>
      <c r="O164" s="372">
        <v>0.16247172412195296</v>
      </c>
      <c r="P164" s="372">
        <v>0</v>
      </c>
      <c r="Q164" s="375">
        <v>0</v>
      </c>
      <c r="R164" s="376">
        <v>0</v>
      </c>
      <c r="S164" s="372">
        <v>0</v>
      </c>
      <c r="T164" s="372">
        <v>0.13758852888715675</v>
      </c>
      <c r="U164" s="372">
        <v>0.64964110351992532</v>
      </c>
      <c r="V164" s="372">
        <v>0</v>
      </c>
      <c r="W164" s="372">
        <v>0</v>
      </c>
      <c r="X164" s="372">
        <v>0</v>
      </c>
      <c r="Y164" s="377">
        <v>0</v>
      </c>
      <c r="Z164" s="377">
        <v>0.21386181209531485</v>
      </c>
      <c r="AA164" s="377">
        <v>0.12695288286143222</v>
      </c>
      <c r="AB164" s="377">
        <v>0</v>
      </c>
      <c r="AC164" s="377">
        <v>0</v>
      </c>
      <c r="AD164" s="377">
        <v>0.11833557724032348</v>
      </c>
      <c r="AE164" s="2881"/>
      <c r="AF164" s="2881"/>
      <c r="AG164" s="2881"/>
      <c r="AH164" s="2881"/>
      <c r="AI164" s="2881"/>
      <c r="AJ164" s="2881"/>
      <c r="AK164" s="2881"/>
      <c r="AL164" s="2881"/>
      <c r="AM164" s="2881"/>
      <c r="AN164" s="2881"/>
      <c r="AO164" s="2881"/>
      <c r="AP164" s="2881"/>
      <c r="AQ164" s="2881"/>
      <c r="AR164" s="2881"/>
      <c r="AS164" s="2881"/>
      <c r="AT164" s="2881"/>
      <c r="AU164" s="2881"/>
      <c r="AV164" s="2881"/>
      <c r="AW164" s="2881"/>
      <c r="AX164" s="2881"/>
      <c r="AY164" s="2881"/>
      <c r="AZ164" s="239"/>
      <c r="BA164" s="3521"/>
      <c r="BB164" s="173" t="s">
        <v>47</v>
      </c>
      <c r="BC164" s="513">
        <v>18.630084</v>
      </c>
      <c r="BD164" s="445">
        <v>13.556105000000001</v>
      </c>
      <c r="BE164" s="445">
        <v>0</v>
      </c>
      <c r="BF164" s="445">
        <v>1.8639250000000001</v>
      </c>
      <c r="BG164" s="514">
        <v>4.2804960000000003</v>
      </c>
      <c r="BH164" s="524">
        <v>1.8639250000000001</v>
      </c>
      <c r="BI164" s="445">
        <v>0</v>
      </c>
      <c r="BJ164" s="445">
        <v>4.2804960000000003</v>
      </c>
      <c r="BK164" s="445">
        <v>0</v>
      </c>
      <c r="BL164" s="514">
        <v>0</v>
      </c>
      <c r="BM164" s="524">
        <v>18.630084</v>
      </c>
      <c r="BN164" s="445">
        <v>3.9425300000000001</v>
      </c>
      <c r="BO164" s="445">
        <v>9.6135750000000009</v>
      </c>
      <c r="BP164" s="445">
        <v>0</v>
      </c>
      <c r="BQ164" s="514">
        <v>0</v>
      </c>
      <c r="BR164" s="524">
        <v>0</v>
      </c>
      <c r="BS164" s="445">
        <v>0</v>
      </c>
      <c r="BT164" s="445">
        <v>4.2804960000000003</v>
      </c>
      <c r="BU164" s="445">
        <v>18.630084</v>
      </c>
      <c r="BV164" s="445">
        <v>0</v>
      </c>
      <c r="BW164" s="445">
        <v>0</v>
      </c>
      <c r="BX164" s="445">
        <v>0</v>
      </c>
      <c r="BY164" s="446">
        <v>0</v>
      </c>
      <c r="BZ164" s="446">
        <v>9.6135750000000009</v>
      </c>
      <c r="CA164" s="446">
        <v>3.9425300000000001</v>
      </c>
      <c r="CB164" s="446">
        <v>0</v>
      </c>
      <c r="CC164" s="446">
        <v>0</v>
      </c>
      <c r="CD164" s="446">
        <v>1.8639250000000001</v>
      </c>
      <c r="CE164" s="2596"/>
      <c r="CF164" s="2596"/>
      <c r="CG164" s="2596"/>
      <c r="CH164" s="2596"/>
      <c r="CI164" s="2596"/>
      <c r="CJ164" s="2596"/>
      <c r="CK164" s="2596"/>
      <c r="CL164" s="2596"/>
      <c r="CM164" s="2596"/>
      <c r="CN164" s="2596"/>
      <c r="CO164" s="2596"/>
      <c r="CP164" s="2596"/>
      <c r="CQ164" s="2596"/>
      <c r="CR164" s="2596"/>
      <c r="CS164" s="2596"/>
      <c r="CT164" s="2596"/>
      <c r="CU164" s="2596"/>
      <c r="CV164" s="2596"/>
      <c r="CW164" s="2596"/>
      <c r="CX164" s="2596"/>
      <c r="CY164" s="2596"/>
      <c r="CZ164" s="2596"/>
    </row>
    <row r="165" s="130" customFormat="true" ht="15" customHeight="true" x14ac:dyDescent="0.2">
      <c r="A165" s="847"/>
      <c r="B165" s="300"/>
      <c r="C165" s="371"/>
      <c r="D165" s="372"/>
      <c r="E165" s="372"/>
      <c r="F165" s="372"/>
      <c r="G165" s="373"/>
      <c r="H165" s="374"/>
      <c r="I165" s="372"/>
      <c r="J165" s="372"/>
      <c r="K165" s="372"/>
      <c r="L165" s="375"/>
      <c r="M165" s="376"/>
      <c r="N165" s="372"/>
      <c r="O165" s="372"/>
      <c r="P165" s="372"/>
      <c r="Q165" s="375"/>
      <c r="R165" s="376"/>
      <c r="S165" s="372"/>
      <c r="T165" s="372"/>
      <c r="U165" s="372"/>
      <c r="V165" s="372"/>
      <c r="W165" s="372"/>
      <c r="X165" s="372"/>
      <c r="Y165" s="377"/>
      <c r="Z165" s="377"/>
      <c r="AA165" s="377"/>
      <c r="AB165" s="377"/>
      <c r="AC165" s="377"/>
      <c r="AD165" s="377"/>
      <c r="AE165" s="2881"/>
      <c r="AF165" s="2881"/>
      <c r="AG165" s="2881"/>
      <c r="AH165" s="2881"/>
      <c r="AI165" s="2881"/>
      <c r="AJ165" s="2881"/>
      <c r="AK165" s="2881"/>
      <c r="AL165" s="2881"/>
      <c r="AM165" s="2881"/>
      <c r="AN165" s="2881"/>
      <c r="AO165" s="2881"/>
      <c r="AP165" s="2881"/>
      <c r="AQ165" s="2881"/>
      <c r="AR165" s="2881"/>
      <c r="AS165" s="2881"/>
      <c r="AT165" s="2881"/>
      <c r="AU165" s="2881"/>
      <c r="AV165" s="2881"/>
      <c r="AW165" s="2881"/>
      <c r="AX165" s="2881"/>
      <c r="AY165" s="2881"/>
      <c r="AZ165" s="239"/>
      <c r="BA165" s="848"/>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446"/>
      <c r="CB165" s="446"/>
      <c r="CC165" s="446"/>
      <c r="CD165" s="446"/>
      <c r="CE165" s="2596"/>
      <c r="CF165" s="2596"/>
      <c r="CG165" s="2596"/>
      <c r="CH165" s="2596"/>
      <c r="CI165" s="2596"/>
      <c r="CJ165" s="2596"/>
      <c r="CK165" s="2596"/>
      <c r="CL165" s="2596"/>
      <c r="CM165" s="2596"/>
      <c r="CN165" s="2596"/>
      <c r="CO165" s="2596"/>
      <c r="CP165" s="2596"/>
      <c r="CQ165" s="2596"/>
      <c r="CR165" s="2596"/>
      <c r="CS165" s="2596"/>
      <c r="CT165" s="2596"/>
      <c r="CU165" s="2596"/>
      <c r="CV165" s="2596"/>
      <c r="CW165" s="2596"/>
      <c r="CX165" s="2596"/>
      <c r="CY165" s="2596"/>
      <c r="CZ165" s="2596"/>
    </row>
    <row r="166" s="130" customFormat="true" ht="15" customHeight="true" x14ac:dyDescent="0.2">
      <c r="A166" s="847"/>
      <c r="B166" s="300"/>
      <c r="C166" s="371"/>
      <c r="D166" s="372"/>
      <c r="E166" s="372"/>
      <c r="F166" s="372"/>
      <c r="G166" s="373"/>
      <c r="H166" s="374"/>
      <c r="I166" s="372"/>
      <c r="J166" s="372"/>
      <c r="K166" s="372"/>
      <c r="L166" s="375"/>
      <c r="M166" s="376"/>
      <c r="N166" s="372"/>
      <c r="O166" s="372"/>
      <c r="P166" s="372"/>
      <c r="Q166" s="375"/>
      <c r="R166" s="376"/>
      <c r="S166" s="372"/>
      <c r="T166" s="372"/>
      <c r="U166" s="372"/>
      <c r="V166" s="372"/>
      <c r="W166" s="372"/>
      <c r="X166" s="372"/>
      <c r="Y166" s="377"/>
      <c r="Z166" s="377"/>
      <c r="AA166" s="377"/>
      <c r="AB166" s="377"/>
      <c r="AC166" s="377"/>
      <c r="AD166" s="377"/>
      <c r="AE166" s="2881"/>
      <c r="AF166" s="2881"/>
      <c r="AG166" s="2881"/>
      <c r="AH166" s="2881"/>
      <c r="AI166" s="2881"/>
      <c r="AJ166" s="2881"/>
      <c r="AK166" s="2881"/>
      <c r="AL166" s="2881"/>
      <c r="AM166" s="2881"/>
      <c r="AN166" s="2881"/>
      <c r="AO166" s="2881"/>
      <c r="AP166" s="2881"/>
      <c r="AQ166" s="2881"/>
      <c r="AR166" s="2881"/>
      <c r="AS166" s="2881"/>
      <c r="AT166" s="2881"/>
      <c r="AU166" s="2881"/>
      <c r="AV166" s="2881"/>
      <c r="AW166" s="2881"/>
      <c r="AX166" s="2881"/>
      <c r="AY166" s="2881"/>
      <c r="AZ166" s="239"/>
      <c r="BA166" s="848"/>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446"/>
      <c r="CC166" s="446"/>
      <c r="CD166" s="446"/>
      <c r="CE166" s="2596"/>
      <c r="CF166" s="2596"/>
      <c r="CG166" s="2596"/>
      <c r="CH166" s="2596"/>
      <c r="CI166" s="2596"/>
      <c r="CJ166" s="2596"/>
      <c r="CK166" s="2596"/>
      <c r="CL166" s="2596"/>
      <c r="CM166" s="2596"/>
      <c r="CN166" s="2596"/>
      <c r="CO166" s="2596"/>
      <c r="CP166" s="2596"/>
      <c r="CQ166" s="2596"/>
      <c r="CR166" s="2596"/>
      <c r="CS166" s="2596"/>
      <c r="CT166" s="2596"/>
      <c r="CU166" s="2596"/>
      <c r="CV166" s="2596"/>
      <c r="CW166" s="2596"/>
      <c r="CX166" s="2596"/>
      <c r="CY166" s="2596"/>
      <c r="CZ166" s="2596"/>
    </row>
    <row r="167" s="130" customFormat="true" ht="15" customHeight="true" x14ac:dyDescent="0.2">
      <c r="A167" s="847"/>
      <c r="B167" s="300"/>
      <c r="C167" s="371"/>
      <c r="D167" s="372"/>
      <c r="E167" s="372"/>
      <c r="F167" s="372"/>
      <c r="G167" s="373"/>
      <c r="H167" s="374"/>
      <c r="I167" s="372"/>
      <c r="J167" s="372"/>
      <c r="K167" s="372"/>
      <c r="L167" s="375"/>
      <c r="M167" s="376"/>
      <c r="N167" s="372"/>
      <c r="O167" s="372"/>
      <c r="P167" s="372"/>
      <c r="Q167" s="375"/>
      <c r="R167" s="376"/>
      <c r="S167" s="372"/>
      <c r="T167" s="372"/>
      <c r="U167" s="372"/>
      <c r="V167" s="372"/>
      <c r="W167" s="372"/>
      <c r="X167" s="372"/>
      <c r="Y167" s="377"/>
      <c r="Z167" s="377"/>
      <c r="AA167" s="377"/>
      <c r="AB167" s="377"/>
      <c r="AC167" s="377"/>
      <c r="AD167" s="377"/>
      <c r="AE167" s="2881"/>
      <c r="AF167" s="2881"/>
      <c r="AG167" s="2881"/>
      <c r="AH167" s="2881"/>
      <c r="AI167" s="2881"/>
      <c r="AJ167" s="2881"/>
      <c r="AK167" s="2881"/>
      <c r="AL167" s="2881"/>
      <c r="AM167" s="2881"/>
      <c r="AN167" s="2881"/>
      <c r="AO167" s="2881"/>
      <c r="AP167" s="2881"/>
      <c r="AQ167" s="2881"/>
      <c r="AR167" s="2881"/>
      <c r="AS167" s="2881"/>
      <c r="AT167" s="2881"/>
      <c r="AU167" s="2881"/>
      <c r="AV167" s="2881"/>
      <c r="AW167" s="2881"/>
      <c r="AX167" s="2881"/>
      <c r="AY167" s="2881"/>
      <c r="AZ167" s="239"/>
      <c r="BA167" s="848"/>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446"/>
      <c r="CC167" s="446"/>
      <c r="CD167" s="446"/>
      <c r="CE167" s="2596"/>
      <c r="CF167" s="2596"/>
      <c r="CG167" s="2596"/>
      <c r="CH167" s="2596"/>
      <c r="CI167" s="2596"/>
      <c r="CJ167" s="2596"/>
      <c r="CK167" s="2596"/>
      <c r="CL167" s="2596"/>
      <c r="CM167" s="2596"/>
      <c r="CN167" s="2596"/>
      <c r="CO167" s="2596"/>
      <c r="CP167" s="2596"/>
      <c r="CQ167" s="2596"/>
      <c r="CR167" s="2596"/>
      <c r="CS167" s="2596"/>
      <c r="CT167" s="2596"/>
      <c r="CU167" s="2596"/>
      <c r="CV167" s="2596"/>
      <c r="CW167" s="2596"/>
      <c r="CX167" s="2596"/>
      <c r="CY167" s="2596"/>
      <c r="CZ167" s="2596"/>
    </row>
    <row r="168" s="130" customFormat="true" ht="15" customHeight="true" x14ac:dyDescent="0.2">
      <c r="A168" s="847"/>
      <c r="B168" s="300"/>
      <c r="C168" s="371"/>
      <c r="D168" s="372"/>
      <c r="E168" s="372"/>
      <c r="F168" s="372"/>
      <c r="G168" s="373"/>
      <c r="H168" s="374"/>
      <c r="I168" s="372"/>
      <c r="J168" s="372"/>
      <c r="K168" s="372"/>
      <c r="L168" s="375"/>
      <c r="M168" s="376"/>
      <c r="N168" s="372"/>
      <c r="O168" s="372"/>
      <c r="P168" s="372"/>
      <c r="Q168" s="375"/>
      <c r="R168" s="376"/>
      <c r="S168" s="372"/>
      <c r="T168" s="372"/>
      <c r="U168" s="372"/>
      <c r="V168" s="372"/>
      <c r="W168" s="372"/>
      <c r="X168" s="372"/>
      <c r="Y168" s="377"/>
      <c r="Z168" s="377"/>
      <c r="AA168" s="377"/>
      <c r="AB168" s="377"/>
      <c r="AC168" s="377"/>
      <c r="AD168" s="377"/>
      <c r="AE168" s="2881"/>
      <c r="AF168" s="2881"/>
      <c r="AG168" s="2881"/>
      <c r="AH168" s="2881"/>
      <c r="AI168" s="2881"/>
      <c r="AJ168" s="2881"/>
      <c r="AK168" s="2881"/>
      <c r="AL168" s="2881"/>
      <c r="AM168" s="2881"/>
      <c r="AN168" s="2881"/>
      <c r="AO168" s="2881"/>
      <c r="AP168" s="2881"/>
      <c r="AQ168" s="2881"/>
      <c r="AR168" s="2881"/>
      <c r="AS168" s="2881"/>
      <c r="AT168" s="2881"/>
      <c r="AU168" s="2881"/>
      <c r="AV168" s="2881"/>
      <c r="AW168" s="2881"/>
      <c r="AX168" s="2881"/>
      <c r="AY168" s="2881"/>
      <c r="AZ168" s="239"/>
      <c r="BA168" s="848"/>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446"/>
      <c r="CC168" s="446"/>
      <c r="CD168" s="446"/>
      <c r="CE168" s="2596"/>
      <c r="CF168" s="2596"/>
      <c r="CG168" s="2596"/>
      <c r="CH168" s="2596"/>
      <c r="CI168" s="2596"/>
      <c r="CJ168" s="2596"/>
      <c r="CK168" s="2596"/>
      <c r="CL168" s="2596"/>
      <c r="CM168" s="2596"/>
      <c r="CN168" s="2596"/>
      <c r="CO168" s="2596"/>
      <c r="CP168" s="2596"/>
      <c r="CQ168" s="2596"/>
      <c r="CR168" s="2596"/>
      <c r="CS168" s="2596"/>
      <c r="CT168" s="2596"/>
      <c r="CU168" s="2596"/>
      <c r="CV168" s="2596"/>
      <c r="CW168" s="2596"/>
      <c r="CX168" s="2596"/>
      <c r="CY168" s="2596"/>
      <c r="CZ168" s="2596"/>
    </row>
    <row r="169" s="130" customFormat="true" ht="15" customHeight="true" x14ac:dyDescent="0.2">
      <c r="A169" s="847"/>
      <c r="B169" s="300"/>
      <c r="C169" s="371"/>
      <c r="D169" s="372"/>
      <c r="E169" s="372"/>
      <c r="F169" s="372"/>
      <c r="G169" s="373"/>
      <c r="H169" s="374"/>
      <c r="I169" s="372"/>
      <c r="J169" s="372"/>
      <c r="K169" s="372"/>
      <c r="L169" s="375"/>
      <c r="M169" s="376"/>
      <c r="N169" s="372"/>
      <c r="O169" s="372"/>
      <c r="P169" s="372"/>
      <c r="Q169" s="375"/>
      <c r="R169" s="376"/>
      <c r="S169" s="372"/>
      <c r="T169" s="372"/>
      <c r="U169" s="372"/>
      <c r="V169" s="372"/>
      <c r="W169" s="372"/>
      <c r="X169" s="372"/>
      <c r="Y169" s="377"/>
      <c r="Z169" s="377"/>
      <c r="AA169" s="377"/>
      <c r="AB169" s="377"/>
      <c r="AC169" s="377"/>
      <c r="AD169" s="377"/>
      <c r="AE169" s="2881"/>
      <c r="AF169" s="2881"/>
      <c r="AG169" s="2881"/>
      <c r="AH169" s="2881"/>
      <c r="AI169" s="2881"/>
      <c r="AJ169" s="2881"/>
      <c r="AK169" s="2881"/>
      <c r="AL169" s="2881"/>
      <c r="AM169" s="2881"/>
      <c r="AN169" s="2881"/>
      <c r="AO169" s="2881"/>
      <c r="AP169" s="2881"/>
      <c r="AQ169" s="2881"/>
      <c r="AR169" s="2881"/>
      <c r="AS169" s="2881"/>
      <c r="AT169" s="2881"/>
      <c r="AU169" s="2881"/>
      <c r="AV169" s="2881"/>
      <c r="AW169" s="2881"/>
      <c r="AX169" s="2881"/>
      <c r="AY169" s="2881"/>
      <c r="AZ169" s="239"/>
      <c r="BA169" s="848"/>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446"/>
      <c r="CC169" s="446"/>
      <c r="CD169" s="446"/>
      <c r="CE169" s="2596"/>
      <c r="CF169" s="2596"/>
      <c r="CG169" s="2596"/>
      <c r="CH169" s="2596"/>
      <c r="CI169" s="2596"/>
      <c r="CJ169" s="2596"/>
      <c r="CK169" s="2596"/>
      <c r="CL169" s="2596"/>
      <c r="CM169" s="2596"/>
      <c r="CN169" s="2596"/>
      <c r="CO169" s="2596"/>
      <c r="CP169" s="2596"/>
      <c r="CQ169" s="2596"/>
      <c r="CR169" s="2596"/>
      <c r="CS169" s="2596"/>
      <c r="CT169" s="2596"/>
      <c r="CU169" s="2596"/>
      <c r="CV169" s="2596"/>
      <c r="CW169" s="2596"/>
      <c r="CX169" s="2596"/>
      <c r="CY169" s="2596"/>
      <c r="CZ169" s="2596"/>
    </row>
    <row r="170" s="130" customFormat="true" ht="15" customHeight="true" x14ac:dyDescent="0.2">
      <c r="A170" s="847"/>
      <c r="B170" s="300"/>
      <c r="C170" s="371"/>
      <c r="D170" s="372"/>
      <c r="E170" s="372"/>
      <c r="F170" s="372"/>
      <c r="G170" s="373"/>
      <c r="H170" s="374"/>
      <c r="I170" s="372"/>
      <c r="J170" s="372"/>
      <c r="K170" s="372"/>
      <c r="L170" s="375"/>
      <c r="M170" s="376"/>
      <c r="N170" s="372"/>
      <c r="O170" s="372"/>
      <c r="P170" s="372"/>
      <c r="Q170" s="375"/>
      <c r="R170" s="376"/>
      <c r="S170" s="372"/>
      <c r="T170" s="372"/>
      <c r="U170" s="372"/>
      <c r="V170" s="372"/>
      <c r="W170" s="372"/>
      <c r="X170" s="372"/>
      <c r="Y170" s="377"/>
      <c r="Z170" s="377"/>
      <c r="AA170" s="377"/>
      <c r="AB170" s="377"/>
      <c r="AC170" s="377"/>
      <c r="AD170" s="377"/>
      <c r="AE170" s="2881"/>
      <c r="AF170" s="2881"/>
      <c r="AG170" s="2881"/>
      <c r="AH170" s="2881"/>
      <c r="AI170" s="2881"/>
      <c r="AJ170" s="2881"/>
      <c r="AK170" s="2881"/>
      <c r="AL170" s="2881"/>
      <c r="AM170" s="2881"/>
      <c r="AN170" s="2881"/>
      <c r="AO170" s="2881"/>
      <c r="AP170" s="2881"/>
      <c r="AQ170" s="2881"/>
      <c r="AR170" s="2881"/>
      <c r="AS170" s="2881"/>
      <c r="AT170" s="2881"/>
      <c r="AU170" s="2881"/>
      <c r="AV170" s="2881"/>
      <c r="AW170" s="2881"/>
      <c r="AX170" s="2881"/>
      <c r="AY170" s="2881"/>
      <c r="AZ170" s="239"/>
      <c r="BA170" s="848"/>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446"/>
      <c r="CC170" s="446"/>
      <c r="CD170" s="446"/>
      <c r="CE170" s="2596"/>
      <c r="CF170" s="2596"/>
      <c r="CG170" s="2596"/>
      <c r="CH170" s="2596"/>
      <c r="CI170" s="2596"/>
      <c r="CJ170" s="2596"/>
      <c r="CK170" s="2596"/>
      <c r="CL170" s="2596"/>
      <c r="CM170" s="2596"/>
      <c r="CN170" s="2596"/>
      <c r="CO170" s="2596"/>
      <c r="CP170" s="2596"/>
      <c r="CQ170" s="2596"/>
      <c r="CR170" s="2596"/>
      <c r="CS170" s="2596"/>
      <c r="CT170" s="2596"/>
      <c r="CU170" s="2596"/>
      <c r="CV170" s="2596"/>
      <c r="CW170" s="2596"/>
      <c r="CX170" s="2596"/>
      <c r="CY170" s="2596"/>
      <c r="CZ170" s="2596"/>
    </row>
    <row r="171" s="130" customFormat="true" ht="15" customHeight="true" x14ac:dyDescent="0.2">
      <c r="A171" s="847"/>
      <c r="B171" s="300"/>
      <c r="C171" s="371"/>
      <c r="D171" s="372"/>
      <c r="E171" s="372"/>
      <c r="F171" s="372"/>
      <c r="G171" s="373"/>
      <c r="H171" s="374"/>
      <c r="I171" s="372"/>
      <c r="J171" s="372"/>
      <c r="K171" s="372"/>
      <c r="L171" s="375"/>
      <c r="M171" s="376"/>
      <c r="N171" s="372"/>
      <c r="O171" s="372"/>
      <c r="P171" s="372"/>
      <c r="Q171" s="375"/>
      <c r="R171" s="376"/>
      <c r="S171" s="372"/>
      <c r="T171" s="372"/>
      <c r="U171" s="372"/>
      <c r="V171" s="372"/>
      <c r="W171" s="372"/>
      <c r="X171" s="372"/>
      <c r="Y171" s="377"/>
      <c r="Z171" s="377"/>
      <c r="AA171" s="377"/>
      <c r="AB171" s="377"/>
      <c r="AC171" s="377"/>
      <c r="AD171" s="377"/>
      <c r="AE171" s="2881"/>
      <c r="AF171" s="2881"/>
      <c r="AG171" s="2881"/>
      <c r="AH171" s="2881"/>
      <c r="AI171" s="2881"/>
      <c r="AJ171" s="2881"/>
      <c r="AK171" s="2881"/>
      <c r="AL171" s="2881"/>
      <c r="AM171" s="2881"/>
      <c r="AN171" s="2881"/>
      <c r="AO171" s="2881"/>
      <c r="AP171" s="2881"/>
      <c r="AQ171" s="2881"/>
      <c r="AR171" s="2881"/>
      <c r="AS171" s="2881"/>
      <c r="AT171" s="2881"/>
      <c r="AU171" s="2881"/>
      <c r="AV171" s="2881"/>
      <c r="AW171" s="2881"/>
      <c r="AX171" s="2881"/>
      <c r="AY171" s="2881"/>
      <c r="AZ171" s="239"/>
      <c r="BA171" s="848"/>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446"/>
      <c r="CC171" s="446"/>
      <c r="CD171" s="446"/>
      <c r="CE171" s="2596"/>
      <c r="CF171" s="2596"/>
      <c r="CG171" s="2596"/>
      <c r="CH171" s="2596"/>
      <c r="CI171" s="2596"/>
      <c r="CJ171" s="2596"/>
      <c r="CK171" s="2596"/>
      <c r="CL171" s="2596"/>
      <c r="CM171" s="2596"/>
      <c r="CN171" s="2596"/>
      <c r="CO171" s="2596"/>
      <c r="CP171" s="2596"/>
      <c r="CQ171" s="2596"/>
      <c r="CR171" s="2596"/>
      <c r="CS171" s="2596"/>
      <c r="CT171" s="2596"/>
      <c r="CU171" s="2596"/>
      <c r="CV171" s="2596"/>
      <c r="CW171" s="2596"/>
      <c r="CX171" s="2596"/>
      <c r="CY171" s="2596"/>
      <c r="CZ171" s="2596"/>
    </row>
    <row r="172" s="130" customFormat="true" ht="15" customHeight="true" x14ac:dyDescent="0.2">
      <c r="A172" s="847"/>
      <c r="B172" s="300"/>
      <c r="C172" s="371"/>
      <c r="D172" s="372"/>
      <c r="E172" s="372"/>
      <c r="F172" s="372"/>
      <c r="G172" s="373"/>
      <c r="H172" s="374"/>
      <c r="I172" s="372"/>
      <c r="J172" s="372"/>
      <c r="K172" s="372"/>
      <c r="L172" s="375"/>
      <c r="M172" s="376"/>
      <c r="N172" s="372"/>
      <c r="O172" s="372"/>
      <c r="P172" s="372"/>
      <c r="Q172" s="375"/>
      <c r="R172" s="376"/>
      <c r="S172" s="372"/>
      <c r="T172" s="372"/>
      <c r="U172" s="372"/>
      <c r="V172" s="372"/>
      <c r="W172" s="372"/>
      <c r="X172" s="372"/>
      <c r="Y172" s="377"/>
      <c r="Z172" s="377"/>
      <c r="AA172" s="377"/>
      <c r="AB172" s="377"/>
      <c r="AC172" s="377"/>
      <c r="AD172" s="377"/>
      <c r="AE172" s="2881"/>
      <c r="AF172" s="2881"/>
      <c r="AG172" s="2881"/>
      <c r="AH172" s="2881"/>
      <c r="AI172" s="2881"/>
      <c r="AJ172" s="2881"/>
      <c r="AK172" s="2881"/>
      <c r="AL172" s="2881"/>
      <c r="AM172" s="2881"/>
      <c r="AN172" s="2881"/>
      <c r="AO172" s="2881"/>
      <c r="AP172" s="2881"/>
      <c r="AQ172" s="2881"/>
      <c r="AR172" s="2881"/>
      <c r="AS172" s="2881"/>
      <c r="AT172" s="2881"/>
      <c r="AU172" s="2881"/>
      <c r="AV172" s="2881"/>
      <c r="AW172" s="2881"/>
      <c r="AX172" s="2881"/>
      <c r="AY172" s="2881"/>
      <c r="AZ172" s="239"/>
      <c r="BA172" s="848"/>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446"/>
      <c r="CC172" s="446"/>
      <c r="CD172" s="446"/>
      <c r="CE172" s="2596"/>
      <c r="CF172" s="2596"/>
      <c r="CG172" s="2596"/>
      <c r="CH172" s="2596"/>
      <c r="CI172" s="2596"/>
      <c r="CJ172" s="2596"/>
      <c r="CK172" s="2596"/>
      <c r="CL172" s="2596"/>
      <c r="CM172" s="2596"/>
      <c r="CN172" s="2596"/>
      <c r="CO172" s="2596"/>
      <c r="CP172" s="2596"/>
      <c r="CQ172" s="2596"/>
      <c r="CR172" s="2596"/>
      <c r="CS172" s="2596"/>
      <c r="CT172" s="2596"/>
      <c r="CU172" s="2596"/>
      <c r="CV172" s="2596"/>
      <c r="CW172" s="2596"/>
      <c r="CX172" s="2596"/>
      <c r="CY172" s="2596"/>
      <c r="CZ172" s="2596"/>
    </row>
    <row r="173" s="130" customFormat="true" ht="15" customHeight="true" x14ac:dyDescent="0.2">
      <c r="A173" s="847"/>
      <c r="B173" s="300"/>
      <c r="C173" s="371"/>
      <c r="D173" s="372"/>
      <c r="E173" s="372"/>
      <c r="F173" s="372"/>
      <c r="G173" s="373"/>
      <c r="H173" s="374"/>
      <c r="I173" s="372"/>
      <c r="J173" s="372"/>
      <c r="K173" s="372"/>
      <c r="L173" s="375"/>
      <c r="M173" s="376"/>
      <c r="N173" s="372"/>
      <c r="O173" s="372"/>
      <c r="P173" s="372"/>
      <c r="Q173" s="375"/>
      <c r="R173" s="376"/>
      <c r="S173" s="372"/>
      <c r="T173" s="372"/>
      <c r="U173" s="372"/>
      <c r="V173" s="372"/>
      <c r="W173" s="372"/>
      <c r="X173" s="372"/>
      <c r="Y173" s="377"/>
      <c r="Z173" s="377"/>
      <c r="AA173" s="377"/>
      <c r="AB173" s="377"/>
      <c r="AC173" s="377"/>
      <c r="AD173" s="377"/>
      <c r="AE173" s="2881"/>
      <c r="AF173" s="2881"/>
      <c r="AG173" s="2881"/>
      <c r="AH173" s="2881"/>
      <c r="AI173" s="2881"/>
      <c r="AJ173" s="2881"/>
      <c r="AK173" s="2881"/>
      <c r="AL173" s="2881"/>
      <c r="AM173" s="2881"/>
      <c r="AN173" s="2881"/>
      <c r="AO173" s="2881"/>
      <c r="AP173" s="2881"/>
      <c r="AQ173" s="2881"/>
      <c r="AR173" s="2881"/>
      <c r="AS173" s="2881"/>
      <c r="AT173" s="2881"/>
      <c r="AU173" s="2881"/>
      <c r="AV173" s="2881"/>
      <c r="AW173" s="2881"/>
      <c r="AX173" s="2881"/>
      <c r="AY173" s="2881"/>
      <c r="AZ173" s="239"/>
      <c r="BA173" s="848"/>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446"/>
      <c r="CC173" s="446"/>
      <c r="CD173" s="446"/>
      <c r="CE173" s="2596"/>
      <c r="CF173" s="2596"/>
      <c r="CG173" s="2596"/>
      <c r="CH173" s="2596"/>
      <c r="CI173" s="2596"/>
      <c r="CJ173" s="2596"/>
      <c r="CK173" s="2596"/>
      <c r="CL173" s="2596"/>
      <c r="CM173" s="2596"/>
      <c r="CN173" s="2596"/>
      <c r="CO173" s="2596"/>
      <c r="CP173" s="2596"/>
      <c r="CQ173" s="2596"/>
      <c r="CR173" s="2596"/>
      <c r="CS173" s="2596"/>
      <c r="CT173" s="2596"/>
      <c r="CU173" s="2596"/>
      <c r="CV173" s="2596"/>
      <c r="CW173" s="2596"/>
      <c r="CX173" s="2596"/>
      <c r="CY173" s="2596"/>
      <c r="CZ173" s="2596"/>
    </row>
    <row r="174" s="130" customFormat="true" ht="15" customHeight="true" x14ac:dyDescent="0.2">
      <c r="A174" s="847"/>
      <c r="B174" s="300"/>
      <c r="C174" s="371"/>
      <c r="D174" s="372"/>
      <c r="E174" s="372"/>
      <c r="F174" s="372"/>
      <c r="G174" s="373"/>
      <c r="H174" s="374"/>
      <c r="I174" s="372"/>
      <c r="J174" s="372"/>
      <c r="K174" s="372"/>
      <c r="L174" s="375"/>
      <c r="M174" s="376"/>
      <c r="N174" s="372"/>
      <c r="O174" s="372"/>
      <c r="P174" s="372"/>
      <c r="Q174" s="375"/>
      <c r="R174" s="376"/>
      <c r="S174" s="372"/>
      <c r="T174" s="372"/>
      <c r="U174" s="372"/>
      <c r="V174" s="372"/>
      <c r="W174" s="372"/>
      <c r="X174" s="372"/>
      <c r="Y174" s="377"/>
      <c r="Z174" s="377"/>
      <c r="AA174" s="377"/>
      <c r="AB174" s="377"/>
      <c r="AC174" s="377"/>
      <c r="AD174" s="377"/>
      <c r="AE174" s="2881"/>
      <c r="AF174" s="2881"/>
      <c r="AG174" s="2881"/>
      <c r="AH174" s="2881"/>
      <c r="AI174" s="2881"/>
      <c r="AJ174" s="2881"/>
      <c r="AK174" s="2881"/>
      <c r="AL174" s="2881"/>
      <c r="AM174" s="2881"/>
      <c r="AN174" s="2881"/>
      <c r="AO174" s="2881"/>
      <c r="AP174" s="2881"/>
      <c r="AQ174" s="2881"/>
      <c r="AR174" s="2881"/>
      <c r="AS174" s="2881"/>
      <c r="AT174" s="2881"/>
      <c r="AU174" s="2881"/>
      <c r="AV174" s="2881"/>
      <c r="AW174" s="2881"/>
      <c r="AX174" s="2881"/>
      <c r="AY174" s="2881"/>
      <c r="AZ174" s="239"/>
      <c r="BA174" s="848"/>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446"/>
      <c r="CC174" s="446"/>
      <c r="CD174" s="446"/>
      <c r="CE174" s="2596"/>
      <c r="CF174" s="2596"/>
      <c r="CG174" s="2596"/>
      <c r="CH174" s="2596"/>
      <c r="CI174" s="2596"/>
      <c r="CJ174" s="2596"/>
      <c r="CK174" s="2596"/>
      <c r="CL174" s="2596"/>
      <c r="CM174" s="2596"/>
      <c r="CN174" s="2596"/>
      <c r="CO174" s="2596"/>
      <c r="CP174" s="2596"/>
      <c r="CQ174" s="2596"/>
      <c r="CR174" s="2596"/>
      <c r="CS174" s="2596"/>
      <c r="CT174" s="2596"/>
      <c r="CU174" s="2596"/>
      <c r="CV174" s="2596"/>
      <c r="CW174" s="2596"/>
      <c r="CX174" s="2596"/>
      <c r="CY174" s="2596"/>
      <c r="CZ174" s="2596"/>
    </row>
    <row r="175" s="130" customFormat="true" ht="15" customHeight="true" x14ac:dyDescent="0.2">
      <c r="A175" s="847"/>
      <c r="B175" s="300"/>
      <c r="C175" s="371"/>
      <c r="D175" s="372"/>
      <c r="E175" s="372"/>
      <c r="F175" s="372"/>
      <c r="G175" s="373"/>
      <c r="H175" s="374"/>
      <c r="I175" s="372"/>
      <c r="J175" s="372"/>
      <c r="K175" s="372"/>
      <c r="L175" s="375"/>
      <c r="M175" s="376"/>
      <c r="N175" s="372"/>
      <c r="O175" s="372"/>
      <c r="P175" s="372"/>
      <c r="Q175" s="375"/>
      <c r="R175" s="376"/>
      <c r="S175" s="372"/>
      <c r="T175" s="372"/>
      <c r="U175" s="372"/>
      <c r="V175" s="372"/>
      <c r="W175" s="372"/>
      <c r="X175" s="372"/>
      <c r="Y175" s="377"/>
      <c r="Z175" s="377"/>
      <c r="AA175" s="377"/>
      <c r="AB175" s="377"/>
      <c r="AC175" s="377"/>
      <c r="AD175" s="377"/>
      <c r="AE175" s="2881"/>
      <c r="AF175" s="2881"/>
      <c r="AG175" s="2881"/>
      <c r="AH175" s="2881"/>
      <c r="AI175" s="2881"/>
      <c r="AJ175" s="2881"/>
      <c r="AK175" s="2881"/>
      <c r="AL175" s="2881"/>
      <c r="AM175" s="2881"/>
      <c r="AN175" s="2881"/>
      <c r="AO175" s="2881"/>
      <c r="AP175" s="2881"/>
      <c r="AQ175" s="2881"/>
      <c r="AR175" s="2881"/>
      <c r="AS175" s="2881"/>
      <c r="AT175" s="2881"/>
      <c r="AU175" s="2881"/>
      <c r="AV175" s="2881"/>
      <c r="AW175" s="2881"/>
      <c r="AX175" s="2881"/>
      <c r="AY175" s="2881"/>
      <c r="AZ175" s="239"/>
      <c r="BA175" s="848"/>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446"/>
      <c r="CC175" s="446"/>
      <c r="CD175" s="446"/>
      <c r="CE175" s="2596"/>
      <c r="CF175" s="2596"/>
      <c r="CG175" s="2596"/>
      <c r="CH175" s="2596"/>
      <c r="CI175" s="2596"/>
      <c r="CJ175" s="2596"/>
      <c r="CK175" s="2596"/>
      <c r="CL175" s="2596"/>
      <c r="CM175" s="2596"/>
      <c r="CN175" s="2596"/>
      <c r="CO175" s="2596"/>
      <c r="CP175" s="2596"/>
      <c r="CQ175" s="2596"/>
      <c r="CR175" s="2596"/>
      <c r="CS175" s="2596"/>
      <c r="CT175" s="2596"/>
      <c r="CU175" s="2596"/>
      <c r="CV175" s="2596"/>
      <c r="CW175" s="2596"/>
      <c r="CX175" s="2596"/>
      <c r="CY175" s="2596"/>
      <c r="CZ175" s="2596"/>
    </row>
    <row r="176" s="130" customFormat="true" ht="15" customHeight="true" x14ac:dyDescent="0.2">
      <c r="A176" s="847"/>
      <c r="B176" s="300"/>
      <c r="C176" s="371"/>
      <c r="D176" s="372"/>
      <c r="E176" s="372"/>
      <c r="F176" s="372"/>
      <c r="G176" s="373"/>
      <c r="H176" s="374"/>
      <c r="I176" s="372"/>
      <c r="J176" s="372"/>
      <c r="K176" s="372"/>
      <c r="L176" s="375"/>
      <c r="M176" s="376"/>
      <c r="N176" s="372"/>
      <c r="O176" s="372"/>
      <c r="P176" s="372"/>
      <c r="Q176" s="375"/>
      <c r="R176" s="376"/>
      <c r="S176" s="372"/>
      <c r="T176" s="372"/>
      <c r="U176" s="372"/>
      <c r="V176" s="372"/>
      <c r="W176" s="372"/>
      <c r="X176" s="372"/>
      <c r="Y176" s="377"/>
      <c r="Z176" s="377"/>
      <c r="AA176" s="377"/>
      <c r="AB176" s="377"/>
      <c r="AC176" s="377"/>
      <c r="AD176" s="377"/>
      <c r="AE176" s="2881"/>
      <c r="AF176" s="2881"/>
      <c r="AG176" s="2881"/>
      <c r="AH176" s="2881"/>
      <c r="AI176" s="2881"/>
      <c r="AJ176" s="2881"/>
      <c r="AK176" s="2881"/>
      <c r="AL176" s="2881"/>
      <c r="AM176" s="2881"/>
      <c r="AN176" s="2881"/>
      <c r="AO176" s="2881"/>
      <c r="AP176" s="2881"/>
      <c r="AQ176" s="2881"/>
      <c r="AR176" s="2881"/>
      <c r="AS176" s="2881"/>
      <c r="AT176" s="2881"/>
      <c r="AU176" s="2881"/>
      <c r="AV176" s="2881"/>
      <c r="AW176" s="2881"/>
      <c r="AX176" s="2881"/>
      <c r="AY176" s="2881"/>
      <c r="AZ176" s="239"/>
      <c r="BA176" s="848"/>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446"/>
      <c r="CC176" s="446"/>
      <c r="CD176" s="446"/>
      <c r="CE176" s="2596"/>
      <c r="CF176" s="2596"/>
      <c r="CG176" s="2596"/>
      <c r="CH176" s="2596"/>
      <c r="CI176" s="2596"/>
      <c r="CJ176" s="2596"/>
      <c r="CK176" s="2596"/>
      <c r="CL176" s="2596"/>
      <c r="CM176" s="2596"/>
      <c r="CN176" s="2596"/>
      <c r="CO176" s="2596"/>
      <c r="CP176" s="2596"/>
      <c r="CQ176" s="2596"/>
      <c r="CR176" s="2596"/>
      <c r="CS176" s="2596"/>
      <c r="CT176" s="2596"/>
      <c r="CU176" s="2596"/>
      <c r="CV176" s="2596"/>
      <c r="CW176" s="2596"/>
      <c r="CX176" s="2596"/>
      <c r="CY176" s="2596"/>
      <c r="CZ176" s="2596"/>
    </row>
    <row r="177" s="130" customFormat="true" ht="15" customHeight="true" x14ac:dyDescent="0.2">
      <c r="A177" s="847"/>
      <c r="B177" s="300"/>
      <c r="C177" s="371"/>
      <c r="D177" s="372"/>
      <c r="E177" s="372"/>
      <c r="F177" s="372"/>
      <c r="G177" s="373"/>
      <c r="H177" s="374"/>
      <c r="I177" s="372"/>
      <c r="J177" s="372"/>
      <c r="K177" s="372"/>
      <c r="L177" s="375"/>
      <c r="M177" s="376"/>
      <c r="N177" s="372"/>
      <c r="O177" s="372"/>
      <c r="P177" s="372"/>
      <c r="Q177" s="375"/>
      <c r="R177" s="376"/>
      <c r="S177" s="372"/>
      <c r="T177" s="372"/>
      <c r="U177" s="372"/>
      <c r="V177" s="372"/>
      <c r="W177" s="372"/>
      <c r="X177" s="372"/>
      <c r="Y177" s="377"/>
      <c r="Z177" s="377"/>
      <c r="AA177" s="377"/>
      <c r="AB177" s="377"/>
      <c r="AC177" s="377"/>
      <c r="AD177" s="377"/>
      <c r="AE177" s="2881"/>
      <c r="AF177" s="2881"/>
      <c r="AG177" s="2881"/>
      <c r="AH177" s="2881"/>
      <c r="AI177" s="2881"/>
      <c r="AJ177" s="2881"/>
      <c r="AK177" s="2881"/>
      <c r="AL177" s="2881"/>
      <c r="AM177" s="2881"/>
      <c r="AN177" s="2881"/>
      <c r="AO177" s="2881"/>
      <c r="AP177" s="2881"/>
      <c r="AQ177" s="2881"/>
      <c r="AR177" s="2881"/>
      <c r="AS177" s="2881"/>
      <c r="AT177" s="2881"/>
      <c r="AU177" s="2881"/>
      <c r="AV177" s="2881"/>
      <c r="AW177" s="2881"/>
      <c r="AX177" s="2881"/>
      <c r="AY177" s="2881"/>
      <c r="AZ177" s="239"/>
      <c r="BA177" s="848"/>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446"/>
      <c r="CC177" s="446"/>
      <c r="CD177" s="446"/>
      <c r="CE177" s="2596"/>
      <c r="CF177" s="2596"/>
      <c r="CG177" s="2596"/>
      <c r="CH177" s="2596"/>
      <c r="CI177" s="2596"/>
      <c r="CJ177" s="2596"/>
      <c r="CK177" s="2596"/>
      <c r="CL177" s="2596"/>
      <c r="CM177" s="2596"/>
      <c r="CN177" s="2596"/>
      <c r="CO177" s="2596"/>
      <c r="CP177" s="2596"/>
      <c r="CQ177" s="2596"/>
      <c r="CR177" s="2596"/>
      <c r="CS177" s="2596"/>
      <c r="CT177" s="2596"/>
      <c r="CU177" s="2596"/>
      <c r="CV177" s="2596"/>
      <c r="CW177" s="2596"/>
      <c r="CX177" s="2596"/>
      <c r="CY177" s="2596"/>
      <c r="CZ177" s="2596"/>
    </row>
    <row r="178" s="130" customFormat="true" ht="15" customHeight="true" x14ac:dyDescent="0.2">
      <c r="A178" s="847"/>
      <c r="B178" s="300"/>
      <c r="C178" s="371"/>
      <c r="D178" s="372"/>
      <c r="E178" s="372"/>
      <c r="F178" s="372"/>
      <c r="G178" s="373"/>
      <c r="H178" s="374"/>
      <c r="I178" s="372"/>
      <c r="J178" s="372"/>
      <c r="K178" s="372"/>
      <c r="L178" s="375"/>
      <c r="M178" s="376"/>
      <c r="N178" s="372"/>
      <c r="O178" s="372"/>
      <c r="P178" s="372"/>
      <c r="Q178" s="375"/>
      <c r="R178" s="376"/>
      <c r="S178" s="372"/>
      <c r="T178" s="372"/>
      <c r="U178" s="372"/>
      <c r="V178" s="372"/>
      <c r="W178" s="372"/>
      <c r="X178" s="372"/>
      <c r="Y178" s="377"/>
      <c r="Z178" s="377"/>
      <c r="AA178" s="377"/>
      <c r="AB178" s="377"/>
      <c r="AC178" s="377"/>
      <c r="AD178" s="377"/>
      <c r="AE178" s="2881"/>
      <c r="AF178" s="2881"/>
      <c r="AG178" s="2881"/>
      <c r="AH178" s="2881"/>
      <c r="AI178" s="2881"/>
      <c r="AJ178" s="2881"/>
      <c r="AK178" s="2881"/>
      <c r="AL178" s="2881"/>
      <c r="AM178" s="2881"/>
      <c r="AN178" s="2881"/>
      <c r="AO178" s="2881"/>
      <c r="AP178" s="2881"/>
      <c r="AQ178" s="2881"/>
      <c r="AR178" s="2881"/>
      <c r="AS178" s="2881"/>
      <c r="AT178" s="2881"/>
      <c r="AU178" s="2881"/>
      <c r="AV178" s="2881"/>
      <c r="AW178" s="2881"/>
      <c r="AX178" s="2881"/>
      <c r="AY178" s="2881"/>
      <c r="AZ178" s="239"/>
      <c r="BA178" s="848"/>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446"/>
      <c r="CC178" s="446"/>
      <c r="CD178" s="446"/>
      <c r="CE178" s="2596"/>
      <c r="CF178" s="2596"/>
      <c r="CG178" s="2596"/>
      <c r="CH178" s="2596"/>
      <c r="CI178" s="2596"/>
      <c r="CJ178" s="2596"/>
      <c r="CK178" s="2596"/>
      <c r="CL178" s="2596"/>
      <c r="CM178" s="2596"/>
      <c r="CN178" s="2596"/>
      <c r="CO178" s="2596"/>
      <c r="CP178" s="2596"/>
      <c r="CQ178" s="2596"/>
      <c r="CR178" s="2596"/>
      <c r="CS178" s="2596"/>
      <c r="CT178" s="2596"/>
      <c r="CU178" s="2596"/>
      <c r="CV178" s="2596"/>
      <c r="CW178" s="2596"/>
      <c r="CX178" s="2596"/>
      <c r="CY178" s="2596"/>
      <c r="CZ178" s="2596"/>
    </row>
    <row r="179" s="130" customFormat="true" ht="15" customHeight="true" x14ac:dyDescent="0.2">
      <c r="A179" s="847"/>
      <c r="B179" s="300"/>
      <c r="C179" s="371"/>
      <c r="D179" s="372"/>
      <c r="E179" s="372"/>
      <c r="F179" s="372"/>
      <c r="G179" s="373"/>
      <c r="H179" s="374"/>
      <c r="I179" s="372"/>
      <c r="J179" s="372"/>
      <c r="K179" s="372"/>
      <c r="L179" s="375"/>
      <c r="M179" s="376"/>
      <c r="N179" s="372"/>
      <c r="O179" s="372"/>
      <c r="P179" s="372"/>
      <c r="Q179" s="375"/>
      <c r="R179" s="376"/>
      <c r="S179" s="372"/>
      <c r="T179" s="372"/>
      <c r="U179" s="372"/>
      <c r="V179" s="372"/>
      <c r="W179" s="372"/>
      <c r="X179" s="372"/>
      <c r="Y179" s="377"/>
      <c r="Z179" s="377"/>
      <c r="AA179" s="377"/>
      <c r="AB179" s="377"/>
      <c r="AC179" s="377"/>
      <c r="AD179" s="377"/>
      <c r="AE179" s="2881"/>
      <c r="AF179" s="2881"/>
      <c r="AG179" s="2881"/>
      <c r="AH179" s="2881"/>
      <c r="AI179" s="2881"/>
      <c r="AJ179" s="2881"/>
      <c r="AK179" s="2881"/>
      <c r="AL179" s="2881"/>
      <c r="AM179" s="2881"/>
      <c r="AN179" s="2881"/>
      <c r="AO179" s="2881"/>
      <c r="AP179" s="2881"/>
      <c r="AQ179" s="2881"/>
      <c r="AR179" s="2881"/>
      <c r="AS179" s="2881"/>
      <c r="AT179" s="2881"/>
      <c r="AU179" s="2881"/>
      <c r="AV179" s="2881"/>
      <c r="AW179" s="2881"/>
      <c r="AX179" s="2881"/>
      <c r="AY179" s="2881"/>
      <c r="AZ179" s="239"/>
      <c r="BA179" s="848"/>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446"/>
      <c r="CC179" s="446"/>
      <c r="CD179" s="446"/>
      <c r="CE179" s="2596"/>
      <c r="CF179" s="2596"/>
      <c r="CG179" s="2596"/>
      <c r="CH179" s="2596"/>
      <c r="CI179" s="2596"/>
      <c r="CJ179" s="2596"/>
      <c r="CK179" s="2596"/>
      <c r="CL179" s="2596"/>
      <c r="CM179" s="2596"/>
      <c r="CN179" s="2596"/>
      <c r="CO179" s="2596"/>
      <c r="CP179" s="2596"/>
      <c r="CQ179" s="2596"/>
      <c r="CR179" s="2596"/>
      <c r="CS179" s="2596"/>
      <c r="CT179" s="2596"/>
      <c r="CU179" s="2596"/>
      <c r="CV179" s="2596"/>
      <c r="CW179" s="2596"/>
      <c r="CX179" s="2596"/>
      <c r="CY179" s="2596"/>
      <c r="CZ179" s="2596"/>
    </row>
    <row r="180" s="130" customFormat="true" ht="15" customHeight="true" x14ac:dyDescent="0.2">
      <c r="A180" s="847"/>
      <c r="B180" s="300"/>
      <c r="C180" s="371"/>
      <c r="D180" s="372"/>
      <c r="E180" s="372"/>
      <c r="F180" s="372"/>
      <c r="G180" s="373"/>
      <c r="H180" s="374"/>
      <c r="I180" s="372"/>
      <c r="J180" s="372"/>
      <c r="K180" s="372"/>
      <c r="L180" s="375"/>
      <c r="M180" s="376"/>
      <c r="N180" s="372"/>
      <c r="O180" s="372"/>
      <c r="P180" s="372"/>
      <c r="Q180" s="375"/>
      <c r="R180" s="376"/>
      <c r="S180" s="372"/>
      <c r="T180" s="372"/>
      <c r="U180" s="372"/>
      <c r="V180" s="372"/>
      <c r="W180" s="372"/>
      <c r="X180" s="372"/>
      <c r="Y180" s="377"/>
      <c r="Z180" s="377"/>
      <c r="AA180" s="377"/>
      <c r="AB180" s="377"/>
      <c r="AC180" s="377"/>
      <c r="AD180" s="377"/>
      <c r="AE180" s="2881"/>
      <c r="AF180" s="2881"/>
      <c r="AG180" s="2881"/>
      <c r="AH180" s="2881"/>
      <c r="AI180" s="2881"/>
      <c r="AJ180" s="2881"/>
      <c r="AK180" s="2881"/>
      <c r="AL180" s="2881"/>
      <c r="AM180" s="2881"/>
      <c r="AN180" s="2881"/>
      <c r="AO180" s="2881"/>
      <c r="AP180" s="2881"/>
      <c r="AQ180" s="2881"/>
      <c r="AR180" s="2881"/>
      <c r="AS180" s="2881"/>
      <c r="AT180" s="2881"/>
      <c r="AU180" s="2881"/>
      <c r="AV180" s="2881"/>
      <c r="AW180" s="2881"/>
      <c r="AX180" s="2881"/>
      <c r="AY180" s="2881"/>
      <c r="AZ180" s="239"/>
      <c r="BA180" s="848"/>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446"/>
      <c r="CC180" s="446"/>
      <c r="CD180" s="446"/>
      <c r="CE180" s="2596"/>
      <c r="CF180" s="2596"/>
      <c r="CG180" s="2596"/>
      <c r="CH180" s="2596"/>
      <c r="CI180" s="2596"/>
      <c r="CJ180" s="2596"/>
      <c r="CK180" s="2596"/>
      <c r="CL180" s="2596"/>
      <c r="CM180" s="2596"/>
      <c r="CN180" s="2596"/>
      <c r="CO180" s="2596"/>
      <c r="CP180" s="2596"/>
      <c r="CQ180" s="2596"/>
      <c r="CR180" s="2596"/>
      <c r="CS180" s="2596"/>
      <c r="CT180" s="2596"/>
      <c r="CU180" s="2596"/>
      <c r="CV180" s="2596"/>
      <c r="CW180" s="2596"/>
      <c r="CX180" s="2596"/>
      <c r="CY180" s="2596"/>
      <c r="CZ180" s="2596"/>
    </row>
    <row r="181" s="130" customFormat="true" ht="15" customHeight="true" x14ac:dyDescent="0.2">
      <c r="A181" s="847"/>
      <c r="B181" s="300"/>
      <c r="C181" s="371"/>
      <c r="D181" s="372"/>
      <c r="E181" s="372"/>
      <c r="F181" s="372"/>
      <c r="G181" s="373"/>
      <c r="H181" s="374"/>
      <c r="I181" s="372"/>
      <c r="J181" s="372"/>
      <c r="K181" s="372"/>
      <c r="L181" s="375"/>
      <c r="M181" s="376"/>
      <c r="N181" s="372"/>
      <c r="O181" s="372"/>
      <c r="P181" s="372"/>
      <c r="Q181" s="375"/>
      <c r="R181" s="376"/>
      <c r="S181" s="372"/>
      <c r="T181" s="372"/>
      <c r="U181" s="372"/>
      <c r="V181" s="372"/>
      <c r="W181" s="372"/>
      <c r="X181" s="372"/>
      <c r="Y181" s="377"/>
      <c r="Z181" s="377"/>
      <c r="AA181" s="377"/>
      <c r="AB181" s="377"/>
      <c r="AC181" s="377"/>
      <c r="AD181" s="377"/>
      <c r="AE181" s="2881"/>
      <c r="AF181" s="2881"/>
      <c r="AG181" s="2881"/>
      <c r="AH181" s="2881"/>
      <c r="AI181" s="2881"/>
      <c r="AJ181" s="2881"/>
      <c r="AK181" s="2881"/>
      <c r="AL181" s="2881"/>
      <c r="AM181" s="2881"/>
      <c r="AN181" s="2881"/>
      <c r="AO181" s="2881"/>
      <c r="AP181" s="2881"/>
      <c r="AQ181" s="2881"/>
      <c r="AR181" s="2881"/>
      <c r="AS181" s="2881"/>
      <c r="AT181" s="2881"/>
      <c r="AU181" s="2881"/>
      <c r="AV181" s="2881"/>
      <c r="AW181" s="2881"/>
      <c r="AX181" s="2881"/>
      <c r="AY181" s="2881"/>
      <c r="AZ181" s="239"/>
      <c r="BA181" s="848"/>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446"/>
      <c r="CC181" s="446"/>
      <c r="CD181" s="446"/>
      <c r="CE181" s="2596"/>
      <c r="CF181" s="2596"/>
      <c r="CG181" s="2596"/>
      <c r="CH181" s="2596"/>
      <c r="CI181" s="2596"/>
      <c r="CJ181" s="2596"/>
      <c r="CK181" s="2596"/>
      <c r="CL181" s="2596"/>
      <c r="CM181" s="2596"/>
      <c r="CN181" s="2596"/>
      <c r="CO181" s="2596"/>
      <c r="CP181" s="2596"/>
      <c r="CQ181" s="2596"/>
      <c r="CR181" s="2596"/>
      <c r="CS181" s="2596"/>
      <c r="CT181" s="2596"/>
      <c r="CU181" s="2596"/>
      <c r="CV181" s="2596"/>
      <c r="CW181" s="2596"/>
      <c r="CX181" s="2596"/>
      <c r="CY181" s="2596"/>
      <c r="CZ181" s="2596"/>
    </row>
    <row r="182" s="130" customFormat="true" ht="15" customHeight="true" x14ac:dyDescent="0.2">
      <c r="A182" s="847"/>
      <c r="B182" s="300"/>
      <c r="C182" s="371"/>
      <c r="D182" s="372"/>
      <c r="E182" s="372"/>
      <c r="F182" s="372"/>
      <c r="G182" s="373"/>
      <c r="H182" s="374"/>
      <c r="I182" s="372"/>
      <c r="J182" s="372"/>
      <c r="K182" s="372"/>
      <c r="L182" s="375"/>
      <c r="M182" s="376"/>
      <c r="N182" s="372"/>
      <c r="O182" s="372"/>
      <c r="P182" s="372"/>
      <c r="Q182" s="375"/>
      <c r="R182" s="376"/>
      <c r="S182" s="372"/>
      <c r="T182" s="372"/>
      <c r="U182" s="372"/>
      <c r="V182" s="372"/>
      <c r="W182" s="372"/>
      <c r="X182" s="372"/>
      <c r="Y182" s="377"/>
      <c r="Z182" s="377"/>
      <c r="AA182" s="377"/>
      <c r="AB182" s="377"/>
      <c r="AC182" s="377"/>
      <c r="AD182" s="377"/>
      <c r="AE182" s="2881"/>
      <c r="AF182" s="2881"/>
      <c r="AG182" s="2881"/>
      <c r="AH182" s="2881"/>
      <c r="AI182" s="2881"/>
      <c r="AJ182" s="2881"/>
      <c r="AK182" s="2881"/>
      <c r="AL182" s="2881"/>
      <c r="AM182" s="2881"/>
      <c r="AN182" s="2881"/>
      <c r="AO182" s="2881"/>
      <c r="AP182" s="2881"/>
      <c r="AQ182" s="2881"/>
      <c r="AR182" s="2881"/>
      <c r="AS182" s="2881"/>
      <c r="AT182" s="2881"/>
      <c r="AU182" s="2881"/>
      <c r="AV182" s="2881"/>
      <c r="AW182" s="2881"/>
      <c r="AX182" s="2881"/>
      <c r="AY182" s="2881"/>
      <c r="AZ182" s="239"/>
      <c r="BA182" s="848"/>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446"/>
      <c r="CC182" s="446"/>
      <c r="CD182" s="446"/>
      <c r="CE182" s="2596"/>
      <c r="CF182" s="2596"/>
      <c r="CG182" s="2596"/>
      <c r="CH182" s="2596"/>
      <c r="CI182" s="2596"/>
      <c r="CJ182" s="2596"/>
      <c r="CK182" s="2596"/>
      <c r="CL182" s="2596"/>
      <c r="CM182" s="2596"/>
      <c r="CN182" s="2596"/>
      <c r="CO182" s="2596"/>
      <c r="CP182" s="2596"/>
      <c r="CQ182" s="2596"/>
      <c r="CR182" s="2596"/>
      <c r="CS182" s="2596"/>
      <c r="CT182" s="2596"/>
      <c r="CU182" s="2596"/>
      <c r="CV182" s="2596"/>
      <c r="CW182" s="2596"/>
      <c r="CX182" s="2596"/>
      <c r="CY182" s="2596"/>
      <c r="CZ182" s="2596"/>
    </row>
    <row r="183" s="130" customFormat="true" ht="15" customHeight="true" x14ac:dyDescent="0.2">
      <c r="A183" s="847"/>
      <c r="B183" s="300"/>
      <c r="C183" s="371"/>
      <c r="D183" s="372"/>
      <c r="E183" s="372"/>
      <c r="F183" s="372"/>
      <c r="G183" s="373"/>
      <c r="H183" s="374"/>
      <c r="I183" s="372"/>
      <c r="J183" s="372"/>
      <c r="K183" s="372"/>
      <c r="L183" s="375"/>
      <c r="M183" s="376"/>
      <c r="N183" s="372"/>
      <c r="O183" s="372"/>
      <c r="P183" s="372"/>
      <c r="Q183" s="375"/>
      <c r="R183" s="376"/>
      <c r="S183" s="372"/>
      <c r="T183" s="372"/>
      <c r="U183" s="372"/>
      <c r="V183" s="372"/>
      <c r="W183" s="372"/>
      <c r="X183" s="372"/>
      <c r="Y183" s="377"/>
      <c r="Z183" s="377"/>
      <c r="AA183" s="377"/>
      <c r="AB183" s="377"/>
      <c r="AC183" s="377"/>
      <c r="AD183" s="377"/>
      <c r="AE183" s="2881"/>
      <c r="AF183" s="2881"/>
      <c r="AG183" s="2881"/>
      <c r="AH183" s="2881"/>
      <c r="AI183" s="2881"/>
      <c r="AJ183" s="2881"/>
      <c r="AK183" s="2881"/>
      <c r="AL183" s="2881"/>
      <c r="AM183" s="2881"/>
      <c r="AN183" s="2881"/>
      <c r="AO183" s="2881"/>
      <c r="AP183" s="2881"/>
      <c r="AQ183" s="2881"/>
      <c r="AR183" s="2881"/>
      <c r="AS183" s="2881"/>
      <c r="AT183" s="2881"/>
      <c r="AU183" s="2881"/>
      <c r="AV183" s="2881"/>
      <c r="AW183" s="2881"/>
      <c r="AX183" s="2881"/>
      <c r="AY183" s="2881"/>
      <c r="AZ183" s="239"/>
      <c r="BA183" s="848"/>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446"/>
      <c r="CC183" s="446"/>
      <c r="CD183" s="446"/>
      <c r="CE183" s="2596"/>
      <c r="CF183" s="2596"/>
      <c r="CG183" s="2596"/>
      <c r="CH183" s="2596"/>
      <c r="CI183" s="2596"/>
      <c r="CJ183" s="2596"/>
      <c r="CK183" s="2596"/>
      <c r="CL183" s="2596"/>
      <c r="CM183" s="2596"/>
      <c r="CN183" s="2596"/>
      <c r="CO183" s="2596"/>
      <c r="CP183" s="2596"/>
      <c r="CQ183" s="2596"/>
      <c r="CR183" s="2596"/>
      <c r="CS183" s="2596"/>
      <c r="CT183" s="2596"/>
      <c r="CU183" s="2596"/>
      <c r="CV183" s="2596"/>
      <c r="CW183" s="2596"/>
      <c r="CX183" s="2596"/>
      <c r="CY183" s="2596"/>
      <c r="CZ183" s="2596"/>
    </row>
    <row r="184" s="130" customFormat="true" ht="15" customHeight="true" x14ac:dyDescent="0.2">
      <c r="A184" s="847"/>
      <c r="B184" s="300"/>
      <c r="C184" s="371"/>
      <c r="D184" s="372"/>
      <c r="E184" s="372"/>
      <c r="F184" s="372"/>
      <c r="G184" s="373"/>
      <c r="H184" s="374"/>
      <c r="I184" s="372"/>
      <c r="J184" s="372"/>
      <c r="K184" s="372"/>
      <c r="L184" s="375"/>
      <c r="M184" s="376"/>
      <c r="N184" s="372"/>
      <c r="O184" s="372"/>
      <c r="P184" s="372"/>
      <c r="Q184" s="375"/>
      <c r="R184" s="376"/>
      <c r="S184" s="372"/>
      <c r="T184" s="372"/>
      <c r="U184" s="372"/>
      <c r="V184" s="372"/>
      <c r="W184" s="372"/>
      <c r="X184" s="372"/>
      <c r="Y184" s="377"/>
      <c r="Z184" s="377"/>
      <c r="AA184" s="377"/>
      <c r="AB184" s="377"/>
      <c r="AC184" s="377"/>
      <c r="AD184" s="377"/>
      <c r="AE184" s="2881"/>
      <c r="AF184" s="2881"/>
      <c r="AG184" s="2881"/>
      <c r="AH184" s="2881"/>
      <c r="AI184" s="2881"/>
      <c r="AJ184" s="2881"/>
      <c r="AK184" s="2881"/>
      <c r="AL184" s="2881"/>
      <c r="AM184" s="2881"/>
      <c r="AN184" s="2881"/>
      <c r="AO184" s="2881"/>
      <c r="AP184" s="2881"/>
      <c r="AQ184" s="2881"/>
      <c r="AR184" s="2881"/>
      <c r="AS184" s="2881"/>
      <c r="AT184" s="2881"/>
      <c r="AU184" s="2881"/>
      <c r="AV184" s="2881"/>
      <c r="AW184" s="2881"/>
      <c r="AX184" s="2881"/>
      <c r="AY184" s="2881"/>
      <c r="AZ184" s="239"/>
      <c r="BA184" s="848"/>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446"/>
      <c r="CC184" s="446"/>
      <c r="CD184" s="446"/>
      <c r="CE184" s="2596"/>
      <c r="CF184" s="2596"/>
      <c r="CG184" s="2596"/>
      <c r="CH184" s="2596"/>
      <c r="CI184" s="2596"/>
      <c r="CJ184" s="2596"/>
      <c r="CK184" s="2596"/>
      <c r="CL184" s="2596"/>
      <c r="CM184" s="2596"/>
      <c r="CN184" s="2596"/>
      <c r="CO184" s="2596"/>
      <c r="CP184" s="2596"/>
      <c r="CQ184" s="2596"/>
      <c r="CR184" s="2596"/>
      <c r="CS184" s="2596"/>
      <c r="CT184" s="2596"/>
      <c r="CU184" s="2596"/>
      <c r="CV184" s="2596"/>
      <c r="CW184" s="2596"/>
      <c r="CX184" s="2596"/>
      <c r="CY184" s="2596"/>
      <c r="CZ184" s="2596"/>
    </row>
    <row r="185" s="130" customFormat="true" ht="15" customHeight="true" x14ac:dyDescent="0.2">
      <c r="A185" s="847"/>
      <c r="B185" s="300"/>
      <c r="C185" s="371"/>
      <c r="D185" s="372"/>
      <c r="E185" s="372"/>
      <c r="F185" s="372"/>
      <c r="G185" s="373"/>
      <c r="H185" s="374"/>
      <c r="I185" s="372"/>
      <c r="J185" s="372"/>
      <c r="K185" s="372"/>
      <c r="L185" s="375"/>
      <c r="M185" s="376"/>
      <c r="N185" s="372"/>
      <c r="O185" s="372"/>
      <c r="P185" s="372"/>
      <c r="Q185" s="375"/>
      <c r="R185" s="376"/>
      <c r="S185" s="372"/>
      <c r="T185" s="372"/>
      <c r="U185" s="372"/>
      <c r="V185" s="372"/>
      <c r="W185" s="372"/>
      <c r="X185" s="372"/>
      <c r="Y185" s="377"/>
      <c r="Z185" s="377"/>
      <c r="AA185" s="377"/>
      <c r="AB185" s="377"/>
      <c r="AC185" s="377"/>
      <c r="AD185" s="377"/>
      <c r="AE185" s="2881"/>
      <c r="AF185" s="2881"/>
      <c r="AG185" s="2881"/>
      <c r="AH185" s="2881"/>
      <c r="AI185" s="2881"/>
      <c r="AJ185" s="2881"/>
      <c r="AK185" s="2881"/>
      <c r="AL185" s="2881"/>
      <c r="AM185" s="2881"/>
      <c r="AN185" s="2881"/>
      <c r="AO185" s="2881"/>
      <c r="AP185" s="2881"/>
      <c r="AQ185" s="2881"/>
      <c r="AR185" s="2881"/>
      <c r="AS185" s="2881"/>
      <c r="AT185" s="2881"/>
      <c r="AU185" s="2881"/>
      <c r="AV185" s="2881"/>
      <c r="AW185" s="2881"/>
      <c r="AX185" s="2881"/>
      <c r="AY185" s="2881"/>
      <c r="AZ185" s="239"/>
      <c r="BA185" s="848"/>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446"/>
      <c r="CC185" s="446"/>
      <c r="CD185" s="446"/>
      <c r="CE185" s="2596"/>
      <c r="CF185" s="2596"/>
      <c r="CG185" s="2596"/>
      <c r="CH185" s="2596"/>
      <c r="CI185" s="2596"/>
      <c r="CJ185" s="2596"/>
      <c r="CK185" s="2596"/>
      <c r="CL185" s="2596"/>
      <c r="CM185" s="2596"/>
      <c r="CN185" s="2596"/>
      <c r="CO185" s="2596"/>
      <c r="CP185" s="2596"/>
      <c r="CQ185" s="2596"/>
      <c r="CR185" s="2596"/>
      <c r="CS185" s="2596"/>
      <c r="CT185" s="2596"/>
      <c r="CU185" s="2596"/>
      <c r="CV185" s="2596"/>
      <c r="CW185" s="2596"/>
      <c r="CX185" s="2596"/>
      <c r="CY185" s="2596"/>
      <c r="CZ185" s="2596"/>
    </row>
    <row r="186" s="130" customFormat="true" ht="15" customHeight="true" x14ac:dyDescent="0.2">
      <c r="A186" s="847"/>
      <c r="B186" s="300"/>
      <c r="C186" s="371"/>
      <c r="D186" s="372"/>
      <c r="E186" s="372"/>
      <c r="F186" s="372"/>
      <c r="G186" s="373"/>
      <c r="H186" s="374"/>
      <c r="I186" s="372"/>
      <c r="J186" s="372"/>
      <c r="K186" s="372"/>
      <c r="L186" s="375"/>
      <c r="M186" s="376"/>
      <c r="N186" s="372"/>
      <c r="O186" s="372"/>
      <c r="P186" s="372"/>
      <c r="Q186" s="375"/>
      <c r="R186" s="376"/>
      <c r="S186" s="372"/>
      <c r="T186" s="372"/>
      <c r="U186" s="372"/>
      <c r="V186" s="372"/>
      <c r="W186" s="372"/>
      <c r="X186" s="372"/>
      <c r="Y186" s="377"/>
      <c r="Z186" s="377"/>
      <c r="AA186" s="377"/>
      <c r="AB186" s="377"/>
      <c r="AC186" s="377"/>
      <c r="AD186" s="377"/>
      <c r="AE186" s="2881"/>
      <c r="AF186" s="2881"/>
      <c r="AG186" s="2881"/>
      <c r="AH186" s="2881"/>
      <c r="AI186" s="2881"/>
      <c r="AJ186" s="2881"/>
      <c r="AK186" s="2881"/>
      <c r="AL186" s="2881"/>
      <c r="AM186" s="2881"/>
      <c r="AN186" s="2881"/>
      <c r="AO186" s="2881"/>
      <c r="AP186" s="2881"/>
      <c r="AQ186" s="2881"/>
      <c r="AR186" s="2881"/>
      <c r="AS186" s="2881"/>
      <c r="AT186" s="2881"/>
      <c r="AU186" s="2881"/>
      <c r="AV186" s="2881"/>
      <c r="AW186" s="2881"/>
      <c r="AX186" s="2881"/>
      <c r="AY186" s="2881"/>
      <c r="AZ186" s="239"/>
      <c r="BA186" s="848"/>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446"/>
      <c r="CC186" s="446"/>
      <c r="CD186" s="446"/>
      <c r="CE186" s="2596"/>
      <c r="CF186" s="2596"/>
      <c r="CG186" s="2596"/>
      <c r="CH186" s="2596"/>
      <c r="CI186" s="2596"/>
      <c r="CJ186" s="2596"/>
      <c r="CK186" s="2596"/>
      <c r="CL186" s="2596"/>
      <c r="CM186" s="2596"/>
      <c r="CN186" s="2596"/>
      <c r="CO186" s="2596"/>
      <c r="CP186" s="2596"/>
      <c r="CQ186" s="2596"/>
      <c r="CR186" s="2596"/>
      <c r="CS186" s="2596"/>
      <c r="CT186" s="2596"/>
      <c r="CU186" s="2596"/>
      <c r="CV186" s="2596"/>
      <c r="CW186" s="2596"/>
      <c r="CX186" s="2596"/>
      <c r="CY186" s="2596"/>
      <c r="CZ186" s="2596"/>
    </row>
    <row r="187" s="130" customFormat="true" ht="15" customHeight="true" x14ac:dyDescent="0.2">
      <c r="A187" s="847"/>
      <c r="B187" s="300"/>
      <c r="C187" s="371"/>
      <c r="D187" s="372"/>
      <c r="E187" s="372"/>
      <c r="F187" s="372"/>
      <c r="G187" s="373"/>
      <c r="H187" s="374"/>
      <c r="I187" s="372"/>
      <c r="J187" s="372"/>
      <c r="K187" s="372"/>
      <c r="L187" s="375"/>
      <c r="M187" s="376"/>
      <c r="N187" s="372"/>
      <c r="O187" s="372"/>
      <c r="P187" s="372"/>
      <c r="Q187" s="375"/>
      <c r="R187" s="376"/>
      <c r="S187" s="372"/>
      <c r="T187" s="372"/>
      <c r="U187" s="372"/>
      <c r="V187" s="372"/>
      <c r="W187" s="372"/>
      <c r="X187" s="372"/>
      <c r="Y187" s="377"/>
      <c r="Z187" s="377"/>
      <c r="AA187" s="377"/>
      <c r="AB187" s="377"/>
      <c r="AC187" s="377"/>
      <c r="AD187" s="377"/>
      <c r="AE187" s="2881"/>
      <c r="AF187" s="2881"/>
      <c r="AG187" s="2881"/>
      <c r="AH187" s="2881"/>
      <c r="AI187" s="2881"/>
      <c r="AJ187" s="2881"/>
      <c r="AK187" s="2881"/>
      <c r="AL187" s="2881"/>
      <c r="AM187" s="2881"/>
      <c r="AN187" s="2881"/>
      <c r="AO187" s="2881"/>
      <c r="AP187" s="2881"/>
      <c r="AQ187" s="2881"/>
      <c r="AR187" s="2881"/>
      <c r="AS187" s="2881"/>
      <c r="AT187" s="2881"/>
      <c r="AU187" s="2881"/>
      <c r="AV187" s="2881"/>
      <c r="AW187" s="2881"/>
      <c r="AX187" s="2881"/>
      <c r="AY187" s="2881"/>
      <c r="AZ187" s="239"/>
      <c r="BA187" s="848"/>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446"/>
      <c r="CC187" s="446"/>
      <c r="CD187" s="446"/>
      <c r="CE187" s="2596"/>
      <c r="CF187" s="2596"/>
      <c r="CG187" s="2596"/>
      <c r="CH187" s="2596"/>
      <c r="CI187" s="2596"/>
      <c r="CJ187" s="2596"/>
      <c r="CK187" s="2596"/>
      <c r="CL187" s="2596"/>
      <c r="CM187" s="2596"/>
      <c r="CN187" s="2596"/>
      <c r="CO187" s="2596"/>
      <c r="CP187" s="2596"/>
      <c r="CQ187" s="2596"/>
      <c r="CR187" s="2596"/>
      <c r="CS187" s="2596"/>
      <c r="CT187" s="2596"/>
      <c r="CU187" s="2596"/>
      <c r="CV187" s="2596"/>
      <c r="CW187" s="2596"/>
      <c r="CX187" s="2596"/>
      <c r="CY187" s="2596"/>
      <c r="CZ187" s="2596"/>
    </row>
    <row r="188" s="130" customFormat="true" ht="15" customHeight="true" x14ac:dyDescent="0.2">
      <c r="A188" s="847"/>
      <c r="B188" s="300"/>
      <c r="C188" s="371"/>
      <c r="D188" s="372"/>
      <c r="E188" s="372"/>
      <c r="F188" s="372"/>
      <c r="G188" s="373"/>
      <c r="H188" s="374"/>
      <c r="I188" s="372"/>
      <c r="J188" s="372"/>
      <c r="K188" s="372"/>
      <c r="L188" s="375"/>
      <c r="M188" s="376"/>
      <c r="N188" s="372"/>
      <c r="O188" s="372"/>
      <c r="P188" s="372"/>
      <c r="Q188" s="375"/>
      <c r="R188" s="376"/>
      <c r="S188" s="372"/>
      <c r="T188" s="372"/>
      <c r="U188" s="372"/>
      <c r="V188" s="372"/>
      <c r="W188" s="372"/>
      <c r="X188" s="372"/>
      <c r="Y188" s="377"/>
      <c r="Z188" s="377"/>
      <c r="AA188" s="377"/>
      <c r="AB188" s="377"/>
      <c r="AC188" s="377"/>
      <c r="AD188" s="377"/>
      <c r="AE188" s="2881"/>
      <c r="AF188" s="2881"/>
      <c r="AG188" s="2881"/>
      <c r="AH188" s="2881"/>
      <c r="AI188" s="2881"/>
      <c r="AJ188" s="2881"/>
      <c r="AK188" s="2881"/>
      <c r="AL188" s="2881"/>
      <c r="AM188" s="2881"/>
      <c r="AN188" s="2881"/>
      <c r="AO188" s="2881"/>
      <c r="AP188" s="2881"/>
      <c r="AQ188" s="2881"/>
      <c r="AR188" s="2881"/>
      <c r="AS188" s="2881"/>
      <c r="AT188" s="2881"/>
      <c r="AU188" s="2881"/>
      <c r="AV188" s="2881"/>
      <c r="AW188" s="2881"/>
      <c r="AX188" s="2881"/>
      <c r="AY188" s="2881"/>
      <c r="AZ188" s="239"/>
      <c r="BA188" s="848"/>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446"/>
      <c r="CC188" s="446"/>
      <c r="CD188" s="446"/>
      <c r="CE188" s="2596"/>
      <c r="CF188" s="2596"/>
      <c r="CG188" s="2596"/>
      <c r="CH188" s="2596"/>
      <c r="CI188" s="2596"/>
      <c r="CJ188" s="2596"/>
      <c r="CK188" s="2596"/>
      <c r="CL188" s="2596"/>
      <c r="CM188" s="2596"/>
      <c r="CN188" s="2596"/>
      <c r="CO188" s="2596"/>
      <c r="CP188" s="2596"/>
      <c r="CQ188" s="2596"/>
      <c r="CR188" s="2596"/>
      <c r="CS188" s="2596"/>
      <c r="CT188" s="2596"/>
      <c r="CU188" s="2596"/>
      <c r="CV188" s="2596"/>
      <c r="CW188" s="2596"/>
      <c r="CX188" s="2596"/>
      <c r="CY188" s="2596"/>
      <c r="CZ188" s="2596"/>
    </row>
    <row r="189" s="130" customFormat="true" ht="15" customHeight="true" x14ac:dyDescent="0.2">
      <c r="A189" s="847"/>
      <c r="B189" s="300"/>
      <c r="C189" s="371"/>
      <c r="D189" s="372"/>
      <c r="E189" s="372"/>
      <c r="F189" s="372"/>
      <c r="G189" s="373"/>
      <c r="H189" s="374"/>
      <c r="I189" s="372"/>
      <c r="J189" s="372"/>
      <c r="K189" s="372"/>
      <c r="L189" s="375"/>
      <c r="M189" s="376"/>
      <c r="N189" s="372"/>
      <c r="O189" s="372"/>
      <c r="P189" s="372"/>
      <c r="Q189" s="375"/>
      <c r="R189" s="376"/>
      <c r="S189" s="372"/>
      <c r="T189" s="372"/>
      <c r="U189" s="372"/>
      <c r="V189" s="372"/>
      <c r="W189" s="372"/>
      <c r="X189" s="372"/>
      <c r="Y189" s="377"/>
      <c r="Z189" s="377"/>
      <c r="AA189" s="377"/>
      <c r="AB189" s="377"/>
      <c r="AC189" s="377"/>
      <c r="AD189" s="377"/>
      <c r="AE189" s="2881"/>
      <c r="AF189" s="2881"/>
      <c r="AG189" s="2881"/>
      <c r="AH189" s="2881"/>
      <c r="AI189" s="2881"/>
      <c r="AJ189" s="2881"/>
      <c r="AK189" s="2881"/>
      <c r="AL189" s="2881"/>
      <c r="AM189" s="2881"/>
      <c r="AN189" s="2881"/>
      <c r="AO189" s="2881"/>
      <c r="AP189" s="2881"/>
      <c r="AQ189" s="2881"/>
      <c r="AR189" s="2881"/>
      <c r="AS189" s="2881"/>
      <c r="AT189" s="2881"/>
      <c r="AU189" s="2881"/>
      <c r="AV189" s="2881"/>
      <c r="AW189" s="2881"/>
      <c r="AX189" s="2881"/>
      <c r="AY189" s="2881"/>
      <c r="AZ189" s="239"/>
      <c r="BA189" s="848"/>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446"/>
      <c r="CC189" s="446"/>
      <c r="CD189" s="446"/>
      <c r="CE189" s="2596"/>
      <c r="CF189" s="2596"/>
      <c r="CG189" s="2596"/>
      <c r="CH189" s="2596"/>
      <c r="CI189" s="2596"/>
      <c r="CJ189" s="2596"/>
      <c r="CK189" s="2596"/>
      <c r="CL189" s="2596"/>
      <c r="CM189" s="2596"/>
      <c r="CN189" s="2596"/>
      <c r="CO189" s="2596"/>
      <c r="CP189" s="2596"/>
      <c r="CQ189" s="2596"/>
      <c r="CR189" s="2596"/>
      <c r="CS189" s="2596"/>
      <c r="CT189" s="2596"/>
      <c r="CU189" s="2596"/>
      <c r="CV189" s="2596"/>
      <c r="CW189" s="2596"/>
      <c r="CX189" s="2596"/>
      <c r="CY189" s="2596"/>
      <c r="CZ189" s="2596"/>
    </row>
    <row r="190" s="130" customFormat="true" ht="15" customHeight="true" x14ac:dyDescent="0.2">
      <c r="A190" s="847"/>
      <c r="B190" s="300"/>
      <c r="C190" s="371"/>
      <c r="D190" s="372"/>
      <c r="E190" s="372"/>
      <c r="F190" s="372"/>
      <c r="G190" s="373"/>
      <c r="H190" s="374"/>
      <c r="I190" s="372"/>
      <c r="J190" s="372"/>
      <c r="K190" s="372"/>
      <c r="L190" s="375"/>
      <c r="M190" s="376"/>
      <c r="N190" s="372"/>
      <c r="O190" s="372"/>
      <c r="P190" s="372"/>
      <c r="Q190" s="375"/>
      <c r="R190" s="376"/>
      <c r="S190" s="372"/>
      <c r="T190" s="372"/>
      <c r="U190" s="372"/>
      <c r="V190" s="372"/>
      <c r="W190" s="372"/>
      <c r="X190" s="372"/>
      <c r="Y190" s="377"/>
      <c r="Z190" s="377"/>
      <c r="AA190" s="377"/>
      <c r="AB190" s="377"/>
      <c r="AC190" s="377"/>
      <c r="AD190" s="377"/>
      <c r="AE190" s="2881"/>
      <c r="AF190" s="2881"/>
      <c r="AG190" s="2881"/>
      <c r="AH190" s="2881"/>
      <c r="AI190" s="2881"/>
      <c r="AJ190" s="2881"/>
      <c r="AK190" s="2881"/>
      <c r="AL190" s="2881"/>
      <c r="AM190" s="2881"/>
      <c r="AN190" s="2881"/>
      <c r="AO190" s="2881"/>
      <c r="AP190" s="2881"/>
      <c r="AQ190" s="2881"/>
      <c r="AR190" s="2881"/>
      <c r="AS190" s="2881"/>
      <c r="AT190" s="2881"/>
      <c r="AU190" s="2881"/>
      <c r="AV190" s="2881"/>
      <c r="AW190" s="2881"/>
      <c r="AX190" s="2881"/>
      <c r="AY190" s="2881"/>
      <c r="AZ190" s="239"/>
      <c r="BA190" s="848"/>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446"/>
      <c r="CC190" s="446"/>
      <c r="CD190" s="446"/>
      <c r="CE190" s="2596"/>
      <c r="CF190" s="2596"/>
      <c r="CG190" s="2596"/>
      <c r="CH190" s="2596"/>
      <c r="CI190" s="2596"/>
      <c r="CJ190" s="2596"/>
      <c r="CK190" s="2596"/>
      <c r="CL190" s="2596"/>
      <c r="CM190" s="2596"/>
      <c r="CN190" s="2596"/>
      <c r="CO190" s="2596"/>
      <c r="CP190" s="2596"/>
      <c r="CQ190" s="2596"/>
      <c r="CR190" s="2596"/>
      <c r="CS190" s="2596"/>
      <c r="CT190" s="2596"/>
      <c r="CU190" s="2596"/>
      <c r="CV190" s="2596"/>
      <c r="CW190" s="2596"/>
      <c r="CX190" s="2596"/>
      <c r="CY190" s="2596"/>
      <c r="CZ190" s="2596"/>
    </row>
    <row r="191" s="130" customFormat="true" ht="15" customHeight="true" x14ac:dyDescent="0.2">
      <c r="A191" s="847"/>
      <c r="B191" s="300"/>
      <c r="C191" s="371"/>
      <c r="D191" s="372"/>
      <c r="E191" s="372"/>
      <c r="F191" s="372"/>
      <c r="G191" s="373"/>
      <c r="H191" s="374"/>
      <c r="I191" s="372"/>
      <c r="J191" s="372"/>
      <c r="K191" s="372"/>
      <c r="L191" s="375"/>
      <c r="M191" s="376"/>
      <c r="N191" s="372"/>
      <c r="O191" s="372"/>
      <c r="P191" s="372"/>
      <c r="Q191" s="375"/>
      <c r="R191" s="376"/>
      <c r="S191" s="372"/>
      <c r="T191" s="372"/>
      <c r="U191" s="372"/>
      <c r="V191" s="372"/>
      <c r="W191" s="372"/>
      <c r="X191" s="372"/>
      <c r="Y191" s="377"/>
      <c r="Z191" s="377"/>
      <c r="AA191" s="377"/>
      <c r="AB191" s="377"/>
      <c r="AC191" s="377"/>
      <c r="AD191" s="377"/>
      <c r="AE191" s="2881"/>
      <c r="AF191" s="2881"/>
      <c r="AG191" s="2881"/>
      <c r="AH191" s="2881"/>
      <c r="AI191" s="2881"/>
      <c r="AJ191" s="2881"/>
      <c r="AK191" s="2881"/>
      <c r="AL191" s="2881"/>
      <c r="AM191" s="2881"/>
      <c r="AN191" s="2881"/>
      <c r="AO191" s="2881"/>
      <c r="AP191" s="2881"/>
      <c r="AQ191" s="2881"/>
      <c r="AR191" s="2881"/>
      <c r="AS191" s="2881"/>
      <c r="AT191" s="2881"/>
      <c r="AU191" s="2881"/>
      <c r="AV191" s="2881"/>
      <c r="AW191" s="2881"/>
      <c r="AX191" s="2881"/>
      <c r="AY191" s="2881"/>
      <c r="AZ191" s="239"/>
      <c r="BA191" s="848"/>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446"/>
      <c r="CC191" s="446"/>
      <c r="CD191" s="446"/>
      <c r="CE191" s="2596"/>
      <c r="CF191" s="2596"/>
      <c r="CG191" s="2596"/>
      <c r="CH191" s="2596"/>
      <c r="CI191" s="2596"/>
      <c r="CJ191" s="2596"/>
      <c r="CK191" s="2596"/>
      <c r="CL191" s="2596"/>
      <c r="CM191" s="2596"/>
      <c r="CN191" s="2596"/>
      <c r="CO191" s="2596"/>
      <c r="CP191" s="2596"/>
      <c r="CQ191" s="2596"/>
      <c r="CR191" s="2596"/>
      <c r="CS191" s="2596"/>
      <c r="CT191" s="2596"/>
      <c r="CU191" s="2596"/>
      <c r="CV191" s="2596"/>
      <c r="CW191" s="2596"/>
      <c r="CX191" s="2596"/>
      <c r="CY191" s="2596"/>
      <c r="CZ191" s="2596"/>
    </row>
    <row r="192" s="130" customFormat="true" ht="15" customHeight="true" x14ac:dyDescent="0.2">
      <c r="A192" s="847"/>
      <c r="B192" s="300"/>
      <c r="C192" s="371"/>
      <c r="D192" s="372"/>
      <c r="E192" s="372"/>
      <c r="F192" s="372"/>
      <c r="G192" s="373"/>
      <c r="H192" s="374"/>
      <c r="I192" s="372"/>
      <c r="J192" s="372"/>
      <c r="K192" s="372"/>
      <c r="L192" s="375"/>
      <c r="M192" s="376"/>
      <c r="N192" s="372"/>
      <c r="O192" s="372"/>
      <c r="P192" s="372"/>
      <c r="Q192" s="375"/>
      <c r="R192" s="376"/>
      <c r="S192" s="372"/>
      <c r="T192" s="372"/>
      <c r="U192" s="372"/>
      <c r="V192" s="372"/>
      <c r="W192" s="372"/>
      <c r="X192" s="372"/>
      <c r="Y192" s="377"/>
      <c r="Z192" s="377"/>
      <c r="AA192" s="377"/>
      <c r="AB192" s="377"/>
      <c r="AC192" s="377"/>
      <c r="AD192" s="377"/>
      <c r="AE192" s="2881"/>
      <c r="AF192" s="2881"/>
      <c r="AG192" s="2881"/>
      <c r="AH192" s="2881"/>
      <c r="AI192" s="2881"/>
      <c r="AJ192" s="2881"/>
      <c r="AK192" s="2881"/>
      <c r="AL192" s="2881"/>
      <c r="AM192" s="2881"/>
      <c r="AN192" s="2881"/>
      <c r="AO192" s="2881"/>
      <c r="AP192" s="2881"/>
      <c r="AQ192" s="2881"/>
      <c r="AR192" s="2881"/>
      <c r="AS192" s="2881"/>
      <c r="AT192" s="2881"/>
      <c r="AU192" s="2881"/>
      <c r="AV192" s="2881"/>
      <c r="AW192" s="2881"/>
      <c r="AX192" s="2881"/>
      <c r="AY192" s="2881"/>
      <c r="AZ192" s="239"/>
      <c r="BA192" s="848"/>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446"/>
      <c r="CC192" s="446"/>
      <c r="CD192" s="446"/>
      <c r="CE192" s="2596"/>
      <c r="CF192" s="2596"/>
      <c r="CG192" s="2596"/>
      <c r="CH192" s="2596"/>
      <c r="CI192" s="2596"/>
      <c r="CJ192" s="2596"/>
      <c r="CK192" s="2596"/>
      <c r="CL192" s="2596"/>
      <c r="CM192" s="2596"/>
      <c r="CN192" s="2596"/>
      <c r="CO192" s="2596"/>
      <c r="CP192" s="2596"/>
      <c r="CQ192" s="2596"/>
      <c r="CR192" s="2596"/>
      <c r="CS192" s="2596"/>
      <c r="CT192" s="2596"/>
      <c r="CU192" s="2596"/>
      <c r="CV192" s="2596"/>
      <c r="CW192" s="2596"/>
      <c r="CX192" s="2596"/>
      <c r="CY192" s="2596"/>
      <c r="CZ192" s="2596"/>
    </row>
    <row r="193" s="130" customFormat="true" ht="15" customHeight="true" x14ac:dyDescent="0.2">
      <c r="A193" s="847"/>
      <c r="B193" s="300"/>
      <c r="C193" s="371"/>
      <c r="D193" s="372"/>
      <c r="E193" s="372"/>
      <c r="F193" s="372"/>
      <c r="G193" s="373"/>
      <c r="H193" s="374"/>
      <c r="I193" s="372"/>
      <c r="J193" s="372"/>
      <c r="K193" s="372"/>
      <c r="L193" s="375"/>
      <c r="M193" s="376"/>
      <c r="N193" s="372"/>
      <c r="O193" s="372"/>
      <c r="P193" s="372"/>
      <c r="Q193" s="375"/>
      <c r="R193" s="376"/>
      <c r="S193" s="372"/>
      <c r="T193" s="372"/>
      <c r="U193" s="372"/>
      <c r="V193" s="372"/>
      <c r="W193" s="372"/>
      <c r="X193" s="372"/>
      <c r="Y193" s="377"/>
      <c r="Z193" s="377"/>
      <c r="AA193" s="377"/>
      <c r="AB193" s="377"/>
      <c r="AC193" s="377"/>
      <c r="AD193" s="377"/>
      <c r="AE193" s="2881"/>
      <c r="AF193" s="2881"/>
      <c r="AG193" s="2881"/>
      <c r="AH193" s="2881"/>
      <c r="AI193" s="2881"/>
      <c r="AJ193" s="2881"/>
      <c r="AK193" s="2881"/>
      <c r="AL193" s="2881"/>
      <c r="AM193" s="2881"/>
      <c r="AN193" s="2881"/>
      <c r="AO193" s="2881"/>
      <c r="AP193" s="2881"/>
      <c r="AQ193" s="2881"/>
      <c r="AR193" s="2881"/>
      <c r="AS193" s="2881"/>
      <c r="AT193" s="2881"/>
      <c r="AU193" s="2881"/>
      <c r="AV193" s="2881"/>
      <c r="AW193" s="2881"/>
      <c r="AX193" s="2881"/>
      <c r="AY193" s="2881"/>
      <c r="AZ193" s="239"/>
      <c r="BA193" s="848"/>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446"/>
      <c r="CC193" s="446"/>
      <c r="CD193" s="446"/>
      <c r="CE193" s="2596"/>
      <c r="CF193" s="2596"/>
      <c r="CG193" s="2596"/>
      <c r="CH193" s="2596"/>
      <c r="CI193" s="2596"/>
      <c r="CJ193" s="2596"/>
      <c r="CK193" s="2596"/>
      <c r="CL193" s="2596"/>
      <c r="CM193" s="2596"/>
      <c r="CN193" s="2596"/>
      <c r="CO193" s="2596"/>
      <c r="CP193" s="2596"/>
      <c r="CQ193" s="2596"/>
      <c r="CR193" s="2596"/>
      <c r="CS193" s="2596"/>
      <c r="CT193" s="2596"/>
      <c r="CU193" s="2596"/>
      <c r="CV193" s="2596"/>
      <c r="CW193" s="2596"/>
      <c r="CX193" s="2596"/>
      <c r="CY193" s="2596"/>
      <c r="CZ193" s="2596"/>
    </row>
    <row r="194" s="130" customFormat="true" ht="15" customHeight="true" x14ac:dyDescent="0.2">
      <c r="A194" s="847"/>
      <c r="B194" s="300"/>
      <c r="C194" s="371"/>
      <c r="D194" s="372"/>
      <c r="E194" s="372"/>
      <c r="F194" s="372"/>
      <c r="G194" s="373"/>
      <c r="H194" s="374"/>
      <c r="I194" s="372"/>
      <c r="J194" s="372"/>
      <c r="K194" s="372"/>
      <c r="L194" s="375"/>
      <c r="M194" s="376"/>
      <c r="N194" s="372"/>
      <c r="O194" s="372"/>
      <c r="P194" s="372"/>
      <c r="Q194" s="375"/>
      <c r="R194" s="376"/>
      <c r="S194" s="372"/>
      <c r="T194" s="372"/>
      <c r="U194" s="372"/>
      <c r="V194" s="372"/>
      <c r="W194" s="372"/>
      <c r="X194" s="372"/>
      <c r="Y194" s="377"/>
      <c r="Z194" s="377"/>
      <c r="AA194" s="377"/>
      <c r="AB194" s="377"/>
      <c r="AC194" s="377"/>
      <c r="AD194" s="377"/>
      <c r="AE194" s="2881"/>
      <c r="AF194" s="2881"/>
      <c r="AG194" s="2881"/>
      <c r="AH194" s="2881"/>
      <c r="AI194" s="2881"/>
      <c r="AJ194" s="2881"/>
      <c r="AK194" s="2881"/>
      <c r="AL194" s="2881"/>
      <c r="AM194" s="2881"/>
      <c r="AN194" s="2881"/>
      <c r="AO194" s="2881"/>
      <c r="AP194" s="2881"/>
      <c r="AQ194" s="2881"/>
      <c r="AR194" s="2881"/>
      <c r="AS194" s="2881"/>
      <c r="AT194" s="2881"/>
      <c r="AU194" s="2881"/>
      <c r="AV194" s="2881"/>
      <c r="AW194" s="2881"/>
      <c r="AX194" s="2881"/>
      <c r="AY194" s="2881"/>
      <c r="AZ194" s="239"/>
      <c r="BA194" s="848"/>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446"/>
      <c r="CC194" s="446"/>
      <c r="CD194" s="446"/>
      <c r="CE194" s="2596"/>
      <c r="CF194" s="2596"/>
      <c r="CG194" s="2596"/>
      <c r="CH194" s="2596"/>
      <c r="CI194" s="2596"/>
      <c r="CJ194" s="2596"/>
      <c r="CK194" s="2596"/>
      <c r="CL194" s="2596"/>
      <c r="CM194" s="2596"/>
      <c r="CN194" s="2596"/>
      <c r="CO194" s="2596"/>
      <c r="CP194" s="2596"/>
      <c r="CQ194" s="2596"/>
      <c r="CR194" s="2596"/>
      <c r="CS194" s="2596"/>
      <c r="CT194" s="2596"/>
      <c r="CU194" s="2596"/>
      <c r="CV194" s="2596"/>
      <c r="CW194" s="2596"/>
      <c r="CX194" s="2596"/>
      <c r="CY194" s="2596"/>
      <c r="CZ194" s="2596"/>
    </row>
    <row r="195" s="130" customFormat="true" ht="15" customHeight="true" x14ac:dyDescent="0.2">
      <c r="A195" s="847"/>
      <c r="B195" s="300"/>
      <c r="C195" s="371"/>
      <c r="D195" s="372"/>
      <c r="E195" s="372"/>
      <c r="F195" s="372"/>
      <c r="G195" s="373"/>
      <c r="H195" s="374"/>
      <c r="I195" s="372"/>
      <c r="J195" s="372"/>
      <c r="K195" s="372"/>
      <c r="L195" s="375"/>
      <c r="M195" s="376"/>
      <c r="N195" s="372"/>
      <c r="O195" s="372"/>
      <c r="P195" s="372"/>
      <c r="Q195" s="375"/>
      <c r="R195" s="376"/>
      <c r="S195" s="372"/>
      <c r="T195" s="372"/>
      <c r="U195" s="372"/>
      <c r="V195" s="372"/>
      <c r="W195" s="372"/>
      <c r="X195" s="372"/>
      <c r="Y195" s="377"/>
      <c r="Z195" s="377"/>
      <c r="AA195" s="377"/>
      <c r="AB195" s="377"/>
      <c r="AC195" s="377"/>
      <c r="AD195" s="377"/>
      <c r="AE195" s="2881"/>
      <c r="AF195" s="2881"/>
      <c r="AG195" s="2881"/>
      <c r="AH195" s="2881"/>
      <c r="AI195" s="2881"/>
      <c r="AJ195" s="2881"/>
      <c r="AK195" s="2881"/>
      <c r="AL195" s="2881"/>
      <c r="AM195" s="2881"/>
      <c r="AN195" s="2881"/>
      <c r="AO195" s="2881"/>
      <c r="AP195" s="2881"/>
      <c r="AQ195" s="2881"/>
      <c r="AR195" s="2881"/>
      <c r="AS195" s="2881"/>
      <c r="AT195" s="2881"/>
      <c r="AU195" s="2881"/>
      <c r="AV195" s="2881"/>
      <c r="AW195" s="2881"/>
      <c r="AX195" s="2881"/>
      <c r="AY195" s="2881"/>
      <c r="AZ195" s="239"/>
      <c r="BA195" s="848"/>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446"/>
      <c r="CC195" s="446"/>
      <c r="CD195" s="446"/>
      <c r="CE195" s="2596"/>
      <c r="CF195" s="2596"/>
      <c r="CG195" s="2596"/>
      <c r="CH195" s="2596"/>
      <c r="CI195" s="2596"/>
      <c r="CJ195" s="2596"/>
      <c r="CK195" s="2596"/>
      <c r="CL195" s="2596"/>
      <c r="CM195" s="2596"/>
      <c r="CN195" s="2596"/>
      <c r="CO195" s="2596"/>
      <c r="CP195" s="2596"/>
      <c r="CQ195" s="2596"/>
      <c r="CR195" s="2596"/>
      <c r="CS195" s="2596"/>
      <c r="CT195" s="2596"/>
      <c r="CU195" s="2596"/>
      <c r="CV195" s="2596"/>
      <c r="CW195" s="2596"/>
      <c r="CX195" s="2596"/>
      <c r="CY195" s="2596"/>
      <c r="CZ195" s="2596"/>
    </row>
    <row r="196" s="130" customFormat="true" ht="15" customHeight="true" x14ac:dyDescent="0.2">
      <c r="A196" s="847"/>
      <c r="B196" s="300"/>
      <c r="C196" s="371"/>
      <c r="D196" s="372"/>
      <c r="E196" s="372"/>
      <c r="F196" s="372"/>
      <c r="G196" s="373"/>
      <c r="H196" s="374"/>
      <c r="I196" s="372"/>
      <c r="J196" s="372"/>
      <c r="K196" s="372"/>
      <c r="L196" s="375"/>
      <c r="M196" s="376"/>
      <c r="N196" s="372"/>
      <c r="O196" s="372"/>
      <c r="P196" s="372"/>
      <c r="Q196" s="375"/>
      <c r="R196" s="376"/>
      <c r="S196" s="372"/>
      <c r="T196" s="372"/>
      <c r="U196" s="372"/>
      <c r="V196" s="372"/>
      <c r="W196" s="372"/>
      <c r="X196" s="372"/>
      <c r="Y196" s="377"/>
      <c r="Z196" s="377"/>
      <c r="AA196" s="377"/>
      <c r="AB196" s="377"/>
      <c r="AC196" s="377"/>
      <c r="AD196" s="377"/>
      <c r="AE196" s="2881"/>
      <c r="AF196" s="2881"/>
      <c r="AG196" s="2881"/>
      <c r="AH196" s="2881"/>
      <c r="AI196" s="2881"/>
      <c r="AJ196" s="2881"/>
      <c r="AK196" s="2881"/>
      <c r="AL196" s="2881"/>
      <c r="AM196" s="2881"/>
      <c r="AN196" s="2881"/>
      <c r="AO196" s="2881"/>
      <c r="AP196" s="2881"/>
      <c r="AQ196" s="2881"/>
      <c r="AR196" s="2881"/>
      <c r="AS196" s="2881"/>
      <c r="AT196" s="2881"/>
      <c r="AU196" s="2881"/>
      <c r="AV196" s="2881"/>
      <c r="AW196" s="2881"/>
      <c r="AX196" s="2881"/>
      <c r="AY196" s="2881"/>
      <c r="AZ196" s="239"/>
      <c r="BA196" s="848"/>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446"/>
      <c r="CC196" s="446"/>
      <c r="CD196" s="446"/>
      <c r="CE196" s="2596"/>
      <c r="CF196" s="2596"/>
      <c r="CG196" s="2596"/>
      <c r="CH196" s="2596"/>
      <c r="CI196" s="2596"/>
      <c r="CJ196" s="2596"/>
      <c r="CK196" s="2596"/>
      <c r="CL196" s="2596"/>
      <c r="CM196" s="2596"/>
      <c r="CN196" s="2596"/>
      <c r="CO196" s="2596"/>
      <c r="CP196" s="2596"/>
      <c r="CQ196" s="2596"/>
      <c r="CR196" s="2596"/>
      <c r="CS196" s="2596"/>
      <c r="CT196" s="2596"/>
      <c r="CU196" s="2596"/>
      <c r="CV196" s="2596"/>
      <c r="CW196" s="2596"/>
      <c r="CX196" s="2596"/>
      <c r="CY196" s="2596"/>
      <c r="CZ196" s="2596"/>
    </row>
    <row r="197" s="130" customFormat="true" ht="15" customHeight="true" x14ac:dyDescent="0.2">
      <c r="A197" s="847"/>
      <c r="B197" s="300"/>
      <c r="C197" s="371"/>
      <c r="D197" s="372"/>
      <c r="E197" s="372"/>
      <c r="F197" s="372"/>
      <c r="G197" s="373"/>
      <c r="H197" s="374"/>
      <c r="I197" s="372"/>
      <c r="J197" s="372"/>
      <c r="K197" s="372"/>
      <c r="L197" s="375"/>
      <c r="M197" s="376"/>
      <c r="N197" s="372"/>
      <c r="O197" s="372"/>
      <c r="P197" s="372"/>
      <c r="Q197" s="375"/>
      <c r="R197" s="376"/>
      <c r="S197" s="372"/>
      <c r="T197" s="372"/>
      <c r="U197" s="372"/>
      <c r="V197" s="372"/>
      <c r="W197" s="372"/>
      <c r="X197" s="372"/>
      <c r="Y197" s="377"/>
      <c r="Z197" s="377"/>
      <c r="AA197" s="377"/>
      <c r="AB197" s="377"/>
      <c r="AC197" s="377"/>
      <c r="AD197" s="377"/>
      <c r="AE197" s="2881"/>
      <c r="AF197" s="2881"/>
      <c r="AG197" s="2881"/>
      <c r="AH197" s="2881"/>
      <c r="AI197" s="2881"/>
      <c r="AJ197" s="2881"/>
      <c r="AK197" s="2881"/>
      <c r="AL197" s="2881"/>
      <c r="AM197" s="2881"/>
      <c r="AN197" s="2881"/>
      <c r="AO197" s="2881"/>
      <c r="AP197" s="2881"/>
      <c r="AQ197" s="2881"/>
      <c r="AR197" s="2881"/>
      <c r="AS197" s="2881"/>
      <c r="AT197" s="2881"/>
      <c r="AU197" s="2881"/>
      <c r="AV197" s="2881"/>
      <c r="AW197" s="2881"/>
      <c r="AX197" s="2881"/>
      <c r="AY197" s="2881"/>
      <c r="AZ197" s="239"/>
      <c r="BA197" s="848"/>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446"/>
      <c r="CC197" s="446"/>
      <c r="CD197" s="446"/>
      <c r="CE197" s="2596"/>
      <c r="CF197" s="2596"/>
      <c r="CG197" s="2596"/>
      <c r="CH197" s="2596"/>
      <c r="CI197" s="2596"/>
      <c r="CJ197" s="2596"/>
      <c r="CK197" s="2596"/>
      <c r="CL197" s="2596"/>
      <c r="CM197" s="2596"/>
      <c r="CN197" s="2596"/>
      <c r="CO197" s="2596"/>
      <c r="CP197" s="2596"/>
      <c r="CQ197" s="2596"/>
      <c r="CR197" s="2596"/>
      <c r="CS197" s="2596"/>
      <c r="CT197" s="2596"/>
      <c r="CU197" s="2596"/>
      <c r="CV197" s="2596"/>
      <c r="CW197" s="2596"/>
      <c r="CX197" s="2596"/>
      <c r="CY197" s="2596"/>
      <c r="CZ197" s="2596"/>
    </row>
    <row r="198" s="130" customFormat="true" ht="15" customHeight="true" x14ac:dyDescent="0.2">
      <c r="A198" s="847"/>
      <c r="B198" s="300"/>
      <c r="C198" s="371"/>
      <c r="D198" s="372"/>
      <c r="E198" s="372"/>
      <c r="F198" s="372"/>
      <c r="G198" s="373"/>
      <c r="H198" s="374"/>
      <c r="I198" s="372"/>
      <c r="J198" s="372"/>
      <c r="K198" s="372"/>
      <c r="L198" s="375"/>
      <c r="M198" s="376"/>
      <c r="N198" s="372"/>
      <c r="O198" s="372"/>
      <c r="P198" s="372"/>
      <c r="Q198" s="375"/>
      <c r="R198" s="376"/>
      <c r="S198" s="372"/>
      <c r="T198" s="372"/>
      <c r="U198" s="372"/>
      <c r="V198" s="372"/>
      <c r="W198" s="372"/>
      <c r="X198" s="372"/>
      <c r="Y198" s="377"/>
      <c r="Z198" s="377"/>
      <c r="AA198" s="377"/>
      <c r="AB198" s="377"/>
      <c r="AC198" s="377"/>
      <c r="AD198" s="377"/>
      <c r="AE198" s="2881"/>
      <c r="AF198" s="2881"/>
      <c r="AG198" s="2881"/>
      <c r="AH198" s="2881"/>
      <c r="AI198" s="2881"/>
      <c r="AJ198" s="2881"/>
      <c r="AK198" s="2881"/>
      <c r="AL198" s="2881"/>
      <c r="AM198" s="2881"/>
      <c r="AN198" s="2881"/>
      <c r="AO198" s="2881"/>
      <c r="AP198" s="2881"/>
      <c r="AQ198" s="2881"/>
      <c r="AR198" s="2881"/>
      <c r="AS198" s="2881"/>
      <c r="AT198" s="2881"/>
      <c r="AU198" s="2881"/>
      <c r="AV198" s="2881"/>
      <c r="AW198" s="2881"/>
      <c r="AX198" s="2881"/>
      <c r="AY198" s="2881"/>
      <c r="AZ198" s="239"/>
      <c r="BA198" s="848"/>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446"/>
      <c r="CC198" s="446"/>
      <c r="CD198" s="446"/>
      <c r="CE198" s="2596"/>
      <c r="CF198" s="2596"/>
      <c r="CG198" s="2596"/>
      <c r="CH198" s="2596"/>
      <c r="CI198" s="2596"/>
      <c r="CJ198" s="2596"/>
      <c r="CK198" s="2596"/>
      <c r="CL198" s="2596"/>
      <c r="CM198" s="2596"/>
      <c r="CN198" s="2596"/>
      <c r="CO198" s="2596"/>
      <c r="CP198" s="2596"/>
      <c r="CQ198" s="2596"/>
      <c r="CR198" s="2596"/>
      <c r="CS198" s="2596"/>
      <c r="CT198" s="2596"/>
      <c r="CU198" s="2596"/>
      <c r="CV198" s="2596"/>
      <c r="CW198" s="2596"/>
      <c r="CX198" s="2596"/>
      <c r="CY198" s="2596"/>
      <c r="CZ198" s="2596"/>
    </row>
    <row r="199" s="130" customFormat="true" ht="15" customHeight="true" x14ac:dyDescent="0.2">
      <c r="A199" s="847"/>
      <c r="B199" s="300"/>
      <c r="C199" s="371"/>
      <c r="D199" s="372"/>
      <c r="E199" s="372"/>
      <c r="F199" s="372"/>
      <c r="G199" s="373"/>
      <c r="H199" s="374"/>
      <c r="I199" s="372"/>
      <c r="J199" s="372"/>
      <c r="K199" s="372"/>
      <c r="L199" s="375"/>
      <c r="M199" s="376"/>
      <c r="N199" s="372"/>
      <c r="O199" s="372"/>
      <c r="P199" s="372"/>
      <c r="Q199" s="375"/>
      <c r="R199" s="376"/>
      <c r="S199" s="372"/>
      <c r="T199" s="372"/>
      <c r="U199" s="372"/>
      <c r="V199" s="372"/>
      <c r="W199" s="372"/>
      <c r="X199" s="372"/>
      <c r="Y199" s="377"/>
      <c r="Z199" s="377"/>
      <c r="AA199" s="377"/>
      <c r="AB199" s="377"/>
      <c r="AC199" s="377"/>
      <c r="AD199" s="377"/>
      <c r="AE199" s="2881"/>
      <c r="AF199" s="2881"/>
      <c r="AG199" s="2881"/>
      <c r="AH199" s="2881"/>
      <c r="AI199" s="2881"/>
      <c r="AJ199" s="2881"/>
      <c r="AK199" s="2881"/>
      <c r="AL199" s="2881"/>
      <c r="AM199" s="2881"/>
      <c r="AN199" s="2881"/>
      <c r="AO199" s="2881"/>
      <c r="AP199" s="2881"/>
      <c r="AQ199" s="2881"/>
      <c r="AR199" s="2881"/>
      <c r="AS199" s="2881"/>
      <c r="AT199" s="2881"/>
      <c r="AU199" s="2881"/>
      <c r="AV199" s="2881"/>
      <c r="AW199" s="2881"/>
      <c r="AX199" s="2881"/>
      <c r="AY199" s="2881"/>
      <c r="AZ199" s="239"/>
      <c r="BA199" s="848"/>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446"/>
      <c r="CC199" s="446"/>
      <c r="CD199" s="446"/>
      <c r="CE199" s="2596"/>
      <c r="CF199" s="2596"/>
      <c r="CG199" s="2596"/>
      <c r="CH199" s="2596"/>
      <c r="CI199" s="2596"/>
      <c r="CJ199" s="2596"/>
      <c r="CK199" s="2596"/>
      <c r="CL199" s="2596"/>
      <c r="CM199" s="2596"/>
      <c r="CN199" s="2596"/>
      <c r="CO199" s="2596"/>
      <c r="CP199" s="2596"/>
      <c r="CQ199" s="2596"/>
      <c r="CR199" s="2596"/>
      <c r="CS199" s="2596"/>
      <c r="CT199" s="2596"/>
      <c r="CU199" s="2596"/>
      <c r="CV199" s="2596"/>
      <c r="CW199" s="2596"/>
      <c r="CX199" s="2596"/>
      <c r="CY199" s="2596"/>
      <c r="CZ199" s="2596"/>
    </row>
    <row r="200" s="130" customFormat="true" ht="15" customHeight="true" x14ac:dyDescent="0.2">
      <c r="A200" s="847"/>
      <c r="B200" s="300"/>
      <c r="C200" s="371"/>
      <c r="D200" s="372"/>
      <c r="E200" s="372"/>
      <c r="F200" s="372"/>
      <c r="G200" s="373"/>
      <c r="H200" s="374"/>
      <c r="I200" s="372"/>
      <c r="J200" s="372"/>
      <c r="K200" s="372"/>
      <c r="L200" s="375"/>
      <c r="M200" s="376"/>
      <c r="N200" s="372"/>
      <c r="O200" s="372"/>
      <c r="P200" s="372"/>
      <c r="Q200" s="375"/>
      <c r="R200" s="376"/>
      <c r="S200" s="372"/>
      <c r="T200" s="372"/>
      <c r="U200" s="372"/>
      <c r="V200" s="372"/>
      <c r="W200" s="372"/>
      <c r="X200" s="372"/>
      <c r="Y200" s="377"/>
      <c r="Z200" s="377"/>
      <c r="AA200" s="377"/>
      <c r="AB200" s="377"/>
      <c r="AC200" s="377"/>
      <c r="AD200" s="377"/>
      <c r="AE200" s="2881"/>
      <c r="AF200" s="2881"/>
      <c r="AG200" s="2881"/>
      <c r="AH200" s="2881"/>
      <c r="AI200" s="2881"/>
      <c r="AJ200" s="2881"/>
      <c r="AK200" s="2881"/>
      <c r="AL200" s="2881"/>
      <c r="AM200" s="2881"/>
      <c r="AN200" s="2881"/>
      <c r="AO200" s="2881"/>
      <c r="AP200" s="2881"/>
      <c r="AQ200" s="2881"/>
      <c r="AR200" s="2881"/>
      <c r="AS200" s="2881"/>
      <c r="AT200" s="2881"/>
      <c r="AU200" s="2881"/>
      <c r="AV200" s="2881"/>
      <c r="AW200" s="2881"/>
      <c r="AX200" s="2881"/>
      <c r="AY200" s="2881"/>
      <c r="AZ200" s="239"/>
      <c r="BA200" s="848"/>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446"/>
      <c r="CC200" s="446"/>
      <c r="CD200" s="446"/>
      <c r="CE200" s="2596"/>
      <c r="CF200" s="2596"/>
      <c r="CG200" s="2596"/>
      <c r="CH200" s="2596"/>
      <c r="CI200" s="2596"/>
      <c r="CJ200" s="2596"/>
      <c r="CK200" s="2596"/>
      <c r="CL200" s="2596"/>
      <c r="CM200" s="2596"/>
      <c r="CN200" s="2596"/>
      <c r="CO200" s="2596"/>
      <c r="CP200" s="2596"/>
      <c r="CQ200" s="2596"/>
      <c r="CR200" s="2596"/>
      <c r="CS200" s="2596"/>
      <c r="CT200" s="2596"/>
      <c r="CU200" s="2596"/>
      <c r="CV200" s="2596"/>
      <c r="CW200" s="2596"/>
      <c r="CX200" s="2596"/>
      <c r="CY200" s="2596"/>
      <c r="CZ200" s="2596"/>
    </row>
    <row r="201" s="130" customFormat="true" ht="15" customHeight="true" x14ac:dyDescent="0.2">
      <c r="A201" s="847"/>
      <c r="B201" s="300"/>
      <c r="C201" s="371"/>
      <c r="D201" s="372"/>
      <c r="E201" s="372"/>
      <c r="F201" s="372"/>
      <c r="G201" s="373"/>
      <c r="H201" s="374"/>
      <c r="I201" s="372"/>
      <c r="J201" s="372"/>
      <c r="K201" s="372"/>
      <c r="L201" s="375"/>
      <c r="M201" s="376"/>
      <c r="N201" s="372"/>
      <c r="O201" s="372"/>
      <c r="P201" s="372"/>
      <c r="Q201" s="375"/>
      <c r="R201" s="376"/>
      <c r="S201" s="372"/>
      <c r="T201" s="372"/>
      <c r="U201" s="372"/>
      <c r="V201" s="372"/>
      <c r="W201" s="372"/>
      <c r="X201" s="372"/>
      <c r="Y201" s="377"/>
      <c r="Z201" s="377"/>
      <c r="AA201" s="377"/>
      <c r="AB201" s="377"/>
      <c r="AC201" s="377"/>
      <c r="AD201" s="377"/>
      <c r="AE201" s="2881"/>
      <c r="AF201" s="2881"/>
      <c r="AG201" s="2881"/>
      <c r="AH201" s="2881"/>
      <c r="AI201" s="2881"/>
      <c r="AJ201" s="2881"/>
      <c r="AK201" s="2881"/>
      <c r="AL201" s="2881"/>
      <c r="AM201" s="2881"/>
      <c r="AN201" s="2881"/>
      <c r="AO201" s="2881"/>
      <c r="AP201" s="2881"/>
      <c r="AQ201" s="2881"/>
      <c r="AR201" s="2881"/>
      <c r="AS201" s="2881"/>
      <c r="AT201" s="2881"/>
      <c r="AU201" s="2881"/>
      <c r="AV201" s="2881"/>
      <c r="AW201" s="2881"/>
      <c r="AX201" s="2881"/>
      <c r="AY201" s="2881"/>
      <c r="AZ201" s="239"/>
      <c r="BA201" s="848"/>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446"/>
      <c r="CC201" s="446"/>
      <c r="CD201" s="446"/>
      <c r="CE201" s="2596"/>
      <c r="CF201" s="2596"/>
      <c r="CG201" s="2596"/>
      <c r="CH201" s="2596"/>
      <c r="CI201" s="2596"/>
      <c r="CJ201" s="2596"/>
      <c r="CK201" s="2596"/>
      <c r="CL201" s="2596"/>
      <c r="CM201" s="2596"/>
      <c r="CN201" s="2596"/>
      <c r="CO201" s="2596"/>
      <c r="CP201" s="2596"/>
      <c r="CQ201" s="2596"/>
      <c r="CR201" s="2596"/>
      <c r="CS201" s="2596"/>
      <c r="CT201" s="2596"/>
      <c r="CU201" s="2596"/>
      <c r="CV201" s="2596"/>
      <c r="CW201" s="2596"/>
      <c r="CX201" s="2596"/>
      <c r="CY201" s="2596"/>
      <c r="CZ201" s="2596"/>
    </row>
    <row r="202" s="130" customFormat="true" ht="15" customHeight="true" x14ac:dyDescent="0.2">
      <c r="A202" s="847"/>
      <c r="B202" s="300"/>
      <c r="C202" s="371"/>
      <c r="D202" s="372"/>
      <c r="E202" s="372"/>
      <c r="F202" s="372"/>
      <c r="G202" s="373"/>
      <c r="H202" s="374"/>
      <c r="I202" s="372"/>
      <c r="J202" s="372"/>
      <c r="K202" s="372"/>
      <c r="L202" s="375"/>
      <c r="M202" s="376"/>
      <c r="N202" s="372"/>
      <c r="O202" s="372"/>
      <c r="P202" s="372"/>
      <c r="Q202" s="375"/>
      <c r="R202" s="376"/>
      <c r="S202" s="372"/>
      <c r="T202" s="372"/>
      <c r="U202" s="372"/>
      <c r="V202" s="372"/>
      <c r="W202" s="372"/>
      <c r="X202" s="372"/>
      <c r="Y202" s="377"/>
      <c r="Z202" s="377"/>
      <c r="AA202" s="377"/>
      <c r="AB202" s="377"/>
      <c r="AC202" s="377"/>
      <c r="AD202" s="377"/>
      <c r="AE202" s="2881"/>
      <c r="AF202" s="2881"/>
      <c r="AG202" s="2881"/>
      <c r="AH202" s="2881"/>
      <c r="AI202" s="2881"/>
      <c r="AJ202" s="2881"/>
      <c r="AK202" s="2881"/>
      <c r="AL202" s="2881"/>
      <c r="AM202" s="2881"/>
      <c r="AN202" s="2881"/>
      <c r="AO202" s="2881"/>
      <c r="AP202" s="2881"/>
      <c r="AQ202" s="2881"/>
      <c r="AR202" s="2881"/>
      <c r="AS202" s="2881"/>
      <c r="AT202" s="2881"/>
      <c r="AU202" s="2881"/>
      <c r="AV202" s="2881"/>
      <c r="AW202" s="2881"/>
      <c r="AX202" s="2881"/>
      <c r="AY202" s="2881"/>
      <c r="AZ202" s="239"/>
      <c r="BA202" s="848"/>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446"/>
      <c r="CC202" s="446"/>
      <c r="CD202" s="446"/>
      <c r="CE202" s="2596"/>
      <c r="CF202" s="2596"/>
      <c r="CG202" s="2596"/>
      <c r="CH202" s="2596"/>
      <c r="CI202" s="2596"/>
      <c r="CJ202" s="2596"/>
      <c r="CK202" s="2596"/>
      <c r="CL202" s="2596"/>
      <c r="CM202" s="2596"/>
      <c r="CN202" s="2596"/>
      <c r="CO202" s="2596"/>
      <c r="CP202" s="2596"/>
      <c r="CQ202" s="2596"/>
      <c r="CR202" s="2596"/>
      <c r="CS202" s="2596"/>
      <c r="CT202" s="2596"/>
      <c r="CU202" s="2596"/>
      <c r="CV202" s="2596"/>
      <c r="CW202" s="2596"/>
      <c r="CX202" s="2596"/>
      <c r="CY202" s="2596"/>
      <c r="CZ202" s="2596"/>
    </row>
    <row r="203" s="130" customFormat="true" ht="15" customHeight="true" x14ac:dyDescent="0.2">
      <c r="A203" s="847"/>
      <c r="B203" s="300"/>
      <c r="C203" s="371"/>
      <c r="D203" s="372"/>
      <c r="E203" s="372"/>
      <c r="F203" s="372"/>
      <c r="G203" s="373"/>
      <c r="H203" s="374"/>
      <c r="I203" s="372"/>
      <c r="J203" s="372"/>
      <c r="K203" s="372"/>
      <c r="L203" s="375"/>
      <c r="M203" s="376"/>
      <c r="N203" s="372"/>
      <c r="O203" s="372"/>
      <c r="P203" s="372"/>
      <c r="Q203" s="375"/>
      <c r="R203" s="376"/>
      <c r="S203" s="372"/>
      <c r="T203" s="372"/>
      <c r="U203" s="372"/>
      <c r="V203" s="372"/>
      <c r="W203" s="372"/>
      <c r="X203" s="372"/>
      <c r="Y203" s="377"/>
      <c r="Z203" s="377"/>
      <c r="AA203" s="377"/>
      <c r="AB203" s="377"/>
      <c r="AC203" s="377"/>
      <c r="AD203" s="377"/>
      <c r="AE203" s="2881"/>
      <c r="AF203" s="2881"/>
      <c r="AG203" s="2881"/>
      <c r="AH203" s="2881"/>
      <c r="AI203" s="2881"/>
      <c r="AJ203" s="2881"/>
      <c r="AK203" s="2881"/>
      <c r="AL203" s="2881"/>
      <c r="AM203" s="2881"/>
      <c r="AN203" s="2881"/>
      <c r="AO203" s="2881"/>
      <c r="AP203" s="2881"/>
      <c r="AQ203" s="2881"/>
      <c r="AR203" s="2881"/>
      <c r="AS203" s="2881"/>
      <c r="AT203" s="2881"/>
      <c r="AU203" s="2881"/>
      <c r="AV203" s="2881"/>
      <c r="AW203" s="2881"/>
      <c r="AX203" s="2881"/>
      <c r="AY203" s="2881"/>
      <c r="AZ203" s="239"/>
      <c r="BA203" s="848"/>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446"/>
      <c r="CC203" s="446"/>
      <c r="CD203" s="446"/>
      <c r="CE203" s="2596"/>
      <c r="CF203" s="2596"/>
      <c r="CG203" s="2596"/>
      <c r="CH203" s="2596"/>
      <c r="CI203" s="2596"/>
      <c r="CJ203" s="2596"/>
      <c r="CK203" s="2596"/>
      <c r="CL203" s="2596"/>
      <c r="CM203" s="2596"/>
      <c r="CN203" s="2596"/>
      <c r="CO203" s="2596"/>
      <c r="CP203" s="2596"/>
      <c r="CQ203" s="2596"/>
      <c r="CR203" s="2596"/>
      <c r="CS203" s="2596"/>
      <c r="CT203" s="2596"/>
      <c r="CU203" s="2596"/>
      <c r="CV203" s="2596"/>
      <c r="CW203" s="2596"/>
      <c r="CX203" s="2596"/>
      <c r="CY203" s="2596"/>
      <c r="CZ203" s="2596"/>
    </row>
    <row r="204" s="130" customFormat="true" ht="15" customHeight="true" x14ac:dyDescent="0.2">
      <c r="A204" s="847"/>
      <c r="B204" s="300"/>
      <c r="C204" s="371"/>
      <c r="D204" s="372"/>
      <c r="E204" s="372"/>
      <c r="F204" s="372"/>
      <c r="G204" s="373"/>
      <c r="H204" s="374"/>
      <c r="I204" s="372"/>
      <c r="J204" s="372"/>
      <c r="K204" s="372"/>
      <c r="L204" s="375"/>
      <c r="M204" s="376"/>
      <c r="N204" s="372"/>
      <c r="O204" s="372"/>
      <c r="P204" s="372"/>
      <c r="Q204" s="375"/>
      <c r="R204" s="376"/>
      <c r="S204" s="372"/>
      <c r="T204" s="372"/>
      <c r="U204" s="372"/>
      <c r="V204" s="372"/>
      <c r="W204" s="372"/>
      <c r="X204" s="372"/>
      <c r="Y204" s="377"/>
      <c r="Z204" s="377"/>
      <c r="AA204" s="377"/>
      <c r="AB204" s="377"/>
      <c r="AC204" s="377"/>
      <c r="AD204" s="377"/>
      <c r="AE204" s="2881"/>
      <c r="AF204" s="2881"/>
      <c r="AG204" s="2881"/>
      <c r="AH204" s="2881"/>
      <c r="AI204" s="2881"/>
      <c r="AJ204" s="2881"/>
      <c r="AK204" s="2881"/>
      <c r="AL204" s="2881"/>
      <c r="AM204" s="2881"/>
      <c r="AN204" s="2881"/>
      <c r="AO204" s="2881"/>
      <c r="AP204" s="2881"/>
      <c r="AQ204" s="2881"/>
      <c r="AR204" s="2881"/>
      <c r="AS204" s="2881"/>
      <c r="AT204" s="2881"/>
      <c r="AU204" s="2881"/>
      <c r="AV204" s="2881"/>
      <c r="AW204" s="2881"/>
      <c r="AX204" s="2881"/>
      <c r="AY204" s="2881"/>
      <c r="AZ204" s="239"/>
      <c r="BA204" s="848"/>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446"/>
      <c r="CC204" s="446"/>
      <c r="CD204" s="446"/>
      <c r="CE204" s="2596"/>
      <c r="CF204" s="2596"/>
      <c r="CG204" s="2596"/>
      <c r="CH204" s="2596"/>
      <c r="CI204" s="2596"/>
      <c r="CJ204" s="2596"/>
      <c r="CK204" s="2596"/>
      <c r="CL204" s="2596"/>
      <c r="CM204" s="2596"/>
      <c r="CN204" s="2596"/>
      <c r="CO204" s="2596"/>
      <c r="CP204" s="2596"/>
      <c r="CQ204" s="2596"/>
      <c r="CR204" s="2596"/>
      <c r="CS204" s="2596"/>
      <c r="CT204" s="2596"/>
      <c r="CU204" s="2596"/>
      <c r="CV204" s="2596"/>
      <c r="CW204" s="2596"/>
      <c r="CX204" s="2596"/>
      <c r="CY204" s="2596"/>
      <c r="CZ204" s="2596"/>
    </row>
    <row r="205" s="130" customFormat="true" ht="15" customHeight="true" x14ac:dyDescent="0.2">
      <c r="A205" s="284"/>
      <c r="B205" s="302"/>
      <c r="C205" s="378"/>
      <c r="D205" s="379"/>
      <c r="E205" s="379"/>
      <c r="F205" s="379"/>
      <c r="G205" s="380"/>
      <c r="H205" s="381"/>
      <c r="I205" s="379"/>
      <c r="J205" s="379"/>
      <c r="K205" s="379"/>
      <c r="L205" s="382"/>
      <c r="M205" s="383"/>
      <c r="N205" s="379"/>
      <c r="O205" s="379"/>
      <c r="P205" s="379"/>
      <c r="Q205" s="382"/>
      <c r="R205" s="383"/>
      <c r="S205" s="379"/>
      <c r="T205" s="379"/>
      <c r="U205" s="379"/>
      <c r="V205" s="379"/>
      <c r="W205" s="379"/>
      <c r="X205" s="379"/>
      <c r="Y205" s="384"/>
      <c r="Z205" s="384"/>
      <c r="AA205" s="384"/>
      <c r="AB205" s="384"/>
      <c r="AC205" s="384"/>
      <c r="AD205" s="384"/>
      <c r="AE205" s="2881"/>
      <c r="AF205" s="2881"/>
      <c r="AG205" s="2881"/>
      <c r="AH205" s="2881"/>
      <c r="AI205" s="2881"/>
      <c r="AJ205" s="2881"/>
      <c r="AK205" s="2881"/>
      <c r="AL205" s="2881"/>
      <c r="AM205" s="2881"/>
      <c r="AN205" s="2881"/>
      <c r="AO205" s="2881"/>
      <c r="AP205" s="2881"/>
      <c r="AQ205" s="2881"/>
      <c r="AR205" s="2881"/>
      <c r="AS205" s="2881"/>
      <c r="AT205" s="2881"/>
      <c r="AU205" s="2881"/>
      <c r="AV205" s="2881"/>
      <c r="AW205" s="2881"/>
      <c r="AX205" s="2881"/>
      <c r="AY205" s="2881"/>
      <c r="AZ205" s="239"/>
      <c r="BA205" s="848"/>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532"/>
      <c r="CC205" s="532"/>
      <c r="CD205" s="532"/>
      <c r="CE205" s="2596"/>
      <c r="CF205" s="2596"/>
      <c r="CG205" s="2596"/>
      <c r="CH205" s="2596"/>
      <c r="CI205" s="2596"/>
      <c r="CJ205" s="2596"/>
      <c r="CK205" s="2596"/>
      <c r="CL205" s="2596"/>
      <c r="CM205" s="2596"/>
      <c r="CN205" s="2596"/>
      <c r="CO205" s="2596"/>
      <c r="CP205" s="2596"/>
      <c r="CQ205" s="2596"/>
      <c r="CR205" s="2596"/>
      <c r="CS205" s="2596"/>
      <c r="CT205" s="2596"/>
      <c r="CU205" s="2596"/>
      <c r="CV205" s="2596"/>
      <c r="CW205" s="2596"/>
      <c r="CX205" s="2596"/>
      <c r="CY205" s="2596"/>
      <c r="CZ205" s="2596"/>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736"/>
      <c r="S206" s="132"/>
      <c r="T206" s="132"/>
      <c r="U206" s="132"/>
      <c r="V206" s="132"/>
      <c r="W206" s="132"/>
      <c r="X206" s="132"/>
      <c r="Y206" s="132"/>
      <c r="Z206" s="239"/>
      <c r="AA206" s="239"/>
      <c r="AB206" s="239"/>
      <c r="AC206" s="239"/>
      <c r="AD206" s="239"/>
      <c r="AE206" s="239"/>
      <c r="AF206" s="239"/>
      <c r="AG206" s="239"/>
      <c r="AH206" s="239"/>
      <c r="AI206" s="239"/>
      <c r="AJ206" s="239"/>
      <c r="AK206" s="239"/>
      <c r="AL206" s="239"/>
      <c r="AM206" s="239"/>
      <c r="AN206" s="239"/>
      <c r="AO206" s="239"/>
      <c r="AP206" s="239"/>
      <c r="AQ206" s="239"/>
      <c r="AR206" s="239"/>
      <c r="AS206" s="239"/>
      <c r="AT206" s="239"/>
      <c r="AU206" s="239"/>
      <c r="AV206" s="239"/>
      <c r="AW206" s="239"/>
      <c r="AX206" s="239"/>
      <c r="AY206" s="239"/>
      <c r="AZ206" s="239"/>
      <c r="BA206" s="132"/>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207" s="134"/>
      <c r="B207" s="134"/>
      <c r="C207" s="134"/>
      <c r="D207" s="134"/>
      <c r="E207" s="134"/>
      <c r="F207" s="134"/>
      <c r="G207" s="134"/>
      <c r="R207" s="123"/>
      <c r="S207" s="123"/>
      <c r="T207" s="123"/>
      <c r="U207" s="123"/>
      <c r="V207" s="123"/>
      <c r="W207" s="123"/>
      <c r="X207" s="123"/>
      <c r="Y207" s="123"/>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104" t="str">
        <f>A1026</f>
        <v>Burkina Faso</v>
      </c>
      <c r="B208" s="3105"/>
      <c r="C208" s="134"/>
      <c r="D208" s="134"/>
      <c r="E208" s="134"/>
      <c r="F208" s="134"/>
      <c r="G208" s="134"/>
      <c r="R208" s="467"/>
      <c r="S208" s="123"/>
      <c r="T208" s="123"/>
      <c r="U208" s="123"/>
      <c r="V208" s="123"/>
      <c r="W208" s="123"/>
      <c r="X208" s="123"/>
      <c r="Y208" s="123"/>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2018</v>
      </c>
      <c r="B209" s="139"/>
      <c r="C209" s="134"/>
      <c r="D209" s="134"/>
      <c r="E209" s="134"/>
      <c r="F209" s="134"/>
      <c r="G209" s="134"/>
      <c r="R209" s="467"/>
      <c r="S209" s="123"/>
      <c r="T209" s="123"/>
      <c r="U209" s="123"/>
      <c r="V209" s="123"/>
      <c r="W209" s="123"/>
      <c r="X209" s="123"/>
      <c r="Y209" s="123"/>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51" t="s">
        <v>113</v>
      </c>
      <c r="B210" s="141"/>
      <c r="C210" s="134"/>
      <c r="D210" s="134"/>
      <c r="E210" s="134"/>
      <c r="F210" s="134"/>
      <c r="G210" s="134"/>
      <c r="R210" s="467"/>
      <c r="S210" s="123"/>
      <c r="T210" s="123"/>
      <c r="U210" s="123"/>
      <c r="V210" s="123"/>
      <c r="W210" s="123"/>
      <c r="X210" s="123"/>
      <c r="Y210" s="123"/>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98</v>
      </c>
      <c r="B211" s="139"/>
      <c r="C211" s="134"/>
      <c r="D211" s="134"/>
      <c r="E211" s="134"/>
      <c r="F211" s="134"/>
      <c r="G211" s="134"/>
      <c r="R211" s="467"/>
      <c r="S211" s="123"/>
      <c r="T211" s="123"/>
      <c r="U211" s="123"/>
      <c r="V211" s="123"/>
      <c r="W211" s="123"/>
      <c r="X211" s="123"/>
      <c r="Y211" s="123"/>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52" t="s">
        <v>99</v>
      </c>
      <c r="B212" s="248"/>
      <c r="C212" s="134"/>
      <c r="D212" s="134"/>
      <c r="E212" s="134"/>
      <c r="F212" s="134"/>
      <c r="G212" s="134"/>
      <c r="R212" s="467"/>
      <c r="S212" s="123"/>
      <c r="T212" s="123"/>
      <c r="U212" s="123"/>
      <c r="V212" s="123"/>
      <c r="W212" s="123"/>
      <c r="X212" s="123"/>
      <c r="Y212" s="123"/>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C213" s="134"/>
      <c r="D213" s="134"/>
      <c r="E213" s="134"/>
      <c r="F213" s="134"/>
      <c r="G213" s="134"/>
      <c r="R213" s="467"/>
      <c r="S213" s="123"/>
      <c r="T213" s="123"/>
      <c r="U213" s="123"/>
      <c r="V213" s="123"/>
      <c r="W213" s="123"/>
      <c r="X213" s="123"/>
      <c r="Y213" s="123"/>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C214" s="134"/>
      <c r="D214" s="134"/>
      <c r="E214" s="134"/>
      <c r="F214" s="134"/>
      <c r="G214" s="134"/>
      <c r="R214" s="467"/>
      <c r="S214" s="123"/>
      <c r="T214" s="123"/>
      <c r="U214" s="123"/>
      <c r="V214" s="123"/>
      <c r="W214" s="123"/>
      <c r="X214" s="123"/>
      <c r="Y214" s="123"/>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137</v>
      </c>
      <c r="B215" s="247" t="str">
        <f>A1025</f>
        <v>MIS18</v>
      </c>
      <c r="C215" s="134"/>
      <c r="D215" s="134"/>
      <c r="E215" s="134"/>
      <c r="F215" s="134"/>
      <c r="G215" s="134"/>
      <c r="R215" s="467"/>
      <c r="S215" s="123"/>
      <c r="T215" s="123"/>
      <c r="U215" s="123"/>
      <c r="V215" s="123"/>
      <c r="W215" s="123"/>
      <c r="X215" s="123"/>
      <c r="Y215" s="123"/>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417"/>
      <c r="B216" s="269"/>
      <c r="C216" s="134"/>
      <c r="D216" s="134"/>
      <c r="E216" s="134"/>
      <c r="F216" s="134"/>
      <c r="G216" s="134"/>
      <c r="R216" s="467"/>
      <c r="S216" s="123"/>
      <c r="T216" s="123"/>
      <c r="U216" s="123"/>
      <c r="V216" s="123"/>
      <c r="W216" s="123"/>
      <c r="X216" s="123"/>
      <c r="Y216" s="123"/>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417"/>
      <c r="B217" s="270"/>
      <c r="C217" s="134"/>
      <c r="D217" s="134"/>
      <c r="E217" s="134"/>
      <c r="F217" s="134"/>
      <c r="G217" s="134"/>
      <c r="R217" s="467"/>
      <c r="S217" s="123"/>
      <c r="T217" s="123"/>
      <c r="U217" s="123"/>
      <c r="V217" s="123"/>
      <c r="W217" s="123"/>
      <c r="X217" s="123"/>
      <c r="Y217" s="123"/>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417"/>
      <c r="B218" s="269"/>
      <c r="C218" s="134"/>
      <c r="D218" s="134"/>
      <c r="E218" s="134"/>
      <c r="F218" s="134"/>
      <c r="G218" s="134"/>
      <c r="R218" s="467"/>
      <c r="S218" s="123"/>
      <c r="T218" s="123"/>
      <c r="U218" s="123"/>
      <c r="V218" s="123"/>
      <c r="W218" s="123"/>
      <c r="X218" s="123"/>
      <c r="Y218" s="123"/>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418"/>
      <c r="B219" s="271"/>
      <c r="C219" s="134"/>
      <c r="D219" s="134"/>
      <c r="E219" s="134"/>
      <c r="F219" s="134"/>
      <c r="G219" s="134"/>
      <c r="R219" s="467"/>
      <c r="S219" s="123"/>
      <c r="T219" s="123"/>
      <c r="U219" s="123"/>
      <c r="V219" s="123"/>
      <c r="W219" s="123"/>
      <c r="X219" s="123"/>
      <c r="Y219" s="123"/>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0" customFormat="true" ht="15" customHeight="true" x14ac:dyDescent="0.2">
      <c r="A220" s="114" t="s">
        <v>87</v>
      </c>
      <c r="B220" s="230"/>
      <c r="C220" s="3123" t="s">
        <v>116</v>
      </c>
      <c r="D220" s="3124"/>
      <c r="E220" s="3124"/>
      <c r="F220" s="3124"/>
      <c r="G220" s="3125"/>
      <c r="H220" s="3481" t="s">
        <v>39</v>
      </c>
      <c r="I220" s="3482"/>
      <c r="J220" s="3482"/>
      <c r="K220" s="3482"/>
      <c r="L220" s="3483"/>
      <c r="M220" s="3484" t="s">
        <v>38</v>
      </c>
      <c r="N220" s="3485"/>
      <c r="O220" s="3485"/>
      <c r="P220" s="3485"/>
      <c r="Q220" s="3486"/>
      <c r="R220" s="749" t="s">
        <v>143</v>
      </c>
      <c r="S220" s="462"/>
      <c r="T220" s="462"/>
      <c r="U220" s="462"/>
      <c r="V220" s="462"/>
      <c r="W220" s="462"/>
      <c r="X220" s="462"/>
      <c r="Y220" s="463"/>
      <c r="Z220" s="464"/>
      <c r="AA220" s="464"/>
      <c r="AB220" s="464"/>
      <c r="AC220" s="464"/>
      <c r="AD220" s="464"/>
      <c r="AE220" s="2863"/>
      <c r="AF220" s="2863"/>
      <c r="AG220" s="2863"/>
      <c r="AH220" s="2863"/>
      <c r="AI220" s="2863"/>
      <c r="AJ220" s="2863"/>
      <c r="AK220" s="2863"/>
      <c r="AL220" s="2863"/>
      <c r="AM220" s="2863"/>
      <c r="AN220" s="2863"/>
      <c r="AO220" s="2863"/>
      <c r="AP220" s="2863"/>
      <c r="AQ220" s="2863"/>
      <c r="AR220" s="2863"/>
      <c r="AS220" s="2863"/>
      <c r="AT220" s="2863"/>
      <c r="AU220" s="2863"/>
      <c r="AV220" s="2863"/>
      <c r="AW220" s="2863"/>
      <c r="AX220" s="2863"/>
      <c r="AY220" s="2863"/>
      <c r="AZ220" s="239"/>
      <c r="BA220" s="241" t="s">
        <v>132</v>
      </c>
      <c r="BB220" s="114" t="s">
        <v>87</v>
      </c>
      <c r="BC220" s="3032" t="s">
        <v>116</v>
      </c>
      <c r="BD220" s="3033"/>
      <c r="BE220" s="3033"/>
      <c r="BF220" s="3033"/>
      <c r="BG220" s="3034"/>
      <c r="BH220" s="3035" t="s">
        <v>39</v>
      </c>
      <c r="BI220" s="3033"/>
      <c r="BJ220" s="3033"/>
      <c r="BK220" s="3033"/>
      <c r="BL220" s="3034"/>
      <c r="BM220" s="3035" t="s">
        <v>38</v>
      </c>
      <c r="BN220" s="3033"/>
      <c r="BO220" s="3033"/>
      <c r="BP220" s="3033"/>
      <c r="BQ220" s="3034"/>
      <c r="BR220" s="753" t="s">
        <v>143</v>
      </c>
      <c r="BS220" s="535"/>
      <c r="BT220" s="535"/>
      <c r="BU220" s="535"/>
      <c r="BV220" s="535"/>
      <c r="BW220" s="535"/>
      <c r="BX220" s="535"/>
      <c r="BY220" s="536"/>
      <c r="BZ220" s="461"/>
      <c r="CA220" s="461"/>
      <c r="CB220" s="461"/>
      <c r="CC220" s="461"/>
      <c r="CD220" s="461"/>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0" customFormat="true" ht="24" x14ac:dyDescent="0.2">
      <c r="A221" s="209" t="s">
        <v>88</v>
      </c>
      <c r="B221" s="281"/>
      <c r="C221" s="419" t="s">
        <v>0</v>
      </c>
      <c r="D221" s="420" t="s">
        <v>1</v>
      </c>
      <c r="E221" s="420" t="s">
        <v>2</v>
      </c>
      <c r="F221" s="420" t="s">
        <v>3</v>
      </c>
      <c r="G221" s="421" t="s">
        <v>4</v>
      </c>
      <c r="H221" s="331" t="s">
        <v>0</v>
      </c>
      <c r="I221" s="330" t="s">
        <v>1</v>
      </c>
      <c r="J221" s="330" t="s">
        <v>2</v>
      </c>
      <c r="K221" s="330" t="s">
        <v>3</v>
      </c>
      <c r="L221" s="332" t="s">
        <v>4</v>
      </c>
      <c r="M221" s="333" t="s">
        <v>0</v>
      </c>
      <c r="N221" s="330" t="s">
        <v>1</v>
      </c>
      <c r="O221" s="330" t="s">
        <v>2</v>
      </c>
      <c r="P221" s="330" t="s">
        <v>3</v>
      </c>
      <c r="Q221" s="332" t="s">
        <v>4</v>
      </c>
      <c r="R221" s="333" t="s">
        <v>536</v>
      </c>
      <c r="S221" s="330" t="s">
        <v>365</v>
      </c>
      <c r="T221" s="330" t="s">
        <v>247</v>
      </c>
      <c r="U221" s="330" t="s">
        <v>537</v>
      </c>
      <c r="V221" s="330" t="s">
        <v>538</v>
      </c>
      <c r="W221" s="330" t="s">
        <v>539</v>
      </c>
      <c r="X221" s="330" t="s">
        <v>540</v>
      </c>
      <c r="Y221" s="334" t="s">
        <v>252</v>
      </c>
      <c r="Z221" s="334" t="s">
        <v>253</v>
      </c>
      <c r="AA221" s="334" t="s">
        <v>254</v>
      </c>
      <c r="AB221" s="334" t="s">
        <v>367</v>
      </c>
      <c r="AC221" s="334" t="s">
        <v>256</v>
      </c>
      <c r="AD221" s="334" t="s">
        <v>541</v>
      </c>
      <c r="AE221" s="2882"/>
      <c r="AF221" s="2882"/>
      <c r="AG221" s="2882"/>
      <c r="AH221" s="2882"/>
      <c r="AI221" s="2882"/>
      <c r="AJ221" s="2882"/>
      <c r="AK221" s="2882"/>
      <c r="AL221" s="2882"/>
      <c r="AM221" s="2882"/>
      <c r="AN221" s="2882"/>
      <c r="AO221" s="2882"/>
      <c r="AP221" s="2882"/>
      <c r="AQ221" s="2882"/>
      <c r="AR221" s="2882"/>
      <c r="AS221" s="2882"/>
      <c r="AT221" s="2882"/>
      <c r="AU221" s="2882"/>
      <c r="AV221" s="2882"/>
      <c r="AW221" s="2882"/>
      <c r="AX221" s="2882"/>
      <c r="AY221" s="2882"/>
      <c r="AZ221" s="239"/>
      <c r="BA221" s="224" t="s">
        <v>119</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536</v>
      </c>
      <c r="BS221" s="190" t="s">
        <v>365</v>
      </c>
      <c r="BT221" s="190" t="s">
        <v>247</v>
      </c>
      <c r="BU221" s="190" t="s">
        <v>537</v>
      </c>
      <c r="BV221" s="190" t="s">
        <v>538</v>
      </c>
      <c r="BW221" s="190" t="s">
        <v>539</v>
      </c>
      <c r="BX221" s="190" t="s">
        <v>540</v>
      </c>
      <c r="BY221" s="191" t="s">
        <v>252</v>
      </c>
      <c r="BZ221" s="191" t="s">
        <v>253</v>
      </c>
      <c r="CA221" s="191" t="s">
        <v>254</v>
      </c>
      <c r="CB221" s="191" t="s">
        <v>367</v>
      </c>
      <c r="CC221" s="191" t="s">
        <v>256</v>
      </c>
      <c r="CD221" s="191" t="s">
        <v>541</v>
      </c>
      <c r="CE221" s="2597"/>
      <c r="CF221" s="2597"/>
      <c r="CG221" s="2597"/>
      <c r="CH221" s="2597"/>
      <c r="CI221" s="2597"/>
      <c r="CJ221" s="2597"/>
      <c r="CK221" s="2597"/>
      <c r="CL221" s="2597"/>
      <c r="CM221" s="2597"/>
      <c r="CN221" s="2597"/>
      <c r="CO221" s="2597"/>
      <c r="CP221" s="2597"/>
      <c r="CQ221" s="2597"/>
      <c r="CR221" s="2597"/>
      <c r="CS221" s="2597"/>
      <c r="CT221" s="2597"/>
      <c r="CU221" s="2597"/>
      <c r="CV221" s="2597"/>
      <c r="CW221" s="2597"/>
      <c r="CX221" s="2597"/>
      <c r="CY221" s="2597"/>
      <c r="CZ221" s="2597"/>
    </row>
    <row r="222" s="130" customFormat="true" ht="15" customHeight="true" x14ac:dyDescent="0.2">
      <c r="A222" s="3506" t="s">
        <v>37</v>
      </c>
      <c r="B222" s="303" t="s">
        <v>15</v>
      </c>
      <c r="C222" s="2800" t="s">
        <v>36</v>
      </c>
      <c r="D222" s="2808" t="s">
        <v>36</v>
      </c>
      <c r="E222" s="2808" t="s">
        <v>36</v>
      </c>
      <c r="F222" s="2808" t="s">
        <v>36</v>
      </c>
      <c r="G222" s="2817" t="s">
        <v>36</v>
      </c>
      <c r="H222" s="2826" t="s">
        <v>36</v>
      </c>
      <c r="I222" s="2808" t="s">
        <v>36</v>
      </c>
      <c r="J222" s="2808" t="s">
        <v>36</v>
      </c>
      <c r="K222" s="2808" t="s">
        <v>36</v>
      </c>
      <c r="L222" s="2835" t="s">
        <v>36</v>
      </c>
      <c r="M222" s="2840" t="s">
        <v>36</v>
      </c>
      <c r="N222" s="2808" t="s">
        <v>36</v>
      </c>
      <c r="O222" s="2808" t="s">
        <v>36</v>
      </c>
      <c r="P222" s="2808" t="s">
        <v>36</v>
      </c>
      <c r="Q222" s="2835" t="s">
        <v>36</v>
      </c>
      <c r="R222" s="2840" t="s">
        <v>36</v>
      </c>
      <c r="S222" s="2808" t="s">
        <v>36</v>
      </c>
      <c r="T222" s="2808" t="s">
        <v>36</v>
      </c>
      <c r="U222" s="2808" t="s">
        <v>36</v>
      </c>
      <c r="V222" s="2808" t="s">
        <v>36</v>
      </c>
      <c r="W222" s="2808" t="s">
        <v>36</v>
      </c>
      <c r="X222" s="2808" t="s">
        <v>36</v>
      </c>
      <c r="Y222" s="2848" t="s">
        <v>36</v>
      </c>
      <c r="Z222" s="2848" t="s">
        <v>36</v>
      </c>
      <c r="AA222" s="2848" t="s">
        <v>36</v>
      </c>
      <c r="AB222" s="2848" t="s">
        <v>36</v>
      </c>
      <c r="AC222" s="2848" t="s">
        <v>36</v>
      </c>
      <c r="AD222" s="2848" t="s">
        <v>36</v>
      </c>
      <c r="AE222" s="2883"/>
      <c r="AF222" s="2883"/>
      <c r="AG222" s="2883"/>
      <c r="AH222" s="2883"/>
      <c r="AI222" s="2883"/>
      <c r="AJ222" s="2883"/>
      <c r="AK222" s="2883"/>
      <c r="AL222" s="2883"/>
      <c r="AM222" s="2883"/>
      <c r="AN222" s="2883"/>
      <c r="AO222" s="2883"/>
      <c r="AP222" s="2883"/>
      <c r="AQ222" s="2883"/>
      <c r="AR222" s="2883"/>
      <c r="AS222" s="2883"/>
      <c r="AT222" s="2883"/>
      <c r="AU222" s="2883"/>
      <c r="AV222" s="2883"/>
      <c r="AW222" s="2883"/>
      <c r="AX222" s="2883"/>
      <c r="AY222" s="2883"/>
      <c r="AZ222" s="239"/>
      <c r="BA222" s="3011" t="s">
        <v>37</v>
      </c>
      <c r="BB222" s="174" t="s">
        <v>15</v>
      </c>
      <c r="BC222" s="1979" t="s">
        <v>36</v>
      </c>
      <c r="BD222" s="1980" t="s">
        <v>36</v>
      </c>
      <c r="BE222" s="1980" t="s">
        <v>36</v>
      </c>
      <c r="BF222" s="1980" t="s">
        <v>36</v>
      </c>
      <c r="BG222" s="1981" t="s">
        <v>36</v>
      </c>
      <c r="BH222" s="1982" t="s">
        <v>36</v>
      </c>
      <c r="BI222" s="1980" t="s">
        <v>36</v>
      </c>
      <c r="BJ222" s="1980" t="s">
        <v>36</v>
      </c>
      <c r="BK222" s="1980" t="s">
        <v>36</v>
      </c>
      <c r="BL222" s="1981" t="s">
        <v>36</v>
      </c>
      <c r="BM222" s="1982" t="s">
        <v>36</v>
      </c>
      <c r="BN222" s="1980" t="s">
        <v>36</v>
      </c>
      <c r="BO222" s="1980" t="s">
        <v>36</v>
      </c>
      <c r="BP222" s="1980" t="s">
        <v>36</v>
      </c>
      <c r="BQ222" s="1981" t="s">
        <v>36</v>
      </c>
      <c r="BR222" s="1982" t="s">
        <v>36</v>
      </c>
      <c r="BS222" s="1980" t="s">
        <v>36</v>
      </c>
      <c r="BT222" s="1980" t="s">
        <v>36</v>
      </c>
      <c r="BU222" s="1980" t="s">
        <v>36</v>
      </c>
      <c r="BV222" s="1980" t="s">
        <v>36</v>
      </c>
      <c r="BW222" s="1980" t="s">
        <v>36</v>
      </c>
      <c r="BX222" s="1980" t="s">
        <v>36</v>
      </c>
      <c r="BY222" s="1983" t="s">
        <v>36</v>
      </c>
      <c r="BZ222" s="1983" t="s">
        <v>36</v>
      </c>
      <c r="CA222" s="1983" t="s">
        <v>36</v>
      </c>
      <c r="CB222" s="1983" t="s">
        <v>36</v>
      </c>
      <c r="CC222" s="1983" t="s">
        <v>36</v>
      </c>
      <c r="CD222" s="1983" t="s">
        <v>36</v>
      </c>
      <c r="CE222" s="2599"/>
      <c r="CF222" s="2599"/>
      <c r="CG222" s="2599"/>
      <c r="CH222" s="2599"/>
      <c r="CI222" s="2599"/>
      <c r="CJ222" s="2599"/>
      <c r="CK222" s="2599"/>
      <c r="CL222" s="2599"/>
      <c r="CM222" s="2599"/>
      <c r="CN222" s="2599"/>
      <c r="CO222" s="2599"/>
      <c r="CP222" s="2599"/>
      <c r="CQ222" s="2599"/>
      <c r="CR222" s="2599"/>
      <c r="CS222" s="2599"/>
      <c r="CT222" s="2599"/>
      <c r="CU222" s="2599"/>
      <c r="CV222" s="2599"/>
      <c r="CW222" s="2599"/>
      <c r="CX222" s="2599"/>
      <c r="CY222" s="2599"/>
      <c r="CZ222" s="2599"/>
    </row>
    <row r="223" s="130" customFormat="true" ht="15" customHeight="true" x14ac:dyDescent="0.2">
      <c r="A223" s="3501"/>
      <c r="B223" s="304" t="s">
        <v>16</v>
      </c>
      <c r="C223" s="2801" t="s">
        <v>36</v>
      </c>
      <c r="D223" s="2809" t="s">
        <v>36</v>
      </c>
      <c r="E223" s="2809" t="s">
        <v>36</v>
      </c>
      <c r="F223" s="2809" t="s">
        <v>36</v>
      </c>
      <c r="G223" s="2818" t="s">
        <v>36</v>
      </c>
      <c r="H223" s="2827" t="s">
        <v>36</v>
      </c>
      <c r="I223" s="2809" t="s">
        <v>36</v>
      </c>
      <c r="J223" s="2809" t="s">
        <v>36</v>
      </c>
      <c r="K223" s="2809" t="s">
        <v>36</v>
      </c>
      <c r="L223" s="2836" t="s">
        <v>36</v>
      </c>
      <c r="M223" s="2841" t="s">
        <v>36</v>
      </c>
      <c r="N223" s="2809" t="s">
        <v>36</v>
      </c>
      <c r="O223" s="2809" t="s">
        <v>36</v>
      </c>
      <c r="P223" s="2809" t="s">
        <v>36</v>
      </c>
      <c r="Q223" s="2836" t="s">
        <v>36</v>
      </c>
      <c r="R223" s="2841" t="s">
        <v>36</v>
      </c>
      <c r="S223" s="2809" t="s">
        <v>36</v>
      </c>
      <c r="T223" s="2809" t="s">
        <v>36</v>
      </c>
      <c r="U223" s="2809" t="s">
        <v>36</v>
      </c>
      <c r="V223" s="2809" t="s">
        <v>36</v>
      </c>
      <c r="W223" s="2809" t="s">
        <v>36</v>
      </c>
      <c r="X223" s="2809" t="s">
        <v>36</v>
      </c>
      <c r="Y223" s="2849" t="s">
        <v>36</v>
      </c>
      <c r="Z223" s="2849" t="s">
        <v>36</v>
      </c>
      <c r="AA223" s="2849" t="s">
        <v>36</v>
      </c>
      <c r="AB223" s="2849" t="s">
        <v>36</v>
      </c>
      <c r="AC223" s="2849" t="s">
        <v>36</v>
      </c>
      <c r="AD223" s="2849" t="s">
        <v>36</v>
      </c>
      <c r="AE223" s="2884"/>
      <c r="AF223" s="2884"/>
      <c r="AG223" s="2884"/>
      <c r="AH223" s="2884"/>
      <c r="AI223" s="2884"/>
      <c r="AJ223" s="2884"/>
      <c r="AK223" s="2884"/>
      <c r="AL223" s="2884"/>
      <c r="AM223" s="2884"/>
      <c r="AN223" s="2884"/>
      <c r="AO223" s="2884"/>
      <c r="AP223" s="2884"/>
      <c r="AQ223" s="2884"/>
      <c r="AR223" s="2884"/>
      <c r="AS223" s="2884"/>
      <c r="AT223" s="2884"/>
      <c r="AU223" s="2884"/>
      <c r="AV223" s="2884"/>
      <c r="AW223" s="2884"/>
      <c r="AX223" s="2884"/>
      <c r="AY223" s="2884"/>
      <c r="AZ223" s="239"/>
      <c r="BA223" s="3012"/>
      <c r="BB223" s="175" t="s">
        <v>16</v>
      </c>
      <c r="BC223" s="1600" t="s">
        <v>36</v>
      </c>
      <c r="BD223" s="1619" t="s">
        <v>36</v>
      </c>
      <c r="BE223" s="1619" t="s">
        <v>36</v>
      </c>
      <c r="BF223" s="1619" t="s">
        <v>36</v>
      </c>
      <c r="BG223" s="1639" t="s">
        <v>36</v>
      </c>
      <c r="BH223" s="1659" t="s">
        <v>36</v>
      </c>
      <c r="BI223" s="1619" t="s">
        <v>36</v>
      </c>
      <c r="BJ223" s="1619" t="s">
        <v>36</v>
      </c>
      <c r="BK223" s="1619" t="s">
        <v>36</v>
      </c>
      <c r="BL223" s="1639" t="s">
        <v>36</v>
      </c>
      <c r="BM223" s="1659" t="s">
        <v>36</v>
      </c>
      <c r="BN223" s="1619" t="s">
        <v>36</v>
      </c>
      <c r="BO223" s="1619" t="s">
        <v>36</v>
      </c>
      <c r="BP223" s="1619" t="s">
        <v>36</v>
      </c>
      <c r="BQ223" s="1639" t="s">
        <v>36</v>
      </c>
      <c r="BR223" s="1659" t="s">
        <v>36</v>
      </c>
      <c r="BS223" s="1619" t="s">
        <v>36</v>
      </c>
      <c r="BT223" s="1619" t="s">
        <v>36</v>
      </c>
      <c r="BU223" s="1619" t="s">
        <v>36</v>
      </c>
      <c r="BV223" s="1619" t="s">
        <v>36</v>
      </c>
      <c r="BW223" s="1619" t="s">
        <v>36</v>
      </c>
      <c r="BX223" s="1619" t="s">
        <v>36</v>
      </c>
      <c r="BY223" s="1677" t="s">
        <v>36</v>
      </c>
      <c r="BZ223" s="1677" t="s">
        <v>36</v>
      </c>
      <c r="CA223" s="1677" t="s">
        <v>36</v>
      </c>
      <c r="CB223" s="1677" t="s">
        <v>36</v>
      </c>
      <c r="CC223" s="1677" t="s">
        <v>36</v>
      </c>
      <c r="CD223" s="1677" t="s">
        <v>36</v>
      </c>
      <c r="CE223" s="2601"/>
      <c r="CF223" s="2601"/>
      <c r="CG223" s="2601"/>
      <c r="CH223" s="2601"/>
      <c r="CI223" s="2601"/>
      <c r="CJ223" s="2601"/>
      <c r="CK223" s="2601"/>
      <c r="CL223" s="2601"/>
      <c r="CM223" s="2601"/>
      <c r="CN223" s="2601"/>
      <c r="CO223" s="2601"/>
      <c r="CP223" s="2601"/>
      <c r="CQ223" s="2601"/>
      <c r="CR223" s="2601"/>
      <c r="CS223" s="2601"/>
      <c r="CT223" s="2601"/>
      <c r="CU223" s="2601"/>
      <c r="CV223" s="2601"/>
      <c r="CW223" s="2601"/>
      <c r="CX223" s="2601"/>
      <c r="CY223" s="2601"/>
      <c r="CZ223" s="2601"/>
    </row>
    <row r="224" s="130" customFormat="true" ht="15" customHeight="true" x14ac:dyDescent="0.2">
      <c r="A224" s="3507"/>
      <c r="B224" s="433" t="s">
        <v>20</v>
      </c>
      <c r="C224" s="2801" t="s">
        <v>36</v>
      </c>
      <c r="D224" s="2809" t="s">
        <v>36</v>
      </c>
      <c r="E224" s="2809" t="s">
        <v>36</v>
      </c>
      <c r="F224" s="2809" t="s">
        <v>36</v>
      </c>
      <c r="G224" s="2818" t="s">
        <v>36</v>
      </c>
      <c r="H224" s="2827" t="s">
        <v>36</v>
      </c>
      <c r="I224" s="2809" t="s">
        <v>36</v>
      </c>
      <c r="J224" s="2809" t="s">
        <v>36</v>
      </c>
      <c r="K224" s="2809" t="s">
        <v>36</v>
      </c>
      <c r="L224" s="2836" t="s">
        <v>36</v>
      </c>
      <c r="M224" s="2841" t="s">
        <v>36</v>
      </c>
      <c r="N224" s="2809" t="s">
        <v>36</v>
      </c>
      <c r="O224" s="2809" t="s">
        <v>36</v>
      </c>
      <c r="P224" s="2809" t="s">
        <v>36</v>
      </c>
      <c r="Q224" s="2836" t="s">
        <v>36</v>
      </c>
      <c r="R224" s="2841" t="s">
        <v>36</v>
      </c>
      <c r="S224" s="2809" t="s">
        <v>36</v>
      </c>
      <c r="T224" s="2809" t="s">
        <v>36</v>
      </c>
      <c r="U224" s="2809" t="s">
        <v>36</v>
      </c>
      <c r="V224" s="2809" t="s">
        <v>36</v>
      </c>
      <c r="W224" s="2809" t="s">
        <v>36</v>
      </c>
      <c r="X224" s="2809" t="s">
        <v>36</v>
      </c>
      <c r="Y224" s="2849" t="s">
        <v>36</v>
      </c>
      <c r="Z224" s="2849" t="s">
        <v>36</v>
      </c>
      <c r="AA224" s="2849" t="s">
        <v>36</v>
      </c>
      <c r="AB224" s="2849" t="s">
        <v>36</v>
      </c>
      <c r="AC224" s="2849" t="s">
        <v>36</v>
      </c>
      <c r="AD224" s="2849" t="s">
        <v>36</v>
      </c>
      <c r="AE224" s="2884"/>
      <c r="AF224" s="2884"/>
      <c r="AG224" s="2884"/>
      <c r="AH224" s="2884"/>
      <c r="AI224" s="2884"/>
      <c r="AJ224" s="2884"/>
      <c r="AK224" s="2884"/>
      <c r="AL224" s="2884"/>
      <c r="AM224" s="2884"/>
      <c r="AN224" s="2884"/>
      <c r="AO224" s="2884"/>
      <c r="AP224" s="2884"/>
      <c r="AQ224" s="2884"/>
      <c r="AR224" s="2884"/>
      <c r="AS224" s="2884"/>
      <c r="AT224" s="2884"/>
      <c r="AU224" s="2884"/>
      <c r="AV224" s="2884"/>
      <c r="AW224" s="2884"/>
      <c r="AX224" s="2884"/>
      <c r="AY224" s="2884"/>
      <c r="AZ224" s="239"/>
      <c r="BA224" s="3012"/>
      <c r="BB224" s="175" t="s">
        <v>20</v>
      </c>
      <c r="BC224" s="1600" t="s">
        <v>36</v>
      </c>
      <c r="BD224" s="1619" t="s">
        <v>36</v>
      </c>
      <c r="BE224" s="1619" t="s">
        <v>36</v>
      </c>
      <c r="BF224" s="1619" t="s">
        <v>36</v>
      </c>
      <c r="BG224" s="1639" t="s">
        <v>36</v>
      </c>
      <c r="BH224" s="1659" t="s">
        <v>36</v>
      </c>
      <c r="BI224" s="1619" t="s">
        <v>36</v>
      </c>
      <c r="BJ224" s="1619" t="s">
        <v>36</v>
      </c>
      <c r="BK224" s="1619" t="s">
        <v>36</v>
      </c>
      <c r="BL224" s="1639" t="s">
        <v>36</v>
      </c>
      <c r="BM224" s="1659" t="s">
        <v>36</v>
      </c>
      <c r="BN224" s="1619" t="s">
        <v>36</v>
      </c>
      <c r="BO224" s="1619" t="s">
        <v>36</v>
      </c>
      <c r="BP224" s="1619" t="s">
        <v>36</v>
      </c>
      <c r="BQ224" s="1639" t="s">
        <v>36</v>
      </c>
      <c r="BR224" s="1659" t="s">
        <v>36</v>
      </c>
      <c r="BS224" s="1619" t="s">
        <v>36</v>
      </c>
      <c r="BT224" s="1619" t="s">
        <v>36</v>
      </c>
      <c r="BU224" s="1619" t="s">
        <v>36</v>
      </c>
      <c r="BV224" s="1619" t="s">
        <v>36</v>
      </c>
      <c r="BW224" s="1619" t="s">
        <v>36</v>
      </c>
      <c r="BX224" s="1619" t="s">
        <v>36</v>
      </c>
      <c r="BY224" s="1677" t="s">
        <v>36</v>
      </c>
      <c r="BZ224" s="1677" t="s">
        <v>36</v>
      </c>
      <c r="CA224" s="1677" t="s">
        <v>36</v>
      </c>
      <c r="CB224" s="1677" t="s">
        <v>36</v>
      </c>
      <c r="CC224" s="1677" t="s">
        <v>36</v>
      </c>
      <c r="CD224" s="1677" t="s">
        <v>36</v>
      </c>
      <c r="CE224" s="2601"/>
      <c r="CF224" s="2601"/>
      <c r="CG224" s="2601"/>
      <c r="CH224" s="2601"/>
      <c r="CI224" s="2601"/>
      <c r="CJ224" s="2601"/>
      <c r="CK224" s="2601"/>
      <c r="CL224" s="2601"/>
      <c r="CM224" s="2601"/>
      <c r="CN224" s="2601"/>
      <c r="CO224" s="2601"/>
      <c r="CP224" s="2601"/>
      <c r="CQ224" s="2601"/>
      <c r="CR224" s="2601"/>
      <c r="CS224" s="2601"/>
      <c r="CT224" s="2601"/>
      <c r="CU224" s="2601"/>
      <c r="CV224" s="2601"/>
      <c r="CW224" s="2601"/>
      <c r="CX224" s="2601"/>
      <c r="CY224" s="2601"/>
      <c r="CZ224" s="2601"/>
    </row>
    <row r="225" s="130" customFormat="true" ht="15" customHeight="true" x14ac:dyDescent="0.2">
      <c r="A225" s="3501" t="s">
        <v>71</v>
      </c>
      <c r="B225" s="433" t="s">
        <v>72</v>
      </c>
      <c r="C225" s="2801" t="s">
        <v>36</v>
      </c>
      <c r="D225" s="2809" t="s">
        <v>36</v>
      </c>
      <c r="E225" s="2809" t="s">
        <v>36</v>
      </c>
      <c r="F225" s="2809" t="s">
        <v>36</v>
      </c>
      <c r="G225" s="2818" t="s">
        <v>36</v>
      </c>
      <c r="H225" s="2827" t="s">
        <v>36</v>
      </c>
      <c r="I225" s="2809" t="s">
        <v>36</v>
      </c>
      <c r="J225" s="2809" t="s">
        <v>36</v>
      </c>
      <c r="K225" s="2809" t="s">
        <v>36</v>
      </c>
      <c r="L225" s="2836" t="s">
        <v>36</v>
      </c>
      <c r="M225" s="2841" t="s">
        <v>36</v>
      </c>
      <c r="N225" s="2809" t="s">
        <v>36</v>
      </c>
      <c r="O225" s="2809" t="s">
        <v>36</v>
      </c>
      <c r="P225" s="2809" t="s">
        <v>36</v>
      </c>
      <c r="Q225" s="2836" t="s">
        <v>36</v>
      </c>
      <c r="R225" s="2841" t="s">
        <v>36</v>
      </c>
      <c r="S225" s="2809" t="s">
        <v>36</v>
      </c>
      <c r="T225" s="2809" t="s">
        <v>36</v>
      </c>
      <c r="U225" s="2809" t="s">
        <v>36</v>
      </c>
      <c r="V225" s="2809" t="s">
        <v>36</v>
      </c>
      <c r="W225" s="2809" t="s">
        <v>36</v>
      </c>
      <c r="X225" s="2809" t="s">
        <v>36</v>
      </c>
      <c r="Y225" s="2849" t="s">
        <v>36</v>
      </c>
      <c r="Z225" s="2849" t="s">
        <v>36</v>
      </c>
      <c r="AA225" s="2849" t="s">
        <v>36</v>
      </c>
      <c r="AB225" s="2849" t="s">
        <v>36</v>
      </c>
      <c r="AC225" s="2849" t="s">
        <v>36</v>
      </c>
      <c r="AD225" s="2849" t="s">
        <v>36</v>
      </c>
      <c r="AE225" s="2884"/>
      <c r="AF225" s="2884"/>
      <c r="AG225" s="2884"/>
      <c r="AH225" s="2884"/>
      <c r="AI225" s="2884"/>
      <c r="AJ225" s="2884"/>
      <c r="AK225" s="2884"/>
      <c r="AL225" s="2884"/>
      <c r="AM225" s="2884"/>
      <c r="AN225" s="2884"/>
      <c r="AO225" s="2884"/>
      <c r="AP225" s="2884"/>
      <c r="AQ225" s="2884"/>
      <c r="AR225" s="2884"/>
      <c r="AS225" s="2884"/>
      <c r="AT225" s="2884"/>
      <c r="AU225" s="2884"/>
      <c r="AV225" s="2884"/>
      <c r="AW225" s="2884"/>
      <c r="AX225" s="2884"/>
      <c r="AY225" s="2884"/>
      <c r="AZ225" s="239"/>
      <c r="BA225" s="3012" t="s">
        <v>71</v>
      </c>
      <c r="BB225" s="175" t="s">
        <v>72</v>
      </c>
      <c r="BC225" s="1600" t="s">
        <v>36</v>
      </c>
      <c r="BD225" s="1619" t="s">
        <v>36</v>
      </c>
      <c r="BE225" s="1619" t="s">
        <v>36</v>
      </c>
      <c r="BF225" s="1619" t="s">
        <v>36</v>
      </c>
      <c r="BG225" s="1639" t="s">
        <v>36</v>
      </c>
      <c r="BH225" s="1659" t="s">
        <v>36</v>
      </c>
      <c r="BI225" s="1619" t="s">
        <v>36</v>
      </c>
      <c r="BJ225" s="1619" t="s">
        <v>36</v>
      </c>
      <c r="BK225" s="1619" t="s">
        <v>36</v>
      </c>
      <c r="BL225" s="1639" t="s">
        <v>36</v>
      </c>
      <c r="BM225" s="1659" t="s">
        <v>36</v>
      </c>
      <c r="BN225" s="1619" t="s">
        <v>36</v>
      </c>
      <c r="BO225" s="1619" t="s">
        <v>36</v>
      </c>
      <c r="BP225" s="1619" t="s">
        <v>36</v>
      </c>
      <c r="BQ225" s="1639" t="s">
        <v>36</v>
      </c>
      <c r="BR225" s="1659" t="s">
        <v>36</v>
      </c>
      <c r="BS225" s="1619" t="s">
        <v>36</v>
      </c>
      <c r="BT225" s="1619" t="s">
        <v>36</v>
      </c>
      <c r="BU225" s="1619" t="s">
        <v>36</v>
      </c>
      <c r="BV225" s="1619" t="s">
        <v>36</v>
      </c>
      <c r="BW225" s="1619" t="s">
        <v>36</v>
      </c>
      <c r="BX225" s="1619" t="s">
        <v>36</v>
      </c>
      <c r="BY225" s="1677" t="s">
        <v>36</v>
      </c>
      <c r="BZ225" s="1677" t="s">
        <v>36</v>
      </c>
      <c r="CA225" s="1677" t="s">
        <v>36</v>
      </c>
      <c r="CB225" s="1677" t="s">
        <v>36</v>
      </c>
      <c r="CC225" s="1677" t="s">
        <v>36</v>
      </c>
      <c r="CD225" s="1677" t="s">
        <v>36</v>
      </c>
      <c r="CE225" s="2601"/>
      <c r="CF225" s="2601"/>
      <c r="CG225" s="2601"/>
      <c r="CH225" s="2601"/>
      <c r="CI225" s="2601"/>
      <c r="CJ225" s="2601"/>
      <c r="CK225" s="2601"/>
      <c r="CL225" s="2601"/>
      <c r="CM225" s="2601"/>
      <c r="CN225" s="2601"/>
      <c r="CO225" s="2601"/>
      <c r="CP225" s="2601"/>
      <c r="CQ225" s="2601"/>
      <c r="CR225" s="2601"/>
      <c r="CS225" s="2601"/>
      <c r="CT225" s="2601"/>
      <c r="CU225" s="2601"/>
      <c r="CV225" s="2601"/>
      <c r="CW225" s="2601"/>
      <c r="CX225" s="2601"/>
      <c r="CY225" s="2601"/>
      <c r="CZ225" s="2601"/>
    </row>
    <row r="226" s="130" customFormat="true" ht="15" customHeight="true" x14ac:dyDescent="0.2">
      <c r="A226" s="3501"/>
      <c r="B226" s="433" t="s">
        <v>73</v>
      </c>
      <c r="C226" s="2801" t="s">
        <v>36</v>
      </c>
      <c r="D226" s="2809" t="s">
        <v>36</v>
      </c>
      <c r="E226" s="2809" t="s">
        <v>36</v>
      </c>
      <c r="F226" s="2809" t="s">
        <v>36</v>
      </c>
      <c r="G226" s="2818" t="s">
        <v>36</v>
      </c>
      <c r="H226" s="2827" t="s">
        <v>36</v>
      </c>
      <c r="I226" s="2809" t="s">
        <v>36</v>
      </c>
      <c r="J226" s="2809" t="s">
        <v>36</v>
      </c>
      <c r="K226" s="2809" t="s">
        <v>36</v>
      </c>
      <c r="L226" s="2836" t="s">
        <v>36</v>
      </c>
      <c r="M226" s="2841" t="s">
        <v>36</v>
      </c>
      <c r="N226" s="2809" t="s">
        <v>36</v>
      </c>
      <c r="O226" s="2809" t="s">
        <v>36</v>
      </c>
      <c r="P226" s="2809" t="s">
        <v>36</v>
      </c>
      <c r="Q226" s="2836" t="s">
        <v>36</v>
      </c>
      <c r="R226" s="2841" t="s">
        <v>36</v>
      </c>
      <c r="S226" s="2809" t="s">
        <v>36</v>
      </c>
      <c r="T226" s="2809" t="s">
        <v>36</v>
      </c>
      <c r="U226" s="2809" t="s">
        <v>36</v>
      </c>
      <c r="V226" s="2809" t="s">
        <v>36</v>
      </c>
      <c r="W226" s="2809" t="s">
        <v>36</v>
      </c>
      <c r="X226" s="2809" t="s">
        <v>36</v>
      </c>
      <c r="Y226" s="2849" t="s">
        <v>36</v>
      </c>
      <c r="Z226" s="2849" t="s">
        <v>36</v>
      </c>
      <c r="AA226" s="2849" t="s">
        <v>36</v>
      </c>
      <c r="AB226" s="2849" t="s">
        <v>36</v>
      </c>
      <c r="AC226" s="2849" t="s">
        <v>36</v>
      </c>
      <c r="AD226" s="2849" t="s">
        <v>36</v>
      </c>
      <c r="AE226" s="2884"/>
      <c r="AF226" s="2884"/>
      <c r="AG226" s="2884"/>
      <c r="AH226" s="2884"/>
      <c r="AI226" s="2884"/>
      <c r="AJ226" s="2884"/>
      <c r="AK226" s="2884"/>
      <c r="AL226" s="2884"/>
      <c r="AM226" s="2884"/>
      <c r="AN226" s="2884"/>
      <c r="AO226" s="2884"/>
      <c r="AP226" s="2884"/>
      <c r="AQ226" s="2884"/>
      <c r="AR226" s="2884"/>
      <c r="AS226" s="2884"/>
      <c r="AT226" s="2884"/>
      <c r="AU226" s="2884"/>
      <c r="AV226" s="2884"/>
      <c r="AW226" s="2884"/>
      <c r="AX226" s="2884"/>
      <c r="AY226" s="2884"/>
      <c r="AZ226" s="239"/>
      <c r="BA226" s="3012"/>
      <c r="BB226" s="175" t="s">
        <v>73</v>
      </c>
      <c r="BC226" s="1600" t="s">
        <v>36</v>
      </c>
      <c r="BD226" s="1619" t="s">
        <v>36</v>
      </c>
      <c r="BE226" s="1619" t="s">
        <v>36</v>
      </c>
      <c r="BF226" s="1619" t="s">
        <v>36</v>
      </c>
      <c r="BG226" s="1639" t="s">
        <v>36</v>
      </c>
      <c r="BH226" s="1659" t="s">
        <v>36</v>
      </c>
      <c r="BI226" s="1619" t="s">
        <v>36</v>
      </c>
      <c r="BJ226" s="1619" t="s">
        <v>36</v>
      </c>
      <c r="BK226" s="1619" t="s">
        <v>36</v>
      </c>
      <c r="BL226" s="1639" t="s">
        <v>36</v>
      </c>
      <c r="BM226" s="1659" t="s">
        <v>36</v>
      </c>
      <c r="BN226" s="1619" t="s">
        <v>36</v>
      </c>
      <c r="BO226" s="1619" t="s">
        <v>36</v>
      </c>
      <c r="BP226" s="1619" t="s">
        <v>36</v>
      </c>
      <c r="BQ226" s="1639" t="s">
        <v>36</v>
      </c>
      <c r="BR226" s="1659" t="s">
        <v>36</v>
      </c>
      <c r="BS226" s="1619" t="s">
        <v>36</v>
      </c>
      <c r="BT226" s="1619" t="s">
        <v>36</v>
      </c>
      <c r="BU226" s="1619" t="s">
        <v>36</v>
      </c>
      <c r="BV226" s="1619" t="s">
        <v>36</v>
      </c>
      <c r="BW226" s="1619" t="s">
        <v>36</v>
      </c>
      <c r="BX226" s="1619" t="s">
        <v>36</v>
      </c>
      <c r="BY226" s="1677" t="s">
        <v>36</v>
      </c>
      <c r="BZ226" s="1677" t="s">
        <v>36</v>
      </c>
      <c r="CA226" s="1677" t="s">
        <v>36</v>
      </c>
      <c r="CB226" s="1677" t="s">
        <v>36</v>
      </c>
      <c r="CC226" s="1677" t="s">
        <v>36</v>
      </c>
      <c r="CD226" s="1677" t="s">
        <v>36</v>
      </c>
      <c r="CE226" s="2601"/>
      <c r="CF226" s="2601"/>
      <c r="CG226" s="2601"/>
      <c r="CH226" s="2601"/>
      <c r="CI226" s="2601"/>
      <c r="CJ226" s="2601"/>
      <c r="CK226" s="2601"/>
      <c r="CL226" s="2601"/>
      <c r="CM226" s="2601"/>
      <c r="CN226" s="2601"/>
      <c r="CO226" s="2601"/>
      <c r="CP226" s="2601"/>
      <c r="CQ226" s="2601"/>
      <c r="CR226" s="2601"/>
      <c r="CS226" s="2601"/>
      <c r="CT226" s="2601"/>
      <c r="CU226" s="2601"/>
      <c r="CV226" s="2601"/>
      <c r="CW226" s="2601"/>
      <c r="CX226" s="2601"/>
      <c r="CY226" s="2601"/>
      <c r="CZ226" s="2601"/>
    </row>
    <row r="227" s="130" customFormat="true" ht="15" customHeight="true" x14ac:dyDescent="0.2">
      <c r="A227" s="3501" t="s">
        <v>96</v>
      </c>
      <c r="B227" s="304" t="s">
        <v>62</v>
      </c>
      <c r="C227" s="2801" t="s">
        <v>36</v>
      </c>
      <c r="D227" s="2809" t="s">
        <v>36</v>
      </c>
      <c r="E227" s="2809" t="s">
        <v>36</v>
      </c>
      <c r="F227" s="2809" t="s">
        <v>36</v>
      </c>
      <c r="G227" s="2818" t="s">
        <v>36</v>
      </c>
      <c r="H227" s="2827" t="s">
        <v>36</v>
      </c>
      <c r="I227" s="2809" t="s">
        <v>36</v>
      </c>
      <c r="J227" s="2809" t="s">
        <v>36</v>
      </c>
      <c r="K227" s="2809" t="s">
        <v>36</v>
      </c>
      <c r="L227" s="2836" t="s">
        <v>36</v>
      </c>
      <c r="M227" s="2841" t="s">
        <v>36</v>
      </c>
      <c r="N227" s="2809" t="s">
        <v>36</v>
      </c>
      <c r="O227" s="2809" t="s">
        <v>36</v>
      </c>
      <c r="P227" s="2809" t="s">
        <v>36</v>
      </c>
      <c r="Q227" s="2836" t="s">
        <v>36</v>
      </c>
      <c r="R227" s="2841" t="s">
        <v>36</v>
      </c>
      <c r="S227" s="2809" t="s">
        <v>36</v>
      </c>
      <c r="T227" s="2809" t="s">
        <v>36</v>
      </c>
      <c r="U227" s="2809" t="s">
        <v>36</v>
      </c>
      <c r="V227" s="2809" t="s">
        <v>36</v>
      </c>
      <c r="W227" s="2809" t="s">
        <v>36</v>
      </c>
      <c r="X227" s="2809" t="s">
        <v>36</v>
      </c>
      <c r="Y227" s="2849" t="s">
        <v>36</v>
      </c>
      <c r="Z227" s="2849" t="s">
        <v>36</v>
      </c>
      <c r="AA227" s="2849" t="s">
        <v>36</v>
      </c>
      <c r="AB227" s="2849" t="s">
        <v>36</v>
      </c>
      <c r="AC227" s="2849" t="s">
        <v>36</v>
      </c>
      <c r="AD227" s="2849" t="s">
        <v>36</v>
      </c>
      <c r="AE227" s="2884"/>
      <c r="AF227" s="2884"/>
      <c r="AG227" s="2884"/>
      <c r="AH227" s="2884"/>
      <c r="AI227" s="2884"/>
      <c r="AJ227" s="2884"/>
      <c r="AK227" s="2884"/>
      <c r="AL227" s="2884"/>
      <c r="AM227" s="2884"/>
      <c r="AN227" s="2884"/>
      <c r="AO227" s="2884"/>
      <c r="AP227" s="2884"/>
      <c r="AQ227" s="2884"/>
      <c r="AR227" s="2884"/>
      <c r="AS227" s="2884"/>
      <c r="AT227" s="2884"/>
      <c r="AU227" s="2884"/>
      <c r="AV227" s="2884"/>
      <c r="AW227" s="2884"/>
      <c r="AX227" s="2884"/>
      <c r="AY227" s="2884"/>
      <c r="AZ227" s="239"/>
      <c r="BA227" s="3012" t="s">
        <v>96</v>
      </c>
      <c r="BB227" s="175" t="s">
        <v>62</v>
      </c>
      <c r="BC227" s="1600" t="s">
        <v>36</v>
      </c>
      <c r="BD227" s="1619" t="s">
        <v>36</v>
      </c>
      <c r="BE227" s="1619" t="s">
        <v>36</v>
      </c>
      <c r="BF227" s="1619" t="s">
        <v>36</v>
      </c>
      <c r="BG227" s="1639" t="s">
        <v>36</v>
      </c>
      <c r="BH227" s="1659" t="s">
        <v>36</v>
      </c>
      <c r="BI227" s="1619" t="s">
        <v>36</v>
      </c>
      <c r="BJ227" s="1619" t="s">
        <v>36</v>
      </c>
      <c r="BK227" s="1619" t="s">
        <v>36</v>
      </c>
      <c r="BL227" s="1639" t="s">
        <v>36</v>
      </c>
      <c r="BM227" s="1659" t="s">
        <v>36</v>
      </c>
      <c r="BN227" s="1619" t="s">
        <v>36</v>
      </c>
      <c r="BO227" s="1619" t="s">
        <v>36</v>
      </c>
      <c r="BP227" s="1619" t="s">
        <v>36</v>
      </c>
      <c r="BQ227" s="1639" t="s">
        <v>36</v>
      </c>
      <c r="BR227" s="1659" t="s">
        <v>36</v>
      </c>
      <c r="BS227" s="1619" t="s">
        <v>36</v>
      </c>
      <c r="BT227" s="1619" t="s">
        <v>36</v>
      </c>
      <c r="BU227" s="1619" t="s">
        <v>36</v>
      </c>
      <c r="BV227" s="1619" t="s">
        <v>36</v>
      </c>
      <c r="BW227" s="1619" t="s">
        <v>36</v>
      </c>
      <c r="BX227" s="1619" t="s">
        <v>36</v>
      </c>
      <c r="BY227" s="1677" t="s">
        <v>36</v>
      </c>
      <c r="BZ227" s="1677" t="s">
        <v>36</v>
      </c>
      <c r="CA227" s="1677" t="s">
        <v>36</v>
      </c>
      <c r="CB227" s="1677" t="s">
        <v>36</v>
      </c>
      <c r="CC227" s="1677" t="s">
        <v>36</v>
      </c>
      <c r="CD227" s="1677" t="s">
        <v>36</v>
      </c>
      <c r="CE227" s="2601"/>
      <c r="CF227" s="2601"/>
      <c r="CG227" s="2601"/>
      <c r="CH227" s="2601"/>
      <c r="CI227" s="2601"/>
      <c r="CJ227" s="2601"/>
      <c r="CK227" s="2601"/>
      <c r="CL227" s="2601"/>
      <c r="CM227" s="2601"/>
      <c r="CN227" s="2601"/>
      <c r="CO227" s="2601"/>
      <c r="CP227" s="2601"/>
      <c r="CQ227" s="2601"/>
      <c r="CR227" s="2601"/>
      <c r="CS227" s="2601"/>
      <c r="CT227" s="2601"/>
      <c r="CU227" s="2601"/>
      <c r="CV227" s="2601"/>
      <c r="CW227" s="2601"/>
      <c r="CX227" s="2601"/>
      <c r="CY227" s="2601"/>
      <c r="CZ227" s="2601"/>
    </row>
    <row r="228" s="130" customFormat="true" ht="15" customHeight="true" x14ac:dyDescent="0.2">
      <c r="A228" s="3501"/>
      <c r="B228" s="304" t="s">
        <v>93</v>
      </c>
      <c r="C228" s="2801" t="s">
        <v>36</v>
      </c>
      <c r="D228" s="2809" t="s">
        <v>36</v>
      </c>
      <c r="E228" s="2809" t="s">
        <v>36</v>
      </c>
      <c r="F228" s="2809" t="s">
        <v>36</v>
      </c>
      <c r="G228" s="2818" t="s">
        <v>36</v>
      </c>
      <c r="H228" s="2827" t="s">
        <v>36</v>
      </c>
      <c r="I228" s="2809" t="s">
        <v>36</v>
      </c>
      <c r="J228" s="2809" t="s">
        <v>36</v>
      </c>
      <c r="K228" s="2809" t="s">
        <v>36</v>
      </c>
      <c r="L228" s="2836" t="s">
        <v>36</v>
      </c>
      <c r="M228" s="2841" t="s">
        <v>36</v>
      </c>
      <c r="N228" s="2809" t="s">
        <v>36</v>
      </c>
      <c r="O228" s="2809" t="s">
        <v>36</v>
      </c>
      <c r="P228" s="2809" t="s">
        <v>36</v>
      </c>
      <c r="Q228" s="2836" t="s">
        <v>36</v>
      </c>
      <c r="R228" s="2841" t="s">
        <v>36</v>
      </c>
      <c r="S228" s="2809" t="s">
        <v>36</v>
      </c>
      <c r="T228" s="2809" t="s">
        <v>36</v>
      </c>
      <c r="U228" s="2809" t="s">
        <v>36</v>
      </c>
      <c r="V228" s="2809" t="s">
        <v>36</v>
      </c>
      <c r="W228" s="2809" t="s">
        <v>36</v>
      </c>
      <c r="X228" s="2809" t="s">
        <v>36</v>
      </c>
      <c r="Y228" s="2849" t="s">
        <v>36</v>
      </c>
      <c r="Z228" s="2849" t="s">
        <v>36</v>
      </c>
      <c r="AA228" s="2849" t="s">
        <v>36</v>
      </c>
      <c r="AB228" s="2849" t="s">
        <v>36</v>
      </c>
      <c r="AC228" s="2849" t="s">
        <v>36</v>
      </c>
      <c r="AD228" s="2849" t="s">
        <v>36</v>
      </c>
      <c r="AE228" s="2884"/>
      <c r="AF228" s="2884"/>
      <c r="AG228" s="2884"/>
      <c r="AH228" s="2884"/>
      <c r="AI228" s="2884"/>
      <c r="AJ228" s="2884"/>
      <c r="AK228" s="2884"/>
      <c r="AL228" s="2884"/>
      <c r="AM228" s="2884"/>
      <c r="AN228" s="2884"/>
      <c r="AO228" s="2884"/>
      <c r="AP228" s="2884"/>
      <c r="AQ228" s="2884"/>
      <c r="AR228" s="2884"/>
      <c r="AS228" s="2884"/>
      <c r="AT228" s="2884"/>
      <c r="AU228" s="2884"/>
      <c r="AV228" s="2884"/>
      <c r="AW228" s="2884"/>
      <c r="AX228" s="2884"/>
      <c r="AY228" s="2884"/>
      <c r="AZ228" s="239"/>
      <c r="BA228" s="3012"/>
      <c r="BB228" s="175" t="s">
        <v>93</v>
      </c>
      <c r="BC228" s="1600" t="s">
        <v>36</v>
      </c>
      <c r="BD228" s="1619" t="s">
        <v>36</v>
      </c>
      <c r="BE228" s="1619" t="s">
        <v>36</v>
      </c>
      <c r="BF228" s="1619" t="s">
        <v>36</v>
      </c>
      <c r="BG228" s="1639" t="s">
        <v>36</v>
      </c>
      <c r="BH228" s="1659" t="s">
        <v>36</v>
      </c>
      <c r="BI228" s="1619" t="s">
        <v>36</v>
      </c>
      <c r="BJ228" s="1619" t="s">
        <v>36</v>
      </c>
      <c r="BK228" s="1619" t="s">
        <v>36</v>
      </c>
      <c r="BL228" s="1639" t="s">
        <v>36</v>
      </c>
      <c r="BM228" s="1659" t="s">
        <v>36</v>
      </c>
      <c r="BN228" s="1619" t="s">
        <v>36</v>
      </c>
      <c r="BO228" s="1619" t="s">
        <v>36</v>
      </c>
      <c r="BP228" s="1619" t="s">
        <v>36</v>
      </c>
      <c r="BQ228" s="1639" t="s">
        <v>36</v>
      </c>
      <c r="BR228" s="1659" t="s">
        <v>36</v>
      </c>
      <c r="BS228" s="1619" t="s">
        <v>36</v>
      </c>
      <c r="BT228" s="1619" t="s">
        <v>36</v>
      </c>
      <c r="BU228" s="1619" t="s">
        <v>36</v>
      </c>
      <c r="BV228" s="1619" t="s">
        <v>36</v>
      </c>
      <c r="BW228" s="1619" t="s">
        <v>36</v>
      </c>
      <c r="BX228" s="1619" t="s">
        <v>36</v>
      </c>
      <c r="BY228" s="1677" t="s">
        <v>36</v>
      </c>
      <c r="BZ228" s="1677" t="s">
        <v>36</v>
      </c>
      <c r="CA228" s="1677" t="s">
        <v>36</v>
      </c>
      <c r="CB228" s="1677" t="s">
        <v>36</v>
      </c>
      <c r="CC228" s="1677" t="s">
        <v>36</v>
      </c>
      <c r="CD228" s="1677" t="s">
        <v>36</v>
      </c>
      <c r="CE228" s="2601"/>
      <c r="CF228" s="2601"/>
      <c r="CG228" s="2601"/>
      <c r="CH228" s="2601"/>
      <c r="CI228" s="2601"/>
      <c r="CJ228" s="2601"/>
      <c r="CK228" s="2601"/>
      <c r="CL228" s="2601"/>
      <c r="CM228" s="2601"/>
      <c r="CN228" s="2601"/>
      <c r="CO228" s="2601"/>
      <c r="CP228" s="2601"/>
      <c r="CQ228" s="2601"/>
      <c r="CR228" s="2601"/>
      <c r="CS228" s="2601"/>
      <c r="CT228" s="2601"/>
      <c r="CU228" s="2601"/>
      <c r="CV228" s="2601"/>
      <c r="CW228" s="2601"/>
      <c r="CX228" s="2601"/>
      <c r="CY228" s="2601"/>
      <c r="CZ228" s="2601"/>
    </row>
    <row r="229" s="130" customFormat="true" ht="15" customHeight="true" x14ac:dyDescent="0.2">
      <c r="A229" s="3501"/>
      <c r="B229" s="304" t="s">
        <v>94</v>
      </c>
      <c r="C229" s="2801" t="s">
        <v>36</v>
      </c>
      <c r="D229" s="2809" t="s">
        <v>36</v>
      </c>
      <c r="E229" s="2809" t="s">
        <v>36</v>
      </c>
      <c r="F229" s="2809" t="s">
        <v>36</v>
      </c>
      <c r="G229" s="2818" t="s">
        <v>36</v>
      </c>
      <c r="H229" s="2827" t="s">
        <v>36</v>
      </c>
      <c r="I229" s="2809" t="s">
        <v>36</v>
      </c>
      <c r="J229" s="2809" t="s">
        <v>36</v>
      </c>
      <c r="K229" s="2809" t="s">
        <v>36</v>
      </c>
      <c r="L229" s="2836" t="s">
        <v>36</v>
      </c>
      <c r="M229" s="2841" t="s">
        <v>36</v>
      </c>
      <c r="N229" s="2809" t="s">
        <v>36</v>
      </c>
      <c r="O229" s="2809" t="s">
        <v>36</v>
      </c>
      <c r="P229" s="2809" t="s">
        <v>36</v>
      </c>
      <c r="Q229" s="2836" t="s">
        <v>36</v>
      </c>
      <c r="R229" s="2841" t="s">
        <v>36</v>
      </c>
      <c r="S229" s="2809" t="s">
        <v>36</v>
      </c>
      <c r="T229" s="2809" t="s">
        <v>36</v>
      </c>
      <c r="U229" s="2809" t="s">
        <v>36</v>
      </c>
      <c r="V229" s="2809" t="s">
        <v>36</v>
      </c>
      <c r="W229" s="2809" t="s">
        <v>36</v>
      </c>
      <c r="X229" s="2809" t="s">
        <v>36</v>
      </c>
      <c r="Y229" s="2849" t="s">
        <v>36</v>
      </c>
      <c r="Z229" s="2849" t="s">
        <v>36</v>
      </c>
      <c r="AA229" s="2849" t="s">
        <v>36</v>
      </c>
      <c r="AB229" s="2849" t="s">
        <v>36</v>
      </c>
      <c r="AC229" s="2849" t="s">
        <v>36</v>
      </c>
      <c r="AD229" s="2849" t="s">
        <v>36</v>
      </c>
      <c r="AE229" s="2884"/>
      <c r="AF229" s="2884"/>
      <c r="AG229" s="2884"/>
      <c r="AH229" s="2884"/>
      <c r="AI229" s="2884"/>
      <c r="AJ229" s="2884"/>
      <c r="AK229" s="2884"/>
      <c r="AL229" s="2884"/>
      <c r="AM229" s="2884"/>
      <c r="AN229" s="2884"/>
      <c r="AO229" s="2884"/>
      <c r="AP229" s="2884"/>
      <c r="AQ229" s="2884"/>
      <c r="AR229" s="2884"/>
      <c r="AS229" s="2884"/>
      <c r="AT229" s="2884"/>
      <c r="AU229" s="2884"/>
      <c r="AV229" s="2884"/>
      <c r="AW229" s="2884"/>
      <c r="AX229" s="2884"/>
      <c r="AY229" s="2884"/>
      <c r="AZ229" s="239"/>
      <c r="BA229" s="3012"/>
      <c r="BB229" s="175" t="s">
        <v>94</v>
      </c>
      <c r="BC229" s="1600" t="s">
        <v>36</v>
      </c>
      <c r="BD229" s="1619" t="s">
        <v>36</v>
      </c>
      <c r="BE229" s="1619" t="s">
        <v>36</v>
      </c>
      <c r="BF229" s="1619" t="s">
        <v>36</v>
      </c>
      <c r="BG229" s="1639" t="s">
        <v>36</v>
      </c>
      <c r="BH229" s="1659" t="s">
        <v>36</v>
      </c>
      <c r="BI229" s="1619" t="s">
        <v>36</v>
      </c>
      <c r="BJ229" s="1619" t="s">
        <v>36</v>
      </c>
      <c r="BK229" s="1619" t="s">
        <v>36</v>
      </c>
      <c r="BL229" s="1639" t="s">
        <v>36</v>
      </c>
      <c r="BM229" s="1659" t="s">
        <v>36</v>
      </c>
      <c r="BN229" s="1619" t="s">
        <v>36</v>
      </c>
      <c r="BO229" s="1619" t="s">
        <v>36</v>
      </c>
      <c r="BP229" s="1619" t="s">
        <v>36</v>
      </c>
      <c r="BQ229" s="1639" t="s">
        <v>36</v>
      </c>
      <c r="BR229" s="1659" t="s">
        <v>36</v>
      </c>
      <c r="BS229" s="1619" t="s">
        <v>36</v>
      </c>
      <c r="BT229" s="1619" t="s">
        <v>36</v>
      </c>
      <c r="BU229" s="1619" t="s">
        <v>36</v>
      </c>
      <c r="BV229" s="1619" t="s">
        <v>36</v>
      </c>
      <c r="BW229" s="1619" t="s">
        <v>36</v>
      </c>
      <c r="BX229" s="1619" t="s">
        <v>36</v>
      </c>
      <c r="BY229" s="1677" t="s">
        <v>36</v>
      </c>
      <c r="BZ229" s="1677" t="s">
        <v>36</v>
      </c>
      <c r="CA229" s="1677" t="s">
        <v>36</v>
      </c>
      <c r="CB229" s="1677" t="s">
        <v>36</v>
      </c>
      <c r="CC229" s="1677" t="s">
        <v>36</v>
      </c>
      <c r="CD229" s="1677" t="s">
        <v>36</v>
      </c>
      <c r="CE229" s="2601"/>
      <c r="CF229" s="2601"/>
      <c r="CG229" s="2601"/>
      <c r="CH229" s="2601"/>
      <c r="CI229" s="2601"/>
      <c r="CJ229" s="2601"/>
      <c r="CK229" s="2601"/>
      <c r="CL229" s="2601"/>
      <c r="CM229" s="2601"/>
      <c r="CN229" s="2601"/>
      <c r="CO229" s="2601"/>
      <c r="CP229" s="2601"/>
      <c r="CQ229" s="2601"/>
      <c r="CR229" s="2601"/>
      <c r="CS229" s="2601"/>
      <c r="CT229" s="2601"/>
      <c r="CU229" s="2601"/>
      <c r="CV229" s="2601"/>
      <c r="CW229" s="2601"/>
      <c r="CX229" s="2601"/>
      <c r="CY229" s="2601"/>
      <c r="CZ229" s="2601"/>
    </row>
    <row r="230" s="130" customFormat="true" ht="15" customHeight="true" x14ac:dyDescent="0.2">
      <c r="A230" s="3501"/>
      <c r="B230" s="304" t="s">
        <v>95</v>
      </c>
      <c r="C230" s="2801" t="s">
        <v>36</v>
      </c>
      <c r="D230" s="2809" t="s">
        <v>36</v>
      </c>
      <c r="E230" s="2809" t="s">
        <v>36</v>
      </c>
      <c r="F230" s="2809" t="s">
        <v>36</v>
      </c>
      <c r="G230" s="2818" t="s">
        <v>36</v>
      </c>
      <c r="H230" s="2827" t="s">
        <v>36</v>
      </c>
      <c r="I230" s="2809" t="s">
        <v>36</v>
      </c>
      <c r="J230" s="2809" t="s">
        <v>36</v>
      </c>
      <c r="K230" s="2809" t="s">
        <v>36</v>
      </c>
      <c r="L230" s="2836" t="s">
        <v>36</v>
      </c>
      <c r="M230" s="2841" t="s">
        <v>36</v>
      </c>
      <c r="N230" s="2809" t="s">
        <v>36</v>
      </c>
      <c r="O230" s="2809" t="s">
        <v>36</v>
      </c>
      <c r="P230" s="2809" t="s">
        <v>36</v>
      </c>
      <c r="Q230" s="2836" t="s">
        <v>36</v>
      </c>
      <c r="R230" s="2841" t="s">
        <v>36</v>
      </c>
      <c r="S230" s="2809" t="s">
        <v>36</v>
      </c>
      <c r="T230" s="2809" t="s">
        <v>36</v>
      </c>
      <c r="U230" s="2809" t="s">
        <v>36</v>
      </c>
      <c r="V230" s="2809" t="s">
        <v>36</v>
      </c>
      <c r="W230" s="2809" t="s">
        <v>36</v>
      </c>
      <c r="X230" s="2809" t="s">
        <v>36</v>
      </c>
      <c r="Y230" s="2849" t="s">
        <v>36</v>
      </c>
      <c r="Z230" s="2849" t="s">
        <v>36</v>
      </c>
      <c r="AA230" s="2849" t="s">
        <v>36</v>
      </c>
      <c r="AB230" s="2849" t="s">
        <v>36</v>
      </c>
      <c r="AC230" s="2849" t="s">
        <v>36</v>
      </c>
      <c r="AD230" s="2849" t="s">
        <v>36</v>
      </c>
      <c r="AE230" s="2884"/>
      <c r="AF230" s="2884"/>
      <c r="AG230" s="2884"/>
      <c r="AH230" s="2884"/>
      <c r="AI230" s="2884"/>
      <c r="AJ230" s="2884"/>
      <c r="AK230" s="2884"/>
      <c r="AL230" s="2884"/>
      <c r="AM230" s="2884"/>
      <c r="AN230" s="2884"/>
      <c r="AO230" s="2884"/>
      <c r="AP230" s="2884"/>
      <c r="AQ230" s="2884"/>
      <c r="AR230" s="2884"/>
      <c r="AS230" s="2884"/>
      <c r="AT230" s="2884"/>
      <c r="AU230" s="2884"/>
      <c r="AV230" s="2884"/>
      <c r="AW230" s="2884"/>
      <c r="AX230" s="2884"/>
      <c r="AY230" s="2884"/>
      <c r="AZ230" s="239"/>
      <c r="BA230" s="3012"/>
      <c r="BB230" s="175" t="s">
        <v>95</v>
      </c>
      <c r="BC230" s="1600" t="s">
        <v>36</v>
      </c>
      <c r="BD230" s="1619" t="s">
        <v>36</v>
      </c>
      <c r="BE230" s="1619" t="s">
        <v>36</v>
      </c>
      <c r="BF230" s="1619" t="s">
        <v>36</v>
      </c>
      <c r="BG230" s="1639" t="s">
        <v>36</v>
      </c>
      <c r="BH230" s="1659" t="s">
        <v>36</v>
      </c>
      <c r="BI230" s="1619" t="s">
        <v>36</v>
      </c>
      <c r="BJ230" s="1619" t="s">
        <v>36</v>
      </c>
      <c r="BK230" s="1619" t="s">
        <v>36</v>
      </c>
      <c r="BL230" s="1639" t="s">
        <v>36</v>
      </c>
      <c r="BM230" s="1659" t="s">
        <v>36</v>
      </c>
      <c r="BN230" s="1619" t="s">
        <v>36</v>
      </c>
      <c r="BO230" s="1619" t="s">
        <v>36</v>
      </c>
      <c r="BP230" s="1619" t="s">
        <v>36</v>
      </c>
      <c r="BQ230" s="1639" t="s">
        <v>36</v>
      </c>
      <c r="BR230" s="1659" t="s">
        <v>36</v>
      </c>
      <c r="BS230" s="1619" t="s">
        <v>36</v>
      </c>
      <c r="BT230" s="1619" t="s">
        <v>36</v>
      </c>
      <c r="BU230" s="1619" t="s">
        <v>36</v>
      </c>
      <c r="BV230" s="1619" t="s">
        <v>36</v>
      </c>
      <c r="BW230" s="1619" t="s">
        <v>36</v>
      </c>
      <c r="BX230" s="1619" t="s">
        <v>36</v>
      </c>
      <c r="BY230" s="1677" t="s">
        <v>36</v>
      </c>
      <c r="BZ230" s="1677" t="s">
        <v>36</v>
      </c>
      <c r="CA230" s="1677" t="s">
        <v>36</v>
      </c>
      <c r="CB230" s="1677" t="s">
        <v>36</v>
      </c>
      <c r="CC230" s="1677" t="s">
        <v>36</v>
      </c>
      <c r="CD230" s="1677" t="s">
        <v>36</v>
      </c>
      <c r="CE230" s="2601"/>
      <c r="CF230" s="2601"/>
      <c r="CG230" s="2601"/>
      <c r="CH230" s="2601"/>
      <c r="CI230" s="2601"/>
      <c r="CJ230" s="2601"/>
      <c r="CK230" s="2601"/>
      <c r="CL230" s="2601"/>
      <c r="CM230" s="2601"/>
      <c r="CN230" s="2601"/>
      <c r="CO230" s="2601"/>
      <c r="CP230" s="2601"/>
      <c r="CQ230" s="2601"/>
      <c r="CR230" s="2601"/>
      <c r="CS230" s="2601"/>
      <c r="CT230" s="2601"/>
      <c r="CU230" s="2601"/>
      <c r="CV230" s="2601"/>
      <c r="CW230" s="2601"/>
      <c r="CX230" s="2601"/>
      <c r="CY230" s="2601"/>
      <c r="CZ230" s="2601"/>
    </row>
    <row r="231" s="130" customFormat="true" ht="15" customHeight="true" x14ac:dyDescent="0.2">
      <c r="A231" s="2748" t="s">
        <v>544</v>
      </c>
      <c r="B231" s="304" t="s">
        <v>545</v>
      </c>
      <c r="C231" s="2801" t="s">
        <v>36</v>
      </c>
      <c r="D231" s="2809" t="s">
        <v>36</v>
      </c>
      <c r="E231" s="2809" t="s">
        <v>36</v>
      </c>
      <c r="F231" s="2809" t="s">
        <v>36</v>
      </c>
      <c r="G231" s="2818" t="s">
        <v>36</v>
      </c>
      <c r="H231" s="2827" t="s">
        <v>36</v>
      </c>
      <c r="I231" s="2809" t="s">
        <v>36</v>
      </c>
      <c r="J231" s="2809" t="s">
        <v>36</v>
      </c>
      <c r="K231" s="2809" t="s">
        <v>36</v>
      </c>
      <c r="L231" s="2836" t="s">
        <v>36</v>
      </c>
      <c r="M231" s="2841" t="s">
        <v>36</v>
      </c>
      <c r="N231" s="2809" t="s">
        <v>36</v>
      </c>
      <c r="O231" s="2809" t="s">
        <v>36</v>
      </c>
      <c r="P231" s="2809" t="s">
        <v>36</v>
      </c>
      <c r="Q231" s="2836" t="s">
        <v>36</v>
      </c>
      <c r="R231" s="2841" t="s">
        <v>36</v>
      </c>
      <c r="S231" s="2809" t="s">
        <v>36</v>
      </c>
      <c r="T231" s="2809" t="s">
        <v>36</v>
      </c>
      <c r="U231" s="2809" t="s">
        <v>36</v>
      </c>
      <c r="V231" s="2809" t="s">
        <v>36</v>
      </c>
      <c r="W231" s="2809" t="s">
        <v>36</v>
      </c>
      <c r="X231" s="2809" t="s">
        <v>36</v>
      </c>
      <c r="Y231" s="2849" t="s">
        <v>36</v>
      </c>
      <c r="Z231" s="2849" t="s">
        <v>36</v>
      </c>
      <c r="AA231" s="2849" t="s">
        <v>36</v>
      </c>
      <c r="AB231" s="2849" t="s">
        <v>36</v>
      </c>
      <c r="AC231" s="2849" t="s">
        <v>36</v>
      </c>
      <c r="AD231" s="2849" t="s">
        <v>36</v>
      </c>
      <c r="AE231" s="2884"/>
      <c r="AF231" s="2884"/>
      <c r="AG231" s="2884"/>
      <c r="AH231" s="2884"/>
      <c r="AI231" s="2884"/>
      <c r="AJ231" s="2884"/>
      <c r="AK231" s="2884"/>
      <c r="AL231" s="2884"/>
      <c r="AM231" s="2884"/>
      <c r="AN231" s="2884"/>
      <c r="AO231" s="2884"/>
      <c r="AP231" s="2884"/>
      <c r="AQ231" s="2884"/>
      <c r="AR231" s="2884"/>
      <c r="AS231" s="2884"/>
      <c r="AT231" s="2884"/>
      <c r="AU231" s="2884"/>
      <c r="AV231" s="2884"/>
      <c r="AW231" s="2884"/>
      <c r="AX231" s="2884"/>
      <c r="AY231" s="2884"/>
      <c r="AZ231" s="239"/>
      <c r="BA231" s="2749" t="s">
        <v>544</v>
      </c>
      <c r="BB231" s="175" t="s">
        <v>545</v>
      </c>
      <c r="BC231" s="1600" t="s">
        <v>36</v>
      </c>
      <c r="BD231" s="1619" t="s">
        <v>36</v>
      </c>
      <c r="BE231" s="1619" t="s">
        <v>36</v>
      </c>
      <c r="BF231" s="1619" t="s">
        <v>36</v>
      </c>
      <c r="BG231" s="1639" t="s">
        <v>36</v>
      </c>
      <c r="BH231" s="1659" t="s">
        <v>36</v>
      </c>
      <c r="BI231" s="1619" t="s">
        <v>36</v>
      </c>
      <c r="BJ231" s="1619" t="s">
        <v>36</v>
      </c>
      <c r="BK231" s="1619" t="s">
        <v>36</v>
      </c>
      <c r="BL231" s="1639" t="s">
        <v>36</v>
      </c>
      <c r="BM231" s="1659" t="s">
        <v>36</v>
      </c>
      <c r="BN231" s="1619" t="s">
        <v>36</v>
      </c>
      <c r="BO231" s="1619" t="s">
        <v>36</v>
      </c>
      <c r="BP231" s="1619" t="s">
        <v>36</v>
      </c>
      <c r="BQ231" s="1639" t="s">
        <v>36</v>
      </c>
      <c r="BR231" s="1659" t="s">
        <v>36</v>
      </c>
      <c r="BS231" s="1619" t="s">
        <v>36</v>
      </c>
      <c r="BT231" s="1619" t="s">
        <v>36</v>
      </c>
      <c r="BU231" s="1619" t="s">
        <v>36</v>
      </c>
      <c r="BV231" s="1619" t="s">
        <v>36</v>
      </c>
      <c r="BW231" s="1619" t="s">
        <v>36</v>
      </c>
      <c r="BX231" s="1619" t="s">
        <v>36</v>
      </c>
      <c r="BY231" s="1677" t="s">
        <v>36</v>
      </c>
      <c r="BZ231" s="1677" t="s">
        <v>36</v>
      </c>
      <c r="CA231" s="1677" t="s">
        <v>36</v>
      </c>
      <c r="CB231" s="1677" t="s">
        <v>36</v>
      </c>
      <c r="CC231" s="1677" t="s">
        <v>36</v>
      </c>
      <c r="CD231" s="1677" t="s">
        <v>36</v>
      </c>
      <c r="CE231" s="2601"/>
      <c r="CF231" s="2601"/>
      <c r="CG231" s="2601"/>
      <c r="CH231" s="2601"/>
      <c r="CI231" s="2601"/>
      <c r="CJ231" s="2601"/>
      <c r="CK231" s="2601"/>
      <c r="CL231" s="2601"/>
      <c r="CM231" s="2601"/>
      <c r="CN231" s="2601"/>
      <c r="CO231" s="2601"/>
      <c r="CP231" s="2601"/>
      <c r="CQ231" s="2601"/>
      <c r="CR231" s="2601"/>
      <c r="CS231" s="2601"/>
      <c r="CT231" s="2601"/>
      <c r="CU231" s="2601"/>
      <c r="CV231" s="2601"/>
      <c r="CW231" s="2601"/>
      <c r="CX231" s="2601"/>
      <c r="CY231" s="2601"/>
      <c r="CZ231" s="2602"/>
    </row>
    <row r="232" s="130" customFormat="true" ht="15" customHeight="true" x14ac:dyDescent="0.2">
      <c r="A232" s="849"/>
      <c r="B232" s="304"/>
      <c r="C232" s="385"/>
      <c r="D232" s="386"/>
      <c r="E232" s="386"/>
      <c r="F232" s="386"/>
      <c r="G232" s="387"/>
      <c r="H232" s="388"/>
      <c r="I232" s="386"/>
      <c r="J232" s="386"/>
      <c r="K232" s="386"/>
      <c r="L232" s="389"/>
      <c r="M232" s="390"/>
      <c r="N232" s="386"/>
      <c r="O232" s="386"/>
      <c r="P232" s="386"/>
      <c r="Q232" s="389"/>
      <c r="R232" s="390"/>
      <c r="S232" s="386"/>
      <c r="T232" s="386"/>
      <c r="U232" s="386"/>
      <c r="V232" s="386"/>
      <c r="W232" s="386"/>
      <c r="X232" s="386"/>
      <c r="Y232" s="391"/>
      <c r="Z232" s="391"/>
      <c r="AA232" s="391"/>
      <c r="AB232" s="391"/>
      <c r="AC232" s="391"/>
      <c r="AD232" s="391"/>
      <c r="AE232" s="2885"/>
      <c r="AF232" s="2885"/>
      <c r="AG232" s="2885"/>
      <c r="AH232" s="2885"/>
      <c r="AI232" s="2885"/>
      <c r="AJ232" s="2885"/>
      <c r="AK232" s="2885"/>
      <c r="AL232" s="2885"/>
      <c r="AM232" s="2885"/>
      <c r="AN232" s="2885"/>
      <c r="AO232" s="2885"/>
      <c r="AP232" s="2885"/>
      <c r="AQ232" s="2885"/>
      <c r="AR232" s="2885"/>
      <c r="AS232" s="2885"/>
      <c r="AT232" s="2885"/>
      <c r="AU232" s="2885"/>
      <c r="AV232" s="2885"/>
      <c r="AW232" s="2885"/>
      <c r="AX232" s="2885"/>
      <c r="AY232" s="2885"/>
      <c r="AZ232" s="239"/>
      <c r="BA232" s="850"/>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448"/>
      <c r="CB232" s="448"/>
      <c r="CC232" s="448"/>
      <c r="CD232" s="448"/>
      <c r="CE232" s="2602"/>
      <c r="CF232" s="2602"/>
      <c r="CG232" s="2602"/>
      <c r="CH232" s="2602"/>
      <c r="CI232" s="2602"/>
      <c r="CJ232" s="2602"/>
      <c r="CK232" s="2602"/>
      <c r="CL232" s="2602"/>
      <c r="CM232" s="2602"/>
      <c r="CN232" s="2602"/>
      <c r="CO232" s="2602"/>
      <c r="CP232" s="2602"/>
      <c r="CQ232" s="2602"/>
      <c r="CR232" s="2602"/>
      <c r="CS232" s="2602"/>
      <c r="CT232" s="2602"/>
      <c r="CU232" s="2602"/>
      <c r="CV232" s="2602"/>
      <c r="CW232" s="2602"/>
      <c r="CX232" s="2602"/>
      <c r="CY232" s="2602"/>
      <c r="CZ232" s="2602"/>
    </row>
    <row r="233" s="130" customFormat="true" ht="15" customHeight="true" x14ac:dyDescent="0.2">
      <c r="A233" s="849"/>
      <c r="B233" s="304"/>
      <c r="C233" s="385"/>
      <c r="D233" s="386"/>
      <c r="E233" s="386"/>
      <c r="F233" s="386"/>
      <c r="G233" s="387"/>
      <c r="H233" s="388"/>
      <c r="I233" s="386"/>
      <c r="J233" s="386"/>
      <c r="K233" s="386"/>
      <c r="L233" s="389"/>
      <c r="M233" s="390"/>
      <c r="N233" s="386"/>
      <c r="O233" s="386"/>
      <c r="P233" s="386"/>
      <c r="Q233" s="389"/>
      <c r="R233" s="390"/>
      <c r="S233" s="386"/>
      <c r="T233" s="386"/>
      <c r="U233" s="386"/>
      <c r="V233" s="386"/>
      <c r="W233" s="386"/>
      <c r="X233" s="386"/>
      <c r="Y233" s="391"/>
      <c r="Z233" s="391"/>
      <c r="AA233" s="391"/>
      <c r="AB233" s="391"/>
      <c r="AC233" s="391"/>
      <c r="AD233" s="391"/>
      <c r="AE233" s="2885"/>
      <c r="AF233" s="2885"/>
      <c r="AG233" s="2885"/>
      <c r="AH233" s="2885"/>
      <c r="AI233" s="2885"/>
      <c r="AJ233" s="2885"/>
      <c r="AK233" s="2885"/>
      <c r="AL233" s="2885"/>
      <c r="AM233" s="2885"/>
      <c r="AN233" s="2885"/>
      <c r="AO233" s="2885"/>
      <c r="AP233" s="2885"/>
      <c r="AQ233" s="2885"/>
      <c r="AR233" s="2885"/>
      <c r="AS233" s="2885"/>
      <c r="AT233" s="2885"/>
      <c r="AU233" s="2885"/>
      <c r="AV233" s="2885"/>
      <c r="AW233" s="2885"/>
      <c r="AX233" s="2885"/>
      <c r="AY233" s="2885"/>
      <c r="AZ233" s="239"/>
      <c r="BA233" s="850"/>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448"/>
      <c r="CB233" s="448"/>
      <c r="CC233" s="448"/>
      <c r="CD233" s="448"/>
      <c r="CE233" s="2602"/>
      <c r="CF233" s="2602"/>
      <c r="CG233" s="2602"/>
      <c r="CH233" s="2602"/>
      <c r="CI233" s="2602"/>
      <c r="CJ233" s="2602"/>
      <c r="CK233" s="2602"/>
      <c r="CL233" s="2602"/>
      <c r="CM233" s="2602"/>
      <c r="CN233" s="2602"/>
      <c r="CO233" s="2602"/>
      <c r="CP233" s="2602"/>
      <c r="CQ233" s="2602"/>
      <c r="CR233" s="2602"/>
      <c r="CS233" s="2602"/>
      <c r="CT233" s="2602"/>
      <c r="CU233" s="2602"/>
      <c r="CV233" s="2602"/>
      <c r="CW233" s="2602"/>
      <c r="CX233" s="2602"/>
      <c r="CY233" s="2602"/>
      <c r="CZ233" s="2602"/>
    </row>
    <row r="234" s="130" customFormat="true" ht="15" customHeight="true" x14ac:dyDescent="0.2">
      <c r="A234" s="849"/>
      <c r="B234" s="304"/>
      <c r="C234" s="385"/>
      <c r="D234" s="386"/>
      <c r="E234" s="386"/>
      <c r="F234" s="386"/>
      <c r="G234" s="387"/>
      <c r="H234" s="388"/>
      <c r="I234" s="386"/>
      <c r="J234" s="386"/>
      <c r="K234" s="386"/>
      <c r="L234" s="389"/>
      <c r="M234" s="390"/>
      <c r="N234" s="386"/>
      <c r="O234" s="386"/>
      <c r="P234" s="386"/>
      <c r="Q234" s="389"/>
      <c r="R234" s="390"/>
      <c r="S234" s="386"/>
      <c r="T234" s="386"/>
      <c r="U234" s="386"/>
      <c r="V234" s="386"/>
      <c r="W234" s="386"/>
      <c r="X234" s="386"/>
      <c r="Y234" s="391"/>
      <c r="Z234" s="391"/>
      <c r="AA234" s="391"/>
      <c r="AB234" s="391"/>
      <c r="AC234" s="391"/>
      <c r="AD234" s="391"/>
      <c r="AE234" s="2885"/>
      <c r="AF234" s="2885"/>
      <c r="AG234" s="2885"/>
      <c r="AH234" s="2885"/>
      <c r="AI234" s="2885"/>
      <c r="AJ234" s="2885"/>
      <c r="AK234" s="2885"/>
      <c r="AL234" s="2885"/>
      <c r="AM234" s="2885"/>
      <c r="AN234" s="2885"/>
      <c r="AO234" s="2885"/>
      <c r="AP234" s="2885"/>
      <c r="AQ234" s="2885"/>
      <c r="AR234" s="2885"/>
      <c r="AS234" s="2885"/>
      <c r="AT234" s="2885"/>
      <c r="AU234" s="2885"/>
      <c r="AV234" s="2885"/>
      <c r="AW234" s="2885"/>
      <c r="AX234" s="2885"/>
      <c r="AY234" s="2885"/>
      <c r="AZ234" s="239"/>
      <c r="BA234" s="850"/>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448"/>
      <c r="CB234" s="448"/>
      <c r="CC234" s="448"/>
      <c r="CD234" s="448"/>
      <c r="CE234" s="2602"/>
      <c r="CF234" s="2602"/>
      <c r="CG234" s="2602"/>
      <c r="CH234" s="2602"/>
      <c r="CI234" s="2602"/>
      <c r="CJ234" s="2602"/>
      <c r="CK234" s="2602"/>
      <c r="CL234" s="2602"/>
      <c r="CM234" s="2602"/>
      <c r="CN234" s="2602"/>
      <c r="CO234" s="2602"/>
      <c r="CP234" s="2602"/>
      <c r="CQ234" s="2602"/>
      <c r="CR234" s="2602"/>
      <c r="CS234" s="2602"/>
      <c r="CT234" s="2602"/>
      <c r="CU234" s="2602"/>
      <c r="CV234" s="2602"/>
      <c r="CW234" s="2602"/>
      <c r="CX234" s="2602"/>
      <c r="CY234" s="2602"/>
      <c r="CZ234" s="2602"/>
    </row>
    <row r="235" s="130" customFormat="true" ht="15" customHeight="true" x14ac:dyDescent="0.2">
      <c r="A235" s="849"/>
      <c r="B235" s="304"/>
      <c r="C235" s="385"/>
      <c r="D235" s="386"/>
      <c r="E235" s="386"/>
      <c r="F235" s="386"/>
      <c r="G235" s="387"/>
      <c r="H235" s="388"/>
      <c r="I235" s="386"/>
      <c r="J235" s="386"/>
      <c r="K235" s="386"/>
      <c r="L235" s="389"/>
      <c r="M235" s="390"/>
      <c r="N235" s="386"/>
      <c r="O235" s="386"/>
      <c r="P235" s="386"/>
      <c r="Q235" s="389"/>
      <c r="R235" s="390"/>
      <c r="S235" s="386"/>
      <c r="T235" s="386"/>
      <c r="U235" s="386"/>
      <c r="V235" s="386"/>
      <c r="W235" s="386"/>
      <c r="X235" s="386"/>
      <c r="Y235" s="391"/>
      <c r="Z235" s="391"/>
      <c r="AA235" s="391"/>
      <c r="AB235" s="391"/>
      <c r="AC235" s="391"/>
      <c r="AD235" s="391"/>
      <c r="AE235" s="2885"/>
      <c r="AF235" s="2885"/>
      <c r="AG235" s="2885"/>
      <c r="AH235" s="2885"/>
      <c r="AI235" s="2885"/>
      <c r="AJ235" s="2885"/>
      <c r="AK235" s="2885"/>
      <c r="AL235" s="2885"/>
      <c r="AM235" s="2885"/>
      <c r="AN235" s="2885"/>
      <c r="AO235" s="2885"/>
      <c r="AP235" s="2885"/>
      <c r="AQ235" s="2885"/>
      <c r="AR235" s="2885"/>
      <c r="AS235" s="2885"/>
      <c r="AT235" s="2885"/>
      <c r="AU235" s="2885"/>
      <c r="AV235" s="2885"/>
      <c r="AW235" s="2885"/>
      <c r="AX235" s="2885"/>
      <c r="AY235" s="2885"/>
      <c r="AZ235" s="239"/>
      <c r="BA235" s="850"/>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448"/>
      <c r="CB235" s="448"/>
      <c r="CC235" s="448"/>
      <c r="CD235" s="448"/>
      <c r="CE235" s="2602"/>
      <c r="CF235" s="2602"/>
      <c r="CG235" s="2602"/>
      <c r="CH235" s="2602"/>
      <c r="CI235" s="2602"/>
      <c r="CJ235" s="2602"/>
      <c r="CK235" s="2602"/>
      <c r="CL235" s="2602"/>
      <c r="CM235" s="2602"/>
      <c r="CN235" s="2602"/>
      <c r="CO235" s="2602"/>
      <c r="CP235" s="2602"/>
      <c r="CQ235" s="2602"/>
      <c r="CR235" s="2602"/>
      <c r="CS235" s="2602"/>
      <c r="CT235" s="2602"/>
      <c r="CU235" s="2602"/>
      <c r="CV235" s="2602"/>
      <c r="CW235" s="2602"/>
      <c r="CX235" s="2602"/>
      <c r="CY235" s="2602"/>
      <c r="CZ235" s="2602"/>
    </row>
    <row r="236" s="130" customFormat="true" ht="15" customHeight="true" x14ac:dyDescent="0.2">
      <c r="A236" s="849"/>
      <c r="B236" s="304"/>
      <c r="C236" s="385"/>
      <c r="D236" s="386"/>
      <c r="E236" s="386"/>
      <c r="F236" s="386"/>
      <c r="G236" s="387"/>
      <c r="H236" s="388"/>
      <c r="I236" s="386"/>
      <c r="J236" s="386"/>
      <c r="K236" s="386"/>
      <c r="L236" s="389"/>
      <c r="M236" s="390"/>
      <c r="N236" s="386"/>
      <c r="O236" s="386"/>
      <c r="P236" s="386"/>
      <c r="Q236" s="389"/>
      <c r="R236" s="390"/>
      <c r="S236" s="386"/>
      <c r="T236" s="386"/>
      <c r="U236" s="386"/>
      <c r="V236" s="386"/>
      <c r="W236" s="386"/>
      <c r="X236" s="386"/>
      <c r="Y236" s="391"/>
      <c r="Z236" s="391"/>
      <c r="AA236" s="391"/>
      <c r="AB236" s="391"/>
      <c r="AC236" s="391"/>
      <c r="AD236" s="391"/>
      <c r="AE236" s="2885"/>
      <c r="AF236" s="2885"/>
      <c r="AG236" s="2885"/>
      <c r="AH236" s="2885"/>
      <c r="AI236" s="2885"/>
      <c r="AJ236" s="2885"/>
      <c r="AK236" s="2885"/>
      <c r="AL236" s="2885"/>
      <c r="AM236" s="2885"/>
      <c r="AN236" s="2885"/>
      <c r="AO236" s="2885"/>
      <c r="AP236" s="2885"/>
      <c r="AQ236" s="2885"/>
      <c r="AR236" s="2885"/>
      <c r="AS236" s="2885"/>
      <c r="AT236" s="2885"/>
      <c r="AU236" s="2885"/>
      <c r="AV236" s="2885"/>
      <c r="AW236" s="2885"/>
      <c r="AX236" s="2885"/>
      <c r="AY236" s="2885"/>
      <c r="AZ236" s="239"/>
      <c r="BA236" s="850"/>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448"/>
      <c r="CC236" s="448"/>
      <c r="CD236" s="448"/>
      <c r="CE236" s="2602"/>
      <c r="CF236" s="2602"/>
      <c r="CG236" s="2602"/>
      <c r="CH236" s="2602"/>
      <c r="CI236" s="2602"/>
      <c r="CJ236" s="2602"/>
      <c r="CK236" s="2602"/>
      <c r="CL236" s="2602"/>
      <c r="CM236" s="2602"/>
      <c r="CN236" s="2602"/>
      <c r="CO236" s="2602"/>
      <c r="CP236" s="2602"/>
      <c r="CQ236" s="2602"/>
      <c r="CR236" s="2602"/>
      <c r="CS236" s="2602"/>
      <c r="CT236" s="2602"/>
      <c r="CU236" s="2602"/>
      <c r="CV236" s="2602"/>
      <c r="CW236" s="2602"/>
      <c r="CX236" s="2602"/>
      <c r="CY236" s="2602"/>
      <c r="CZ236" s="2602"/>
    </row>
    <row r="237" s="130" customFormat="true" ht="15" customHeight="true" x14ac:dyDescent="0.2">
      <c r="A237" s="849"/>
      <c r="B237" s="304"/>
      <c r="C237" s="385"/>
      <c r="D237" s="386"/>
      <c r="E237" s="386"/>
      <c r="F237" s="386"/>
      <c r="G237" s="387"/>
      <c r="H237" s="388"/>
      <c r="I237" s="386"/>
      <c r="J237" s="386"/>
      <c r="K237" s="386"/>
      <c r="L237" s="389"/>
      <c r="M237" s="390"/>
      <c r="N237" s="386"/>
      <c r="O237" s="386"/>
      <c r="P237" s="386"/>
      <c r="Q237" s="389"/>
      <c r="R237" s="390"/>
      <c r="S237" s="386"/>
      <c r="T237" s="386"/>
      <c r="U237" s="386"/>
      <c r="V237" s="386"/>
      <c r="W237" s="386"/>
      <c r="X237" s="386"/>
      <c r="Y237" s="391"/>
      <c r="Z237" s="391"/>
      <c r="AA237" s="391"/>
      <c r="AB237" s="391"/>
      <c r="AC237" s="391"/>
      <c r="AD237" s="391"/>
      <c r="AE237" s="2885"/>
      <c r="AF237" s="2885"/>
      <c r="AG237" s="2885"/>
      <c r="AH237" s="2885"/>
      <c r="AI237" s="2885"/>
      <c r="AJ237" s="2885"/>
      <c r="AK237" s="2885"/>
      <c r="AL237" s="2885"/>
      <c r="AM237" s="2885"/>
      <c r="AN237" s="2885"/>
      <c r="AO237" s="2885"/>
      <c r="AP237" s="2885"/>
      <c r="AQ237" s="2885"/>
      <c r="AR237" s="2885"/>
      <c r="AS237" s="2885"/>
      <c r="AT237" s="2885"/>
      <c r="AU237" s="2885"/>
      <c r="AV237" s="2885"/>
      <c r="AW237" s="2885"/>
      <c r="AX237" s="2885"/>
      <c r="AY237" s="2885"/>
      <c r="AZ237" s="239"/>
      <c r="BA237" s="850"/>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448"/>
      <c r="CC237" s="448"/>
      <c r="CD237" s="448"/>
      <c r="CE237" s="2602"/>
      <c r="CF237" s="2602"/>
      <c r="CG237" s="2602"/>
      <c r="CH237" s="2602"/>
      <c r="CI237" s="2602"/>
      <c r="CJ237" s="2602"/>
      <c r="CK237" s="2602"/>
      <c r="CL237" s="2602"/>
      <c r="CM237" s="2602"/>
      <c r="CN237" s="2602"/>
      <c r="CO237" s="2602"/>
      <c r="CP237" s="2602"/>
      <c r="CQ237" s="2602"/>
      <c r="CR237" s="2602"/>
      <c r="CS237" s="2602"/>
      <c r="CT237" s="2602"/>
      <c r="CU237" s="2602"/>
      <c r="CV237" s="2602"/>
      <c r="CW237" s="2602"/>
      <c r="CX237" s="2602"/>
      <c r="CY237" s="2602"/>
      <c r="CZ237" s="2602"/>
    </row>
    <row r="238" s="130" customFormat="true" ht="15" customHeight="true" x14ac:dyDescent="0.2">
      <c r="A238" s="849"/>
      <c r="B238" s="304"/>
      <c r="C238" s="385"/>
      <c r="D238" s="386"/>
      <c r="E238" s="386"/>
      <c r="F238" s="386"/>
      <c r="G238" s="387"/>
      <c r="H238" s="388"/>
      <c r="I238" s="386"/>
      <c r="J238" s="386"/>
      <c r="K238" s="386"/>
      <c r="L238" s="389"/>
      <c r="M238" s="390"/>
      <c r="N238" s="386"/>
      <c r="O238" s="386"/>
      <c r="P238" s="386"/>
      <c r="Q238" s="389"/>
      <c r="R238" s="390"/>
      <c r="S238" s="386"/>
      <c r="T238" s="386"/>
      <c r="U238" s="386"/>
      <c r="V238" s="386"/>
      <c r="W238" s="386"/>
      <c r="X238" s="386"/>
      <c r="Y238" s="391"/>
      <c r="Z238" s="391"/>
      <c r="AA238" s="391"/>
      <c r="AB238" s="391"/>
      <c r="AC238" s="391"/>
      <c r="AD238" s="391"/>
      <c r="AE238" s="2885"/>
      <c r="AF238" s="2885"/>
      <c r="AG238" s="2885"/>
      <c r="AH238" s="2885"/>
      <c r="AI238" s="2885"/>
      <c r="AJ238" s="2885"/>
      <c r="AK238" s="2885"/>
      <c r="AL238" s="2885"/>
      <c r="AM238" s="2885"/>
      <c r="AN238" s="2885"/>
      <c r="AO238" s="2885"/>
      <c r="AP238" s="2885"/>
      <c r="AQ238" s="2885"/>
      <c r="AR238" s="2885"/>
      <c r="AS238" s="2885"/>
      <c r="AT238" s="2885"/>
      <c r="AU238" s="2885"/>
      <c r="AV238" s="2885"/>
      <c r="AW238" s="2885"/>
      <c r="AX238" s="2885"/>
      <c r="AY238" s="2885"/>
      <c r="AZ238" s="239"/>
      <c r="BA238" s="850"/>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448"/>
      <c r="CC238" s="448"/>
      <c r="CD238" s="448"/>
      <c r="CE238" s="2602"/>
      <c r="CF238" s="2602"/>
      <c r="CG238" s="2602"/>
      <c r="CH238" s="2602"/>
      <c r="CI238" s="2602"/>
      <c r="CJ238" s="2602"/>
      <c r="CK238" s="2602"/>
      <c r="CL238" s="2602"/>
      <c r="CM238" s="2602"/>
      <c r="CN238" s="2602"/>
      <c r="CO238" s="2602"/>
      <c r="CP238" s="2602"/>
      <c r="CQ238" s="2602"/>
      <c r="CR238" s="2602"/>
      <c r="CS238" s="2602"/>
      <c r="CT238" s="2602"/>
      <c r="CU238" s="2602"/>
      <c r="CV238" s="2602"/>
      <c r="CW238" s="2602"/>
      <c r="CX238" s="2602"/>
      <c r="CY238" s="2602"/>
      <c r="CZ238" s="2602"/>
    </row>
    <row r="239" s="130" customFormat="true" ht="15" customHeight="true" x14ac:dyDescent="0.2">
      <c r="A239" s="849"/>
      <c r="B239" s="304"/>
      <c r="C239" s="385"/>
      <c r="D239" s="386"/>
      <c r="E239" s="386"/>
      <c r="F239" s="386"/>
      <c r="G239" s="387"/>
      <c r="H239" s="388"/>
      <c r="I239" s="386"/>
      <c r="J239" s="386"/>
      <c r="K239" s="386"/>
      <c r="L239" s="389"/>
      <c r="M239" s="390"/>
      <c r="N239" s="386"/>
      <c r="O239" s="386"/>
      <c r="P239" s="386"/>
      <c r="Q239" s="389"/>
      <c r="R239" s="390"/>
      <c r="S239" s="386"/>
      <c r="T239" s="386"/>
      <c r="U239" s="386"/>
      <c r="V239" s="386"/>
      <c r="W239" s="386"/>
      <c r="X239" s="386"/>
      <c r="Y239" s="391"/>
      <c r="Z239" s="391"/>
      <c r="AA239" s="391"/>
      <c r="AB239" s="391"/>
      <c r="AC239" s="391"/>
      <c r="AD239" s="391"/>
      <c r="AE239" s="2885"/>
      <c r="AF239" s="2885"/>
      <c r="AG239" s="2885"/>
      <c r="AH239" s="2885"/>
      <c r="AI239" s="2885"/>
      <c r="AJ239" s="2885"/>
      <c r="AK239" s="2885"/>
      <c r="AL239" s="2885"/>
      <c r="AM239" s="2885"/>
      <c r="AN239" s="2885"/>
      <c r="AO239" s="2885"/>
      <c r="AP239" s="2885"/>
      <c r="AQ239" s="2885"/>
      <c r="AR239" s="2885"/>
      <c r="AS239" s="2885"/>
      <c r="AT239" s="2885"/>
      <c r="AU239" s="2885"/>
      <c r="AV239" s="2885"/>
      <c r="AW239" s="2885"/>
      <c r="AX239" s="2885"/>
      <c r="AY239" s="2885"/>
      <c r="AZ239" s="239"/>
      <c r="BA239" s="850"/>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448"/>
      <c r="CC239" s="448"/>
      <c r="CD239" s="448"/>
      <c r="CE239" s="2602"/>
      <c r="CF239" s="2602"/>
      <c r="CG239" s="2602"/>
      <c r="CH239" s="2602"/>
      <c r="CI239" s="2602"/>
      <c r="CJ239" s="2602"/>
      <c r="CK239" s="2602"/>
      <c r="CL239" s="2602"/>
      <c r="CM239" s="2602"/>
      <c r="CN239" s="2602"/>
      <c r="CO239" s="2602"/>
      <c r="CP239" s="2602"/>
      <c r="CQ239" s="2602"/>
      <c r="CR239" s="2602"/>
      <c r="CS239" s="2602"/>
      <c r="CT239" s="2602"/>
      <c r="CU239" s="2602"/>
      <c r="CV239" s="2602"/>
      <c r="CW239" s="2602"/>
      <c r="CX239" s="2602"/>
      <c r="CY239" s="2602"/>
      <c r="CZ239" s="2602"/>
    </row>
    <row r="240" s="130" customFormat="true" ht="15" customHeight="true" x14ac:dyDescent="0.2">
      <c r="A240" s="849"/>
      <c r="B240" s="304"/>
      <c r="C240" s="385"/>
      <c r="D240" s="386"/>
      <c r="E240" s="386"/>
      <c r="F240" s="386"/>
      <c r="G240" s="387"/>
      <c r="H240" s="388"/>
      <c r="I240" s="386"/>
      <c r="J240" s="386"/>
      <c r="K240" s="386"/>
      <c r="L240" s="389"/>
      <c r="M240" s="390"/>
      <c r="N240" s="386"/>
      <c r="O240" s="386"/>
      <c r="P240" s="386"/>
      <c r="Q240" s="389"/>
      <c r="R240" s="390"/>
      <c r="S240" s="386"/>
      <c r="T240" s="386"/>
      <c r="U240" s="386"/>
      <c r="V240" s="386"/>
      <c r="W240" s="386"/>
      <c r="X240" s="386"/>
      <c r="Y240" s="391"/>
      <c r="Z240" s="391"/>
      <c r="AA240" s="391"/>
      <c r="AB240" s="391"/>
      <c r="AC240" s="391"/>
      <c r="AD240" s="391"/>
      <c r="AE240" s="2885"/>
      <c r="AF240" s="2885"/>
      <c r="AG240" s="2885"/>
      <c r="AH240" s="2885"/>
      <c r="AI240" s="2885"/>
      <c r="AJ240" s="2885"/>
      <c r="AK240" s="2885"/>
      <c r="AL240" s="2885"/>
      <c r="AM240" s="2885"/>
      <c r="AN240" s="2885"/>
      <c r="AO240" s="2885"/>
      <c r="AP240" s="2885"/>
      <c r="AQ240" s="2885"/>
      <c r="AR240" s="2885"/>
      <c r="AS240" s="2885"/>
      <c r="AT240" s="2885"/>
      <c r="AU240" s="2885"/>
      <c r="AV240" s="2885"/>
      <c r="AW240" s="2885"/>
      <c r="AX240" s="2885"/>
      <c r="AY240" s="2885"/>
      <c r="AZ240" s="239"/>
      <c r="BA240" s="850"/>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448"/>
      <c r="CC240" s="448"/>
      <c r="CD240" s="448"/>
      <c r="CE240" s="2602"/>
      <c r="CF240" s="2602"/>
      <c r="CG240" s="2602"/>
      <c r="CH240" s="2602"/>
      <c r="CI240" s="2602"/>
      <c r="CJ240" s="2602"/>
      <c r="CK240" s="2602"/>
      <c r="CL240" s="2602"/>
      <c r="CM240" s="2602"/>
      <c r="CN240" s="2602"/>
      <c r="CO240" s="2602"/>
      <c r="CP240" s="2602"/>
      <c r="CQ240" s="2602"/>
      <c r="CR240" s="2602"/>
      <c r="CS240" s="2602"/>
      <c r="CT240" s="2602"/>
      <c r="CU240" s="2602"/>
      <c r="CV240" s="2602"/>
      <c r="CW240" s="2602"/>
      <c r="CX240" s="2602"/>
      <c r="CY240" s="2602"/>
      <c r="CZ240" s="2602"/>
    </row>
    <row r="241" s="130" customFormat="true" ht="15" customHeight="true" x14ac:dyDescent="0.2">
      <c r="A241" s="849"/>
      <c r="B241" s="304"/>
      <c r="C241" s="385"/>
      <c r="D241" s="386"/>
      <c r="E241" s="386"/>
      <c r="F241" s="386"/>
      <c r="G241" s="387"/>
      <c r="H241" s="388"/>
      <c r="I241" s="386"/>
      <c r="J241" s="386"/>
      <c r="K241" s="386"/>
      <c r="L241" s="389"/>
      <c r="M241" s="390"/>
      <c r="N241" s="386"/>
      <c r="O241" s="386"/>
      <c r="P241" s="386"/>
      <c r="Q241" s="389"/>
      <c r="R241" s="390"/>
      <c r="S241" s="386"/>
      <c r="T241" s="386"/>
      <c r="U241" s="386"/>
      <c r="V241" s="386"/>
      <c r="W241" s="386"/>
      <c r="X241" s="386"/>
      <c r="Y241" s="391"/>
      <c r="Z241" s="391"/>
      <c r="AA241" s="391"/>
      <c r="AB241" s="391"/>
      <c r="AC241" s="391"/>
      <c r="AD241" s="391"/>
      <c r="AE241" s="2885"/>
      <c r="AF241" s="2885"/>
      <c r="AG241" s="2885"/>
      <c r="AH241" s="2885"/>
      <c r="AI241" s="2885"/>
      <c r="AJ241" s="2885"/>
      <c r="AK241" s="2885"/>
      <c r="AL241" s="2885"/>
      <c r="AM241" s="2885"/>
      <c r="AN241" s="2885"/>
      <c r="AO241" s="2885"/>
      <c r="AP241" s="2885"/>
      <c r="AQ241" s="2885"/>
      <c r="AR241" s="2885"/>
      <c r="AS241" s="2885"/>
      <c r="AT241" s="2885"/>
      <c r="AU241" s="2885"/>
      <c r="AV241" s="2885"/>
      <c r="AW241" s="2885"/>
      <c r="AX241" s="2885"/>
      <c r="AY241" s="2885"/>
      <c r="AZ241" s="239"/>
      <c r="BA241" s="850"/>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448"/>
      <c r="CC241" s="448"/>
      <c r="CD241" s="448"/>
      <c r="CE241" s="2602"/>
      <c r="CF241" s="2602"/>
      <c r="CG241" s="2602"/>
      <c r="CH241" s="2602"/>
      <c r="CI241" s="2602"/>
      <c r="CJ241" s="2602"/>
      <c r="CK241" s="2602"/>
      <c r="CL241" s="2602"/>
      <c r="CM241" s="2602"/>
      <c r="CN241" s="2602"/>
      <c r="CO241" s="2602"/>
      <c r="CP241" s="2602"/>
      <c r="CQ241" s="2602"/>
      <c r="CR241" s="2602"/>
      <c r="CS241" s="2602"/>
      <c r="CT241" s="2602"/>
      <c r="CU241" s="2602"/>
      <c r="CV241" s="2602"/>
      <c r="CW241" s="2602"/>
      <c r="CX241" s="2602"/>
      <c r="CY241" s="2602"/>
      <c r="CZ241" s="2602"/>
    </row>
    <row r="242" s="130" customFormat="true" ht="15" customHeight="true" x14ac:dyDescent="0.2">
      <c r="A242" s="849"/>
      <c r="B242" s="304"/>
      <c r="C242" s="385"/>
      <c r="D242" s="386"/>
      <c r="E242" s="386"/>
      <c r="F242" s="386"/>
      <c r="G242" s="387"/>
      <c r="H242" s="388"/>
      <c r="I242" s="386"/>
      <c r="J242" s="386"/>
      <c r="K242" s="386"/>
      <c r="L242" s="389"/>
      <c r="M242" s="390"/>
      <c r="N242" s="386"/>
      <c r="O242" s="386"/>
      <c r="P242" s="386"/>
      <c r="Q242" s="389"/>
      <c r="R242" s="390"/>
      <c r="S242" s="386"/>
      <c r="T242" s="386"/>
      <c r="U242" s="386"/>
      <c r="V242" s="386"/>
      <c r="W242" s="386"/>
      <c r="X242" s="386"/>
      <c r="Y242" s="391"/>
      <c r="Z242" s="391"/>
      <c r="AA242" s="391"/>
      <c r="AB242" s="391"/>
      <c r="AC242" s="391"/>
      <c r="AD242" s="391"/>
      <c r="AE242" s="2885"/>
      <c r="AF242" s="2885"/>
      <c r="AG242" s="2885"/>
      <c r="AH242" s="2885"/>
      <c r="AI242" s="2885"/>
      <c r="AJ242" s="2885"/>
      <c r="AK242" s="2885"/>
      <c r="AL242" s="2885"/>
      <c r="AM242" s="2885"/>
      <c r="AN242" s="2885"/>
      <c r="AO242" s="2885"/>
      <c r="AP242" s="2885"/>
      <c r="AQ242" s="2885"/>
      <c r="AR242" s="2885"/>
      <c r="AS242" s="2885"/>
      <c r="AT242" s="2885"/>
      <c r="AU242" s="2885"/>
      <c r="AV242" s="2885"/>
      <c r="AW242" s="2885"/>
      <c r="AX242" s="2885"/>
      <c r="AY242" s="2885"/>
      <c r="AZ242" s="239"/>
      <c r="BA242" s="850"/>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448"/>
      <c r="CC242" s="448"/>
      <c r="CD242" s="448"/>
      <c r="CE242" s="2602"/>
      <c r="CF242" s="2602"/>
      <c r="CG242" s="2602"/>
      <c r="CH242" s="2602"/>
      <c r="CI242" s="2602"/>
      <c r="CJ242" s="2602"/>
      <c r="CK242" s="2602"/>
      <c r="CL242" s="2602"/>
      <c r="CM242" s="2602"/>
      <c r="CN242" s="2602"/>
      <c r="CO242" s="2602"/>
      <c r="CP242" s="2602"/>
      <c r="CQ242" s="2602"/>
      <c r="CR242" s="2602"/>
      <c r="CS242" s="2602"/>
      <c r="CT242" s="2602"/>
      <c r="CU242" s="2602"/>
      <c r="CV242" s="2602"/>
      <c r="CW242" s="2602"/>
      <c r="CX242" s="2602"/>
      <c r="CY242" s="2602"/>
      <c r="CZ242" s="2602"/>
    </row>
    <row r="243" s="130" customFormat="true" ht="15" customHeight="true" x14ac:dyDescent="0.2">
      <c r="A243" s="849"/>
      <c r="B243" s="304"/>
      <c r="C243" s="385"/>
      <c r="D243" s="386"/>
      <c r="E243" s="386"/>
      <c r="F243" s="386"/>
      <c r="G243" s="387"/>
      <c r="H243" s="388"/>
      <c r="I243" s="386"/>
      <c r="J243" s="386"/>
      <c r="K243" s="386"/>
      <c r="L243" s="389"/>
      <c r="M243" s="390"/>
      <c r="N243" s="386"/>
      <c r="O243" s="386"/>
      <c r="P243" s="386"/>
      <c r="Q243" s="389"/>
      <c r="R243" s="390"/>
      <c r="S243" s="386"/>
      <c r="T243" s="386"/>
      <c r="U243" s="386"/>
      <c r="V243" s="386"/>
      <c r="W243" s="386"/>
      <c r="X243" s="386"/>
      <c r="Y243" s="391"/>
      <c r="Z243" s="391"/>
      <c r="AA243" s="391"/>
      <c r="AB243" s="391"/>
      <c r="AC243" s="391"/>
      <c r="AD243" s="391"/>
      <c r="AE243" s="2885"/>
      <c r="AF243" s="2885"/>
      <c r="AG243" s="2885"/>
      <c r="AH243" s="2885"/>
      <c r="AI243" s="2885"/>
      <c r="AJ243" s="2885"/>
      <c r="AK243" s="2885"/>
      <c r="AL243" s="2885"/>
      <c r="AM243" s="2885"/>
      <c r="AN243" s="2885"/>
      <c r="AO243" s="2885"/>
      <c r="AP243" s="2885"/>
      <c r="AQ243" s="2885"/>
      <c r="AR243" s="2885"/>
      <c r="AS243" s="2885"/>
      <c r="AT243" s="2885"/>
      <c r="AU243" s="2885"/>
      <c r="AV243" s="2885"/>
      <c r="AW243" s="2885"/>
      <c r="AX243" s="2885"/>
      <c r="AY243" s="2885"/>
      <c r="AZ243" s="239"/>
      <c r="BA243" s="850"/>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448"/>
      <c r="CC243" s="448"/>
      <c r="CD243" s="448"/>
      <c r="CE243" s="2602"/>
      <c r="CF243" s="2602"/>
      <c r="CG243" s="2602"/>
      <c r="CH243" s="2602"/>
      <c r="CI243" s="2602"/>
      <c r="CJ243" s="2602"/>
      <c r="CK243" s="2602"/>
      <c r="CL243" s="2602"/>
      <c r="CM243" s="2602"/>
      <c r="CN243" s="2602"/>
      <c r="CO243" s="2602"/>
      <c r="CP243" s="2602"/>
      <c r="CQ243" s="2602"/>
      <c r="CR243" s="2602"/>
      <c r="CS243" s="2602"/>
      <c r="CT243" s="2602"/>
      <c r="CU243" s="2602"/>
      <c r="CV243" s="2602"/>
      <c r="CW243" s="2602"/>
      <c r="CX243" s="2602"/>
      <c r="CY243" s="2602"/>
      <c r="CZ243" s="2602"/>
    </row>
    <row r="244" s="130" customFormat="true" ht="15" customHeight="true" x14ac:dyDescent="0.2">
      <c r="A244" s="849"/>
      <c r="B244" s="304"/>
      <c r="C244" s="385"/>
      <c r="D244" s="386"/>
      <c r="E244" s="386"/>
      <c r="F244" s="386"/>
      <c r="G244" s="387"/>
      <c r="H244" s="388"/>
      <c r="I244" s="386"/>
      <c r="J244" s="386"/>
      <c r="K244" s="386"/>
      <c r="L244" s="389"/>
      <c r="M244" s="390"/>
      <c r="N244" s="386"/>
      <c r="O244" s="386"/>
      <c r="P244" s="386"/>
      <c r="Q244" s="389"/>
      <c r="R244" s="390"/>
      <c r="S244" s="386"/>
      <c r="T244" s="386"/>
      <c r="U244" s="386"/>
      <c r="V244" s="386"/>
      <c r="W244" s="386"/>
      <c r="X244" s="386"/>
      <c r="Y244" s="391"/>
      <c r="Z244" s="391"/>
      <c r="AA244" s="391"/>
      <c r="AB244" s="391"/>
      <c r="AC244" s="391"/>
      <c r="AD244" s="391"/>
      <c r="AE244" s="2885"/>
      <c r="AF244" s="2885"/>
      <c r="AG244" s="2885"/>
      <c r="AH244" s="2885"/>
      <c r="AI244" s="2885"/>
      <c r="AJ244" s="2885"/>
      <c r="AK244" s="2885"/>
      <c r="AL244" s="2885"/>
      <c r="AM244" s="2885"/>
      <c r="AN244" s="2885"/>
      <c r="AO244" s="2885"/>
      <c r="AP244" s="2885"/>
      <c r="AQ244" s="2885"/>
      <c r="AR244" s="2885"/>
      <c r="AS244" s="2885"/>
      <c r="AT244" s="2885"/>
      <c r="AU244" s="2885"/>
      <c r="AV244" s="2885"/>
      <c r="AW244" s="2885"/>
      <c r="AX244" s="2885"/>
      <c r="AY244" s="2885"/>
      <c r="AZ244" s="239"/>
      <c r="BA244" s="850"/>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448"/>
      <c r="CC244" s="448"/>
      <c r="CD244" s="448"/>
      <c r="CE244" s="2602"/>
      <c r="CF244" s="2602"/>
      <c r="CG244" s="2602"/>
      <c r="CH244" s="2602"/>
      <c r="CI244" s="2602"/>
      <c r="CJ244" s="2602"/>
      <c r="CK244" s="2602"/>
      <c r="CL244" s="2602"/>
      <c r="CM244" s="2602"/>
      <c r="CN244" s="2602"/>
      <c r="CO244" s="2602"/>
      <c r="CP244" s="2602"/>
      <c r="CQ244" s="2602"/>
      <c r="CR244" s="2602"/>
      <c r="CS244" s="2602"/>
      <c r="CT244" s="2602"/>
      <c r="CU244" s="2602"/>
      <c r="CV244" s="2602"/>
      <c r="CW244" s="2602"/>
      <c r="CX244" s="2602"/>
      <c r="CY244" s="2602"/>
      <c r="CZ244" s="2602"/>
    </row>
    <row r="245" s="130" customFormat="true" ht="15" customHeight="true" x14ac:dyDescent="0.2">
      <c r="A245" s="849"/>
      <c r="B245" s="304"/>
      <c r="C245" s="385"/>
      <c r="D245" s="386"/>
      <c r="E245" s="386"/>
      <c r="F245" s="386"/>
      <c r="G245" s="387"/>
      <c r="H245" s="388"/>
      <c r="I245" s="386"/>
      <c r="J245" s="386"/>
      <c r="K245" s="386"/>
      <c r="L245" s="389"/>
      <c r="M245" s="390"/>
      <c r="N245" s="386"/>
      <c r="O245" s="386"/>
      <c r="P245" s="386"/>
      <c r="Q245" s="389"/>
      <c r="R245" s="390"/>
      <c r="S245" s="386"/>
      <c r="T245" s="386"/>
      <c r="U245" s="386"/>
      <c r="V245" s="386"/>
      <c r="W245" s="386"/>
      <c r="X245" s="386"/>
      <c r="Y245" s="391"/>
      <c r="Z245" s="391"/>
      <c r="AA245" s="391"/>
      <c r="AB245" s="391"/>
      <c r="AC245" s="391"/>
      <c r="AD245" s="391"/>
      <c r="AE245" s="2885"/>
      <c r="AF245" s="2885"/>
      <c r="AG245" s="2885"/>
      <c r="AH245" s="2885"/>
      <c r="AI245" s="2885"/>
      <c r="AJ245" s="2885"/>
      <c r="AK245" s="2885"/>
      <c r="AL245" s="2885"/>
      <c r="AM245" s="2885"/>
      <c r="AN245" s="2885"/>
      <c r="AO245" s="2885"/>
      <c r="AP245" s="2885"/>
      <c r="AQ245" s="2885"/>
      <c r="AR245" s="2885"/>
      <c r="AS245" s="2885"/>
      <c r="AT245" s="2885"/>
      <c r="AU245" s="2885"/>
      <c r="AV245" s="2885"/>
      <c r="AW245" s="2885"/>
      <c r="AX245" s="2885"/>
      <c r="AY245" s="2885"/>
      <c r="AZ245" s="239"/>
      <c r="BA245" s="850"/>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448"/>
      <c r="CC245" s="448"/>
      <c r="CD245" s="448"/>
      <c r="CE245" s="2602"/>
      <c r="CF245" s="2602"/>
      <c r="CG245" s="2602"/>
      <c r="CH245" s="2602"/>
      <c r="CI245" s="2602"/>
      <c r="CJ245" s="2602"/>
      <c r="CK245" s="2602"/>
      <c r="CL245" s="2602"/>
      <c r="CM245" s="2602"/>
      <c r="CN245" s="2602"/>
      <c r="CO245" s="2602"/>
      <c r="CP245" s="2602"/>
      <c r="CQ245" s="2602"/>
      <c r="CR245" s="2602"/>
      <c r="CS245" s="2602"/>
      <c r="CT245" s="2602"/>
      <c r="CU245" s="2602"/>
      <c r="CV245" s="2602"/>
      <c r="CW245" s="2602"/>
      <c r="CX245" s="2602"/>
      <c r="CY245" s="2602"/>
      <c r="CZ245" s="2602"/>
    </row>
    <row r="246" s="130" customFormat="true" ht="15" customHeight="true" x14ac:dyDescent="0.2">
      <c r="A246" s="849"/>
      <c r="B246" s="304"/>
      <c r="C246" s="385"/>
      <c r="D246" s="386"/>
      <c r="E246" s="386"/>
      <c r="F246" s="386"/>
      <c r="G246" s="387"/>
      <c r="H246" s="388"/>
      <c r="I246" s="386"/>
      <c r="J246" s="386"/>
      <c r="K246" s="386"/>
      <c r="L246" s="389"/>
      <c r="M246" s="390"/>
      <c r="N246" s="386"/>
      <c r="O246" s="386"/>
      <c r="P246" s="386"/>
      <c r="Q246" s="389"/>
      <c r="R246" s="390"/>
      <c r="S246" s="386"/>
      <c r="T246" s="386"/>
      <c r="U246" s="386"/>
      <c r="V246" s="386"/>
      <c r="W246" s="386"/>
      <c r="X246" s="386"/>
      <c r="Y246" s="391"/>
      <c r="Z246" s="391"/>
      <c r="AA246" s="391"/>
      <c r="AB246" s="391"/>
      <c r="AC246" s="391"/>
      <c r="AD246" s="391"/>
      <c r="AE246" s="2885"/>
      <c r="AF246" s="2885"/>
      <c r="AG246" s="2885"/>
      <c r="AH246" s="2885"/>
      <c r="AI246" s="2885"/>
      <c r="AJ246" s="2885"/>
      <c r="AK246" s="2885"/>
      <c r="AL246" s="2885"/>
      <c r="AM246" s="2885"/>
      <c r="AN246" s="2885"/>
      <c r="AO246" s="2885"/>
      <c r="AP246" s="2885"/>
      <c r="AQ246" s="2885"/>
      <c r="AR246" s="2885"/>
      <c r="AS246" s="2885"/>
      <c r="AT246" s="2885"/>
      <c r="AU246" s="2885"/>
      <c r="AV246" s="2885"/>
      <c r="AW246" s="2885"/>
      <c r="AX246" s="2885"/>
      <c r="AY246" s="2885"/>
      <c r="AZ246" s="239"/>
      <c r="BA246" s="850"/>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448"/>
      <c r="CC246" s="448"/>
      <c r="CD246" s="448"/>
      <c r="CE246" s="2602"/>
      <c r="CF246" s="2602"/>
      <c r="CG246" s="2602"/>
      <c r="CH246" s="2602"/>
      <c r="CI246" s="2602"/>
      <c r="CJ246" s="2602"/>
      <c r="CK246" s="2602"/>
      <c r="CL246" s="2602"/>
      <c r="CM246" s="2602"/>
      <c r="CN246" s="2602"/>
      <c r="CO246" s="2602"/>
      <c r="CP246" s="2602"/>
      <c r="CQ246" s="2602"/>
      <c r="CR246" s="2602"/>
      <c r="CS246" s="2602"/>
      <c r="CT246" s="2602"/>
      <c r="CU246" s="2602"/>
      <c r="CV246" s="2602"/>
      <c r="CW246" s="2602"/>
      <c r="CX246" s="2602"/>
      <c r="CY246" s="2602"/>
      <c r="CZ246" s="2602"/>
    </row>
    <row r="247" s="130" customFormat="true" ht="15" customHeight="true" x14ac:dyDescent="0.2">
      <c r="A247" s="849"/>
      <c r="B247" s="304"/>
      <c r="C247" s="385"/>
      <c r="D247" s="386"/>
      <c r="E247" s="386"/>
      <c r="F247" s="386"/>
      <c r="G247" s="387"/>
      <c r="H247" s="388"/>
      <c r="I247" s="386"/>
      <c r="J247" s="386"/>
      <c r="K247" s="386"/>
      <c r="L247" s="389"/>
      <c r="M247" s="390"/>
      <c r="N247" s="386"/>
      <c r="O247" s="386"/>
      <c r="P247" s="386"/>
      <c r="Q247" s="389"/>
      <c r="R247" s="390"/>
      <c r="S247" s="386"/>
      <c r="T247" s="386"/>
      <c r="U247" s="386"/>
      <c r="V247" s="386"/>
      <c r="W247" s="386"/>
      <c r="X247" s="386"/>
      <c r="Y247" s="391"/>
      <c r="Z247" s="391"/>
      <c r="AA247" s="391"/>
      <c r="AB247" s="391"/>
      <c r="AC247" s="391"/>
      <c r="AD247" s="391"/>
      <c r="AE247" s="2885"/>
      <c r="AF247" s="2885"/>
      <c r="AG247" s="2885"/>
      <c r="AH247" s="2885"/>
      <c r="AI247" s="2885"/>
      <c r="AJ247" s="2885"/>
      <c r="AK247" s="2885"/>
      <c r="AL247" s="2885"/>
      <c r="AM247" s="2885"/>
      <c r="AN247" s="2885"/>
      <c r="AO247" s="2885"/>
      <c r="AP247" s="2885"/>
      <c r="AQ247" s="2885"/>
      <c r="AR247" s="2885"/>
      <c r="AS247" s="2885"/>
      <c r="AT247" s="2885"/>
      <c r="AU247" s="2885"/>
      <c r="AV247" s="2885"/>
      <c r="AW247" s="2885"/>
      <c r="AX247" s="2885"/>
      <c r="AY247" s="2885"/>
      <c r="AZ247" s="239"/>
      <c r="BA247" s="850"/>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448"/>
      <c r="CC247" s="448"/>
      <c r="CD247" s="448"/>
      <c r="CE247" s="2602"/>
      <c r="CF247" s="2602"/>
      <c r="CG247" s="2602"/>
      <c r="CH247" s="2602"/>
      <c r="CI247" s="2602"/>
      <c r="CJ247" s="2602"/>
      <c r="CK247" s="2602"/>
      <c r="CL247" s="2602"/>
      <c r="CM247" s="2602"/>
      <c r="CN247" s="2602"/>
      <c r="CO247" s="2602"/>
      <c r="CP247" s="2602"/>
      <c r="CQ247" s="2602"/>
      <c r="CR247" s="2602"/>
      <c r="CS247" s="2602"/>
      <c r="CT247" s="2602"/>
      <c r="CU247" s="2602"/>
      <c r="CV247" s="2602"/>
      <c r="CW247" s="2602"/>
      <c r="CX247" s="2602"/>
      <c r="CY247" s="2602"/>
      <c r="CZ247" s="2602"/>
    </row>
    <row r="248" s="130" customFormat="true" ht="15" customHeight="true" x14ac:dyDescent="0.2">
      <c r="A248" s="285"/>
      <c r="B248" s="305"/>
      <c r="C248" s="392"/>
      <c r="D248" s="393"/>
      <c r="E248" s="393"/>
      <c r="F248" s="393"/>
      <c r="G248" s="394"/>
      <c r="H248" s="395"/>
      <c r="I248" s="393"/>
      <c r="J248" s="393"/>
      <c r="K248" s="393"/>
      <c r="L248" s="396"/>
      <c r="M248" s="397"/>
      <c r="N248" s="393"/>
      <c r="O248" s="393"/>
      <c r="P248" s="393"/>
      <c r="Q248" s="396"/>
      <c r="R248" s="397"/>
      <c r="S248" s="393"/>
      <c r="T248" s="393"/>
      <c r="U248" s="393"/>
      <c r="V248" s="393"/>
      <c r="W248" s="393"/>
      <c r="X248" s="393"/>
      <c r="Y248" s="398"/>
      <c r="Z248" s="398"/>
      <c r="AA248" s="398"/>
      <c r="AB248" s="398"/>
      <c r="AC248" s="398"/>
      <c r="AD248" s="398"/>
      <c r="AE248" s="2885"/>
      <c r="AF248" s="2885"/>
      <c r="AG248" s="2885"/>
      <c r="AH248" s="2885"/>
      <c r="AI248" s="2885"/>
      <c r="AJ248" s="2885"/>
      <c r="AK248" s="2885"/>
      <c r="AL248" s="2885"/>
      <c r="AM248" s="2885"/>
      <c r="AN248" s="2885"/>
      <c r="AO248" s="2885"/>
      <c r="AP248" s="2885"/>
      <c r="AQ248" s="2885"/>
      <c r="AR248" s="2885"/>
      <c r="AS248" s="2885"/>
      <c r="AT248" s="2885"/>
      <c r="AU248" s="2885"/>
      <c r="AV248" s="2885"/>
      <c r="AW248" s="2885"/>
      <c r="AX248" s="2885"/>
      <c r="AY248" s="2885"/>
      <c r="AZ248" s="239"/>
      <c r="BA248" s="850"/>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537"/>
      <c r="CC248" s="537"/>
      <c r="CD248" s="537"/>
      <c r="CE248" s="2602"/>
      <c r="CF248" s="2602"/>
      <c r="CG248" s="2602"/>
      <c r="CH248" s="2602"/>
      <c r="CI248" s="2602"/>
      <c r="CJ248" s="2602"/>
      <c r="CK248" s="2602"/>
      <c r="CL248" s="2602"/>
      <c r="CM248" s="2602"/>
      <c r="CN248" s="2602"/>
      <c r="CO248" s="2602"/>
      <c r="CP248" s="2602"/>
      <c r="CQ248" s="2602"/>
      <c r="CR248" s="2602"/>
      <c r="CS248" s="2602"/>
      <c r="CT248" s="2602"/>
      <c r="CU248" s="2602"/>
      <c r="CV248" s="2602"/>
      <c r="CW248" s="2602"/>
      <c r="CX248" s="2602"/>
      <c r="CY248" s="2602"/>
      <c r="CZ248" s="2602"/>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736"/>
      <c r="S249" s="132"/>
      <c r="T249" s="132"/>
      <c r="U249" s="132"/>
      <c r="V249" s="132"/>
      <c r="W249" s="132"/>
      <c r="X249" s="132"/>
      <c r="Y249" s="132"/>
      <c r="Z249" s="239"/>
      <c r="AA249" s="239"/>
      <c r="AB249" s="239"/>
      <c r="AC249" s="239"/>
      <c r="AD249" s="239"/>
      <c r="AE249" s="239"/>
      <c r="AF249" s="239"/>
      <c r="AG249" s="239"/>
      <c r="AH249" s="239"/>
      <c r="AI249" s="239"/>
      <c r="AJ249" s="239"/>
      <c r="AK249" s="239"/>
      <c r="AL249" s="239"/>
      <c r="AM249" s="239"/>
      <c r="AN249" s="239"/>
      <c r="AO249" s="239"/>
      <c r="AP249" s="239"/>
      <c r="AQ249" s="239"/>
      <c r="AR249" s="239"/>
      <c r="AS249" s="239"/>
      <c r="AT249" s="239"/>
      <c r="AU249" s="239"/>
      <c r="AV249" s="239"/>
      <c r="AW249" s="239"/>
      <c r="AX249" s="239"/>
      <c r="AY249" s="239"/>
      <c r="AZ249" s="239"/>
      <c r="BA249" s="132"/>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ht="19.15" customHeight="true" x14ac:dyDescent="0.2">
      <c r="R250" s="468"/>
      <c r="S250" s="468"/>
      <c r="T250" s="468"/>
      <c r="U250" s="468"/>
      <c r="V250" s="468"/>
      <c r="W250" s="468"/>
      <c r="X250" s="468"/>
      <c r="Y250" s="468"/>
    </row>
    <row r="251" ht="22.5" customHeight="true" x14ac:dyDescent="0.35">
      <c r="A251" s="3104" t="str">
        <f>A1026</f>
        <v>Burkina Faso</v>
      </c>
      <c r="B251" s="3105"/>
      <c r="R251" s="468"/>
      <c r="S251" s="468"/>
      <c r="T251" s="468"/>
      <c r="U251" s="468"/>
      <c r="V251" s="468"/>
      <c r="W251" s="468"/>
      <c r="X251" s="468"/>
      <c r="Y251" s="468"/>
    </row>
    <row r="252" ht="22.5" customHeight="true" x14ac:dyDescent="0.35">
      <c r="A252" s="257" t="str">
        <f>A1034</f>
        <v>2018</v>
      </c>
      <c r="B252" s="139"/>
      <c r="R252" s="468"/>
      <c r="S252" s="468"/>
      <c r="T252" s="468"/>
      <c r="U252" s="468"/>
      <c r="V252" s="468"/>
      <c r="W252" s="468"/>
      <c r="X252" s="468"/>
      <c r="Y252" s="468"/>
    </row>
    <row r="253" ht="22.5" customHeight="true" x14ac:dyDescent="0.35">
      <c r="A253" s="3502" t="s">
        <v>130</v>
      </c>
      <c r="B253" s="3503"/>
      <c r="R253" s="468"/>
      <c r="S253" s="468"/>
      <c r="T253" s="468"/>
      <c r="U253" s="468"/>
      <c r="V253" s="468"/>
      <c r="W253" s="468"/>
      <c r="X253" s="468"/>
      <c r="Y253" s="468"/>
    </row>
    <row r="254" ht="22.5" customHeight="true" x14ac:dyDescent="0.35">
      <c r="A254" s="3502" t="s">
        <v>98</v>
      </c>
      <c r="B254" s="3503"/>
      <c r="R254" s="468"/>
      <c r="S254" s="468"/>
      <c r="T254" s="468"/>
      <c r="U254" s="468"/>
      <c r="V254" s="468"/>
      <c r="W254" s="468"/>
      <c r="X254" s="468"/>
      <c r="Y254" s="468"/>
    </row>
    <row r="255" ht="15" customHeight="true" x14ac:dyDescent="0.2">
      <c r="A255" s="3504" t="s">
        <v>99</v>
      </c>
      <c r="B255" s="3505"/>
      <c r="R255" s="468"/>
      <c r="S255" s="468"/>
      <c r="T255" s="468"/>
      <c r="U255" s="468"/>
      <c r="V255" s="468"/>
      <c r="W255" s="468"/>
      <c r="X255" s="468"/>
      <c r="Y255" s="468"/>
    </row>
    <row r="256" ht="15" customHeight="true" x14ac:dyDescent="0.2">
      <c r="A256" s="152" t="s">
        <v>41</v>
      </c>
      <c r="B256" s="151"/>
      <c r="R256" s="468"/>
      <c r="S256" s="468"/>
      <c r="T256" s="468"/>
      <c r="U256" s="468"/>
      <c r="V256" s="468"/>
      <c r="W256" s="468"/>
      <c r="X256" s="468"/>
      <c r="Y256" s="468"/>
    </row>
    <row r="257" ht="18" customHeight="true" x14ac:dyDescent="0.2">
      <c r="A257" s="150" t="s">
        <v>40</v>
      </c>
      <c r="B257" s="153"/>
      <c r="R257" s="468"/>
      <c r="S257" s="468"/>
      <c r="T257" s="468"/>
      <c r="U257" s="468"/>
      <c r="V257" s="468"/>
      <c r="W257" s="468"/>
      <c r="X257" s="468"/>
      <c r="Y257" s="468"/>
    </row>
    <row r="258" ht="18" customHeight="true" x14ac:dyDescent="0.2">
      <c r="A258" s="245" t="s">
        <v>137</v>
      </c>
      <c r="B258" s="246" t="str">
        <f>A1025</f>
        <v>MIS18</v>
      </c>
      <c r="R258" s="468"/>
      <c r="S258" s="468"/>
      <c r="T258" s="468"/>
      <c r="U258" s="468"/>
      <c r="V258" s="468"/>
      <c r="W258" s="468"/>
      <c r="X258" s="468"/>
      <c r="Y258" s="468"/>
    </row>
    <row r="259" s="130" customFormat="true" ht="15" customHeight="true" x14ac:dyDescent="0.2">
      <c r="A259" s="137" t="s">
        <v>86</v>
      </c>
      <c r="B259" s="229"/>
      <c r="C259" s="3494" t="s">
        <v>116</v>
      </c>
      <c r="D259" s="3495"/>
      <c r="E259" s="3495"/>
      <c r="F259" s="3495"/>
      <c r="G259" s="3496"/>
      <c r="H259" s="3497" t="s">
        <v>39</v>
      </c>
      <c r="I259" s="3498"/>
      <c r="J259" s="3498"/>
      <c r="K259" s="3498"/>
      <c r="L259" s="3499"/>
      <c r="M259" s="3497" t="s">
        <v>38</v>
      </c>
      <c r="N259" s="3498"/>
      <c r="O259" s="3498"/>
      <c r="P259" s="3498"/>
      <c r="Q259" s="3500"/>
      <c r="R259" s="750" t="s">
        <v>143</v>
      </c>
      <c r="S259" s="459"/>
      <c r="T259" s="459"/>
      <c r="U259" s="459"/>
      <c r="V259" s="459"/>
      <c r="W259" s="459"/>
      <c r="X259" s="459"/>
      <c r="Y259" s="460"/>
      <c r="Z259" s="461"/>
      <c r="AA259" s="461"/>
      <c r="AB259" s="461"/>
      <c r="AC259" s="461"/>
      <c r="AD259" s="461"/>
      <c r="AE259" s="239"/>
      <c r="AF259" s="239"/>
      <c r="AG259" s="239"/>
      <c r="AH259" s="239"/>
      <c r="AI259" s="239"/>
      <c r="AJ259" s="239"/>
      <c r="AK259" s="239"/>
      <c r="AL259" s="239"/>
      <c r="AM259" s="239"/>
      <c r="AN259" s="239"/>
      <c r="AO259" s="239"/>
      <c r="AP259" s="239"/>
      <c r="AQ259" s="239"/>
      <c r="AR259" s="239"/>
      <c r="AS259" s="239"/>
      <c r="AT259" s="239"/>
      <c r="AU259" s="239"/>
      <c r="AV259" s="239"/>
      <c r="AW259" s="239"/>
      <c r="AX259" s="239"/>
      <c r="AY259" s="239"/>
      <c r="AZ259" s="239"/>
      <c r="BA259" s="241" t="s">
        <v>132</v>
      </c>
      <c r="BB259" s="137" t="s">
        <v>86</v>
      </c>
      <c r="BC259" s="3013" t="s">
        <v>116</v>
      </c>
      <c r="BD259" s="3014"/>
      <c r="BE259" s="3014"/>
      <c r="BF259" s="3014"/>
      <c r="BG259" s="3015"/>
      <c r="BH259" s="3016" t="s">
        <v>39</v>
      </c>
      <c r="BI259" s="3014"/>
      <c r="BJ259" s="3014"/>
      <c r="BK259" s="3014"/>
      <c r="BL259" s="3015"/>
      <c r="BM259" s="3016" t="s">
        <v>38</v>
      </c>
      <c r="BN259" s="3014"/>
      <c r="BO259" s="3014"/>
      <c r="BP259" s="3014"/>
      <c r="BQ259" s="3015"/>
      <c r="BR259" s="752" t="s">
        <v>143</v>
      </c>
      <c r="BS259" s="541"/>
      <c r="BT259" s="541"/>
      <c r="BU259" s="541"/>
      <c r="BV259" s="541"/>
      <c r="BW259" s="541"/>
      <c r="BX259" s="541"/>
      <c r="BY259" s="542"/>
      <c r="BZ259" s="461"/>
      <c r="CA259" s="461"/>
      <c r="CB259" s="461"/>
      <c r="CC259" s="461"/>
      <c r="CD259" s="461"/>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0" customFormat="true" ht="24" x14ac:dyDescent="0.2">
      <c r="A260" s="211" t="s">
        <v>89</v>
      </c>
      <c r="B260" s="210"/>
      <c r="C260" s="451" t="s">
        <v>0</v>
      </c>
      <c r="D260" s="422" t="s">
        <v>1</v>
      </c>
      <c r="E260" s="422" t="s">
        <v>2</v>
      </c>
      <c r="F260" s="422" t="s">
        <v>3</v>
      </c>
      <c r="G260" s="452" t="s">
        <v>4</v>
      </c>
      <c r="H260" s="453" t="s">
        <v>0</v>
      </c>
      <c r="I260" s="192" t="s">
        <v>1</v>
      </c>
      <c r="J260" s="192" t="s">
        <v>2</v>
      </c>
      <c r="K260" s="192" t="s">
        <v>3</v>
      </c>
      <c r="L260" s="454" t="s">
        <v>4</v>
      </c>
      <c r="M260" s="453" t="s">
        <v>0</v>
      </c>
      <c r="N260" s="192" t="s">
        <v>1</v>
      </c>
      <c r="O260" s="192" t="s">
        <v>2</v>
      </c>
      <c r="P260" s="192" t="s">
        <v>3</v>
      </c>
      <c r="Q260" s="193" t="s">
        <v>4</v>
      </c>
      <c r="R260" s="453" t="s">
        <v>536</v>
      </c>
      <c r="S260" s="192" t="s">
        <v>365</v>
      </c>
      <c r="T260" s="192" t="s">
        <v>247</v>
      </c>
      <c r="U260" s="192" t="s">
        <v>537</v>
      </c>
      <c r="V260" s="192" t="s">
        <v>538</v>
      </c>
      <c r="W260" s="192" t="s">
        <v>539</v>
      </c>
      <c r="X260" s="192" t="s">
        <v>540</v>
      </c>
      <c r="Y260" s="194" t="s">
        <v>252</v>
      </c>
      <c r="Z260" s="194" t="s">
        <v>253</v>
      </c>
      <c r="AA260" s="194" t="s">
        <v>254</v>
      </c>
      <c r="AB260" s="194" t="s">
        <v>367</v>
      </c>
      <c r="AC260" s="194" t="s">
        <v>256</v>
      </c>
      <c r="AD260" s="194" t="s">
        <v>541</v>
      </c>
      <c r="AE260" s="2886"/>
      <c r="AF260" s="2886"/>
      <c r="AG260" s="2886"/>
      <c r="AH260" s="2886"/>
      <c r="AI260" s="2886"/>
      <c r="AJ260" s="2886"/>
      <c r="AK260" s="2886"/>
      <c r="AL260" s="2886"/>
      <c r="AM260" s="2886"/>
      <c r="AN260" s="2886"/>
      <c r="AO260" s="2886"/>
      <c r="AP260" s="2886"/>
      <c r="AQ260" s="2886"/>
      <c r="AR260" s="2886"/>
      <c r="AS260" s="2886"/>
      <c r="AT260" s="2886"/>
      <c r="AU260" s="2886"/>
      <c r="AV260" s="2886"/>
      <c r="AW260" s="2886"/>
      <c r="AX260" s="2886"/>
      <c r="AY260" s="2886"/>
      <c r="AZ260" s="239"/>
      <c r="BA260" s="226" t="s">
        <v>120</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536</v>
      </c>
      <c r="BS260" s="195" t="s">
        <v>365</v>
      </c>
      <c r="BT260" s="195" t="s">
        <v>247</v>
      </c>
      <c r="BU260" s="195" t="s">
        <v>537</v>
      </c>
      <c r="BV260" s="195" t="s">
        <v>538</v>
      </c>
      <c r="BW260" s="195" t="s">
        <v>539</v>
      </c>
      <c r="BX260" s="195" t="s">
        <v>540</v>
      </c>
      <c r="BY260" s="196" t="s">
        <v>252</v>
      </c>
      <c r="BZ260" s="196" t="s">
        <v>253</v>
      </c>
      <c r="CA260" s="196" t="s">
        <v>254</v>
      </c>
      <c r="CB260" s="196" t="s">
        <v>367</v>
      </c>
      <c r="CC260" s="196" t="s">
        <v>256</v>
      </c>
      <c r="CD260" s="196" t="s">
        <v>541</v>
      </c>
      <c r="CE260" s="2603"/>
      <c r="CF260" s="2603"/>
      <c r="CG260" s="2603"/>
      <c r="CH260" s="2603"/>
      <c r="CI260" s="2603"/>
      <c r="CJ260" s="2603"/>
      <c r="CK260" s="2603"/>
      <c r="CL260" s="2603"/>
      <c r="CM260" s="2603"/>
      <c r="CN260" s="2603"/>
      <c r="CO260" s="2603"/>
      <c r="CP260" s="2603"/>
      <c r="CQ260" s="2603"/>
      <c r="CR260" s="2603"/>
      <c r="CS260" s="2603"/>
      <c r="CT260" s="2603"/>
      <c r="CU260" s="2603"/>
      <c r="CV260" s="2603"/>
      <c r="CW260" s="2603"/>
      <c r="CX260" s="2603"/>
      <c r="CY260" s="2603"/>
      <c r="CZ260" s="2603"/>
    </row>
    <row r="261" s="130" customFormat="true" ht="15" customHeight="true" x14ac:dyDescent="0.2">
      <c r="A261" s="3516" t="s">
        <v>74</v>
      </c>
      <c r="B261" s="154" t="s">
        <v>50</v>
      </c>
      <c r="C261" s="557"/>
      <c r="D261" s="573"/>
      <c r="E261" s="573"/>
      <c r="F261" s="573"/>
      <c r="G261" s="590"/>
      <c r="H261" s="606"/>
      <c r="I261" s="573"/>
      <c r="J261" s="573"/>
      <c r="K261" s="573"/>
      <c r="L261" s="590"/>
      <c r="M261" s="606"/>
      <c r="N261" s="573"/>
      <c r="O261" s="573"/>
      <c r="P261" s="573"/>
      <c r="Q261" s="634"/>
      <c r="R261" s="606"/>
      <c r="S261" s="573"/>
      <c r="T261" s="573"/>
      <c r="U261" s="573"/>
      <c r="V261" s="573"/>
      <c r="W261" s="573"/>
      <c r="X261" s="573"/>
      <c r="Y261" s="648"/>
      <c r="Z261" s="648"/>
      <c r="AA261" s="648"/>
      <c r="AB261" s="648"/>
      <c r="AC261" s="648"/>
      <c r="AD261" s="648"/>
      <c r="AE261" s="2887"/>
      <c r="AF261" s="2887"/>
      <c r="AG261" s="2887"/>
      <c r="AH261" s="2887"/>
      <c r="AI261" s="2887"/>
      <c r="AJ261" s="2887"/>
      <c r="AK261" s="2887"/>
      <c r="AL261" s="2887"/>
      <c r="AM261" s="2887"/>
      <c r="AN261" s="2887"/>
      <c r="AO261" s="2887"/>
      <c r="AP261" s="2887"/>
      <c r="AQ261" s="2887"/>
      <c r="AR261" s="2887"/>
      <c r="AS261" s="2887"/>
      <c r="AT261" s="2887"/>
      <c r="AU261" s="2887"/>
      <c r="AV261" s="2887"/>
      <c r="AW261" s="2887"/>
      <c r="AX261" s="2887"/>
      <c r="AY261" s="2887"/>
      <c r="AZ261" s="239"/>
      <c r="BA261" s="3018" t="s">
        <v>74</v>
      </c>
      <c r="BB261" s="430" t="s">
        <v>50</v>
      </c>
      <c r="BC261" s="665"/>
      <c r="BD261" s="681"/>
      <c r="BE261" s="681"/>
      <c r="BF261" s="681"/>
      <c r="BG261" s="698"/>
      <c r="BH261" s="715"/>
      <c r="BI261" s="681"/>
      <c r="BJ261" s="681"/>
      <c r="BK261" s="681"/>
      <c r="BL261" s="698"/>
      <c r="BM261" s="715"/>
      <c r="BN261" s="681"/>
      <c r="BO261" s="681"/>
      <c r="BP261" s="681"/>
      <c r="BQ261" s="698"/>
      <c r="BR261" s="715"/>
      <c r="BS261" s="681"/>
      <c r="BT261" s="681"/>
      <c r="BU261" s="681"/>
      <c r="BV261" s="681"/>
      <c r="BW261" s="681"/>
      <c r="BX261" s="681"/>
      <c r="BY261" s="732"/>
      <c r="BZ261" s="732"/>
      <c r="CA261" s="732"/>
      <c r="CB261" s="732"/>
      <c r="CC261" s="732"/>
      <c r="CD261" s="732"/>
      <c r="CE261" s="2906"/>
      <c r="CF261" s="2906"/>
      <c r="CG261" s="2906"/>
      <c r="CH261" s="2906"/>
      <c r="CI261" s="2906"/>
      <c r="CJ261" s="2906"/>
      <c r="CK261" s="2906"/>
      <c r="CL261" s="2906"/>
      <c r="CM261" s="2906"/>
      <c r="CN261" s="2906"/>
      <c r="CO261" s="2906"/>
      <c r="CP261" s="2906"/>
      <c r="CQ261" s="2906"/>
      <c r="CR261" s="2906"/>
      <c r="CS261" s="2906"/>
      <c r="CT261" s="2906"/>
      <c r="CU261" s="2906"/>
      <c r="CV261" s="2906"/>
      <c r="CW261" s="2906"/>
      <c r="CX261" s="2906"/>
      <c r="CY261" s="2906"/>
      <c r="CZ261" s="2604"/>
    </row>
    <row r="262" s="130" customFormat="true" ht="15" customHeight="true" x14ac:dyDescent="0.2">
      <c r="A262" s="3514"/>
      <c r="B262" s="155" t="s">
        <v>49</v>
      </c>
      <c r="C262" s="558"/>
      <c r="D262" s="574"/>
      <c r="E262" s="574"/>
      <c r="F262" s="574"/>
      <c r="G262" s="591"/>
      <c r="H262" s="607"/>
      <c r="I262" s="574"/>
      <c r="J262" s="574"/>
      <c r="K262" s="574"/>
      <c r="L262" s="591"/>
      <c r="M262" s="607"/>
      <c r="N262" s="574"/>
      <c r="O262" s="574"/>
      <c r="P262" s="574"/>
      <c r="Q262" s="635"/>
      <c r="R262" s="607"/>
      <c r="S262" s="574"/>
      <c r="T262" s="574"/>
      <c r="U262" s="574"/>
      <c r="V262" s="574"/>
      <c r="W262" s="574"/>
      <c r="X262" s="574"/>
      <c r="Y262" s="649"/>
      <c r="Z262" s="649"/>
      <c r="AA262" s="649"/>
      <c r="AB262" s="649"/>
      <c r="AC262" s="649"/>
      <c r="AD262" s="649"/>
      <c r="AE262" s="2888"/>
      <c r="AF262" s="2888"/>
      <c r="AG262" s="2888"/>
      <c r="AH262" s="2888"/>
      <c r="AI262" s="2888"/>
      <c r="AJ262" s="2888"/>
      <c r="AK262" s="2888"/>
      <c r="AL262" s="2888"/>
      <c r="AM262" s="2888"/>
      <c r="AN262" s="2888"/>
      <c r="AO262" s="2888"/>
      <c r="AP262" s="2888"/>
      <c r="AQ262" s="2888"/>
      <c r="AR262" s="2888"/>
      <c r="AS262" s="2888"/>
      <c r="AT262" s="2888"/>
      <c r="AU262" s="2888"/>
      <c r="AV262" s="2888"/>
      <c r="AW262" s="2888"/>
      <c r="AX262" s="2888"/>
      <c r="AY262" s="2888"/>
      <c r="AZ262" s="239"/>
      <c r="BA262" s="3003"/>
      <c r="BB262" s="431" t="s">
        <v>49</v>
      </c>
      <c r="BC262" s="559"/>
      <c r="BD262" s="682"/>
      <c r="BE262" s="682"/>
      <c r="BF262" s="682"/>
      <c r="BG262" s="699"/>
      <c r="BH262" s="716"/>
      <c r="BI262" s="682"/>
      <c r="BJ262" s="682"/>
      <c r="BK262" s="682"/>
      <c r="BL262" s="699"/>
      <c r="BM262" s="716"/>
      <c r="BN262" s="682"/>
      <c r="BO262" s="682"/>
      <c r="BP262" s="682"/>
      <c r="BQ262" s="699"/>
      <c r="BR262" s="716"/>
      <c r="BS262" s="682"/>
      <c r="BT262" s="682"/>
      <c r="BU262" s="682"/>
      <c r="BV262" s="682"/>
      <c r="BW262" s="682"/>
      <c r="BX262" s="682"/>
      <c r="BY262" s="733"/>
      <c r="BZ262" s="733"/>
      <c r="CA262" s="733"/>
      <c r="CB262" s="733"/>
      <c r="CC262" s="733"/>
      <c r="CD262" s="733"/>
      <c r="CE262" s="2907"/>
      <c r="CF262" s="2907"/>
      <c r="CG262" s="2907"/>
      <c r="CH262" s="2907"/>
      <c r="CI262" s="2907"/>
      <c r="CJ262" s="2907"/>
      <c r="CK262" s="2907"/>
      <c r="CL262" s="2907"/>
      <c r="CM262" s="2907"/>
      <c r="CN262" s="2907"/>
      <c r="CO262" s="2907"/>
      <c r="CP262" s="2907"/>
      <c r="CQ262" s="2907"/>
      <c r="CR262" s="2907"/>
      <c r="CS262" s="2907"/>
      <c r="CT262" s="2907"/>
      <c r="CU262" s="2907"/>
      <c r="CV262" s="2907"/>
      <c r="CW262" s="2907"/>
      <c r="CX262" s="2907"/>
      <c r="CY262" s="2907"/>
      <c r="CZ262" s="2605"/>
    </row>
    <row r="263" s="130" customFormat="true" ht="15" customHeight="true" x14ac:dyDescent="0.2">
      <c r="A263" s="3514"/>
      <c r="B263" s="155" t="s">
        <v>114</v>
      </c>
      <c r="C263" s="558"/>
      <c r="D263" s="574"/>
      <c r="E263" s="574"/>
      <c r="F263" s="578"/>
      <c r="G263" s="591"/>
      <c r="H263" s="608"/>
      <c r="I263" s="578"/>
      <c r="J263" s="578"/>
      <c r="K263" s="578"/>
      <c r="L263" s="622"/>
      <c r="M263" s="607"/>
      <c r="N263" s="574"/>
      <c r="O263" s="574"/>
      <c r="P263" s="578"/>
      <c r="Q263" s="635"/>
      <c r="R263" s="607"/>
      <c r="S263" s="578"/>
      <c r="T263" s="574"/>
      <c r="U263" s="574"/>
      <c r="V263" s="574"/>
      <c r="W263" s="578"/>
      <c r="X263" s="574"/>
      <c r="Y263" s="649"/>
      <c r="Z263" s="649"/>
      <c r="AA263" s="649"/>
      <c r="AB263" s="649"/>
      <c r="AC263" s="649"/>
      <c r="AD263" s="649"/>
      <c r="AE263" s="2888"/>
      <c r="AF263" s="2888"/>
      <c r="AG263" s="2888"/>
      <c r="AH263" s="2888"/>
      <c r="AI263" s="2888"/>
      <c r="AJ263" s="2888"/>
      <c r="AK263" s="2888"/>
      <c r="AL263" s="2888"/>
      <c r="AM263" s="2888"/>
      <c r="AN263" s="2888"/>
      <c r="AO263" s="2888"/>
      <c r="AP263" s="2888"/>
      <c r="AQ263" s="2888"/>
      <c r="AR263" s="2888"/>
      <c r="AS263" s="2888"/>
      <c r="AT263" s="2888"/>
      <c r="AU263" s="2888"/>
      <c r="AV263" s="2888"/>
      <c r="AW263" s="2888"/>
      <c r="AX263" s="2888"/>
      <c r="AY263" s="2888"/>
      <c r="AZ263" s="239"/>
      <c r="BA263" s="3003"/>
      <c r="BB263" s="431" t="s">
        <v>114</v>
      </c>
      <c r="BC263" s="559"/>
      <c r="BD263" s="682"/>
      <c r="BE263" s="682"/>
      <c r="BF263" s="682"/>
      <c r="BG263" s="699"/>
      <c r="BH263" s="716"/>
      <c r="BI263" s="682"/>
      <c r="BJ263" s="682"/>
      <c r="BK263" s="682"/>
      <c r="BL263" s="699"/>
      <c r="BM263" s="716"/>
      <c r="BN263" s="682"/>
      <c r="BO263" s="682"/>
      <c r="BP263" s="682"/>
      <c r="BQ263" s="699"/>
      <c r="BR263" s="716"/>
      <c r="BS263" s="682"/>
      <c r="BT263" s="682"/>
      <c r="BU263" s="682"/>
      <c r="BV263" s="682"/>
      <c r="BW263" s="682"/>
      <c r="BX263" s="682"/>
      <c r="BY263" s="733"/>
      <c r="BZ263" s="733"/>
      <c r="CA263" s="733"/>
      <c r="CB263" s="733"/>
      <c r="CC263" s="733"/>
      <c r="CD263" s="733"/>
      <c r="CE263" s="2907"/>
      <c r="CF263" s="2907"/>
      <c r="CG263" s="2907"/>
      <c r="CH263" s="2907"/>
      <c r="CI263" s="2907"/>
      <c r="CJ263" s="2907"/>
      <c r="CK263" s="2907"/>
      <c r="CL263" s="2907"/>
      <c r="CM263" s="2907"/>
      <c r="CN263" s="2907"/>
      <c r="CO263" s="2907"/>
      <c r="CP263" s="2907"/>
      <c r="CQ263" s="2907"/>
      <c r="CR263" s="2907"/>
      <c r="CS263" s="2907"/>
      <c r="CT263" s="2907"/>
      <c r="CU263" s="2907"/>
      <c r="CV263" s="2907"/>
      <c r="CW263" s="2907"/>
      <c r="CX263" s="2907"/>
      <c r="CY263" s="2907"/>
      <c r="CZ263" s="2605"/>
    </row>
    <row r="264" s="130" customFormat="true" ht="15" customHeight="true" x14ac:dyDescent="0.2">
      <c r="A264" s="3514" t="s">
        <v>75</v>
      </c>
      <c r="B264" s="155" t="s">
        <v>90</v>
      </c>
      <c r="C264" s="558"/>
      <c r="D264" s="574"/>
      <c r="E264" s="574"/>
      <c r="F264" s="574"/>
      <c r="G264" s="591"/>
      <c r="H264" s="607"/>
      <c r="I264" s="574"/>
      <c r="J264" s="574"/>
      <c r="K264" s="574"/>
      <c r="L264" s="591"/>
      <c r="M264" s="607"/>
      <c r="N264" s="574"/>
      <c r="O264" s="574"/>
      <c r="P264" s="574"/>
      <c r="Q264" s="635"/>
      <c r="R264" s="607"/>
      <c r="S264" s="574"/>
      <c r="T264" s="574"/>
      <c r="U264" s="574"/>
      <c r="V264" s="574"/>
      <c r="W264" s="574"/>
      <c r="X264" s="574"/>
      <c r="Y264" s="649"/>
      <c r="Z264" s="649"/>
      <c r="AA264" s="649"/>
      <c r="AB264" s="649"/>
      <c r="AC264" s="649"/>
      <c r="AD264" s="649"/>
      <c r="AE264" s="2888"/>
      <c r="AF264" s="2888"/>
      <c r="AG264" s="2888"/>
      <c r="AH264" s="2888"/>
      <c r="AI264" s="2888"/>
      <c r="AJ264" s="2888"/>
      <c r="AK264" s="2888"/>
      <c r="AL264" s="2888"/>
      <c r="AM264" s="2888"/>
      <c r="AN264" s="2888"/>
      <c r="AO264" s="2888"/>
      <c r="AP264" s="2888"/>
      <c r="AQ264" s="2888"/>
      <c r="AR264" s="2888"/>
      <c r="AS264" s="2888"/>
      <c r="AT264" s="2888"/>
      <c r="AU264" s="2888"/>
      <c r="AV264" s="2888"/>
      <c r="AW264" s="2888"/>
      <c r="AX264" s="2888"/>
      <c r="AY264" s="2888"/>
      <c r="AZ264" s="239"/>
      <c r="BA264" s="3003" t="s">
        <v>75</v>
      </c>
      <c r="BB264" s="431" t="s">
        <v>90</v>
      </c>
      <c r="BC264" s="559"/>
      <c r="BD264" s="682"/>
      <c r="BE264" s="682"/>
      <c r="BF264" s="682"/>
      <c r="BG264" s="699"/>
      <c r="BH264" s="716"/>
      <c r="BI264" s="682"/>
      <c r="BJ264" s="682"/>
      <c r="BK264" s="682"/>
      <c r="BL264" s="699"/>
      <c r="BM264" s="716"/>
      <c r="BN264" s="682"/>
      <c r="BO264" s="682"/>
      <c r="BP264" s="682"/>
      <c r="BQ264" s="699"/>
      <c r="BR264" s="716"/>
      <c r="BS264" s="682"/>
      <c r="BT264" s="682"/>
      <c r="BU264" s="682"/>
      <c r="BV264" s="682"/>
      <c r="BW264" s="682"/>
      <c r="BX264" s="682"/>
      <c r="BY264" s="733"/>
      <c r="BZ264" s="733"/>
      <c r="CA264" s="733"/>
      <c r="CB264" s="733"/>
      <c r="CC264" s="733"/>
      <c r="CD264" s="733"/>
      <c r="CE264" s="2907"/>
      <c r="CF264" s="2907"/>
      <c r="CG264" s="2907"/>
      <c r="CH264" s="2907"/>
      <c r="CI264" s="2907"/>
      <c r="CJ264" s="2907"/>
      <c r="CK264" s="2907"/>
      <c r="CL264" s="2907"/>
      <c r="CM264" s="2907"/>
      <c r="CN264" s="2907"/>
      <c r="CO264" s="2907"/>
      <c r="CP264" s="2907"/>
      <c r="CQ264" s="2907"/>
      <c r="CR264" s="2907"/>
      <c r="CS264" s="2907"/>
      <c r="CT264" s="2907"/>
      <c r="CU264" s="2907"/>
      <c r="CV264" s="2907"/>
      <c r="CW264" s="2907"/>
      <c r="CX264" s="2907"/>
      <c r="CY264" s="2907"/>
      <c r="CZ264" s="2605"/>
    </row>
    <row r="265" s="130" customFormat="true" ht="15" customHeight="true" x14ac:dyDescent="0.2">
      <c r="A265" s="3514"/>
      <c r="B265" s="155" t="s">
        <v>91</v>
      </c>
      <c r="C265" s="558"/>
      <c r="D265" s="574"/>
      <c r="E265" s="574"/>
      <c r="F265" s="574"/>
      <c r="G265" s="591"/>
      <c r="H265" s="607"/>
      <c r="I265" s="574"/>
      <c r="J265" s="574"/>
      <c r="K265" s="574"/>
      <c r="L265" s="591"/>
      <c r="M265" s="607"/>
      <c r="N265" s="574"/>
      <c r="O265" s="574"/>
      <c r="P265" s="574"/>
      <c r="Q265" s="635"/>
      <c r="R265" s="607"/>
      <c r="S265" s="574"/>
      <c r="T265" s="574"/>
      <c r="U265" s="574"/>
      <c r="V265" s="574"/>
      <c r="W265" s="574"/>
      <c r="X265" s="574"/>
      <c r="Y265" s="649"/>
      <c r="Z265" s="649"/>
      <c r="AA265" s="649"/>
      <c r="AB265" s="649"/>
      <c r="AC265" s="649"/>
      <c r="AD265" s="649"/>
      <c r="AE265" s="2888"/>
      <c r="AF265" s="2888"/>
      <c r="AG265" s="2888"/>
      <c r="AH265" s="2888"/>
      <c r="AI265" s="2888"/>
      <c r="AJ265" s="2888"/>
      <c r="AK265" s="2888"/>
      <c r="AL265" s="2888"/>
      <c r="AM265" s="2888"/>
      <c r="AN265" s="2888"/>
      <c r="AO265" s="2888"/>
      <c r="AP265" s="2888"/>
      <c r="AQ265" s="2888"/>
      <c r="AR265" s="2888"/>
      <c r="AS265" s="2888"/>
      <c r="AT265" s="2888"/>
      <c r="AU265" s="2888"/>
      <c r="AV265" s="2888"/>
      <c r="AW265" s="2888"/>
      <c r="AX265" s="2888"/>
      <c r="AY265" s="2888"/>
      <c r="AZ265" s="239"/>
      <c r="BA265" s="3003"/>
      <c r="BB265" s="431" t="s">
        <v>91</v>
      </c>
      <c r="BC265" s="559"/>
      <c r="BD265" s="682"/>
      <c r="BE265" s="682"/>
      <c r="BF265" s="682"/>
      <c r="BG265" s="699"/>
      <c r="BH265" s="716"/>
      <c r="BI265" s="682"/>
      <c r="BJ265" s="682"/>
      <c r="BK265" s="682"/>
      <c r="BL265" s="699"/>
      <c r="BM265" s="716"/>
      <c r="BN265" s="682"/>
      <c r="BO265" s="682"/>
      <c r="BP265" s="682"/>
      <c r="BQ265" s="699"/>
      <c r="BR265" s="716"/>
      <c r="BS265" s="682"/>
      <c r="BT265" s="682"/>
      <c r="BU265" s="682"/>
      <c r="BV265" s="682"/>
      <c r="BW265" s="682"/>
      <c r="BX265" s="682"/>
      <c r="BY265" s="733"/>
      <c r="BZ265" s="733"/>
      <c r="CA265" s="733"/>
      <c r="CB265" s="733"/>
      <c r="CC265" s="733"/>
      <c r="CD265" s="733"/>
      <c r="CE265" s="2907"/>
      <c r="CF265" s="2907"/>
      <c r="CG265" s="2907"/>
      <c r="CH265" s="2907"/>
      <c r="CI265" s="2907"/>
      <c r="CJ265" s="2907"/>
      <c r="CK265" s="2907"/>
      <c r="CL265" s="2907"/>
      <c r="CM265" s="2907"/>
      <c r="CN265" s="2907"/>
      <c r="CO265" s="2907"/>
      <c r="CP265" s="2907"/>
      <c r="CQ265" s="2907"/>
      <c r="CR265" s="2907"/>
      <c r="CS265" s="2907"/>
      <c r="CT265" s="2907"/>
      <c r="CU265" s="2907"/>
      <c r="CV265" s="2907"/>
      <c r="CW265" s="2907"/>
      <c r="CX265" s="2907"/>
      <c r="CY265" s="2907"/>
      <c r="CZ265" s="2605"/>
    </row>
    <row r="266" s="130" customFormat="true" ht="15" customHeight="true" x14ac:dyDescent="0.2">
      <c r="A266" s="3514"/>
      <c r="B266" s="155" t="s">
        <v>92</v>
      </c>
      <c r="C266" s="558"/>
      <c r="D266" s="574"/>
      <c r="E266" s="574"/>
      <c r="F266" s="574"/>
      <c r="G266" s="591"/>
      <c r="H266" s="607"/>
      <c r="I266" s="574"/>
      <c r="J266" s="574"/>
      <c r="K266" s="574"/>
      <c r="L266" s="591"/>
      <c r="M266" s="607"/>
      <c r="N266" s="574"/>
      <c r="O266" s="574"/>
      <c r="P266" s="574"/>
      <c r="Q266" s="635"/>
      <c r="R266" s="607"/>
      <c r="S266" s="574"/>
      <c r="T266" s="574"/>
      <c r="U266" s="574"/>
      <c r="V266" s="574"/>
      <c r="W266" s="574"/>
      <c r="X266" s="574"/>
      <c r="Y266" s="649"/>
      <c r="Z266" s="649"/>
      <c r="AA266" s="649"/>
      <c r="AB266" s="649"/>
      <c r="AC266" s="649"/>
      <c r="AD266" s="649"/>
      <c r="AE266" s="2888"/>
      <c r="AF266" s="2888"/>
      <c r="AG266" s="2888"/>
      <c r="AH266" s="2888"/>
      <c r="AI266" s="2888"/>
      <c r="AJ266" s="2888"/>
      <c r="AK266" s="2888"/>
      <c r="AL266" s="2888"/>
      <c r="AM266" s="2888"/>
      <c r="AN266" s="2888"/>
      <c r="AO266" s="2888"/>
      <c r="AP266" s="2888"/>
      <c r="AQ266" s="2888"/>
      <c r="AR266" s="2888"/>
      <c r="AS266" s="2888"/>
      <c r="AT266" s="2888"/>
      <c r="AU266" s="2888"/>
      <c r="AV266" s="2888"/>
      <c r="AW266" s="2888"/>
      <c r="AX266" s="2888"/>
      <c r="AY266" s="2888"/>
      <c r="AZ266" s="239"/>
      <c r="BA266" s="3003"/>
      <c r="BB266" s="431" t="s">
        <v>92</v>
      </c>
      <c r="BC266" s="559"/>
      <c r="BD266" s="682"/>
      <c r="BE266" s="682"/>
      <c r="BF266" s="682"/>
      <c r="BG266" s="699"/>
      <c r="BH266" s="716"/>
      <c r="BI266" s="682"/>
      <c r="BJ266" s="682"/>
      <c r="BK266" s="682"/>
      <c r="BL266" s="699"/>
      <c r="BM266" s="716"/>
      <c r="BN266" s="682"/>
      <c r="BO266" s="682"/>
      <c r="BP266" s="682"/>
      <c r="BQ266" s="699"/>
      <c r="BR266" s="716"/>
      <c r="BS266" s="682"/>
      <c r="BT266" s="682"/>
      <c r="BU266" s="682"/>
      <c r="BV266" s="682"/>
      <c r="BW266" s="682"/>
      <c r="BX266" s="682"/>
      <c r="BY266" s="733"/>
      <c r="BZ266" s="733"/>
      <c r="CA266" s="733"/>
      <c r="CB266" s="733"/>
      <c r="CC266" s="733"/>
      <c r="CD266" s="733"/>
      <c r="CE266" s="2907"/>
      <c r="CF266" s="2907"/>
      <c r="CG266" s="2907"/>
      <c r="CH266" s="2907"/>
      <c r="CI266" s="2907"/>
      <c r="CJ266" s="2907"/>
      <c r="CK266" s="2907"/>
      <c r="CL266" s="2907"/>
      <c r="CM266" s="2907"/>
      <c r="CN266" s="2907"/>
      <c r="CO266" s="2907"/>
      <c r="CP266" s="2907"/>
      <c r="CQ266" s="2907"/>
      <c r="CR266" s="2907"/>
      <c r="CS266" s="2907"/>
      <c r="CT266" s="2907"/>
      <c r="CU266" s="2907"/>
      <c r="CV266" s="2907"/>
      <c r="CW266" s="2907"/>
      <c r="CX266" s="2907"/>
      <c r="CY266" s="2907"/>
      <c r="CZ266" s="2605"/>
    </row>
    <row r="267" s="130" customFormat="true" ht="15" customHeight="true" x14ac:dyDescent="0.2">
      <c r="A267" s="3514"/>
      <c r="B267" s="155" t="s">
        <v>114</v>
      </c>
      <c r="C267" s="558"/>
      <c r="D267" s="574"/>
      <c r="E267" s="574"/>
      <c r="F267" s="574"/>
      <c r="G267" s="591"/>
      <c r="H267" s="607"/>
      <c r="I267" s="574"/>
      <c r="J267" s="574"/>
      <c r="K267" s="574"/>
      <c r="L267" s="591"/>
      <c r="M267" s="607"/>
      <c r="N267" s="574"/>
      <c r="O267" s="574"/>
      <c r="P267" s="574"/>
      <c r="Q267" s="635"/>
      <c r="R267" s="607"/>
      <c r="S267" s="574"/>
      <c r="T267" s="574"/>
      <c r="U267" s="574"/>
      <c r="V267" s="574"/>
      <c r="W267" s="574"/>
      <c r="X267" s="574"/>
      <c r="Y267" s="649"/>
      <c r="Z267" s="649"/>
      <c r="AA267" s="649"/>
      <c r="AB267" s="649"/>
      <c r="AC267" s="649"/>
      <c r="AD267" s="649"/>
      <c r="AE267" s="2888"/>
      <c r="AF267" s="2888"/>
      <c r="AG267" s="2888"/>
      <c r="AH267" s="2888"/>
      <c r="AI267" s="2888"/>
      <c r="AJ267" s="2888"/>
      <c r="AK267" s="2888"/>
      <c r="AL267" s="2888"/>
      <c r="AM267" s="2888"/>
      <c r="AN267" s="2888"/>
      <c r="AO267" s="2888"/>
      <c r="AP267" s="2888"/>
      <c r="AQ267" s="2888"/>
      <c r="AR267" s="2888"/>
      <c r="AS267" s="2888"/>
      <c r="AT267" s="2888"/>
      <c r="AU267" s="2888"/>
      <c r="AV267" s="2888"/>
      <c r="AW267" s="2888"/>
      <c r="AX267" s="2888"/>
      <c r="AY267" s="2888"/>
      <c r="AZ267" s="239"/>
      <c r="BA267" s="3003"/>
      <c r="BB267" s="431" t="s">
        <v>114</v>
      </c>
      <c r="BC267" s="559"/>
      <c r="BD267" s="682"/>
      <c r="BE267" s="682"/>
      <c r="BF267" s="682"/>
      <c r="BG267" s="699"/>
      <c r="BH267" s="716"/>
      <c r="BI267" s="682"/>
      <c r="BJ267" s="682"/>
      <c r="BK267" s="682"/>
      <c r="BL267" s="699"/>
      <c r="BM267" s="716"/>
      <c r="BN267" s="682"/>
      <c r="BO267" s="682"/>
      <c r="BP267" s="682"/>
      <c r="BQ267" s="699"/>
      <c r="BR267" s="716"/>
      <c r="BS267" s="682"/>
      <c r="BT267" s="682"/>
      <c r="BU267" s="682"/>
      <c r="BV267" s="682"/>
      <c r="BW267" s="682"/>
      <c r="BX267" s="682"/>
      <c r="BY267" s="733"/>
      <c r="BZ267" s="733"/>
      <c r="CA267" s="733"/>
      <c r="CB267" s="733"/>
      <c r="CC267" s="733"/>
      <c r="CD267" s="733"/>
      <c r="CE267" s="2907"/>
      <c r="CF267" s="2907"/>
      <c r="CG267" s="2907"/>
      <c r="CH267" s="2907"/>
      <c r="CI267" s="2907"/>
      <c r="CJ267" s="2907"/>
      <c r="CK267" s="2907"/>
      <c r="CL267" s="2907"/>
      <c r="CM267" s="2907"/>
      <c r="CN267" s="2907"/>
      <c r="CO267" s="2907"/>
      <c r="CP267" s="2907"/>
      <c r="CQ267" s="2907"/>
      <c r="CR267" s="2907"/>
      <c r="CS267" s="2907"/>
      <c r="CT267" s="2907"/>
      <c r="CU267" s="2907"/>
      <c r="CV267" s="2907"/>
      <c r="CW267" s="2907"/>
      <c r="CX267" s="2907"/>
      <c r="CY267" s="2907"/>
      <c r="CZ267" s="2605"/>
    </row>
    <row r="268" s="130" customFormat="true" ht="15" customHeight="true" x14ac:dyDescent="0.2">
      <c r="A268" s="3514" t="s">
        <v>117</v>
      </c>
      <c r="B268" s="155" t="s">
        <v>90</v>
      </c>
      <c r="C268" s="558"/>
      <c r="D268" s="574"/>
      <c r="E268" s="574"/>
      <c r="F268" s="574"/>
      <c r="G268" s="591"/>
      <c r="H268" s="607"/>
      <c r="I268" s="574"/>
      <c r="J268" s="574"/>
      <c r="K268" s="574"/>
      <c r="L268" s="591"/>
      <c r="M268" s="607"/>
      <c r="N268" s="574"/>
      <c r="O268" s="574"/>
      <c r="P268" s="574"/>
      <c r="Q268" s="635"/>
      <c r="R268" s="607"/>
      <c r="S268" s="574"/>
      <c r="T268" s="574"/>
      <c r="U268" s="574"/>
      <c r="V268" s="574"/>
      <c r="W268" s="574"/>
      <c r="X268" s="574"/>
      <c r="Y268" s="649"/>
      <c r="Z268" s="649"/>
      <c r="AA268" s="649"/>
      <c r="AB268" s="649"/>
      <c r="AC268" s="649"/>
      <c r="AD268" s="649"/>
      <c r="AE268" s="2888"/>
      <c r="AF268" s="2888"/>
      <c r="AG268" s="2888"/>
      <c r="AH268" s="2888"/>
      <c r="AI268" s="2888"/>
      <c r="AJ268" s="2888"/>
      <c r="AK268" s="2888"/>
      <c r="AL268" s="2888"/>
      <c r="AM268" s="2888"/>
      <c r="AN268" s="2888"/>
      <c r="AO268" s="2888"/>
      <c r="AP268" s="2888"/>
      <c r="AQ268" s="2888"/>
      <c r="AR268" s="2888"/>
      <c r="AS268" s="2888"/>
      <c r="AT268" s="2888"/>
      <c r="AU268" s="2888"/>
      <c r="AV268" s="2888"/>
      <c r="AW268" s="2888"/>
      <c r="AX268" s="2888"/>
      <c r="AY268" s="2888"/>
      <c r="AZ268" s="239"/>
      <c r="BA268" s="3003" t="s">
        <v>117</v>
      </c>
      <c r="BB268" s="431" t="s">
        <v>90</v>
      </c>
      <c r="BC268" s="559"/>
      <c r="BD268" s="682"/>
      <c r="BE268" s="682"/>
      <c r="BF268" s="682"/>
      <c r="BG268" s="699"/>
      <c r="BH268" s="716"/>
      <c r="BI268" s="682"/>
      <c r="BJ268" s="682"/>
      <c r="BK268" s="682"/>
      <c r="BL268" s="699"/>
      <c r="BM268" s="716"/>
      <c r="BN268" s="682"/>
      <c r="BO268" s="682"/>
      <c r="BP268" s="682"/>
      <c r="BQ268" s="699"/>
      <c r="BR268" s="716"/>
      <c r="BS268" s="682"/>
      <c r="BT268" s="682"/>
      <c r="BU268" s="682"/>
      <c r="BV268" s="682"/>
      <c r="BW268" s="682"/>
      <c r="BX268" s="682"/>
      <c r="BY268" s="733"/>
      <c r="BZ268" s="733"/>
      <c r="CA268" s="733"/>
      <c r="CB268" s="733"/>
      <c r="CC268" s="733"/>
      <c r="CD268" s="733"/>
      <c r="CE268" s="2907"/>
      <c r="CF268" s="2907"/>
      <c r="CG268" s="2907"/>
      <c r="CH268" s="2907"/>
      <c r="CI268" s="2907"/>
      <c r="CJ268" s="2907"/>
      <c r="CK268" s="2907"/>
      <c r="CL268" s="2907"/>
      <c r="CM268" s="2907"/>
      <c r="CN268" s="2907"/>
      <c r="CO268" s="2907"/>
      <c r="CP268" s="2907"/>
      <c r="CQ268" s="2907"/>
      <c r="CR268" s="2907"/>
      <c r="CS268" s="2907"/>
      <c r="CT268" s="2907"/>
      <c r="CU268" s="2907"/>
      <c r="CV268" s="2907"/>
      <c r="CW268" s="2907"/>
      <c r="CX268" s="2907"/>
      <c r="CY268" s="2907"/>
      <c r="CZ268" s="2605"/>
    </row>
    <row r="269" s="130" customFormat="true" ht="15" customHeight="true" x14ac:dyDescent="0.2">
      <c r="A269" s="3514"/>
      <c r="B269" s="155" t="s">
        <v>91</v>
      </c>
      <c r="C269" s="558"/>
      <c r="D269" s="574"/>
      <c r="E269" s="574"/>
      <c r="F269" s="574"/>
      <c r="G269" s="591"/>
      <c r="H269" s="607"/>
      <c r="I269" s="574"/>
      <c r="J269" s="574"/>
      <c r="K269" s="574"/>
      <c r="L269" s="591"/>
      <c r="M269" s="607"/>
      <c r="N269" s="574"/>
      <c r="O269" s="574"/>
      <c r="P269" s="574"/>
      <c r="Q269" s="635"/>
      <c r="R269" s="607"/>
      <c r="S269" s="574"/>
      <c r="T269" s="574"/>
      <c r="U269" s="574"/>
      <c r="V269" s="574"/>
      <c r="W269" s="574"/>
      <c r="X269" s="574"/>
      <c r="Y269" s="649"/>
      <c r="Z269" s="649"/>
      <c r="AA269" s="649"/>
      <c r="AB269" s="649"/>
      <c r="AC269" s="649"/>
      <c r="AD269" s="649"/>
      <c r="AE269" s="2888"/>
      <c r="AF269" s="2888"/>
      <c r="AG269" s="2888"/>
      <c r="AH269" s="2888"/>
      <c r="AI269" s="2888"/>
      <c r="AJ269" s="2888"/>
      <c r="AK269" s="2888"/>
      <c r="AL269" s="2888"/>
      <c r="AM269" s="2888"/>
      <c r="AN269" s="2888"/>
      <c r="AO269" s="2888"/>
      <c r="AP269" s="2888"/>
      <c r="AQ269" s="2888"/>
      <c r="AR269" s="2888"/>
      <c r="AS269" s="2888"/>
      <c r="AT269" s="2888"/>
      <c r="AU269" s="2888"/>
      <c r="AV269" s="2888"/>
      <c r="AW269" s="2888"/>
      <c r="AX269" s="2888"/>
      <c r="AY269" s="2888"/>
      <c r="AZ269" s="239"/>
      <c r="BA269" s="3003"/>
      <c r="BB269" s="431" t="s">
        <v>91</v>
      </c>
      <c r="BC269" s="559"/>
      <c r="BD269" s="682"/>
      <c r="BE269" s="682"/>
      <c r="BF269" s="682"/>
      <c r="BG269" s="699"/>
      <c r="BH269" s="716"/>
      <c r="BI269" s="682"/>
      <c r="BJ269" s="682"/>
      <c r="BK269" s="682"/>
      <c r="BL269" s="699"/>
      <c r="BM269" s="716"/>
      <c r="BN269" s="682"/>
      <c r="BO269" s="682"/>
      <c r="BP269" s="682"/>
      <c r="BQ269" s="699"/>
      <c r="BR269" s="716"/>
      <c r="BS269" s="682"/>
      <c r="BT269" s="682"/>
      <c r="BU269" s="682"/>
      <c r="BV269" s="682"/>
      <c r="BW269" s="682"/>
      <c r="BX269" s="682"/>
      <c r="BY269" s="733"/>
      <c r="BZ269" s="733"/>
      <c r="CA269" s="733"/>
      <c r="CB269" s="733"/>
      <c r="CC269" s="733"/>
      <c r="CD269" s="733"/>
      <c r="CE269" s="2907"/>
      <c r="CF269" s="2907"/>
      <c r="CG269" s="2907"/>
      <c r="CH269" s="2907"/>
      <c r="CI269" s="2907"/>
      <c r="CJ269" s="2907"/>
      <c r="CK269" s="2907"/>
      <c r="CL269" s="2907"/>
      <c r="CM269" s="2907"/>
      <c r="CN269" s="2907"/>
      <c r="CO269" s="2907"/>
      <c r="CP269" s="2907"/>
      <c r="CQ269" s="2907"/>
      <c r="CR269" s="2907"/>
      <c r="CS269" s="2907"/>
      <c r="CT269" s="2907"/>
      <c r="CU269" s="2907"/>
      <c r="CV269" s="2907"/>
      <c r="CW269" s="2907"/>
      <c r="CX269" s="2907"/>
      <c r="CY269" s="2907"/>
      <c r="CZ269" s="2605"/>
    </row>
    <row r="270" s="130" customFormat="true" ht="15" customHeight="true" x14ac:dyDescent="0.2">
      <c r="A270" s="3514"/>
      <c r="B270" s="155" t="s">
        <v>92</v>
      </c>
      <c r="C270" s="558"/>
      <c r="D270" s="574"/>
      <c r="E270" s="574"/>
      <c r="F270" s="574"/>
      <c r="G270" s="591"/>
      <c r="H270" s="607"/>
      <c r="I270" s="574"/>
      <c r="J270" s="574"/>
      <c r="K270" s="574"/>
      <c r="L270" s="591"/>
      <c r="M270" s="607"/>
      <c r="N270" s="574"/>
      <c r="O270" s="574"/>
      <c r="P270" s="574"/>
      <c r="Q270" s="635"/>
      <c r="R270" s="607"/>
      <c r="S270" s="574"/>
      <c r="T270" s="574"/>
      <c r="U270" s="574"/>
      <c r="V270" s="574"/>
      <c r="W270" s="574"/>
      <c r="X270" s="574"/>
      <c r="Y270" s="649"/>
      <c r="Z270" s="649"/>
      <c r="AA270" s="649"/>
      <c r="AB270" s="649"/>
      <c r="AC270" s="649"/>
      <c r="AD270" s="649"/>
      <c r="AE270" s="2888"/>
      <c r="AF270" s="2888"/>
      <c r="AG270" s="2888"/>
      <c r="AH270" s="2888"/>
      <c r="AI270" s="2888"/>
      <c r="AJ270" s="2888"/>
      <c r="AK270" s="2888"/>
      <c r="AL270" s="2888"/>
      <c r="AM270" s="2888"/>
      <c r="AN270" s="2888"/>
      <c r="AO270" s="2888"/>
      <c r="AP270" s="2888"/>
      <c r="AQ270" s="2888"/>
      <c r="AR270" s="2888"/>
      <c r="AS270" s="2888"/>
      <c r="AT270" s="2888"/>
      <c r="AU270" s="2888"/>
      <c r="AV270" s="2888"/>
      <c r="AW270" s="2888"/>
      <c r="AX270" s="2888"/>
      <c r="AY270" s="2888"/>
      <c r="AZ270" s="239"/>
      <c r="BA270" s="3003"/>
      <c r="BB270" s="431" t="s">
        <v>92</v>
      </c>
      <c r="BC270" s="559"/>
      <c r="BD270" s="682"/>
      <c r="BE270" s="682"/>
      <c r="BF270" s="682"/>
      <c r="BG270" s="699"/>
      <c r="BH270" s="716"/>
      <c r="BI270" s="682"/>
      <c r="BJ270" s="682"/>
      <c r="BK270" s="682"/>
      <c r="BL270" s="699"/>
      <c r="BM270" s="716"/>
      <c r="BN270" s="682"/>
      <c r="BO270" s="682"/>
      <c r="BP270" s="682"/>
      <c r="BQ270" s="699"/>
      <c r="BR270" s="716"/>
      <c r="BS270" s="682"/>
      <c r="BT270" s="682"/>
      <c r="BU270" s="682"/>
      <c r="BV270" s="682"/>
      <c r="BW270" s="682"/>
      <c r="BX270" s="682"/>
      <c r="BY270" s="733"/>
      <c r="BZ270" s="733"/>
      <c r="CA270" s="733"/>
      <c r="CB270" s="733"/>
      <c r="CC270" s="733"/>
      <c r="CD270" s="733"/>
      <c r="CE270" s="2907"/>
      <c r="CF270" s="2907"/>
      <c r="CG270" s="2907"/>
      <c r="CH270" s="2907"/>
      <c r="CI270" s="2907"/>
      <c r="CJ270" s="2907"/>
      <c r="CK270" s="2907"/>
      <c r="CL270" s="2907"/>
      <c r="CM270" s="2907"/>
      <c r="CN270" s="2907"/>
      <c r="CO270" s="2907"/>
      <c r="CP270" s="2907"/>
      <c r="CQ270" s="2907"/>
      <c r="CR270" s="2907"/>
      <c r="CS270" s="2907"/>
      <c r="CT270" s="2907"/>
      <c r="CU270" s="2907"/>
      <c r="CV270" s="2907"/>
      <c r="CW270" s="2907"/>
      <c r="CX270" s="2907"/>
      <c r="CY270" s="2907"/>
      <c r="CZ270" s="2605"/>
    </row>
    <row r="271" s="130" customFormat="true" ht="15" customHeight="true" x14ac:dyDescent="0.2">
      <c r="A271" s="3514" t="s">
        <v>76</v>
      </c>
      <c r="B271" s="155" t="s">
        <v>50</v>
      </c>
      <c r="C271" s="559"/>
      <c r="D271" s="575"/>
      <c r="E271" s="575"/>
      <c r="F271" s="575"/>
      <c r="G271" s="592"/>
      <c r="H271" s="559"/>
      <c r="I271" s="575"/>
      <c r="J271" s="575"/>
      <c r="K271" s="575"/>
      <c r="L271" s="592"/>
      <c r="M271" s="559"/>
      <c r="N271" s="575"/>
      <c r="O271" s="575"/>
      <c r="P271" s="575"/>
      <c r="Q271" s="636"/>
      <c r="R271" s="559"/>
      <c r="S271" s="575"/>
      <c r="T271" s="575"/>
      <c r="U271" s="575"/>
      <c r="V271" s="575"/>
      <c r="W271" s="575"/>
      <c r="X271" s="575"/>
      <c r="Y271" s="636"/>
      <c r="Z271" s="636"/>
      <c r="AA271" s="636"/>
      <c r="AB271" s="636"/>
      <c r="AC271" s="636"/>
      <c r="AD271" s="636"/>
      <c r="AE271" s="2889"/>
      <c r="AF271" s="2889"/>
      <c r="AG271" s="2889"/>
      <c r="AH271" s="2889"/>
      <c r="AI271" s="2889"/>
      <c r="AJ271" s="2889"/>
      <c r="AK271" s="2889"/>
      <c r="AL271" s="2889"/>
      <c r="AM271" s="2889"/>
      <c r="AN271" s="2889"/>
      <c r="AO271" s="2889"/>
      <c r="AP271" s="2889"/>
      <c r="AQ271" s="2889"/>
      <c r="AR271" s="2889"/>
      <c r="AS271" s="2889"/>
      <c r="AT271" s="2889"/>
      <c r="AU271" s="2889"/>
      <c r="AV271" s="2889"/>
      <c r="AW271" s="2889"/>
      <c r="AX271" s="2889"/>
      <c r="AY271" s="2889"/>
      <c r="AZ271" s="239"/>
      <c r="BA271" s="3003" t="s">
        <v>76</v>
      </c>
      <c r="BB271" s="431" t="s">
        <v>50</v>
      </c>
      <c r="BC271" s="559"/>
      <c r="BD271" s="575"/>
      <c r="BE271" s="575"/>
      <c r="BF271" s="575"/>
      <c r="BG271" s="592"/>
      <c r="BH271" s="559"/>
      <c r="BI271" s="575"/>
      <c r="BJ271" s="575"/>
      <c r="BK271" s="575"/>
      <c r="BL271" s="592"/>
      <c r="BM271" s="559"/>
      <c r="BN271" s="575"/>
      <c r="BO271" s="575"/>
      <c r="BP271" s="575"/>
      <c r="BQ271" s="592"/>
      <c r="BR271" s="559"/>
      <c r="BS271" s="575"/>
      <c r="BT271" s="575"/>
      <c r="BU271" s="575"/>
      <c r="BV271" s="575"/>
      <c r="BW271" s="575"/>
      <c r="BX271" s="575"/>
      <c r="BY271" s="636"/>
      <c r="BZ271" s="636"/>
      <c r="CA271" s="636"/>
      <c r="CB271" s="636"/>
      <c r="CC271" s="636"/>
      <c r="CD271" s="636"/>
      <c r="CE271" s="2889"/>
      <c r="CF271" s="2889"/>
      <c r="CG271" s="2889"/>
      <c r="CH271" s="2889"/>
      <c r="CI271" s="2889"/>
      <c r="CJ271" s="2889"/>
      <c r="CK271" s="2889"/>
      <c r="CL271" s="2889"/>
      <c r="CM271" s="2889"/>
      <c r="CN271" s="2889"/>
      <c r="CO271" s="2889"/>
      <c r="CP271" s="2889"/>
      <c r="CQ271" s="2889"/>
      <c r="CR271" s="2889"/>
      <c r="CS271" s="2889"/>
      <c r="CT271" s="2889"/>
      <c r="CU271" s="2889"/>
      <c r="CV271" s="2889"/>
      <c r="CW271" s="2889"/>
      <c r="CX271" s="2889"/>
      <c r="CY271" s="2889"/>
      <c r="CZ271" s="2606"/>
    </row>
    <row r="272" s="130" customFormat="true" ht="15" customHeight="true" x14ac:dyDescent="0.2">
      <c r="A272" s="3514"/>
      <c r="B272" s="155" t="s">
        <v>49</v>
      </c>
      <c r="C272" s="559"/>
      <c r="D272" s="575"/>
      <c r="E272" s="575"/>
      <c r="F272" s="575"/>
      <c r="G272" s="592"/>
      <c r="H272" s="559"/>
      <c r="I272" s="575"/>
      <c r="J272" s="575"/>
      <c r="K272" s="575"/>
      <c r="L272" s="592"/>
      <c r="M272" s="559"/>
      <c r="N272" s="575"/>
      <c r="O272" s="575"/>
      <c r="P272" s="575"/>
      <c r="Q272" s="636"/>
      <c r="R272" s="559"/>
      <c r="S272" s="575"/>
      <c r="T272" s="575"/>
      <c r="U272" s="575"/>
      <c r="V272" s="575"/>
      <c r="W272" s="575"/>
      <c r="X272" s="575"/>
      <c r="Y272" s="636"/>
      <c r="Z272" s="636"/>
      <c r="AA272" s="636"/>
      <c r="AB272" s="636"/>
      <c r="AC272" s="636"/>
      <c r="AD272" s="636"/>
      <c r="AE272" s="2889"/>
      <c r="AF272" s="2889"/>
      <c r="AG272" s="2889"/>
      <c r="AH272" s="2889"/>
      <c r="AI272" s="2889"/>
      <c r="AJ272" s="2889"/>
      <c r="AK272" s="2889"/>
      <c r="AL272" s="2889"/>
      <c r="AM272" s="2889"/>
      <c r="AN272" s="2889"/>
      <c r="AO272" s="2889"/>
      <c r="AP272" s="2889"/>
      <c r="AQ272" s="2889"/>
      <c r="AR272" s="2889"/>
      <c r="AS272" s="2889"/>
      <c r="AT272" s="2889"/>
      <c r="AU272" s="2889"/>
      <c r="AV272" s="2889"/>
      <c r="AW272" s="2889"/>
      <c r="AX272" s="2889"/>
      <c r="AY272" s="2889"/>
      <c r="AZ272" s="239"/>
      <c r="BA272" s="3003"/>
      <c r="BB272" s="431" t="s">
        <v>49</v>
      </c>
      <c r="BC272" s="559"/>
      <c r="BD272" s="575"/>
      <c r="BE272" s="575"/>
      <c r="BF272" s="575"/>
      <c r="BG272" s="592"/>
      <c r="BH272" s="559"/>
      <c r="BI272" s="575"/>
      <c r="BJ272" s="575"/>
      <c r="BK272" s="575"/>
      <c r="BL272" s="592"/>
      <c r="BM272" s="559"/>
      <c r="BN272" s="575"/>
      <c r="BO272" s="575"/>
      <c r="BP272" s="575"/>
      <c r="BQ272" s="592"/>
      <c r="BR272" s="559"/>
      <c r="BS272" s="575"/>
      <c r="BT272" s="575"/>
      <c r="BU272" s="575"/>
      <c r="BV272" s="575"/>
      <c r="BW272" s="575"/>
      <c r="BX272" s="575"/>
      <c r="BY272" s="636"/>
      <c r="BZ272" s="636"/>
      <c r="CA272" s="636"/>
      <c r="CB272" s="636"/>
      <c r="CC272" s="636"/>
      <c r="CD272" s="636"/>
      <c r="CE272" s="2889"/>
      <c r="CF272" s="2889"/>
      <c r="CG272" s="2889"/>
      <c r="CH272" s="2889"/>
      <c r="CI272" s="2889"/>
      <c r="CJ272" s="2889"/>
      <c r="CK272" s="2889"/>
      <c r="CL272" s="2889"/>
      <c r="CM272" s="2889"/>
      <c r="CN272" s="2889"/>
      <c r="CO272" s="2889"/>
      <c r="CP272" s="2889"/>
      <c r="CQ272" s="2889"/>
      <c r="CR272" s="2889"/>
      <c r="CS272" s="2889"/>
      <c r="CT272" s="2889"/>
      <c r="CU272" s="2889"/>
      <c r="CV272" s="2889"/>
      <c r="CW272" s="2889"/>
      <c r="CX272" s="2889"/>
      <c r="CY272" s="2889"/>
      <c r="CZ272" s="2606"/>
    </row>
    <row r="273" s="130" customFormat="true" ht="15" customHeight="true" x14ac:dyDescent="0.2">
      <c r="A273" s="3514"/>
      <c r="B273" s="155" t="s">
        <v>114</v>
      </c>
      <c r="C273" s="559"/>
      <c r="D273" s="575"/>
      <c r="E273" s="575"/>
      <c r="F273" s="575"/>
      <c r="G273" s="592"/>
      <c r="H273" s="559"/>
      <c r="I273" s="575"/>
      <c r="J273" s="575"/>
      <c r="K273" s="575"/>
      <c r="L273" s="592"/>
      <c r="M273" s="559"/>
      <c r="N273" s="575"/>
      <c r="O273" s="575"/>
      <c r="P273" s="575"/>
      <c r="Q273" s="636"/>
      <c r="R273" s="559"/>
      <c r="S273" s="575"/>
      <c r="T273" s="575"/>
      <c r="U273" s="575"/>
      <c r="V273" s="575"/>
      <c r="W273" s="575"/>
      <c r="X273" s="575"/>
      <c r="Y273" s="636"/>
      <c r="Z273" s="636"/>
      <c r="AA273" s="636"/>
      <c r="AB273" s="636"/>
      <c r="AC273" s="636"/>
      <c r="AD273" s="636"/>
      <c r="AE273" s="2889"/>
      <c r="AF273" s="2889"/>
      <c r="AG273" s="2889"/>
      <c r="AH273" s="2889"/>
      <c r="AI273" s="2889"/>
      <c r="AJ273" s="2889"/>
      <c r="AK273" s="2889"/>
      <c r="AL273" s="2889"/>
      <c r="AM273" s="2889"/>
      <c r="AN273" s="2889"/>
      <c r="AO273" s="2889"/>
      <c r="AP273" s="2889"/>
      <c r="AQ273" s="2889"/>
      <c r="AR273" s="2889"/>
      <c r="AS273" s="2889"/>
      <c r="AT273" s="2889"/>
      <c r="AU273" s="2889"/>
      <c r="AV273" s="2889"/>
      <c r="AW273" s="2889"/>
      <c r="AX273" s="2889"/>
      <c r="AY273" s="2889"/>
      <c r="AZ273" s="239"/>
      <c r="BA273" s="3003"/>
      <c r="BB273" s="431" t="s">
        <v>114</v>
      </c>
      <c r="BC273" s="559"/>
      <c r="BD273" s="575"/>
      <c r="BE273" s="575"/>
      <c r="BF273" s="575"/>
      <c r="BG273" s="592"/>
      <c r="BH273" s="559"/>
      <c r="BI273" s="575"/>
      <c r="BJ273" s="575"/>
      <c r="BK273" s="575"/>
      <c r="BL273" s="592"/>
      <c r="BM273" s="559"/>
      <c r="BN273" s="575"/>
      <c r="BO273" s="575"/>
      <c r="BP273" s="575"/>
      <c r="BQ273" s="592"/>
      <c r="BR273" s="559"/>
      <c r="BS273" s="575"/>
      <c r="BT273" s="575"/>
      <c r="BU273" s="575"/>
      <c r="BV273" s="575"/>
      <c r="BW273" s="575"/>
      <c r="BX273" s="575"/>
      <c r="BY273" s="636"/>
      <c r="BZ273" s="636"/>
      <c r="CA273" s="636"/>
      <c r="CB273" s="636"/>
      <c r="CC273" s="636"/>
      <c r="CD273" s="636"/>
      <c r="CE273" s="2889"/>
      <c r="CF273" s="2889"/>
      <c r="CG273" s="2889"/>
      <c r="CH273" s="2889"/>
      <c r="CI273" s="2889"/>
      <c r="CJ273" s="2889"/>
      <c r="CK273" s="2889"/>
      <c r="CL273" s="2889"/>
      <c r="CM273" s="2889"/>
      <c r="CN273" s="2889"/>
      <c r="CO273" s="2889"/>
      <c r="CP273" s="2889"/>
      <c r="CQ273" s="2889"/>
      <c r="CR273" s="2889"/>
      <c r="CS273" s="2889"/>
      <c r="CT273" s="2889"/>
      <c r="CU273" s="2889"/>
      <c r="CV273" s="2889"/>
      <c r="CW273" s="2889"/>
      <c r="CX273" s="2889"/>
      <c r="CY273" s="2889"/>
      <c r="CZ273" s="2606"/>
    </row>
    <row r="274" s="130" customFormat="true" ht="15" customHeight="true" x14ac:dyDescent="0.2">
      <c r="A274" s="3514" t="s">
        <v>77</v>
      </c>
      <c r="B274" s="155" t="s">
        <v>50</v>
      </c>
      <c r="C274" s="558"/>
      <c r="D274" s="574"/>
      <c r="E274" s="574"/>
      <c r="F274" s="574"/>
      <c r="G274" s="591"/>
      <c r="H274" s="607"/>
      <c r="I274" s="574"/>
      <c r="J274" s="574"/>
      <c r="K274" s="574"/>
      <c r="L274" s="591"/>
      <c r="M274" s="607"/>
      <c r="N274" s="574"/>
      <c r="O274" s="574"/>
      <c r="P274" s="574"/>
      <c r="Q274" s="635"/>
      <c r="R274" s="607"/>
      <c r="S274" s="574"/>
      <c r="T274" s="574"/>
      <c r="U274" s="574"/>
      <c r="V274" s="574"/>
      <c r="W274" s="574"/>
      <c r="X274" s="574"/>
      <c r="Y274" s="649"/>
      <c r="Z274" s="649"/>
      <c r="AA274" s="649"/>
      <c r="AB274" s="649"/>
      <c r="AC274" s="649"/>
      <c r="AD274" s="649"/>
      <c r="AE274" s="2888"/>
      <c r="AF274" s="2888"/>
      <c r="AG274" s="2888"/>
      <c r="AH274" s="2888"/>
      <c r="AI274" s="2888"/>
      <c r="AJ274" s="2888"/>
      <c r="AK274" s="2888"/>
      <c r="AL274" s="2888"/>
      <c r="AM274" s="2888"/>
      <c r="AN274" s="2888"/>
      <c r="AO274" s="2888"/>
      <c r="AP274" s="2888"/>
      <c r="AQ274" s="2888"/>
      <c r="AR274" s="2888"/>
      <c r="AS274" s="2888"/>
      <c r="AT274" s="2888"/>
      <c r="AU274" s="2888"/>
      <c r="AV274" s="2888"/>
      <c r="AW274" s="2888"/>
      <c r="AX274" s="2888"/>
      <c r="AY274" s="2888"/>
      <c r="AZ274" s="239"/>
      <c r="BA274" s="3003" t="s">
        <v>77</v>
      </c>
      <c r="BB274" s="431" t="s">
        <v>50</v>
      </c>
      <c r="BC274" s="559"/>
      <c r="BD274" s="682"/>
      <c r="BE274" s="682"/>
      <c r="BF274" s="682"/>
      <c r="BG274" s="699"/>
      <c r="BH274" s="716"/>
      <c r="BI274" s="682"/>
      <c r="BJ274" s="682"/>
      <c r="BK274" s="682"/>
      <c r="BL274" s="699"/>
      <c r="BM274" s="716"/>
      <c r="BN274" s="682"/>
      <c r="BO274" s="682"/>
      <c r="BP274" s="682"/>
      <c r="BQ274" s="699"/>
      <c r="BR274" s="716"/>
      <c r="BS274" s="682"/>
      <c r="BT274" s="682"/>
      <c r="BU274" s="682"/>
      <c r="BV274" s="682"/>
      <c r="BW274" s="682"/>
      <c r="BX274" s="682"/>
      <c r="BY274" s="733"/>
      <c r="BZ274" s="733"/>
      <c r="CA274" s="733"/>
      <c r="CB274" s="733"/>
      <c r="CC274" s="733"/>
      <c r="CD274" s="733"/>
      <c r="CE274" s="2907"/>
      <c r="CF274" s="2907"/>
      <c r="CG274" s="2907"/>
      <c r="CH274" s="2907"/>
      <c r="CI274" s="2907"/>
      <c r="CJ274" s="2907"/>
      <c r="CK274" s="2907"/>
      <c r="CL274" s="2907"/>
      <c r="CM274" s="2907"/>
      <c r="CN274" s="2907"/>
      <c r="CO274" s="2907"/>
      <c r="CP274" s="2907"/>
      <c r="CQ274" s="2907"/>
      <c r="CR274" s="2907"/>
      <c r="CS274" s="2907"/>
      <c r="CT274" s="2907"/>
      <c r="CU274" s="2907"/>
      <c r="CV274" s="2907"/>
      <c r="CW274" s="2907"/>
      <c r="CX274" s="2907"/>
      <c r="CY274" s="2907"/>
      <c r="CZ274" s="2605"/>
    </row>
    <row r="275" s="130" customFormat="true" ht="15" customHeight="true" x14ac:dyDescent="0.2">
      <c r="A275" s="3514"/>
      <c r="B275" s="155" t="s">
        <v>49</v>
      </c>
      <c r="C275" s="558"/>
      <c r="D275" s="574"/>
      <c r="E275" s="574"/>
      <c r="F275" s="574"/>
      <c r="G275" s="591"/>
      <c r="H275" s="607"/>
      <c r="I275" s="574"/>
      <c r="J275" s="574"/>
      <c r="K275" s="574"/>
      <c r="L275" s="591"/>
      <c r="M275" s="607"/>
      <c r="N275" s="574"/>
      <c r="O275" s="574"/>
      <c r="P275" s="574"/>
      <c r="Q275" s="635"/>
      <c r="R275" s="607"/>
      <c r="S275" s="574"/>
      <c r="T275" s="574"/>
      <c r="U275" s="574"/>
      <c r="V275" s="574"/>
      <c r="W275" s="574"/>
      <c r="X275" s="574"/>
      <c r="Y275" s="649"/>
      <c r="Z275" s="649"/>
      <c r="AA275" s="649"/>
      <c r="AB275" s="649"/>
      <c r="AC275" s="649"/>
      <c r="AD275" s="649"/>
      <c r="AE275" s="2888"/>
      <c r="AF275" s="2888"/>
      <c r="AG275" s="2888"/>
      <c r="AH275" s="2888"/>
      <c r="AI275" s="2888"/>
      <c r="AJ275" s="2888"/>
      <c r="AK275" s="2888"/>
      <c r="AL275" s="2888"/>
      <c r="AM275" s="2888"/>
      <c r="AN275" s="2888"/>
      <c r="AO275" s="2888"/>
      <c r="AP275" s="2888"/>
      <c r="AQ275" s="2888"/>
      <c r="AR275" s="2888"/>
      <c r="AS275" s="2888"/>
      <c r="AT275" s="2888"/>
      <c r="AU275" s="2888"/>
      <c r="AV275" s="2888"/>
      <c r="AW275" s="2888"/>
      <c r="AX275" s="2888"/>
      <c r="AY275" s="2888"/>
      <c r="AZ275" s="239"/>
      <c r="BA275" s="3003"/>
      <c r="BB275" s="431" t="s">
        <v>49</v>
      </c>
      <c r="BC275" s="559"/>
      <c r="BD275" s="682"/>
      <c r="BE275" s="682"/>
      <c r="BF275" s="682"/>
      <c r="BG275" s="699"/>
      <c r="BH275" s="716"/>
      <c r="BI275" s="682"/>
      <c r="BJ275" s="682"/>
      <c r="BK275" s="682"/>
      <c r="BL275" s="699"/>
      <c r="BM275" s="716"/>
      <c r="BN275" s="682"/>
      <c r="BO275" s="682"/>
      <c r="BP275" s="682"/>
      <c r="BQ275" s="699"/>
      <c r="BR275" s="716"/>
      <c r="BS275" s="682"/>
      <c r="BT275" s="682"/>
      <c r="BU275" s="682"/>
      <c r="BV275" s="682"/>
      <c r="BW275" s="682"/>
      <c r="BX275" s="682"/>
      <c r="BY275" s="733"/>
      <c r="BZ275" s="733"/>
      <c r="CA275" s="733"/>
      <c r="CB275" s="733"/>
      <c r="CC275" s="733"/>
      <c r="CD275" s="733"/>
      <c r="CE275" s="2907"/>
      <c r="CF275" s="2907"/>
      <c r="CG275" s="2907"/>
      <c r="CH275" s="2907"/>
      <c r="CI275" s="2907"/>
      <c r="CJ275" s="2907"/>
      <c r="CK275" s="2907"/>
      <c r="CL275" s="2907"/>
      <c r="CM275" s="2907"/>
      <c r="CN275" s="2907"/>
      <c r="CO275" s="2907"/>
      <c r="CP275" s="2907"/>
      <c r="CQ275" s="2907"/>
      <c r="CR275" s="2907"/>
      <c r="CS275" s="2907"/>
      <c r="CT275" s="2907"/>
      <c r="CU275" s="2907"/>
      <c r="CV275" s="2907"/>
      <c r="CW275" s="2907"/>
      <c r="CX275" s="2907"/>
      <c r="CY275" s="2907"/>
      <c r="CZ275" s="2605"/>
    </row>
    <row r="276" s="130" customFormat="true" ht="15" customHeight="true" x14ac:dyDescent="0.2">
      <c r="A276" s="3514"/>
      <c r="B276" s="155" t="s">
        <v>115</v>
      </c>
      <c r="C276" s="559"/>
      <c r="D276" s="575"/>
      <c r="E276" s="575"/>
      <c r="F276" s="575"/>
      <c r="G276" s="591"/>
      <c r="H276" s="607"/>
      <c r="I276" s="574"/>
      <c r="J276" s="574"/>
      <c r="K276" s="574"/>
      <c r="L276" s="591"/>
      <c r="M276" s="607"/>
      <c r="N276" s="574"/>
      <c r="O276" s="574"/>
      <c r="P276" s="574"/>
      <c r="Q276" s="635"/>
      <c r="R276" s="607"/>
      <c r="S276" s="574"/>
      <c r="T276" s="574"/>
      <c r="U276" s="574"/>
      <c r="V276" s="574"/>
      <c r="W276" s="574"/>
      <c r="X276" s="574"/>
      <c r="Y276" s="649"/>
      <c r="Z276" s="649"/>
      <c r="AA276" s="649"/>
      <c r="AB276" s="649"/>
      <c r="AC276" s="649"/>
      <c r="AD276" s="649"/>
      <c r="AE276" s="2888"/>
      <c r="AF276" s="2888"/>
      <c r="AG276" s="2888"/>
      <c r="AH276" s="2888"/>
      <c r="AI276" s="2888"/>
      <c r="AJ276" s="2888"/>
      <c r="AK276" s="2888"/>
      <c r="AL276" s="2888"/>
      <c r="AM276" s="2888"/>
      <c r="AN276" s="2888"/>
      <c r="AO276" s="2888"/>
      <c r="AP276" s="2888"/>
      <c r="AQ276" s="2888"/>
      <c r="AR276" s="2888"/>
      <c r="AS276" s="2888"/>
      <c r="AT276" s="2888"/>
      <c r="AU276" s="2888"/>
      <c r="AV276" s="2888"/>
      <c r="AW276" s="2888"/>
      <c r="AX276" s="2888"/>
      <c r="AY276" s="2888"/>
      <c r="AZ276" s="239"/>
      <c r="BA276" s="3003"/>
      <c r="BB276" s="431" t="s">
        <v>115</v>
      </c>
      <c r="BC276" s="559"/>
      <c r="BD276" s="682"/>
      <c r="BE276" s="682"/>
      <c r="BF276" s="682"/>
      <c r="BG276" s="699"/>
      <c r="BH276" s="716"/>
      <c r="BI276" s="682"/>
      <c r="BJ276" s="682"/>
      <c r="BK276" s="682"/>
      <c r="BL276" s="699"/>
      <c r="BM276" s="716"/>
      <c r="BN276" s="682"/>
      <c r="BO276" s="682"/>
      <c r="BP276" s="682"/>
      <c r="BQ276" s="699"/>
      <c r="BR276" s="716"/>
      <c r="BS276" s="682"/>
      <c r="BT276" s="682"/>
      <c r="BU276" s="682"/>
      <c r="BV276" s="682"/>
      <c r="BW276" s="682"/>
      <c r="BX276" s="682"/>
      <c r="BY276" s="733"/>
      <c r="BZ276" s="733"/>
      <c r="CA276" s="733"/>
      <c r="CB276" s="733"/>
      <c r="CC276" s="733"/>
      <c r="CD276" s="733"/>
      <c r="CE276" s="2907"/>
      <c r="CF276" s="2907"/>
      <c r="CG276" s="2907"/>
      <c r="CH276" s="2907"/>
      <c r="CI276" s="2907"/>
      <c r="CJ276" s="2907"/>
      <c r="CK276" s="2907"/>
      <c r="CL276" s="2907"/>
      <c r="CM276" s="2907"/>
      <c r="CN276" s="2907"/>
      <c r="CO276" s="2907"/>
      <c r="CP276" s="2907"/>
      <c r="CQ276" s="2907"/>
      <c r="CR276" s="2907"/>
      <c r="CS276" s="2907"/>
      <c r="CT276" s="2907"/>
      <c r="CU276" s="2907"/>
      <c r="CV276" s="2907"/>
      <c r="CW276" s="2907"/>
      <c r="CX276" s="2907"/>
      <c r="CY276" s="2907"/>
      <c r="CZ276" s="2605"/>
    </row>
    <row r="277" s="130" customFormat="true" ht="15" customHeight="true" x14ac:dyDescent="0.2">
      <c r="A277" s="3514" t="s">
        <v>78</v>
      </c>
      <c r="B277" s="155" t="s">
        <v>79</v>
      </c>
      <c r="C277" s="1602" t="s">
        <v>36</v>
      </c>
      <c r="D277" s="2810" t="s">
        <v>36</v>
      </c>
      <c r="E277" s="2810" t="s">
        <v>36</v>
      </c>
      <c r="F277" s="2810" t="s">
        <v>36</v>
      </c>
      <c r="G277" s="2819" t="s">
        <v>36</v>
      </c>
      <c r="H277" s="2828" t="s">
        <v>36</v>
      </c>
      <c r="I277" s="2810" t="s">
        <v>36</v>
      </c>
      <c r="J277" s="2810" t="s">
        <v>36</v>
      </c>
      <c r="K277" s="2810" t="s">
        <v>36</v>
      </c>
      <c r="L277" s="2819" t="s">
        <v>36</v>
      </c>
      <c r="M277" s="2828" t="s">
        <v>36</v>
      </c>
      <c r="N277" s="2810" t="s">
        <v>36</v>
      </c>
      <c r="O277" s="2810" t="s">
        <v>36</v>
      </c>
      <c r="P277" s="2810" t="s">
        <v>36</v>
      </c>
      <c r="Q277" s="2842" t="s">
        <v>36</v>
      </c>
      <c r="R277" s="2828" t="s">
        <v>36</v>
      </c>
      <c r="S277" s="2810" t="s">
        <v>36</v>
      </c>
      <c r="T277" s="2810" t="s">
        <v>36</v>
      </c>
      <c r="U277" s="2810" t="s">
        <v>36</v>
      </c>
      <c r="V277" s="2810" t="s">
        <v>36</v>
      </c>
      <c r="W277" s="2810" t="s">
        <v>36</v>
      </c>
      <c r="X277" s="2810" t="s">
        <v>36</v>
      </c>
      <c r="Y277" s="2850" t="s">
        <v>36</v>
      </c>
      <c r="Z277" s="2850" t="s">
        <v>36</v>
      </c>
      <c r="AA277" s="2850" t="s">
        <v>36</v>
      </c>
      <c r="AB277" s="2850" t="s">
        <v>36</v>
      </c>
      <c r="AC277" s="2850" t="s">
        <v>36</v>
      </c>
      <c r="AD277" s="2850" t="s">
        <v>36</v>
      </c>
      <c r="AE277" s="2890"/>
      <c r="AF277" s="2890"/>
      <c r="AG277" s="2890"/>
      <c r="AH277" s="2890"/>
      <c r="AI277" s="2890"/>
      <c r="AJ277" s="2890"/>
      <c r="AK277" s="2890"/>
      <c r="AL277" s="2890"/>
      <c r="AM277" s="2890"/>
      <c r="AN277" s="2890"/>
      <c r="AO277" s="2890"/>
      <c r="AP277" s="2890"/>
      <c r="AQ277" s="2890"/>
      <c r="AR277" s="2890"/>
      <c r="AS277" s="2890"/>
      <c r="AT277" s="2890"/>
      <c r="AU277" s="2890"/>
      <c r="AV277" s="2890"/>
      <c r="AW277" s="2890"/>
      <c r="AX277" s="2890"/>
      <c r="AY277" s="2890"/>
      <c r="AZ277" s="239"/>
      <c r="BA277" s="3003" t="s">
        <v>78</v>
      </c>
      <c r="BB277" s="431" t="s">
        <v>79</v>
      </c>
      <c r="BC277" s="1602" t="s">
        <v>36</v>
      </c>
      <c r="BD277" s="1621" t="s">
        <v>36</v>
      </c>
      <c r="BE277" s="1621" t="s">
        <v>36</v>
      </c>
      <c r="BF277" s="1621" t="s">
        <v>36</v>
      </c>
      <c r="BG277" s="1641" t="s">
        <v>36</v>
      </c>
      <c r="BH277" s="1661" t="s">
        <v>36</v>
      </c>
      <c r="BI277" s="1621" t="s">
        <v>36</v>
      </c>
      <c r="BJ277" s="1621" t="s">
        <v>36</v>
      </c>
      <c r="BK277" s="1621" t="s">
        <v>36</v>
      </c>
      <c r="BL277" s="1641" t="s">
        <v>36</v>
      </c>
      <c r="BM277" s="1661" t="s">
        <v>36</v>
      </c>
      <c r="BN277" s="1621" t="s">
        <v>36</v>
      </c>
      <c r="BO277" s="1621" t="s">
        <v>36</v>
      </c>
      <c r="BP277" s="1621" t="s">
        <v>36</v>
      </c>
      <c r="BQ277" s="1641" t="s">
        <v>36</v>
      </c>
      <c r="BR277" s="1661" t="s">
        <v>36</v>
      </c>
      <c r="BS277" s="1621" t="s">
        <v>36</v>
      </c>
      <c r="BT277" s="1621" t="s">
        <v>36</v>
      </c>
      <c r="BU277" s="1621" t="s">
        <v>36</v>
      </c>
      <c r="BV277" s="1621" t="s">
        <v>36</v>
      </c>
      <c r="BW277" s="1621" t="s">
        <v>36</v>
      </c>
      <c r="BX277" s="1621" t="s">
        <v>36</v>
      </c>
      <c r="BY277" s="1679" t="s">
        <v>36</v>
      </c>
      <c r="BZ277" s="1679" t="s">
        <v>36</v>
      </c>
      <c r="CA277" s="1679" t="s">
        <v>36</v>
      </c>
      <c r="CB277" s="1679" t="s">
        <v>36</v>
      </c>
      <c r="CC277" s="1679" t="s">
        <v>36</v>
      </c>
      <c r="CD277" s="1679" t="s">
        <v>36</v>
      </c>
      <c r="CE277" s="2605"/>
      <c r="CF277" s="2605"/>
      <c r="CG277" s="2605"/>
      <c r="CH277" s="2605"/>
      <c r="CI277" s="2605"/>
      <c r="CJ277" s="2605"/>
      <c r="CK277" s="2605"/>
      <c r="CL277" s="2605"/>
      <c r="CM277" s="2605"/>
      <c r="CN277" s="2605"/>
      <c r="CO277" s="2605"/>
      <c r="CP277" s="2605"/>
      <c r="CQ277" s="2605"/>
      <c r="CR277" s="2605"/>
      <c r="CS277" s="2605"/>
      <c r="CT277" s="2605"/>
      <c r="CU277" s="2605"/>
      <c r="CV277" s="2605"/>
      <c r="CW277" s="2605"/>
      <c r="CX277" s="2605"/>
      <c r="CY277" s="2605"/>
      <c r="CZ277" s="2605"/>
    </row>
    <row r="278" s="130" customFormat="true" ht="15" customHeight="true" x14ac:dyDescent="0.2">
      <c r="A278" s="3514"/>
      <c r="B278" s="155" t="s">
        <v>80</v>
      </c>
      <c r="C278" s="1602" t="s">
        <v>36</v>
      </c>
      <c r="D278" s="2810" t="s">
        <v>36</v>
      </c>
      <c r="E278" s="2810" t="s">
        <v>36</v>
      </c>
      <c r="F278" s="2810" t="s">
        <v>36</v>
      </c>
      <c r="G278" s="2819" t="s">
        <v>36</v>
      </c>
      <c r="H278" s="2828" t="s">
        <v>36</v>
      </c>
      <c r="I278" s="2810" t="s">
        <v>36</v>
      </c>
      <c r="J278" s="2810" t="s">
        <v>36</v>
      </c>
      <c r="K278" s="2810" t="s">
        <v>36</v>
      </c>
      <c r="L278" s="2819" t="s">
        <v>36</v>
      </c>
      <c r="M278" s="2828" t="s">
        <v>36</v>
      </c>
      <c r="N278" s="2810" t="s">
        <v>36</v>
      </c>
      <c r="O278" s="2810" t="s">
        <v>36</v>
      </c>
      <c r="P278" s="2810" t="s">
        <v>36</v>
      </c>
      <c r="Q278" s="2842" t="s">
        <v>36</v>
      </c>
      <c r="R278" s="2828" t="s">
        <v>36</v>
      </c>
      <c r="S278" s="2810" t="s">
        <v>36</v>
      </c>
      <c r="T278" s="2810" t="s">
        <v>36</v>
      </c>
      <c r="U278" s="2810" t="s">
        <v>36</v>
      </c>
      <c r="V278" s="2810" t="s">
        <v>36</v>
      </c>
      <c r="W278" s="2810" t="s">
        <v>36</v>
      </c>
      <c r="X278" s="2810" t="s">
        <v>36</v>
      </c>
      <c r="Y278" s="2850" t="s">
        <v>36</v>
      </c>
      <c r="Z278" s="2850" t="s">
        <v>36</v>
      </c>
      <c r="AA278" s="2850" t="s">
        <v>36</v>
      </c>
      <c r="AB278" s="2850" t="s">
        <v>36</v>
      </c>
      <c r="AC278" s="2850" t="s">
        <v>36</v>
      </c>
      <c r="AD278" s="2850" t="s">
        <v>36</v>
      </c>
      <c r="AE278" s="2890"/>
      <c r="AF278" s="2890"/>
      <c r="AG278" s="2890"/>
      <c r="AH278" s="2890"/>
      <c r="AI278" s="2890"/>
      <c r="AJ278" s="2890"/>
      <c r="AK278" s="2890"/>
      <c r="AL278" s="2890"/>
      <c r="AM278" s="2890"/>
      <c r="AN278" s="2890"/>
      <c r="AO278" s="2890"/>
      <c r="AP278" s="2890"/>
      <c r="AQ278" s="2890"/>
      <c r="AR278" s="2890"/>
      <c r="AS278" s="2890"/>
      <c r="AT278" s="2890"/>
      <c r="AU278" s="2890"/>
      <c r="AV278" s="2890"/>
      <c r="AW278" s="2890"/>
      <c r="AX278" s="2890"/>
      <c r="AY278" s="2890"/>
      <c r="AZ278" s="239"/>
      <c r="BA278" s="3003"/>
      <c r="BB278" s="431" t="s">
        <v>80</v>
      </c>
      <c r="BC278" s="1602" t="s">
        <v>36</v>
      </c>
      <c r="BD278" s="1621" t="s">
        <v>36</v>
      </c>
      <c r="BE278" s="1621" t="s">
        <v>36</v>
      </c>
      <c r="BF278" s="1621" t="s">
        <v>36</v>
      </c>
      <c r="BG278" s="1641" t="s">
        <v>36</v>
      </c>
      <c r="BH278" s="1661" t="s">
        <v>36</v>
      </c>
      <c r="BI278" s="1621" t="s">
        <v>36</v>
      </c>
      <c r="BJ278" s="1621" t="s">
        <v>36</v>
      </c>
      <c r="BK278" s="1621" t="s">
        <v>36</v>
      </c>
      <c r="BL278" s="1641" t="s">
        <v>36</v>
      </c>
      <c r="BM278" s="1661" t="s">
        <v>36</v>
      </c>
      <c r="BN278" s="1621" t="s">
        <v>36</v>
      </c>
      <c r="BO278" s="1621" t="s">
        <v>36</v>
      </c>
      <c r="BP278" s="1621" t="s">
        <v>36</v>
      </c>
      <c r="BQ278" s="1641" t="s">
        <v>36</v>
      </c>
      <c r="BR278" s="1661" t="s">
        <v>36</v>
      </c>
      <c r="BS278" s="1621" t="s">
        <v>36</v>
      </c>
      <c r="BT278" s="1621" t="s">
        <v>36</v>
      </c>
      <c r="BU278" s="1621" t="s">
        <v>36</v>
      </c>
      <c r="BV278" s="1621" t="s">
        <v>36</v>
      </c>
      <c r="BW278" s="1621" t="s">
        <v>36</v>
      </c>
      <c r="BX278" s="1621" t="s">
        <v>36</v>
      </c>
      <c r="BY278" s="1679" t="s">
        <v>36</v>
      </c>
      <c r="BZ278" s="1679" t="s">
        <v>36</v>
      </c>
      <c r="CA278" s="1679" t="s">
        <v>36</v>
      </c>
      <c r="CB278" s="1679" t="s">
        <v>36</v>
      </c>
      <c r="CC278" s="1679" t="s">
        <v>36</v>
      </c>
      <c r="CD278" s="1679" t="s">
        <v>36</v>
      </c>
      <c r="CE278" s="2605"/>
      <c r="CF278" s="2605"/>
      <c r="CG278" s="2605"/>
      <c r="CH278" s="2605"/>
      <c r="CI278" s="2605"/>
      <c r="CJ278" s="2605"/>
      <c r="CK278" s="2605"/>
      <c r="CL278" s="2605"/>
      <c r="CM278" s="2605"/>
      <c r="CN278" s="2605"/>
      <c r="CO278" s="2605"/>
      <c r="CP278" s="2605"/>
      <c r="CQ278" s="2605"/>
      <c r="CR278" s="2605"/>
      <c r="CS278" s="2605"/>
      <c r="CT278" s="2605"/>
      <c r="CU278" s="2605"/>
      <c r="CV278" s="2605"/>
      <c r="CW278" s="2605"/>
      <c r="CX278" s="2605"/>
      <c r="CY278" s="2605"/>
      <c r="CZ278" s="2605"/>
    </row>
    <row r="279" s="130" customFormat="true" ht="15" customHeight="true" x14ac:dyDescent="0.2">
      <c r="A279" s="3514"/>
      <c r="B279" s="155" t="s">
        <v>81</v>
      </c>
      <c r="C279" s="1602" t="s">
        <v>36</v>
      </c>
      <c r="D279" s="1622" t="s">
        <v>36</v>
      </c>
      <c r="E279" s="1622" t="s">
        <v>36</v>
      </c>
      <c r="F279" s="1622" t="s">
        <v>36</v>
      </c>
      <c r="G279" s="1642" t="s">
        <v>36</v>
      </c>
      <c r="H279" s="1602" t="s">
        <v>36</v>
      </c>
      <c r="I279" s="1622" t="s">
        <v>36</v>
      </c>
      <c r="J279" s="1622" t="s">
        <v>36</v>
      </c>
      <c r="K279" s="1622" t="s">
        <v>36</v>
      </c>
      <c r="L279" s="1642" t="s">
        <v>36</v>
      </c>
      <c r="M279" s="1602" t="s">
        <v>36</v>
      </c>
      <c r="N279" s="1622" t="s">
        <v>36</v>
      </c>
      <c r="O279" s="1622" t="s">
        <v>36</v>
      </c>
      <c r="P279" s="1622" t="s">
        <v>36</v>
      </c>
      <c r="Q279" s="1680" t="s">
        <v>36</v>
      </c>
      <c r="R279" s="1602" t="s">
        <v>36</v>
      </c>
      <c r="S279" s="1622" t="s">
        <v>36</v>
      </c>
      <c r="T279" s="1622" t="s">
        <v>36</v>
      </c>
      <c r="U279" s="1622" t="s">
        <v>36</v>
      </c>
      <c r="V279" s="1622" t="s">
        <v>36</v>
      </c>
      <c r="W279" s="1622" t="s">
        <v>36</v>
      </c>
      <c r="X279" s="1622" t="s">
        <v>36</v>
      </c>
      <c r="Y279" s="1680" t="s">
        <v>36</v>
      </c>
      <c r="Z279" s="1680" t="s">
        <v>36</v>
      </c>
      <c r="AA279" s="1680" t="s">
        <v>36</v>
      </c>
      <c r="AB279" s="1680" t="s">
        <v>36</v>
      </c>
      <c r="AC279" s="1680" t="s">
        <v>36</v>
      </c>
      <c r="AD279" s="1680" t="s">
        <v>36</v>
      </c>
      <c r="AE279" s="2606"/>
      <c r="AF279" s="2606"/>
      <c r="AG279" s="2606"/>
      <c r="AH279" s="2606"/>
      <c r="AI279" s="2606"/>
      <c r="AJ279" s="2606"/>
      <c r="AK279" s="2606"/>
      <c r="AL279" s="2606"/>
      <c r="AM279" s="2606"/>
      <c r="AN279" s="2606"/>
      <c r="AO279" s="2606"/>
      <c r="AP279" s="2606"/>
      <c r="AQ279" s="2606"/>
      <c r="AR279" s="2606"/>
      <c r="AS279" s="2606"/>
      <c r="AT279" s="2606"/>
      <c r="AU279" s="2606"/>
      <c r="AV279" s="2606"/>
      <c r="AW279" s="2606"/>
      <c r="AX279" s="2606"/>
      <c r="AY279" s="2606"/>
      <c r="AZ279" s="239"/>
      <c r="BA279" s="3003"/>
      <c r="BB279" s="431" t="s">
        <v>81</v>
      </c>
      <c r="BC279" s="1602" t="s">
        <v>36</v>
      </c>
      <c r="BD279" s="1622" t="s">
        <v>36</v>
      </c>
      <c r="BE279" s="1622" t="s">
        <v>36</v>
      </c>
      <c r="BF279" s="1622" t="s">
        <v>36</v>
      </c>
      <c r="BG279" s="1642" t="s">
        <v>36</v>
      </c>
      <c r="BH279" s="1602" t="s">
        <v>36</v>
      </c>
      <c r="BI279" s="1622" t="s">
        <v>36</v>
      </c>
      <c r="BJ279" s="1622" t="s">
        <v>36</v>
      </c>
      <c r="BK279" s="1622" t="s">
        <v>36</v>
      </c>
      <c r="BL279" s="1642" t="s">
        <v>36</v>
      </c>
      <c r="BM279" s="1602" t="s">
        <v>36</v>
      </c>
      <c r="BN279" s="1622" t="s">
        <v>36</v>
      </c>
      <c r="BO279" s="1622" t="s">
        <v>36</v>
      </c>
      <c r="BP279" s="1622" t="s">
        <v>36</v>
      </c>
      <c r="BQ279" s="1642" t="s">
        <v>36</v>
      </c>
      <c r="BR279" s="1602" t="s">
        <v>36</v>
      </c>
      <c r="BS279" s="1622" t="s">
        <v>36</v>
      </c>
      <c r="BT279" s="1622" t="s">
        <v>36</v>
      </c>
      <c r="BU279" s="1622" t="s">
        <v>36</v>
      </c>
      <c r="BV279" s="1622" t="s">
        <v>36</v>
      </c>
      <c r="BW279" s="1622" t="s">
        <v>36</v>
      </c>
      <c r="BX279" s="1622" t="s">
        <v>36</v>
      </c>
      <c r="BY279" s="1680" t="s">
        <v>36</v>
      </c>
      <c r="BZ279" s="1680" t="s">
        <v>36</v>
      </c>
      <c r="CA279" s="1680" t="s">
        <v>36</v>
      </c>
      <c r="CB279" s="1680" t="s">
        <v>36</v>
      </c>
      <c r="CC279" s="1680" t="s">
        <v>36</v>
      </c>
      <c r="CD279" s="1680" t="s">
        <v>36</v>
      </c>
      <c r="CE279" s="2606"/>
      <c r="CF279" s="2606"/>
      <c r="CG279" s="2606"/>
      <c r="CH279" s="2606"/>
      <c r="CI279" s="2606"/>
      <c r="CJ279" s="2606"/>
      <c r="CK279" s="2606"/>
      <c r="CL279" s="2606"/>
      <c r="CM279" s="2606"/>
      <c r="CN279" s="2606"/>
      <c r="CO279" s="2606"/>
      <c r="CP279" s="2606"/>
      <c r="CQ279" s="2606"/>
      <c r="CR279" s="2606"/>
      <c r="CS279" s="2606"/>
      <c r="CT279" s="2606"/>
      <c r="CU279" s="2606"/>
      <c r="CV279" s="2606"/>
      <c r="CW279" s="2606"/>
      <c r="CX279" s="2606"/>
      <c r="CY279" s="2606"/>
      <c r="CZ279" s="2606"/>
    </row>
    <row r="280" s="130" customFormat="true" ht="15" customHeight="true" x14ac:dyDescent="0.2">
      <c r="A280" s="3514"/>
      <c r="B280" s="155" t="s">
        <v>82</v>
      </c>
      <c r="C280" s="1602" t="s">
        <v>36</v>
      </c>
      <c r="D280" s="1622" t="s">
        <v>36</v>
      </c>
      <c r="E280" s="1622" t="s">
        <v>36</v>
      </c>
      <c r="F280" s="1622" t="s">
        <v>36</v>
      </c>
      <c r="G280" s="1642" t="s">
        <v>36</v>
      </c>
      <c r="H280" s="1602" t="s">
        <v>36</v>
      </c>
      <c r="I280" s="1622" t="s">
        <v>36</v>
      </c>
      <c r="J280" s="1622" t="s">
        <v>36</v>
      </c>
      <c r="K280" s="1622" t="s">
        <v>36</v>
      </c>
      <c r="L280" s="1642" t="s">
        <v>36</v>
      </c>
      <c r="M280" s="1602" t="s">
        <v>36</v>
      </c>
      <c r="N280" s="1622" t="s">
        <v>36</v>
      </c>
      <c r="O280" s="1622" t="s">
        <v>36</v>
      </c>
      <c r="P280" s="1622" t="s">
        <v>36</v>
      </c>
      <c r="Q280" s="1680" t="s">
        <v>36</v>
      </c>
      <c r="R280" s="1602" t="s">
        <v>36</v>
      </c>
      <c r="S280" s="1622" t="s">
        <v>36</v>
      </c>
      <c r="T280" s="1622" t="s">
        <v>36</v>
      </c>
      <c r="U280" s="1622" t="s">
        <v>36</v>
      </c>
      <c r="V280" s="1622" t="s">
        <v>36</v>
      </c>
      <c r="W280" s="1622" t="s">
        <v>36</v>
      </c>
      <c r="X280" s="1622" t="s">
        <v>36</v>
      </c>
      <c r="Y280" s="1680" t="s">
        <v>36</v>
      </c>
      <c r="Z280" s="1680" t="s">
        <v>36</v>
      </c>
      <c r="AA280" s="1680" t="s">
        <v>36</v>
      </c>
      <c r="AB280" s="1680" t="s">
        <v>36</v>
      </c>
      <c r="AC280" s="1680" t="s">
        <v>36</v>
      </c>
      <c r="AD280" s="1680" t="s">
        <v>36</v>
      </c>
      <c r="AE280" s="2606"/>
      <c r="AF280" s="2606"/>
      <c r="AG280" s="2606"/>
      <c r="AH280" s="2606"/>
      <c r="AI280" s="2606"/>
      <c r="AJ280" s="2606"/>
      <c r="AK280" s="2606"/>
      <c r="AL280" s="2606"/>
      <c r="AM280" s="2606"/>
      <c r="AN280" s="2606"/>
      <c r="AO280" s="2606"/>
      <c r="AP280" s="2606"/>
      <c r="AQ280" s="2606"/>
      <c r="AR280" s="2606"/>
      <c r="AS280" s="2606"/>
      <c r="AT280" s="2606"/>
      <c r="AU280" s="2606"/>
      <c r="AV280" s="2606"/>
      <c r="AW280" s="2606"/>
      <c r="AX280" s="2606"/>
      <c r="AY280" s="2606"/>
      <c r="AZ280" s="239"/>
      <c r="BA280" s="3003"/>
      <c r="BB280" s="431" t="s">
        <v>82</v>
      </c>
      <c r="BC280" s="1602" t="s">
        <v>36</v>
      </c>
      <c r="BD280" s="1622" t="s">
        <v>36</v>
      </c>
      <c r="BE280" s="1622" t="s">
        <v>36</v>
      </c>
      <c r="BF280" s="1622" t="s">
        <v>36</v>
      </c>
      <c r="BG280" s="1642" t="s">
        <v>36</v>
      </c>
      <c r="BH280" s="1602" t="s">
        <v>36</v>
      </c>
      <c r="BI280" s="1622" t="s">
        <v>36</v>
      </c>
      <c r="BJ280" s="1622" t="s">
        <v>36</v>
      </c>
      <c r="BK280" s="1622" t="s">
        <v>36</v>
      </c>
      <c r="BL280" s="1642" t="s">
        <v>36</v>
      </c>
      <c r="BM280" s="1602" t="s">
        <v>36</v>
      </c>
      <c r="BN280" s="1622" t="s">
        <v>36</v>
      </c>
      <c r="BO280" s="1622" t="s">
        <v>36</v>
      </c>
      <c r="BP280" s="1622" t="s">
        <v>36</v>
      </c>
      <c r="BQ280" s="1642" t="s">
        <v>36</v>
      </c>
      <c r="BR280" s="1602" t="s">
        <v>36</v>
      </c>
      <c r="BS280" s="1622" t="s">
        <v>36</v>
      </c>
      <c r="BT280" s="1622" t="s">
        <v>36</v>
      </c>
      <c r="BU280" s="1622" t="s">
        <v>36</v>
      </c>
      <c r="BV280" s="1622" t="s">
        <v>36</v>
      </c>
      <c r="BW280" s="1622" t="s">
        <v>36</v>
      </c>
      <c r="BX280" s="1622" t="s">
        <v>36</v>
      </c>
      <c r="BY280" s="1680" t="s">
        <v>36</v>
      </c>
      <c r="BZ280" s="1680" t="s">
        <v>36</v>
      </c>
      <c r="CA280" s="1680" t="s">
        <v>36</v>
      </c>
      <c r="CB280" s="1680" t="s">
        <v>36</v>
      </c>
      <c r="CC280" s="1680" t="s">
        <v>36</v>
      </c>
      <c r="CD280" s="1680" t="s">
        <v>36</v>
      </c>
      <c r="CE280" s="2606"/>
      <c r="CF280" s="2606"/>
      <c r="CG280" s="2606"/>
      <c r="CH280" s="2606"/>
      <c r="CI280" s="2606"/>
      <c r="CJ280" s="2606"/>
      <c r="CK280" s="2606"/>
      <c r="CL280" s="2606"/>
      <c r="CM280" s="2606"/>
      <c r="CN280" s="2606"/>
      <c r="CO280" s="2606"/>
      <c r="CP280" s="2606"/>
      <c r="CQ280" s="2606"/>
      <c r="CR280" s="2606"/>
      <c r="CS280" s="2606"/>
      <c r="CT280" s="2606"/>
      <c r="CU280" s="2606"/>
      <c r="CV280" s="2606"/>
      <c r="CW280" s="2606"/>
      <c r="CX280" s="2606"/>
      <c r="CY280" s="2606"/>
      <c r="CZ280" s="2606"/>
    </row>
    <row r="281" s="130" customFormat="true" ht="15" customHeight="true" x14ac:dyDescent="0.2">
      <c r="A281" s="3514"/>
      <c r="B281" s="155" t="s">
        <v>83</v>
      </c>
      <c r="C281" s="1602" t="s">
        <v>36</v>
      </c>
      <c r="D281" s="1622" t="s">
        <v>36</v>
      </c>
      <c r="E281" s="1622" t="s">
        <v>36</v>
      </c>
      <c r="F281" s="1622" t="s">
        <v>36</v>
      </c>
      <c r="G281" s="1642" t="s">
        <v>36</v>
      </c>
      <c r="H281" s="1602" t="s">
        <v>36</v>
      </c>
      <c r="I281" s="1622" t="s">
        <v>36</v>
      </c>
      <c r="J281" s="1622" t="s">
        <v>36</v>
      </c>
      <c r="K281" s="1622" t="s">
        <v>36</v>
      </c>
      <c r="L281" s="1642" t="s">
        <v>36</v>
      </c>
      <c r="M281" s="1602" t="s">
        <v>36</v>
      </c>
      <c r="N281" s="1622" t="s">
        <v>36</v>
      </c>
      <c r="O281" s="1622" t="s">
        <v>36</v>
      </c>
      <c r="P281" s="1622" t="s">
        <v>36</v>
      </c>
      <c r="Q281" s="1680" t="s">
        <v>36</v>
      </c>
      <c r="R281" s="1602" t="s">
        <v>36</v>
      </c>
      <c r="S281" s="1622" t="s">
        <v>36</v>
      </c>
      <c r="T281" s="1622" t="s">
        <v>36</v>
      </c>
      <c r="U281" s="1622" t="s">
        <v>36</v>
      </c>
      <c r="V281" s="1622" t="s">
        <v>36</v>
      </c>
      <c r="W281" s="1622" t="s">
        <v>36</v>
      </c>
      <c r="X281" s="1622" t="s">
        <v>36</v>
      </c>
      <c r="Y281" s="1680" t="s">
        <v>36</v>
      </c>
      <c r="Z281" s="1680" t="s">
        <v>36</v>
      </c>
      <c r="AA281" s="1680" t="s">
        <v>36</v>
      </c>
      <c r="AB281" s="1680" t="s">
        <v>36</v>
      </c>
      <c r="AC281" s="1680" t="s">
        <v>36</v>
      </c>
      <c r="AD281" s="1680" t="s">
        <v>36</v>
      </c>
      <c r="AE281" s="2606"/>
      <c r="AF281" s="2606"/>
      <c r="AG281" s="2606"/>
      <c r="AH281" s="2606"/>
      <c r="AI281" s="2606"/>
      <c r="AJ281" s="2606"/>
      <c r="AK281" s="2606"/>
      <c r="AL281" s="2606"/>
      <c r="AM281" s="2606"/>
      <c r="AN281" s="2606"/>
      <c r="AO281" s="2606"/>
      <c r="AP281" s="2606"/>
      <c r="AQ281" s="2606"/>
      <c r="AR281" s="2606"/>
      <c r="AS281" s="2606"/>
      <c r="AT281" s="2606"/>
      <c r="AU281" s="2606"/>
      <c r="AV281" s="2606"/>
      <c r="AW281" s="2606"/>
      <c r="AX281" s="2606"/>
      <c r="AY281" s="2606"/>
      <c r="AZ281" s="239"/>
      <c r="BA281" s="3003"/>
      <c r="BB281" s="431" t="s">
        <v>83</v>
      </c>
      <c r="BC281" s="1602" t="s">
        <v>36</v>
      </c>
      <c r="BD281" s="1622" t="s">
        <v>36</v>
      </c>
      <c r="BE281" s="1622" t="s">
        <v>36</v>
      </c>
      <c r="BF281" s="1622" t="s">
        <v>36</v>
      </c>
      <c r="BG281" s="1642" t="s">
        <v>36</v>
      </c>
      <c r="BH281" s="1602" t="s">
        <v>36</v>
      </c>
      <c r="BI281" s="1622" t="s">
        <v>36</v>
      </c>
      <c r="BJ281" s="1622" t="s">
        <v>36</v>
      </c>
      <c r="BK281" s="1622" t="s">
        <v>36</v>
      </c>
      <c r="BL281" s="1642" t="s">
        <v>36</v>
      </c>
      <c r="BM281" s="1602" t="s">
        <v>36</v>
      </c>
      <c r="BN281" s="1622" t="s">
        <v>36</v>
      </c>
      <c r="BO281" s="1622" t="s">
        <v>36</v>
      </c>
      <c r="BP281" s="1622" t="s">
        <v>36</v>
      </c>
      <c r="BQ281" s="1642" t="s">
        <v>36</v>
      </c>
      <c r="BR281" s="1602" t="s">
        <v>36</v>
      </c>
      <c r="BS281" s="1622" t="s">
        <v>36</v>
      </c>
      <c r="BT281" s="1622" t="s">
        <v>36</v>
      </c>
      <c r="BU281" s="1622" t="s">
        <v>36</v>
      </c>
      <c r="BV281" s="1622" t="s">
        <v>36</v>
      </c>
      <c r="BW281" s="1622" t="s">
        <v>36</v>
      </c>
      <c r="BX281" s="1622" t="s">
        <v>36</v>
      </c>
      <c r="BY281" s="1680" t="s">
        <v>36</v>
      </c>
      <c r="BZ281" s="1680" t="s">
        <v>36</v>
      </c>
      <c r="CA281" s="1680" t="s">
        <v>36</v>
      </c>
      <c r="CB281" s="1680" t="s">
        <v>36</v>
      </c>
      <c r="CC281" s="1680" t="s">
        <v>36</v>
      </c>
      <c r="CD281" s="1680" t="s">
        <v>36</v>
      </c>
      <c r="CE281" s="2606"/>
      <c r="CF281" s="2606"/>
      <c r="CG281" s="2606"/>
      <c r="CH281" s="2606"/>
      <c r="CI281" s="2606"/>
      <c r="CJ281" s="2606"/>
      <c r="CK281" s="2606"/>
      <c r="CL281" s="2606"/>
      <c r="CM281" s="2606"/>
      <c r="CN281" s="2606"/>
      <c r="CO281" s="2606"/>
      <c r="CP281" s="2606"/>
      <c r="CQ281" s="2606"/>
      <c r="CR281" s="2606"/>
      <c r="CS281" s="2606"/>
      <c r="CT281" s="2606"/>
      <c r="CU281" s="2606"/>
      <c r="CV281" s="2606"/>
      <c r="CW281" s="2606"/>
      <c r="CX281" s="2606"/>
      <c r="CY281" s="2606"/>
      <c r="CZ281" s="2606"/>
    </row>
    <row r="282" s="130" customFormat="true" ht="15" customHeight="true" x14ac:dyDescent="0.2">
      <c r="A282" s="3514"/>
      <c r="B282" s="155" t="s">
        <v>84</v>
      </c>
      <c r="C282" s="1602" t="s">
        <v>36</v>
      </c>
      <c r="D282" s="1622" t="s">
        <v>36</v>
      </c>
      <c r="E282" s="1622" t="s">
        <v>36</v>
      </c>
      <c r="F282" s="1622" t="s">
        <v>36</v>
      </c>
      <c r="G282" s="1642" t="s">
        <v>36</v>
      </c>
      <c r="H282" s="1602" t="s">
        <v>36</v>
      </c>
      <c r="I282" s="1622" t="s">
        <v>36</v>
      </c>
      <c r="J282" s="1622" t="s">
        <v>36</v>
      </c>
      <c r="K282" s="1622" t="s">
        <v>36</v>
      </c>
      <c r="L282" s="1642" t="s">
        <v>36</v>
      </c>
      <c r="M282" s="1602" t="s">
        <v>36</v>
      </c>
      <c r="N282" s="1622" t="s">
        <v>36</v>
      </c>
      <c r="O282" s="1622" t="s">
        <v>36</v>
      </c>
      <c r="P282" s="1622" t="s">
        <v>36</v>
      </c>
      <c r="Q282" s="1680" t="s">
        <v>36</v>
      </c>
      <c r="R282" s="1602" t="s">
        <v>36</v>
      </c>
      <c r="S282" s="1622" t="s">
        <v>36</v>
      </c>
      <c r="T282" s="1622" t="s">
        <v>36</v>
      </c>
      <c r="U282" s="1622" t="s">
        <v>36</v>
      </c>
      <c r="V282" s="1622" t="s">
        <v>36</v>
      </c>
      <c r="W282" s="1622" t="s">
        <v>36</v>
      </c>
      <c r="X282" s="1622" t="s">
        <v>36</v>
      </c>
      <c r="Y282" s="1680" t="s">
        <v>36</v>
      </c>
      <c r="Z282" s="1680" t="s">
        <v>36</v>
      </c>
      <c r="AA282" s="1680" t="s">
        <v>36</v>
      </c>
      <c r="AB282" s="1680" t="s">
        <v>36</v>
      </c>
      <c r="AC282" s="1680" t="s">
        <v>36</v>
      </c>
      <c r="AD282" s="1680" t="s">
        <v>36</v>
      </c>
      <c r="AE282" s="2606"/>
      <c r="AF282" s="2606"/>
      <c r="AG282" s="2606"/>
      <c r="AH282" s="2606"/>
      <c r="AI282" s="2606"/>
      <c r="AJ282" s="2606"/>
      <c r="AK282" s="2606"/>
      <c r="AL282" s="2606"/>
      <c r="AM282" s="2606"/>
      <c r="AN282" s="2606"/>
      <c r="AO282" s="2606"/>
      <c r="AP282" s="2606"/>
      <c r="AQ282" s="2606"/>
      <c r="AR282" s="2606"/>
      <c r="AS282" s="2606"/>
      <c r="AT282" s="2606"/>
      <c r="AU282" s="2606"/>
      <c r="AV282" s="2606"/>
      <c r="AW282" s="2606"/>
      <c r="AX282" s="2606"/>
      <c r="AY282" s="2606"/>
      <c r="AZ282" s="239"/>
      <c r="BA282" s="3003"/>
      <c r="BB282" s="431" t="s">
        <v>84</v>
      </c>
      <c r="BC282" s="1602" t="s">
        <v>36</v>
      </c>
      <c r="BD282" s="1622" t="s">
        <v>36</v>
      </c>
      <c r="BE282" s="1622" t="s">
        <v>36</v>
      </c>
      <c r="BF282" s="1622" t="s">
        <v>36</v>
      </c>
      <c r="BG282" s="1642" t="s">
        <v>36</v>
      </c>
      <c r="BH282" s="1602" t="s">
        <v>36</v>
      </c>
      <c r="BI282" s="1622" t="s">
        <v>36</v>
      </c>
      <c r="BJ282" s="1622" t="s">
        <v>36</v>
      </c>
      <c r="BK282" s="1622" t="s">
        <v>36</v>
      </c>
      <c r="BL282" s="1642" t="s">
        <v>36</v>
      </c>
      <c r="BM282" s="1602" t="s">
        <v>36</v>
      </c>
      <c r="BN282" s="1622" t="s">
        <v>36</v>
      </c>
      <c r="BO282" s="1622" t="s">
        <v>36</v>
      </c>
      <c r="BP282" s="1622" t="s">
        <v>36</v>
      </c>
      <c r="BQ282" s="1642" t="s">
        <v>36</v>
      </c>
      <c r="BR282" s="1602" t="s">
        <v>36</v>
      </c>
      <c r="BS282" s="1622" t="s">
        <v>36</v>
      </c>
      <c r="BT282" s="1622" t="s">
        <v>36</v>
      </c>
      <c r="BU282" s="1622" t="s">
        <v>36</v>
      </c>
      <c r="BV282" s="1622" t="s">
        <v>36</v>
      </c>
      <c r="BW282" s="1622" t="s">
        <v>36</v>
      </c>
      <c r="BX282" s="1622" t="s">
        <v>36</v>
      </c>
      <c r="BY282" s="1680" t="s">
        <v>36</v>
      </c>
      <c r="BZ282" s="1680" t="s">
        <v>36</v>
      </c>
      <c r="CA282" s="1680" t="s">
        <v>36</v>
      </c>
      <c r="CB282" s="1680" t="s">
        <v>36</v>
      </c>
      <c r="CC282" s="1680" t="s">
        <v>36</v>
      </c>
      <c r="CD282" s="1680" t="s">
        <v>36</v>
      </c>
      <c r="CE282" s="2606"/>
      <c r="CF282" s="2606"/>
      <c r="CG282" s="2606"/>
      <c r="CH282" s="2606"/>
      <c r="CI282" s="2606"/>
      <c r="CJ282" s="2606"/>
      <c r="CK282" s="2606"/>
      <c r="CL282" s="2606"/>
      <c r="CM282" s="2606"/>
      <c r="CN282" s="2606"/>
      <c r="CO282" s="2606"/>
      <c r="CP282" s="2606"/>
      <c r="CQ282" s="2606"/>
      <c r="CR282" s="2606"/>
      <c r="CS282" s="2606"/>
      <c r="CT282" s="2606"/>
      <c r="CU282" s="2606"/>
      <c r="CV282" s="2606"/>
      <c r="CW282" s="2606"/>
      <c r="CX282" s="2606"/>
      <c r="CY282" s="2606"/>
      <c r="CZ282" s="2606"/>
    </row>
    <row r="283" s="130" customFormat="true" ht="15" customHeight="true" x14ac:dyDescent="0.2">
      <c r="A283" s="3514"/>
      <c r="B283" s="155" t="s">
        <v>85</v>
      </c>
      <c r="C283" s="1602" t="s">
        <v>36</v>
      </c>
      <c r="D283" s="1622" t="s">
        <v>36</v>
      </c>
      <c r="E283" s="1622" t="s">
        <v>36</v>
      </c>
      <c r="F283" s="1622" t="s">
        <v>36</v>
      </c>
      <c r="G283" s="1642" t="s">
        <v>36</v>
      </c>
      <c r="H283" s="1602" t="s">
        <v>36</v>
      </c>
      <c r="I283" s="1622" t="s">
        <v>36</v>
      </c>
      <c r="J283" s="1622" t="s">
        <v>36</v>
      </c>
      <c r="K283" s="1622" t="s">
        <v>36</v>
      </c>
      <c r="L283" s="1642" t="s">
        <v>36</v>
      </c>
      <c r="M283" s="1602" t="s">
        <v>36</v>
      </c>
      <c r="N283" s="1622" t="s">
        <v>36</v>
      </c>
      <c r="O283" s="1622" t="s">
        <v>36</v>
      </c>
      <c r="P283" s="1622" t="s">
        <v>36</v>
      </c>
      <c r="Q283" s="1680" t="s">
        <v>36</v>
      </c>
      <c r="R283" s="1602" t="s">
        <v>36</v>
      </c>
      <c r="S283" s="1622" t="s">
        <v>36</v>
      </c>
      <c r="T283" s="1622" t="s">
        <v>36</v>
      </c>
      <c r="U283" s="1622" t="s">
        <v>36</v>
      </c>
      <c r="V283" s="1622" t="s">
        <v>36</v>
      </c>
      <c r="W283" s="1622" t="s">
        <v>36</v>
      </c>
      <c r="X283" s="1622" t="s">
        <v>36</v>
      </c>
      <c r="Y283" s="1680" t="s">
        <v>36</v>
      </c>
      <c r="Z283" s="1680" t="s">
        <v>36</v>
      </c>
      <c r="AA283" s="1680" t="s">
        <v>36</v>
      </c>
      <c r="AB283" s="1680" t="s">
        <v>36</v>
      </c>
      <c r="AC283" s="1680" t="s">
        <v>36</v>
      </c>
      <c r="AD283" s="1680" t="s">
        <v>36</v>
      </c>
      <c r="AE283" s="2606"/>
      <c r="AF283" s="2606"/>
      <c r="AG283" s="2606"/>
      <c r="AH283" s="2606"/>
      <c r="AI283" s="2606"/>
      <c r="AJ283" s="2606"/>
      <c r="AK283" s="2606"/>
      <c r="AL283" s="2606"/>
      <c r="AM283" s="2606"/>
      <c r="AN283" s="2606"/>
      <c r="AO283" s="2606"/>
      <c r="AP283" s="2606"/>
      <c r="AQ283" s="2606"/>
      <c r="AR283" s="2606"/>
      <c r="AS283" s="2606"/>
      <c r="AT283" s="2606"/>
      <c r="AU283" s="2606"/>
      <c r="AV283" s="2606"/>
      <c r="AW283" s="2606"/>
      <c r="AX283" s="2606"/>
      <c r="AY283" s="2606"/>
      <c r="AZ283" s="239"/>
      <c r="BA283" s="3003"/>
      <c r="BB283" s="431" t="s">
        <v>85</v>
      </c>
      <c r="BC283" s="1602" t="s">
        <v>36</v>
      </c>
      <c r="BD283" s="1622" t="s">
        <v>36</v>
      </c>
      <c r="BE283" s="1622" t="s">
        <v>36</v>
      </c>
      <c r="BF283" s="1622" t="s">
        <v>36</v>
      </c>
      <c r="BG283" s="1642" t="s">
        <v>36</v>
      </c>
      <c r="BH283" s="1602" t="s">
        <v>36</v>
      </c>
      <c r="BI283" s="1622" t="s">
        <v>36</v>
      </c>
      <c r="BJ283" s="1622" t="s">
        <v>36</v>
      </c>
      <c r="BK283" s="1622" t="s">
        <v>36</v>
      </c>
      <c r="BL283" s="1642" t="s">
        <v>36</v>
      </c>
      <c r="BM283" s="1602" t="s">
        <v>36</v>
      </c>
      <c r="BN283" s="1622" t="s">
        <v>36</v>
      </c>
      <c r="BO283" s="1622" t="s">
        <v>36</v>
      </c>
      <c r="BP283" s="1622" t="s">
        <v>36</v>
      </c>
      <c r="BQ283" s="1642" t="s">
        <v>36</v>
      </c>
      <c r="BR283" s="1602" t="s">
        <v>36</v>
      </c>
      <c r="BS283" s="1622" t="s">
        <v>36</v>
      </c>
      <c r="BT283" s="1622" t="s">
        <v>36</v>
      </c>
      <c r="BU283" s="1622" t="s">
        <v>36</v>
      </c>
      <c r="BV283" s="1622" t="s">
        <v>36</v>
      </c>
      <c r="BW283" s="1622" t="s">
        <v>36</v>
      </c>
      <c r="BX283" s="1622" t="s">
        <v>36</v>
      </c>
      <c r="BY283" s="1680" t="s">
        <v>36</v>
      </c>
      <c r="BZ283" s="1680" t="s">
        <v>36</v>
      </c>
      <c r="CA283" s="1680" t="s">
        <v>36</v>
      </c>
      <c r="CB283" s="1680" t="s">
        <v>36</v>
      </c>
      <c r="CC283" s="1680" t="s">
        <v>36</v>
      </c>
      <c r="CD283" s="1680" t="s">
        <v>36</v>
      </c>
      <c r="CE283" s="2606"/>
      <c r="CF283" s="2606"/>
      <c r="CG283" s="2606"/>
      <c r="CH283" s="2606"/>
      <c r="CI283" s="2606"/>
      <c r="CJ283" s="2606"/>
      <c r="CK283" s="2606"/>
      <c r="CL283" s="2606"/>
      <c r="CM283" s="2606"/>
      <c r="CN283" s="2606"/>
      <c r="CO283" s="2606"/>
      <c r="CP283" s="2606"/>
      <c r="CQ283" s="2606"/>
      <c r="CR283" s="2606"/>
      <c r="CS283" s="2606"/>
      <c r="CT283" s="2606"/>
      <c r="CU283" s="2606"/>
      <c r="CV283" s="2606"/>
      <c r="CW283" s="2606"/>
      <c r="CX283" s="2606"/>
      <c r="CY283" s="2606"/>
      <c r="CZ283" s="2606"/>
    </row>
    <row r="284" s="130" customFormat="true" ht="15" customHeight="true" x14ac:dyDescent="0.2">
      <c r="A284" s="3515"/>
      <c r="B284" s="156" t="s">
        <v>115</v>
      </c>
      <c r="C284" s="2802" t="s">
        <v>36</v>
      </c>
      <c r="D284" s="2811" t="s">
        <v>36</v>
      </c>
      <c r="E284" s="2811" t="s">
        <v>36</v>
      </c>
      <c r="F284" s="2811" t="s">
        <v>36</v>
      </c>
      <c r="G284" s="2820" t="s">
        <v>36</v>
      </c>
      <c r="H284" s="2829" t="s">
        <v>36</v>
      </c>
      <c r="I284" s="2811" t="s">
        <v>36</v>
      </c>
      <c r="J284" s="2811" t="s">
        <v>36</v>
      </c>
      <c r="K284" s="2811" t="s">
        <v>36</v>
      </c>
      <c r="L284" s="2820" t="s">
        <v>36</v>
      </c>
      <c r="M284" s="2829" t="s">
        <v>36</v>
      </c>
      <c r="N284" s="2811" t="s">
        <v>36</v>
      </c>
      <c r="O284" s="2811" t="s">
        <v>36</v>
      </c>
      <c r="P284" s="2811" t="s">
        <v>36</v>
      </c>
      <c r="Q284" s="2843" t="s">
        <v>36</v>
      </c>
      <c r="R284" s="2829" t="s">
        <v>36</v>
      </c>
      <c r="S284" s="2811" t="s">
        <v>36</v>
      </c>
      <c r="T284" s="2811" t="s">
        <v>36</v>
      </c>
      <c r="U284" s="2811" t="s">
        <v>36</v>
      </c>
      <c r="V284" s="2811" t="s">
        <v>36</v>
      </c>
      <c r="W284" s="2811" t="s">
        <v>36</v>
      </c>
      <c r="X284" s="2811" t="s">
        <v>36</v>
      </c>
      <c r="Y284" s="2851" t="s">
        <v>36</v>
      </c>
      <c r="Z284" s="2851" t="s">
        <v>36</v>
      </c>
      <c r="AA284" s="2851" t="s">
        <v>36</v>
      </c>
      <c r="AB284" s="2851" t="s">
        <v>36</v>
      </c>
      <c r="AC284" s="2851" t="s">
        <v>36</v>
      </c>
      <c r="AD284" s="2851" t="s">
        <v>36</v>
      </c>
      <c r="AE284" s="2891"/>
      <c r="AF284" s="2891"/>
      <c r="AG284" s="2891"/>
      <c r="AH284" s="2891"/>
      <c r="AI284" s="2891"/>
      <c r="AJ284" s="2891"/>
      <c r="AK284" s="2891"/>
      <c r="AL284" s="2891"/>
      <c r="AM284" s="2891"/>
      <c r="AN284" s="2891"/>
      <c r="AO284" s="2891"/>
      <c r="AP284" s="2891"/>
      <c r="AQ284" s="2891"/>
      <c r="AR284" s="2891"/>
      <c r="AS284" s="2891"/>
      <c r="AT284" s="2891"/>
      <c r="AU284" s="2891"/>
      <c r="AV284" s="2891"/>
      <c r="AW284" s="2891"/>
      <c r="AX284" s="2891"/>
      <c r="AY284" s="2891"/>
      <c r="AZ284" s="239"/>
      <c r="BA284" s="3004"/>
      <c r="BB284" s="432" t="s">
        <v>115</v>
      </c>
      <c r="BC284" s="1603" t="s">
        <v>36</v>
      </c>
      <c r="BD284" s="1623" t="s">
        <v>36</v>
      </c>
      <c r="BE284" s="1623" t="s">
        <v>36</v>
      </c>
      <c r="BF284" s="1623" t="s">
        <v>36</v>
      </c>
      <c r="BG284" s="1643" t="s">
        <v>36</v>
      </c>
      <c r="BH284" s="1662" t="s">
        <v>36</v>
      </c>
      <c r="BI284" s="1623" t="s">
        <v>36</v>
      </c>
      <c r="BJ284" s="1623" t="s">
        <v>36</v>
      </c>
      <c r="BK284" s="1623" t="s">
        <v>36</v>
      </c>
      <c r="BL284" s="1643" t="s">
        <v>36</v>
      </c>
      <c r="BM284" s="1662" t="s">
        <v>36</v>
      </c>
      <c r="BN284" s="1623" t="s">
        <v>36</v>
      </c>
      <c r="BO284" s="1623" t="s">
        <v>36</v>
      </c>
      <c r="BP284" s="1623" t="s">
        <v>36</v>
      </c>
      <c r="BQ284" s="1643" t="s">
        <v>36</v>
      </c>
      <c r="BR284" s="1662" t="s">
        <v>36</v>
      </c>
      <c r="BS284" s="1623" t="s">
        <v>36</v>
      </c>
      <c r="BT284" s="1623" t="s">
        <v>36</v>
      </c>
      <c r="BU284" s="1623" t="s">
        <v>36</v>
      </c>
      <c r="BV284" s="1623" t="s">
        <v>36</v>
      </c>
      <c r="BW284" s="1623" t="s">
        <v>36</v>
      </c>
      <c r="BX284" s="1623" t="s">
        <v>36</v>
      </c>
      <c r="BY284" s="1681" t="s">
        <v>36</v>
      </c>
      <c r="BZ284" s="1681" t="s">
        <v>36</v>
      </c>
      <c r="CA284" s="1681" t="s">
        <v>36</v>
      </c>
      <c r="CB284" s="1681" t="s">
        <v>36</v>
      </c>
      <c r="CC284" s="1681" t="s">
        <v>36</v>
      </c>
      <c r="CD284" s="1681" t="s">
        <v>36</v>
      </c>
      <c r="CE284" s="2607"/>
      <c r="CF284" s="2607"/>
      <c r="CG284" s="2607"/>
      <c r="CH284" s="2607"/>
      <c r="CI284" s="2607"/>
      <c r="CJ284" s="2607"/>
      <c r="CK284" s="2607"/>
      <c r="CL284" s="2607"/>
      <c r="CM284" s="2607"/>
      <c r="CN284" s="2607"/>
      <c r="CO284" s="2607"/>
      <c r="CP284" s="2607"/>
      <c r="CQ284" s="2607"/>
      <c r="CR284" s="2607"/>
      <c r="CS284" s="2607"/>
      <c r="CT284" s="2607"/>
      <c r="CU284" s="2607"/>
      <c r="CV284" s="2607"/>
      <c r="CW284" s="2607"/>
      <c r="CX284" s="2607"/>
      <c r="CY284" s="2607"/>
      <c r="CZ284" s="2607"/>
    </row>
    <row r="285" s="130" customFormat="true" ht="15" customHeight="true" x14ac:dyDescent="0.2">
      <c r="Y285" s="132"/>
      <c r="Z285" s="239"/>
      <c r="AA285" s="239"/>
      <c r="AB285" s="239"/>
      <c r="AC285" s="239"/>
      <c r="AD285" s="239"/>
      <c r="AE285" s="239"/>
      <c r="AF285" s="239"/>
      <c r="AG285" s="239"/>
      <c r="AH285" s="239"/>
      <c r="AI285" s="239"/>
      <c r="AJ285" s="239"/>
      <c r="AK285" s="239"/>
      <c r="AL285" s="239"/>
      <c r="AM285" s="239"/>
      <c r="AN285" s="239"/>
      <c r="AO285" s="239"/>
      <c r="AP285" s="239"/>
      <c r="AQ285" s="239"/>
      <c r="AR285" s="239"/>
      <c r="AS285" s="239"/>
      <c r="AT285" s="239"/>
      <c r="AU285" s="239"/>
      <c r="AV285" s="239"/>
      <c r="AW285" s="239"/>
      <c r="AX285" s="239"/>
      <c r="AY285" s="239"/>
      <c r="AZ285" s="239"/>
      <c r="BA285" s="132"/>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130" customFormat="true" ht="15" customHeight="true" x14ac:dyDescent="0.2">
      <c r="Y286" s="132"/>
      <c r="Z286" s="239"/>
      <c r="AA286" s="239"/>
      <c r="AB286" s="239"/>
      <c r="AC286" s="239"/>
      <c r="AD286" s="239"/>
      <c r="AE286" s="239"/>
      <c r="AF286" s="239"/>
      <c r="AG286" s="239"/>
      <c r="AH286" s="239"/>
      <c r="AI286" s="239"/>
      <c r="AJ286" s="239"/>
      <c r="AK286" s="239"/>
      <c r="AL286" s="239"/>
      <c r="AM286" s="239"/>
      <c r="AN286" s="239"/>
      <c r="AO286" s="239"/>
      <c r="AP286" s="239"/>
      <c r="AQ286" s="239"/>
      <c r="AR286" s="239"/>
      <c r="AS286" s="239"/>
      <c r="AT286" s="239"/>
      <c r="AU286" s="239"/>
      <c r="AV286" s="239"/>
      <c r="AW286" s="239"/>
      <c r="AX286" s="239"/>
      <c r="AY286" s="239"/>
      <c r="AZ286" s="239"/>
      <c r="BA286" s="132"/>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130" customFormat="true" ht="15" customHeight="true" x14ac:dyDescent="0.2">
      <c r="Y287" s="132"/>
      <c r="Z287" s="239"/>
      <c r="AA287" s="239"/>
      <c r="AB287" s="239"/>
      <c r="AC287" s="239"/>
      <c r="AD287" s="239"/>
      <c r="AE287" s="239"/>
      <c r="AF287" s="239"/>
      <c r="AG287" s="239"/>
      <c r="AH287" s="239"/>
      <c r="AI287" s="239"/>
      <c r="AJ287" s="239"/>
      <c r="AK287" s="239"/>
      <c r="AL287" s="239"/>
      <c r="AM287" s="239"/>
      <c r="AN287" s="239"/>
      <c r="AO287" s="239"/>
      <c r="AP287" s="239"/>
      <c r="AQ287" s="239"/>
      <c r="AR287" s="239"/>
      <c r="AS287" s="239"/>
      <c r="AT287" s="239"/>
      <c r="AU287" s="239"/>
      <c r="AV287" s="239"/>
      <c r="AW287" s="239"/>
      <c r="AX287" s="239"/>
      <c r="AY287" s="239"/>
      <c r="AZ287" s="239"/>
      <c r="BA287" s="132"/>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130" customFormat="true" ht="15" customHeight="true" x14ac:dyDescent="0.2">
      <c r="Y288" s="132"/>
      <c r="Z288" s="239"/>
      <c r="AA288" s="239"/>
      <c r="AB288" s="239"/>
      <c r="AC288" s="239"/>
      <c r="AD288" s="239"/>
      <c r="AE288" s="239"/>
      <c r="AF288" s="239"/>
      <c r="AG288" s="239"/>
      <c r="AH288" s="239"/>
      <c r="AI288" s="239"/>
      <c r="AJ288" s="239"/>
      <c r="AK288" s="239"/>
      <c r="AL288" s="239"/>
      <c r="AM288" s="239"/>
      <c r="AN288" s="239"/>
      <c r="AO288" s="239"/>
      <c r="AP288" s="239"/>
      <c r="AQ288" s="239"/>
      <c r="AR288" s="239"/>
      <c r="AS288" s="239"/>
      <c r="AT288" s="239"/>
      <c r="AU288" s="239"/>
      <c r="AV288" s="239"/>
      <c r="AW288" s="239"/>
      <c r="AX288" s="239"/>
      <c r="AY288" s="239"/>
      <c r="AZ288" s="239"/>
      <c r="BA288" s="132"/>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130" customFormat="true" ht="15" customHeight="true" x14ac:dyDescent="0.2">
      <c r="Y289" s="132"/>
      <c r="Z289" s="239"/>
      <c r="AA289" s="239"/>
      <c r="AB289" s="239"/>
      <c r="AC289" s="239"/>
      <c r="AD289" s="239"/>
      <c r="AE289" s="239"/>
      <c r="AF289" s="239"/>
      <c r="AG289" s="239"/>
      <c r="AH289" s="239"/>
      <c r="AI289" s="239"/>
      <c r="AJ289" s="239"/>
      <c r="AK289" s="239"/>
      <c r="AL289" s="239"/>
      <c r="AM289" s="239"/>
      <c r="AN289" s="239"/>
      <c r="AO289" s="239"/>
      <c r="AP289" s="239"/>
      <c r="AQ289" s="239"/>
      <c r="AR289" s="239"/>
      <c r="AS289" s="239"/>
      <c r="AT289" s="239"/>
      <c r="AU289" s="239"/>
      <c r="AV289" s="239"/>
      <c r="AW289" s="239"/>
      <c r="AX289" s="239"/>
      <c r="AY289" s="239"/>
      <c r="AZ289" s="239"/>
      <c r="BA289" s="132"/>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130" customFormat="true" ht="15" customHeight="true" x14ac:dyDescent="0.2">
      <c r="Y290" s="132"/>
      <c r="Z290" s="239"/>
      <c r="AA290" s="239"/>
      <c r="AB290" s="239"/>
      <c r="AC290" s="239"/>
      <c r="AD290" s="239"/>
      <c r="AE290" s="239"/>
      <c r="AF290" s="239"/>
      <c r="AG290" s="239"/>
      <c r="AH290" s="239"/>
      <c r="AI290" s="239"/>
      <c r="AJ290" s="239"/>
      <c r="AK290" s="239"/>
      <c r="AL290" s="239"/>
      <c r="AM290" s="239"/>
      <c r="AN290" s="239"/>
      <c r="AO290" s="239"/>
      <c r="AP290" s="239"/>
      <c r="AQ290" s="239"/>
      <c r="AR290" s="239"/>
      <c r="AS290" s="239"/>
      <c r="AT290" s="239"/>
      <c r="AU290" s="239"/>
      <c r="AV290" s="239"/>
      <c r="AW290" s="239"/>
      <c r="AX290" s="239"/>
      <c r="AY290" s="239"/>
      <c r="AZ290" s="239"/>
      <c r="BA290" s="132"/>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130" customFormat="true" ht="15" customHeight="true" x14ac:dyDescent="0.2">
      <c r="Y291" s="132"/>
      <c r="Z291" s="239"/>
      <c r="AA291" s="239"/>
      <c r="AB291" s="239"/>
      <c r="AC291" s="239"/>
      <c r="AD291" s="239"/>
      <c r="AE291" s="239"/>
      <c r="AF291" s="239"/>
      <c r="AG291" s="239"/>
      <c r="AH291" s="239"/>
      <c r="AI291" s="239"/>
      <c r="AJ291" s="239"/>
      <c r="AK291" s="239"/>
      <c r="AL291" s="239"/>
      <c r="AM291" s="239"/>
      <c r="AN291" s="239"/>
      <c r="AO291" s="239"/>
      <c r="AP291" s="239"/>
      <c r="AQ291" s="239"/>
      <c r="AR291" s="239"/>
      <c r="AS291" s="239"/>
      <c r="AT291" s="239"/>
      <c r="AU291" s="239"/>
      <c r="AV291" s="239"/>
      <c r="AW291" s="239"/>
      <c r="AX291" s="239"/>
      <c r="AY291" s="239"/>
      <c r="AZ291" s="239"/>
      <c r="BA291" s="132"/>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130" customFormat="true" ht="15" customHeight="true" x14ac:dyDescent="0.2">
      <c r="Y292" s="132"/>
      <c r="Z292" s="239"/>
      <c r="AA292" s="239"/>
      <c r="AB292" s="239"/>
      <c r="AC292" s="239"/>
      <c r="AD292" s="239"/>
      <c r="AE292" s="239"/>
      <c r="AF292" s="239"/>
      <c r="AG292" s="239"/>
      <c r="AH292" s="239"/>
      <c r="AI292" s="239"/>
      <c r="AJ292" s="239"/>
      <c r="AK292" s="239"/>
      <c r="AL292" s="239"/>
      <c r="AM292" s="239"/>
      <c r="AN292" s="239"/>
      <c r="AO292" s="239"/>
      <c r="AP292" s="239"/>
      <c r="AQ292" s="239"/>
      <c r="AR292" s="239"/>
      <c r="AS292" s="239"/>
      <c r="AT292" s="239"/>
      <c r="AU292" s="239"/>
      <c r="AV292" s="239"/>
      <c r="AW292" s="239"/>
      <c r="AX292" s="239"/>
      <c r="AY292" s="239"/>
      <c r="AZ292" s="239"/>
      <c r="BA292" s="132"/>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130" customFormat="true" ht="15" customHeight="true" x14ac:dyDescent="0.2">
      <c r="Y293" s="132"/>
      <c r="Z293" s="239"/>
      <c r="AA293" s="239"/>
      <c r="AB293" s="239"/>
      <c r="AC293" s="239"/>
      <c r="AD293" s="239"/>
      <c r="AE293" s="239"/>
      <c r="AF293" s="239"/>
      <c r="AG293" s="239"/>
      <c r="AH293" s="239"/>
      <c r="AI293" s="239"/>
      <c r="AJ293" s="239"/>
      <c r="AK293" s="239"/>
      <c r="AL293" s="239"/>
      <c r="AM293" s="239"/>
      <c r="AN293" s="239"/>
      <c r="AO293" s="239"/>
      <c r="AP293" s="239"/>
      <c r="AQ293" s="239"/>
      <c r="AR293" s="239"/>
      <c r="AS293" s="239"/>
      <c r="AT293" s="239"/>
      <c r="AU293" s="239"/>
      <c r="AV293" s="239"/>
      <c r="AW293" s="239"/>
      <c r="AX293" s="239"/>
      <c r="AY293" s="239"/>
      <c r="AZ293" s="239"/>
      <c r="BA293" s="132"/>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130" customFormat="true" ht="15" customHeight="true" x14ac:dyDescent="0.2">
      <c r="Y294" s="132"/>
      <c r="Z294" s="239"/>
      <c r="AA294" s="239"/>
      <c r="AB294" s="239"/>
      <c r="AC294" s="239"/>
      <c r="AD294" s="239"/>
      <c r="AE294" s="239"/>
      <c r="AF294" s="239"/>
      <c r="AG294" s="239"/>
      <c r="AH294" s="239"/>
      <c r="AI294" s="239"/>
      <c r="AJ294" s="239"/>
      <c r="AK294" s="239"/>
      <c r="AL294" s="239"/>
      <c r="AM294" s="239"/>
      <c r="AN294" s="239"/>
      <c r="AO294" s="239"/>
      <c r="AP294" s="239"/>
      <c r="AQ294" s="239"/>
      <c r="AR294" s="239"/>
      <c r="AS294" s="239"/>
      <c r="AT294" s="239"/>
      <c r="AU294" s="239"/>
      <c r="AV294" s="239"/>
      <c r="AW294" s="239"/>
      <c r="AX294" s="239"/>
      <c r="AY294" s="239"/>
      <c r="AZ294" s="239"/>
      <c r="BA294" s="132"/>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130" customFormat="true" ht="15" customHeight="true" x14ac:dyDescent="0.2">
      <c r="Y295" s="132"/>
      <c r="Z295" s="239"/>
      <c r="AA295" s="239"/>
      <c r="AB295" s="239"/>
      <c r="AC295" s="239"/>
      <c r="AD295" s="239"/>
      <c r="AE295" s="239"/>
      <c r="AF295" s="239"/>
      <c r="AG295" s="239"/>
      <c r="AH295" s="239"/>
      <c r="AI295" s="239"/>
      <c r="AJ295" s="239"/>
      <c r="AK295" s="239"/>
      <c r="AL295" s="239"/>
      <c r="AM295" s="239"/>
      <c r="AN295" s="239"/>
      <c r="AO295" s="239"/>
      <c r="AP295" s="239"/>
      <c r="AQ295" s="239"/>
      <c r="AR295" s="239"/>
      <c r="AS295" s="239"/>
      <c r="AT295" s="239"/>
      <c r="AU295" s="239"/>
      <c r="AV295" s="239"/>
      <c r="AW295" s="239"/>
      <c r="AX295" s="239"/>
      <c r="AY295" s="239"/>
      <c r="AZ295" s="239"/>
      <c r="BA295" s="132"/>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130" customFormat="true" ht="15" customHeight="true" x14ac:dyDescent="0.2">
      <c r="Y296" s="132"/>
      <c r="Z296" s="239"/>
      <c r="AA296" s="239"/>
      <c r="AB296" s="239"/>
      <c r="AC296" s="239"/>
      <c r="AD296" s="239"/>
      <c r="AE296" s="239"/>
      <c r="AF296" s="239"/>
      <c r="AG296" s="239"/>
      <c r="AH296" s="239"/>
      <c r="AI296" s="239"/>
      <c r="AJ296" s="239"/>
      <c r="AK296" s="239"/>
      <c r="AL296" s="239"/>
      <c r="AM296" s="239"/>
      <c r="AN296" s="239"/>
      <c r="AO296" s="239"/>
      <c r="AP296" s="239"/>
      <c r="AQ296" s="239"/>
      <c r="AR296" s="239"/>
      <c r="AS296" s="239"/>
      <c r="AT296" s="239"/>
      <c r="AU296" s="239"/>
      <c r="AV296" s="239"/>
      <c r="AW296" s="239"/>
      <c r="AX296" s="239"/>
      <c r="AY296" s="239"/>
      <c r="AZ296" s="239"/>
      <c r="BA296" s="132"/>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130" customFormat="true" ht="15" customHeight="true" x14ac:dyDescent="0.2">
      <c r="Y297" s="132"/>
      <c r="Z297" s="239"/>
      <c r="AA297" s="239"/>
      <c r="AB297" s="239"/>
      <c r="AC297" s="239"/>
      <c r="AD297" s="239"/>
      <c r="AE297" s="239"/>
      <c r="AF297" s="239"/>
      <c r="AG297" s="239"/>
      <c r="AH297" s="239"/>
      <c r="AI297" s="239"/>
      <c r="AJ297" s="239"/>
      <c r="AK297" s="239"/>
      <c r="AL297" s="239"/>
      <c r="AM297" s="239"/>
      <c r="AN297" s="239"/>
      <c r="AO297" s="239"/>
      <c r="AP297" s="239"/>
      <c r="AQ297" s="239"/>
      <c r="AR297" s="239"/>
      <c r="AS297" s="239"/>
      <c r="AT297" s="239"/>
      <c r="AU297" s="239"/>
      <c r="AV297" s="239"/>
      <c r="AW297" s="239"/>
      <c r="AX297" s="239"/>
      <c r="AY297" s="239"/>
      <c r="AZ297" s="239"/>
      <c r="BA297" s="132"/>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130" customFormat="true" ht="15" customHeight="true" x14ac:dyDescent="0.2">
      <c r="Y298" s="132"/>
      <c r="Z298" s="239"/>
      <c r="AA298" s="239"/>
      <c r="AB298" s="239"/>
      <c r="AC298" s="239"/>
      <c r="AD298" s="239"/>
      <c r="AE298" s="239"/>
      <c r="AF298" s="239"/>
      <c r="AG298" s="239"/>
      <c r="AH298" s="239"/>
      <c r="AI298" s="239"/>
      <c r="AJ298" s="239"/>
      <c r="AK298" s="239"/>
      <c r="AL298" s="239"/>
      <c r="AM298" s="239"/>
      <c r="AN298" s="239"/>
      <c r="AO298" s="239"/>
      <c r="AP298" s="239"/>
      <c r="AQ298" s="239"/>
      <c r="AR298" s="239"/>
      <c r="AS298" s="239"/>
      <c r="AT298" s="239"/>
      <c r="AU298" s="239"/>
      <c r="AV298" s="239"/>
      <c r="AW298" s="239"/>
      <c r="AX298" s="239"/>
      <c r="AY298" s="239"/>
      <c r="AZ298" s="239"/>
      <c r="BA298" s="132"/>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130" customFormat="true" ht="15" customHeight="true" x14ac:dyDescent="0.2">
      <c r="Y299" s="132"/>
      <c r="Z299" s="239"/>
      <c r="AA299" s="239"/>
      <c r="AB299" s="239"/>
      <c r="AC299" s="239"/>
      <c r="AD299" s="239"/>
      <c r="AE299" s="239"/>
      <c r="AF299" s="239"/>
      <c r="AG299" s="239"/>
      <c r="AH299" s="239"/>
      <c r="AI299" s="239"/>
      <c r="AJ299" s="239"/>
      <c r="AK299" s="239"/>
      <c r="AL299" s="239"/>
      <c r="AM299" s="239"/>
      <c r="AN299" s="239"/>
      <c r="AO299" s="239"/>
      <c r="AP299" s="239"/>
      <c r="AQ299" s="239"/>
      <c r="AR299" s="239"/>
      <c r="AS299" s="239"/>
      <c r="AT299" s="239"/>
      <c r="AU299" s="239"/>
      <c r="AV299" s="239"/>
      <c r="AW299" s="239"/>
      <c r="AX299" s="239"/>
      <c r="AY299" s="239"/>
      <c r="AZ299" s="239"/>
      <c r="BA299" s="132"/>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130" customFormat="true" ht="15" customHeight="true" x14ac:dyDescent="0.2">
      <c r="Y300" s="132"/>
      <c r="Z300" s="239"/>
      <c r="AA300" s="239"/>
      <c r="AB300" s="239"/>
      <c r="AC300" s="239"/>
      <c r="AD300" s="239"/>
      <c r="AE300" s="239"/>
      <c r="AF300" s="239"/>
      <c r="AG300" s="239"/>
      <c r="AH300" s="239"/>
      <c r="AI300" s="239"/>
      <c r="AJ300" s="239"/>
      <c r="AK300" s="239"/>
      <c r="AL300" s="239"/>
      <c r="AM300" s="239"/>
      <c r="AN300" s="239"/>
      <c r="AO300" s="239"/>
      <c r="AP300" s="239"/>
      <c r="AQ300" s="239"/>
      <c r="AR300" s="239"/>
      <c r="AS300" s="239"/>
      <c r="AT300" s="239"/>
      <c r="AU300" s="239"/>
      <c r="AV300" s="239"/>
      <c r="AW300" s="239"/>
      <c r="AX300" s="239"/>
      <c r="AY300" s="239"/>
      <c r="AZ300" s="239"/>
      <c r="BA300" s="132"/>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130" customFormat="true" ht="15" customHeight="true" x14ac:dyDescent="0.2">
      <c r="Y301" s="132"/>
      <c r="Z301" s="239"/>
      <c r="AA301" s="239"/>
      <c r="AB301" s="239"/>
      <c r="AC301" s="239"/>
      <c r="AD301" s="239"/>
      <c r="AE301" s="239"/>
      <c r="AF301" s="239"/>
      <c r="AG301" s="239"/>
      <c r="AH301" s="239"/>
      <c r="AI301" s="239"/>
      <c r="AJ301" s="239"/>
      <c r="AK301" s="239"/>
      <c r="AL301" s="239"/>
      <c r="AM301" s="239"/>
      <c r="AN301" s="239"/>
      <c r="AO301" s="239"/>
      <c r="AP301" s="239"/>
      <c r="AQ301" s="239"/>
      <c r="AR301" s="239"/>
      <c r="AS301" s="239"/>
      <c r="AT301" s="239"/>
      <c r="AU301" s="239"/>
      <c r="AV301" s="239"/>
      <c r="AW301" s="239"/>
      <c r="AX301" s="239"/>
      <c r="AY301" s="239"/>
      <c r="AZ301" s="239"/>
      <c r="BA301" s="132"/>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130" customFormat="true" ht="15" customHeight="true" x14ac:dyDescent="0.2">
      <c r="Y302" s="132"/>
      <c r="Z302" s="239"/>
      <c r="AA302" s="239"/>
      <c r="AB302" s="239"/>
      <c r="AC302" s="239"/>
      <c r="AD302" s="239"/>
      <c r="AE302" s="239"/>
      <c r="AF302" s="239"/>
      <c r="AG302" s="239"/>
      <c r="AH302" s="239"/>
      <c r="AI302" s="239"/>
      <c r="AJ302" s="239"/>
      <c r="AK302" s="239"/>
      <c r="AL302" s="239"/>
      <c r="AM302" s="239"/>
      <c r="AN302" s="239"/>
      <c r="AO302" s="239"/>
      <c r="AP302" s="239"/>
      <c r="AQ302" s="239"/>
      <c r="AR302" s="239"/>
      <c r="AS302" s="239"/>
      <c r="AT302" s="239"/>
      <c r="AU302" s="239"/>
      <c r="AV302" s="239"/>
      <c r="AW302" s="239"/>
      <c r="AX302" s="239"/>
      <c r="AY302" s="239"/>
      <c r="AZ302" s="239"/>
      <c r="BA302" s="132"/>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130" customFormat="true" ht="15" customHeight="true" x14ac:dyDescent="0.2">
      <c r="Y303" s="132"/>
      <c r="Z303" s="239"/>
      <c r="AA303" s="239"/>
      <c r="AB303" s="239"/>
      <c r="AC303" s="239"/>
      <c r="AD303" s="239"/>
      <c r="AE303" s="239"/>
      <c r="AF303" s="239"/>
      <c r="AG303" s="239"/>
      <c r="AH303" s="239"/>
      <c r="AI303" s="239"/>
      <c r="AJ303" s="239"/>
      <c r="AK303" s="239"/>
      <c r="AL303" s="239"/>
      <c r="AM303" s="239"/>
      <c r="AN303" s="239"/>
      <c r="AO303" s="239"/>
      <c r="AP303" s="239"/>
      <c r="AQ303" s="239"/>
      <c r="AR303" s="239"/>
      <c r="AS303" s="239"/>
      <c r="AT303" s="239"/>
      <c r="AU303" s="239"/>
      <c r="AV303" s="239"/>
      <c r="AW303" s="239"/>
      <c r="AX303" s="239"/>
      <c r="AY303" s="239"/>
      <c r="AZ303" s="239"/>
      <c r="BA303" s="132"/>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130" customFormat="true" ht="15" customHeight="true" x14ac:dyDescent="0.2">
      <c r="Y304" s="132"/>
      <c r="Z304" s="239"/>
      <c r="AA304" s="239"/>
      <c r="AB304" s="239"/>
      <c r="AC304" s="239"/>
      <c r="AD304" s="239"/>
      <c r="AE304" s="239"/>
      <c r="AF304" s="239"/>
      <c r="AG304" s="239"/>
      <c r="AH304" s="239"/>
      <c r="AI304" s="239"/>
      <c r="AJ304" s="239"/>
      <c r="AK304" s="239"/>
      <c r="AL304" s="239"/>
      <c r="AM304" s="239"/>
      <c r="AN304" s="239"/>
      <c r="AO304" s="239"/>
      <c r="AP304" s="239"/>
      <c r="AQ304" s="239"/>
      <c r="AR304" s="239"/>
      <c r="AS304" s="239"/>
      <c r="AT304" s="239"/>
      <c r="AU304" s="239"/>
      <c r="AV304" s="239"/>
      <c r="AW304" s="239"/>
      <c r="AX304" s="239"/>
      <c r="AY304" s="239"/>
      <c r="AZ304" s="239"/>
      <c r="BA304" s="132"/>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130" customFormat="true" ht="15" customHeight="true" x14ac:dyDescent="0.2">
      <c r="Y305" s="132"/>
      <c r="Z305" s="239"/>
      <c r="AA305" s="239"/>
      <c r="AB305" s="239"/>
      <c r="AC305" s="239"/>
      <c r="AD305" s="239"/>
      <c r="AE305" s="239"/>
      <c r="AF305" s="239"/>
      <c r="AG305" s="239"/>
      <c r="AH305" s="239"/>
      <c r="AI305" s="239"/>
      <c r="AJ305" s="239"/>
      <c r="AK305" s="239"/>
      <c r="AL305" s="239"/>
      <c r="AM305" s="239"/>
      <c r="AN305" s="239"/>
      <c r="AO305" s="239"/>
      <c r="AP305" s="239"/>
      <c r="AQ305" s="239"/>
      <c r="AR305" s="239"/>
      <c r="AS305" s="239"/>
      <c r="AT305" s="239"/>
      <c r="AU305" s="239"/>
      <c r="AV305" s="239"/>
      <c r="AW305" s="239"/>
      <c r="AX305" s="239"/>
      <c r="AY305" s="239"/>
      <c r="AZ305" s="239"/>
      <c r="BA305" s="132"/>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130" customFormat="true" ht="15" customHeight="true" x14ac:dyDescent="0.2">
      <c r="Y306" s="132"/>
      <c r="Z306" s="239"/>
      <c r="AA306" s="239"/>
      <c r="AB306" s="239"/>
      <c r="AC306" s="239"/>
      <c r="AD306" s="239"/>
      <c r="AE306" s="239"/>
      <c r="AF306" s="239"/>
      <c r="AG306" s="239"/>
      <c r="AH306" s="239"/>
      <c r="AI306" s="239"/>
      <c r="AJ306" s="239"/>
      <c r="AK306" s="239"/>
      <c r="AL306" s="239"/>
      <c r="AM306" s="239"/>
      <c r="AN306" s="239"/>
      <c r="AO306" s="239"/>
      <c r="AP306" s="239"/>
      <c r="AQ306" s="239"/>
      <c r="AR306" s="239"/>
      <c r="AS306" s="239"/>
      <c r="AT306" s="239"/>
      <c r="AU306" s="239"/>
      <c r="AV306" s="239"/>
      <c r="AW306" s="239"/>
      <c r="AX306" s="239"/>
      <c r="AY306" s="239"/>
      <c r="AZ306" s="239"/>
      <c r="BA306" s="132"/>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130" customFormat="true" ht="15" customHeight="true" x14ac:dyDescent="0.2">
      <c r="Y307" s="132"/>
      <c r="Z307" s="239"/>
      <c r="AA307" s="239"/>
      <c r="AB307" s="239"/>
      <c r="AC307" s="239"/>
      <c r="AD307" s="239"/>
      <c r="AE307" s="239"/>
      <c r="AF307" s="239"/>
      <c r="AG307" s="239"/>
      <c r="AH307" s="239"/>
      <c r="AI307" s="239"/>
      <c r="AJ307" s="239"/>
      <c r="AK307" s="239"/>
      <c r="AL307" s="239"/>
      <c r="AM307" s="239"/>
      <c r="AN307" s="239"/>
      <c r="AO307" s="239"/>
      <c r="AP307" s="239"/>
      <c r="AQ307" s="239"/>
      <c r="AR307" s="239"/>
      <c r="AS307" s="239"/>
      <c r="AT307" s="239"/>
      <c r="AU307" s="239"/>
      <c r="AV307" s="239"/>
      <c r="AW307" s="239"/>
      <c r="AX307" s="239"/>
      <c r="AY307" s="239"/>
      <c r="AZ307" s="239"/>
      <c r="BA307" s="132"/>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130" customFormat="true" ht="15" customHeight="true" x14ac:dyDescent="0.2">
      <c r="Y308" s="132"/>
      <c r="Z308" s="239"/>
      <c r="AA308" s="239"/>
      <c r="AB308" s="239"/>
      <c r="AC308" s="239"/>
      <c r="AD308" s="239"/>
      <c r="AE308" s="239"/>
      <c r="AF308" s="239"/>
      <c r="AG308" s="239"/>
      <c r="AH308" s="239"/>
      <c r="AI308" s="239"/>
      <c r="AJ308" s="239"/>
      <c r="AK308" s="239"/>
      <c r="AL308" s="239"/>
      <c r="AM308" s="239"/>
      <c r="AN308" s="239"/>
      <c r="AO308" s="239"/>
      <c r="AP308" s="239"/>
      <c r="AQ308" s="239"/>
      <c r="AR308" s="239"/>
      <c r="AS308" s="239"/>
      <c r="AT308" s="239"/>
      <c r="AU308" s="239"/>
      <c r="AV308" s="239"/>
      <c r="AW308" s="239"/>
      <c r="AX308" s="239"/>
      <c r="AY308" s="239"/>
      <c r="AZ308" s="239"/>
      <c r="BA308" s="132"/>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130" customFormat="true" ht="15" customHeight="true" x14ac:dyDescent="0.2">
      <c r="Y309" s="132"/>
      <c r="Z309" s="239"/>
      <c r="AA309" s="239"/>
      <c r="AB309" s="239"/>
      <c r="AC309" s="239"/>
      <c r="AD309" s="239"/>
      <c r="AE309" s="239"/>
      <c r="AF309" s="239"/>
      <c r="AG309" s="239"/>
      <c r="AH309" s="239"/>
      <c r="AI309" s="239"/>
      <c r="AJ309" s="239"/>
      <c r="AK309" s="239"/>
      <c r="AL309" s="239"/>
      <c r="AM309" s="239"/>
      <c r="AN309" s="239"/>
      <c r="AO309" s="239"/>
      <c r="AP309" s="239"/>
      <c r="AQ309" s="239"/>
      <c r="AR309" s="239"/>
      <c r="AS309" s="239"/>
      <c r="AT309" s="239"/>
      <c r="AU309" s="239"/>
      <c r="AV309" s="239"/>
      <c r="AW309" s="239"/>
      <c r="AX309" s="239"/>
      <c r="AY309" s="239"/>
      <c r="AZ309" s="239"/>
      <c r="BA309" s="132"/>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130" customFormat="true" ht="15" customHeight="true" x14ac:dyDescent="0.2">
      <c r="Y310" s="132"/>
      <c r="Z310" s="239"/>
      <c r="AA310" s="239"/>
      <c r="AB310" s="239"/>
      <c r="AC310" s="239"/>
      <c r="AD310" s="239"/>
      <c r="AE310" s="239"/>
      <c r="AF310" s="239"/>
      <c r="AG310" s="239"/>
      <c r="AH310" s="239"/>
      <c r="AI310" s="239"/>
      <c r="AJ310" s="239"/>
      <c r="AK310" s="239"/>
      <c r="AL310" s="239"/>
      <c r="AM310" s="239"/>
      <c r="AN310" s="239"/>
      <c r="AO310" s="239"/>
      <c r="AP310" s="239"/>
      <c r="AQ310" s="239"/>
      <c r="AR310" s="239"/>
      <c r="AS310" s="239"/>
      <c r="AT310" s="239"/>
      <c r="AU310" s="239"/>
      <c r="AV310" s="239"/>
      <c r="AW310" s="239"/>
      <c r="AX310" s="239"/>
      <c r="AY310" s="239"/>
      <c r="AZ310" s="239"/>
      <c r="BA310" s="132"/>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130" customFormat="true" ht="15" customHeight="true" x14ac:dyDescent="0.2">
      <c r="Y311" s="132"/>
      <c r="Z311" s="239"/>
      <c r="AA311" s="239"/>
      <c r="AB311" s="239"/>
      <c r="AC311" s="239"/>
      <c r="AD311" s="239"/>
      <c r="AE311" s="239"/>
      <c r="AF311" s="239"/>
      <c r="AG311" s="239"/>
      <c r="AH311" s="239"/>
      <c r="AI311" s="239"/>
      <c r="AJ311" s="239"/>
      <c r="AK311" s="239"/>
      <c r="AL311" s="239"/>
      <c r="AM311" s="239"/>
      <c r="AN311" s="239"/>
      <c r="AO311" s="239"/>
      <c r="AP311" s="239"/>
      <c r="AQ311" s="239"/>
      <c r="AR311" s="239"/>
      <c r="AS311" s="239"/>
      <c r="AT311" s="239"/>
      <c r="AU311" s="239"/>
      <c r="AV311" s="239"/>
      <c r="AW311" s="239"/>
      <c r="AX311" s="239"/>
      <c r="AY311" s="239"/>
      <c r="AZ311" s="239"/>
      <c r="BA311" s="132"/>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130" customFormat="true" ht="15" customHeight="true" x14ac:dyDescent="0.2">
      <c r="Y312" s="132"/>
      <c r="Z312" s="239"/>
      <c r="AA312" s="239"/>
      <c r="AB312" s="239"/>
      <c r="AC312" s="239"/>
      <c r="AD312" s="239"/>
      <c r="AE312" s="239"/>
      <c r="AF312" s="239"/>
      <c r="AG312" s="239"/>
      <c r="AH312" s="239"/>
      <c r="AI312" s="239"/>
      <c r="AJ312" s="239"/>
      <c r="AK312" s="239"/>
      <c r="AL312" s="239"/>
      <c r="AM312" s="239"/>
      <c r="AN312" s="239"/>
      <c r="AO312" s="239"/>
      <c r="AP312" s="239"/>
      <c r="AQ312" s="239"/>
      <c r="AR312" s="239"/>
      <c r="AS312" s="239"/>
      <c r="AT312" s="239"/>
      <c r="AU312" s="239"/>
      <c r="AV312" s="239"/>
      <c r="AW312" s="239"/>
      <c r="AX312" s="239"/>
      <c r="AY312" s="239"/>
      <c r="AZ312" s="239"/>
      <c r="BA312" s="132"/>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130" customFormat="true" ht="15" customHeight="true" x14ac:dyDescent="0.2">
      <c r="Y313" s="132"/>
      <c r="Z313" s="239"/>
      <c r="AA313" s="239"/>
      <c r="AB313" s="239"/>
      <c r="AC313" s="239"/>
      <c r="AD313" s="239"/>
      <c r="AE313" s="239"/>
      <c r="AF313" s="239"/>
      <c r="AG313" s="239"/>
      <c r="AH313" s="239"/>
      <c r="AI313" s="239"/>
      <c r="AJ313" s="239"/>
      <c r="AK313" s="239"/>
      <c r="AL313" s="239"/>
      <c r="AM313" s="239"/>
      <c r="AN313" s="239"/>
      <c r="AO313" s="239"/>
      <c r="AP313" s="239"/>
      <c r="AQ313" s="239"/>
      <c r="AR313" s="239"/>
      <c r="AS313" s="239"/>
      <c r="AT313" s="239"/>
      <c r="AU313" s="239"/>
      <c r="AV313" s="239"/>
      <c r="AW313" s="239"/>
      <c r="AX313" s="239"/>
      <c r="AY313" s="239"/>
      <c r="AZ313" s="239"/>
      <c r="BA313" s="132"/>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130" customFormat="true" ht="15" customHeight="true" x14ac:dyDescent="0.2">
      <c r="Y314" s="132"/>
      <c r="Z314" s="239"/>
      <c r="AA314" s="239"/>
      <c r="AB314" s="239"/>
      <c r="AC314" s="239"/>
      <c r="AD314" s="239"/>
      <c r="AE314" s="239"/>
      <c r="AF314" s="239"/>
      <c r="AG314" s="239"/>
      <c r="AH314" s="239"/>
      <c r="AI314" s="239"/>
      <c r="AJ314" s="239"/>
      <c r="AK314" s="239"/>
      <c r="AL314" s="239"/>
      <c r="AM314" s="239"/>
      <c r="AN314" s="239"/>
      <c r="AO314" s="239"/>
      <c r="AP314" s="239"/>
      <c r="AQ314" s="239"/>
      <c r="AR314" s="239"/>
      <c r="AS314" s="239"/>
      <c r="AT314" s="239"/>
      <c r="AU314" s="239"/>
      <c r="AV314" s="239"/>
      <c r="AW314" s="239"/>
      <c r="AX314" s="239"/>
      <c r="AY314" s="239"/>
      <c r="AZ314" s="239"/>
      <c r="BA314" s="132"/>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130" customFormat="true" ht="15" customHeight="true" x14ac:dyDescent="0.2">
      <c r="Y315" s="132"/>
      <c r="Z315" s="239"/>
      <c r="AA315" s="239"/>
      <c r="AB315" s="239"/>
      <c r="AC315" s="239"/>
      <c r="AD315" s="239"/>
      <c r="AE315" s="239"/>
      <c r="AF315" s="239"/>
      <c r="AG315" s="239"/>
      <c r="AH315" s="239"/>
      <c r="AI315" s="239"/>
      <c r="AJ315" s="239"/>
      <c r="AK315" s="239"/>
      <c r="AL315" s="239"/>
      <c r="AM315" s="239"/>
      <c r="AN315" s="239"/>
      <c r="AO315" s="239"/>
      <c r="AP315" s="239"/>
      <c r="AQ315" s="239"/>
      <c r="AR315" s="239"/>
      <c r="AS315" s="239"/>
      <c r="AT315" s="239"/>
      <c r="AU315" s="239"/>
      <c r="AV315" s="239"/>
      <c r="AW315" s="239"/>
      <c r="AX315" s="239"/>
      <c r="AY315" s="239"/>
      <c r="AZ315" s="239"/>
      <c r="BA315" s="132"/>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130" customFormat="true" ht="15" customHeight="true" x14ac:dyDescent="0.2">
      <c r="Y316" s="132"/>
      <c r="Z316" s="239"/>
      <c r="AA316" s="239"/>
      <c r="AB316" s="239"/>
      <c r="AC316" s="239"/>
      <c r="AD316" s="239"/>
      <c r="AE316" s="239"/>
      <c r="AF316" s="239"/>
      <c r="AG316" s="239"/>
      <c r="AH316" s="239"/>
      <c r="AI316" s="239"/>
      <c r="AJ316" s="239"/>
      <c r="AK316" s="239"/>
      <c r="AL316" s="239"/>
      <c r="AM316" s="239"/>
      <c r="AN316" s="239"/>
      <c r="AO316" s="239"/>
      <c r="AP316" s="239"/>
      <c r="AQ316" s="239"/>
      <c r="AR316" s="239"/>
      <c r="AS316" s="239"/>
      <c r="AT316" s="239"/>
      <c r="AU316" s="239"/>
      <c r="AV316" s="239"/>
      <c r="AW316" s="239"/>
      <c r="AX316" s="239"/>
      <c r="AY316" s="239"/>
      <c r="AZ316" s="239"/>
      <c r="BA316" s="132"/>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130" customFormat="true" ht="15" customHeight="true" x14ac:dyDescent="0.2">
      <c r="Y317" s="132"/>
      <c r="Z317" s="239"/>
      <c r="AA317" s="239"/>
      <c r="AB317" s="239"/>
      <c r="AC317" s="239"/>
      <c r="AD317" s="239"/>
      <c r="AE317" s="239"/>
      <c r="AF317" s="239"/>
      <c r="AG317" s="239"/>
      <c r="AH317" s="239"/>
      <c r="AI317" s="239"/>
      <c r="AJ317" s="239"/>
      <c r="AK317" s="239"/>
      <c r="AL317" s="239"/>
      <c r="AM317" s="239"/>
      <c r="AN317" s="239"/>
      <c r="AO317" s="239"/>
      <c r="AP317" s="239"/>
      <c r="AQ317" s="239"/>
      <c r="AR317" s="239"/>
      <c r="AS317" s="239"/>
      <c r="AT317" s="239"/>
      <c r="AU317" s="239"/>
      <c r="AV317" s="239"/>
      <c r="AW317" s="239"/>
      <c r="AX317" s="239"/>
      <c r="AY317" s="239"/>
      <c r="AZ317" s="239"/>
      <c r="BA317" s="132"/>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130" customFormat="true" ht="15" customHeight="true" x14ac:dyDescent="0.2">
      <c r="Y318" s="132"/>
      <c r="Z318" s="239"/>
      <c r="AA318" s="239"/>
      <c r="AB318" s="239"/>
      <c r="AC318" s="239"/>
      <c r="AD318" s="239"/>
      <c r="AE318" s="239"/>
      <c r="AF318" s="239"/>
      <c r="AG318" s="239"/>
      <c r="AH318" s="239"/>
      <c r="AI318" s="239"/>
      <c r="AJ318" s="239"/>
      <c r="AK318" s="239"/>
      <c r="AL318" s="239"/>
      <c r="AM318" s="239"/>
      <c r="AN318" s="239"/>
      <c r="AO318" s="239"/>
      <c r="AP318" s="239"/>
      <c r="AQ318" s="239"/>
      <c r="AR318" s="239"/>
      <c r="AS318" s="239"/>
      <c r="AT318" s="239"/>
      <c r="AU318" s="239"/>
      <c r="AV318" s="239"/>
      <c r="AW318" s="239"/>
      <c r="AX318" s="239"/>
      <c r="AY318" s="239"/>
      <c r="AZ318" s="239"/>
      <c r="BA318" s="132"/>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130" customFormat="true" ht="15" customHeight="true" x14ac:dyDescent="0.2">
      <c r="Y319" s="132"/>
      <c r="Z319" s="239"/>
      <c r="AA319" s="239"/>
      <c r="AB319" s="239"/>
      <c r="AC319" s="239"/>
      <c r="AD319" s="239"/>
      <c r="AE319" s="239"/>
      <c r="AF319" s="239"/>
      <c r="AG319" s="239"/>
      <c r="AH319" s="239"/>
      <c r="AI319" s="239"/>
      <c r="AJ319" s="239"/>
      <c r="AK319" s="239"/>
      <c r="AL319" s="239"/>
      <c r="AM319" s="239"/>
      <c r="AN319" s="239"/>
      <c r="AO319" s="239"/>
      <c r="AP319" s="239"/>
      <c r="AQ319" s="239"/>
      <c r="AR319" s="239"/>
      <c r="AS319" s="239"/>
      <c r="AT319" s="239"/>
      <c r="AU319" s="239"/>
      <c r="AV319" s="239"/>
      <c r="AW319" s="239"/>
      <c r="AX319" s="239"/>
      <c r="AY319" s="239"/>
      <c r="AZ319" s="239"/>
      <c r="BA319" s="132"/>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130" customFormat="true" ht="15" customHeight="true" x14ac:dyDescent="0.2">
      <c r="Y320" s="132"/>
      <c r="Z320" s="239"/>
      <c r="AA320" s="239"/>
      <c r="AB320" s="239"/>
      <c r="AC320" s="239"/>
      <c r="AD320" s="239"/>
      <c r="AE320" s="239"/>
      <c r="AF320" s="239"/>
      <c r="AG320" s="239"/>
      <c r="AH320" s="239"/>
      <c r="AI320" s="239"/>
      <c r="AJ320" s="239"/>
      <c r="AK320" s="239"/>
      <c r="AL320" s="239"/>
      <c r="AM320" s="239"/>
      <c r="AN320" s="239"/>
      <c r="AO320" s="239"/>
      <c r="AP320" s="239"/>
      <c r="AQ320" s="239"/>
      <c r="AR320" s="239"/>
      <c r="AS320" s="239"/>
      <c r="AT320" s="239"/>
      <c r="AU320" s="239"/>
      <c r="AV320" s="239"/>
      <c r="AW320" s="239"/>
      <c r="AX320" s="239"/>
      <c r="AY320" s="239"/>
      <c r="AZ320" s="239"/>
      <c r="BA320" s="132"/>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130" customFormat="true" ht="15" customHeight="true" x14ac:dyDescent="0.2">
      <c r="Y321" s="132"/>
      <c r="Z321" s="239"/>
      <c r="AA321" s="239"/>
      <c r="AB321" s="239"/>
      <c r="AC321" s="239"/>
      <c r="AD321" s="239"/>
      <c r="AE321" s="239"/>
      <c r="AF321" s="239"/>
      <c r="AG321" s="239"/>
      <c r="AH321" s="239"/>
      <c r="AI321" s="239"/>
      <c r="AJ321" s="239"/>
      <c r="AK321" s="239"/>
      <c r="AL321" s="239"/>
      <c r="AM321" s="239"/>
      <c r="AN321" s="239"/>
      <c r="AO321" s="239"/>
      <c r="AP321" s="239"/>
      <c r="AQ321" s="239"/>
      <c r="AR321" s="239"/>
      <c r="AS321" s="239"/>
      <c r="AT321" s="239"/>
      <c r="AU321" s="239"/>
      <c r="AV321" s="239"/>
      <c r="AW321" s="239"/>
      <c r="AX321" s="239"/>
      <c r="AY321" s="239"/>
      <c r="AZ321" s="239"/>
      <c r="BA321" s="132"/>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130" customFormat="true" ht="15" customHeight="true" x14ac:dyDescent="0.2">
      <c r="Y322" s="132"/>
      <c r="Z322" s="239"/>
      <c r="AA322" s="239"/>
      <c r="AB322" s="239"/>
      <c r="AC322" s="239"/>
      <c r="AD322" s="239"/>
      <c r="AE322" s="239"/>
      <c r="AF322" s="239"/>
      <c r="AG322" s="239"/>
      <c r="AH322" s="239"/>
      <c r="AI322" s="239"/>
      <c r="AJ322" s="239"/>
      <c r="AK322" s="239"/>
      <c r="AL322" s="239"/>
      <c r="AM322" s="239"/>
      <c r="AN322" s="239"/>
      <c r="AO322" s="239"/>
      <c r="AP322" s="239"/>
      <c r="AQ322" s="239"/>
      <c r="AR322" s="239"/>
      <c r="AS322" s="239"/>
      <c r="AT322" s="239"/>
      <c r="AU322" s="239"/>
      <c r="AV322" s="239"/>
      <c r="AW322" s="239"/>
      <c r="AX322" s="239"/>
      <c r="AY322" s="239"/>
      <c r="AZ322" s="239"/>
      <c r="BA322" s="132"/>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130" customFormat="true" ht="15" customHeight="true" x14ac:dyDescent="0.2">
      <c r="Y323" s="132"/>
      <c r="Z323" s="239"/>
      <c r="AA323" s="239"/>
      <c r="AB323" s="239"/>
      <c r="AC323" s="239"/>
      <c r="AD323" s="239"/>
      <c r="AE323" s="239"/>
      <c r="AF323" s="239"/>
      <c r="AG323" s="239"/>
      <c r="AH323" s="239"/>
      <c r="AI323" s="239"/>
      <c r="AJ323" s="239"/>
      <c r="AK323" s="239"/>
      <c r="AL323" s="239"/>
      <c r="AM323" s="239"/>
      <c r="AN323" s="239"/>
      <c r="AO323" s="239"/>
      <c r="AP323" s="239"/>
      <c r="AQ323" s="239"/>
      <c r="AR323" s="239"/>
      <c r="AS323" s="239"/>
      <c r="AT323" s="239"/>
      <c r="AU323" s="239"/>
      <c r="AV323" s="239"/>
      <c r="AW323" s="239"/>
      <c r="AX323" s="239"/>
      <c r="AY323" s="239"/>
      <c r="AZ323" s="239"/>
      <c r="BA323" s="132"/>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130" customFormat="true" ht="15" customHeight="true" x14ac:dyDescent="0.2">
      <c r="Y324" s="132"/>
      <c r="Z324" s="239"/>
      <c r="AA324" s="239"/>
      <c r="AB324" s="239"/>
      <c r="AC324" s="239"/>
      <c r="AD324" s="239"/>
      <c r="AE324" s="239"/>
      <c r="AF324" s="239"/>
      <c r="AG324" s="239"/>
      <c r="AH324" s="239"/>
      <c r="AI324" s="239"/>
      <c r="AJ324" s="239"/>
      <c r="AK324" s="239"/>
      <c r="AL324" s="239"/>
      <c r="AM324" s="239"/>
      <c r="AN324" s="239"/>
      <c r="AO324" s="239"/>
      <c r="AP324" s="239"/>
      <c r="AQ324" s="239"/>
      <c r="AR324" s="239"/>
      <c r="AS324" s="239"/>
      <c r="AT324" s="239"/>
      <c r="AU324" s="239"/>
      <c r="AV324" s="239"/>
      <c r="AW324" s="239"/>
      <c r="AX324" s="239"/>
      <c r="AY324" s="239"/>
      <c r="AZ324" s="239"/>
      <c r="BA324" s="132"/>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130" customFormat="true" ht="15" customHeight="true" x14ac:dyDescent="0.2">
      <c r="Y325" s="132"/>
      <c r="Z325" s="239"/>
      <c r="AA325" s="239"/>
      <c r="AB325" s="239"/>
      <c r="AC325" s="239"/>
      <c r="AD325" s="239"/>
      <c r="AE325" s="239"/>
      <c r="AF325" s="239"/>
      <c r="AG325" s="239"/>
      <c r="AH325" s="239"/>
      <c r="AI325" s="239"/>
      <c r="AJ325" s="239"/>
      <c r="AK325" s="239"/>
      <c r="AL325" s="239"/>
      <c r="AM325" s="239"/>
      <c r="AN325" s="239"/>
      <c r="AO325" s="239"/>
      <c r="AP325" s="239"/>
      <c r="AQ325" s="239"/>
      <c r="AR325" s="239"/>
      <c r="AS325" s="239"/>
      <c r="AT325" s="239"/>
      <c r="AU325" s="239"/>
      <c r="AV325" s="239"/>
      <c r="AW325" s="239"/>
      <c r="AX325" s="239"/>
      <c r="AY325" s="239"/>
      <c r="AZ325" s="239"/>
      <c r="BA325" s="132"/>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130" customFormat="true" ht="15" customHeight="true" x14ac:dyDescent="0.2">
      <c r="Y326" s="132"/>
      <c r="Z326" s="239"/>
      <c r="AA326" s="239"/>
      <c r="AB326" s="239"/>
      <c r="AC326" s="239"/>
      <c r="AD326" s="239"/>
      <c r="AE326" s="239"/>
      <c r="AF326" s="239"/>
      <c r="AG326" s="239"/>
      <c r="AH326" s="239"/>
      <c r="AI326" s="239"/>
      <c r="AJ326" s="239"/>
      <c r="AK326" s="239"/>
      <c r="AL326" s="239"/>
      <c r="AM326" s="239"/>
      <c r="AN326" s="239"/>
      <c r="AO326" s="239"/>
      <c r="AP326" s="239"/>
      <c r="AQ326" s="239"/>
      <c r="AR326" s="239"/>
      <c r="AS326" s="239"/>
      <c r="AT326" s="239"/>
      <c r="AU326" s="239"/>
      <c r="AV326" s="239"/>
      <c r="AW326" s="239"/>
      <c r="AX326" s="239"/>
      <c r="AY326" s="239"/>
      <c r="AZ326" s="239"/>
      <c r="BA326" s="132"/>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130" customFormat="true" ht="15" customHeight="true" x14ac:dyDescent="0.2">
      <c r="Y327" s="132"/>
      <c r="Z327" s="239"/>
      <c r="AA327" s="239"/>
      <c r="AB327" s="239"/>
      <c r="AC327" s="239"/>
      <c r="AD327" s="239"/>
      <c r="AE327" s="239"/>
      <c r="AF327" s="239"/>
      <c r="AG327" s="239"/>
      <c r="AH327" s="239"/>
      <c r="AI327" s="239"/>
      <c r="AJ327" s="239"/>
      <c r="AK327" s="239"/>
      <c r="AL327" s="239"/>
      <c r="AM327" s="239"/>
      <c r="AN327" s="239"/>
      <c r="AO327" s="239"/>
      <c r="AP327" s="239"/>
      <c r="AQ327" s="239"/>
      <c r="AR327" s="239"/>
      <c r="AS327" s="239"/>
      <c r="AT327" s="239"/>
      <c r="AU327" s="239"/>
      <c r="AV327" s="239"/>
      <c r="AW327" s="239"/>
      <c r="AX327" s="239"/>
      <c r="AY327" s="239"/>
      <c r="AZ327" s="239"/>
      <c r="BA327" s="132"/>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130" customFormat="true" ht="15" customHeight="true" x14ac:dyDescent="0.2">
      <c r="Y328" s="132"/>
      <c r="Z328" s="239"/>
      <c r="AA328" s="239"/>
      <c r="AB328" s="239"/>
      <c r="AC328" s="239"/>
      <c r="AD328" s="239"/>
      <c r="AE328" s="239"/>
      <c r="AF328" s="239"/>
      <c r="AG328" s="239"/>
      <c r="AH328" s="239"/>
      <c r="AI328" s="239"/>
      <c r="AJ328" s="239"/>
      <c r="AK328" s="239"/>
      <c r="AL328" s="239"/>
      <c r="AM328" s="239"/>
      <c r="AN328" s="239"/>
      <c r="AO328" s="239"/>
      <c r="AP328" s="239"/>
      <c r="AQ328" s="239"/>
      <c r="AR328" s="239"/>
      <c r="AS328" s="239"/>
      <c r="AT328" s="239"/>
      <c r="AU328" s="239"/>
      <c r="AV328" s="239"/>
      <c r="AW328" s="239"/>
      <c r="AX328" s="239"/>
      <c r="AY328" s="239"/>
      <c r="AZ328" s="239"/>
      <c r="BA328" s="132"/>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130" customFormat="true" ht="250.15" customHeight="true" x14ac:dyDescent="0.2">
      <c r="Y329" s="132"/>
      <c r="Z329" s="239"/>
      <c r="AA329" s="239"/>
      <c r="AB329" s="239"/>
      <c r="AC329" s="239"/>
      <c r="AD329" s="239"/>
      <c r="AE329" s="239"/>
      <c r="AF329" s="239"/>
      <c r="AG329" s="239"/>
      <c r="AH329" s="239"/>
      <c r="AI329" s="239"/>
      <c r="AJ329" s="239"/>
      <c r="AK329" s="239"/>
      <c r="AL329" s="239"/>
      <c r="AM329" s="239"/>
      <c r="AN329" s="239"/>
      <c r="AO329" s="239"/>
      <c r="AP329" s="239"/>
      <c r="AQ329" s="239"/>
      <c r="AR329" s="239"/>
      <c r="AS329" s="239"/>
      <c r="AT329" s="239"/>
      <c r="AU329" s="239"/>
      <c r="AV329" s="239"/>
      <c r="AW329" s="239"/>
      <c r="AX329" s="239"/>
      <c r="AY329" s="239"/>
      <c r="AZ329" s="239"/>
      <c r="BA329" s="132"/>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ht="19.15" customHeight="true" x14ac:dyDescent="0.2">
      <c r="A330" s="135"/>
      <c r="B330" s="135"/>
      <c r="BA330" s="135"/>
      <c r="BB330" s="135"/>
    </row>
    <row r="331" ht="22.5" customHeight="true" x14ac:dyDescent="0.2">
      <c r="A331" s="146" t="str">
        <f>A1026</f>
        <v>Burkina Faso</v>
      </c>
      <c r="B331" s="147"/>
      <c r="BA331" s="135"/>
      <c r="BB331" s="135"/>
    </row>
    <row r="332" ht="22.5" customHeight="true" x14ac:dyDescent="0.2">
      <c r="A332" s="144" t="str">
        <f>A1034</f>
        <v>2018</v>
      </c>
      <c r="B332" s="145"/>
      <c r="BA332" s="135"/>
      <c r="BB332" s="135"/>
    </row>
    <row r="333" ht="22.5" customHeight="true" x14ac:dyDescent="0.2">
      <c r="A333" s="148" t="s">
        <v>129</v>
      </c>
      <c r="B333" s="149"/>
      <c r="BA333" s="135"/>
      <c r="BB333" s="135"/>
    </row>
    <row r="334" ht="22.5" customHeight="true" x14ac:dyDescent="0.2">
      <c r="A334" s="148" t="s">
        <v>98</v>
      </c>
      <c r="B334" s="149"/>
      <c r="BA334" s="135"/>
      <c r="BB334" s="135"/>
    </row>
    <row r="335" ht="15" customHeight="true" x14ac:dyDescent="0.2">
      <c r="A335" s="150" t="s">
        <v>99</v>
      </c>
      <c r="B335" s="151"/>
      <c r="BA335" s="135"/>
      <c r="BB335" s="135"/>
    </row>
    <row r="336" ht="15" customHeight="true" x14ac:dyDescent="0.2">
      <c r="A336" s="152" t="s">
        <v>41</v>
      </c>
      <c r="B336" s="151"/>
      <c r="BA336" s="135"/>
      <c r="BB336" s="135"/>
    </row>
    <row r="337" ht="18" customHeight="true" x14ac:dyDescent="0.2">
      <c r="A337" s="150" t="s">
        <v>40</v>
      </c>
      <c r="B337" s="153"/>
      <c r="BA337" s="135"/>
      <c r="BB337" s="135"/>
    </row>
    <row r="338" ht="18" customHeight="true" x14ac:dyDescent="0.2">
      <c r="A338" s="245" t="s">
        <v>137</v>
      </c>
      <c r="B338" s="246" t="str">
        <f>A1025</f>
        <v>MIS18</v>
      </c>
      <c r="BA338" s="135"/>
      <c r="BB338" s="135"/>
    </row>
    <row r="339" s="130" customFormat="true" ht="15" customHeight="true" x14ac:dyDescent="0.2">
      <c r="A339" s="117" t="s">
        <v>131</v>
      </c>
      <c r="B339" s="228"/>
      <c r="C339" s="3508" t="s">
        <v>116</v>
      </c>
      <c r="D339" s="3509"/>
      <c r="E339" s="3509"/>
      <c r="F339" s="3509"/>
      <c r="G339" s="3510"/>
      <c r="H339" s="3511" t="s">
        <v>39</v>
      </c>
      <c r="I339" s="3512"/>
      <c r="J339" s="3512"/>
      <c r="K339" s="3512"/>
      <c r="L339" s="3513"/>
      <c r="M339" s="3511" t="s">
        <v>38</v>
      </c>
      <c r="N339" s="3512"/>
      <c r="O339" s="3512"/>
      <c r="P339" s="3512"/>
      <c r="Q339" s="3513"/>
      <c r="R339" s="751" t="s">
        <v>143</v>
      </c>
      <c r="S339" s="459"/>
      <c r="T339" s="459"/>
      <c r="U339" s="459"/>
      <c r="V339" s="459"/>
      <c r="W339" s="459"/>
      <c r="X339" s="459"/>
      <c r="Y339" s="460"/>
      <c r="Z339" s="461"/>
      <c r="AA339" s="461"/>
      <c r="AB339" s="461"/>
      <c r="AC339" s="461"/>
      <c r="AD339" s="461"/>
      <c r="AE339" s="239"/>
      <c r="AF339" s="239"/>
      <c r="AG339" s="239"/>
      <c r="AH339" s="239"/>
      <c r="AI339" s="239"/>
      <c r="AJ339" s="239"/>
      <c r="AK339" s="239"/>
      <c r="AL339" s="239"/>
      <c r="AM339" s="239"/>
      <c r="AN339" s="239"/>
      <c r="AO339" s="239"/>
      <c r="AP339" s="239"/>
      <c r="AQ339" s="239"/>
      <c r="AR339" s="239"/>
      <c r="AS339" s="239"/>
      <c r="AT339" s="239"/>
      <c r="AU339" s="239"/>
      <c r="AV339" s="239"/>
      <c r="AW339" s="239"/>
      <c r="AX339" s="239"/>
      <c r="AY339" s="239"/>
      <c r="AZ339" s="239"/>
      <c r="BA339" s="241" t="s">
        <v>132</v>
      </c>
      <c r="BB339" s="117" t="s">
        <v>131</v>
      </c>
      <c r="BC339" s="3005" t="s">
        <v>116</v>
      </c>
      <c r="BD339" s="3006"/>
      <c r="BE339" s="3006"/>
      <c r="BF339" s="3006"/>
      <c r="BG339" s="3007"/>
      <c r="BH339" s="3008" t="s">
        <v>39</v>
      </c>
      <c r="BI339" s="3006"/>
      <c r="BJ339" s="3006"/>
      <c r="BK339" s="3006"/>
      <c r="BL339" s="3007"/>
      <c r="BM339" s="3008" t="s">
        <v>38</v>
      </c>
      <c r="BN339" s="3006"/>
      <c r="BO339" s="3006"/>
      <c r="BP339" s="3006"/>
      <c r="BQ339" s="3007"/>
      <c r="BR339" s="751" t="s">
        <v>143</v>
      </c>
      <c r="BS339" s="459"/>
      <c r="BT339" s="459"/>
      <c r="BU339" s="459"/>
      <c r="BV339" s="459"/>
      <c r="BW339" s="459"/>
      <c r="BX339" s="459"/>
      <c r="BY339" s="460"/>
      <c r="BZ339" s="461"/>
      <c r="CA339" s="461"/>
      <c r="CB339" s="461"/>
      <c r="CC339" s="461"/>
      <c r="CD339" s="461"/>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130" customFormat="true" ht="24" x14ac:dyDescent="0.2">
      <c r="A340" s="212" t="s">
        <v>70</v>
      </c>
      <c r="B340" s="160"/>
      <c r="C340" s="455" t="s">
        <v>0</v>
      </c>
      <c r="D340" s="423" t="s">
        <v>1</v>
      </c>
      <c r="E340" s="423" t="s">
        <v>2</v>
      </c>
      <c r="F340" s="423" t="s">
        <v>3</v>
      </c>
      <c r="G340" s="456" t="s">
        <v>4</v>
      </c>
      <c r="H340" s="457" t="s">
        <v>0</v>
      </c>
      <c r="I340" s="197" t="s">
        <v>1</v>
      </c>
      <c r="J340" s="197" t="s">
        <v>2</v>
      </c>
      <c r="K340" s="197" t="s">
        <v>3</v>
      </c>
      <c r="L340" s="458" t="s">
        <v>4</v>
      </c>
      <c r="M340" s="457" t="s">
        <v>0</v>
      </c>
      <c r="N340" s="197" t="s">
        <v>1</v>
      </c>
      <c r="O340" s="197" t="s">
        <v>2</v>
      </c>
      <c r="P340" s="197" t="s">
        <v>3</v>
      </c>
      <c r="Q340" s="458" t="s">
        <v>4</v>
      </c>
      <c r="R340" s="457" t="s">
        <v>536</v>
      </c>
      <c r="S340" s="197" t="s">
        <v>365</v>
      </c>
      <c r="T340" s="197" t="s">
        <v>247</v>
      </c>
      <c r="U340" s="197" t="s">
        <v>537</v>
      </c>
      <c r="V340" s="197" t="s">
        <v>538</v>
      </c>
      <c r="W340" s="197" t="s">
        <v>539</v>
      </c>
      <c r="X340" s="197" t="s">
        <v>540</v>
      </c>
      <c r="Y340" s="198" t="s">
        <v>252</v>
      </c>
      <c r="Z340" s="198" t="s">
        <v>253</v>
      </c>
      <c r="AA340" s="198" t="s">
        <v>254</v>
      </c>
      <c r="AB340" s="198" t="s">
        <v>367</v>
      </c>
      <c r="AC340" s="198" t="s">
        <v>256</v>
      </c>
      <c r="AD340" s="198" t="s">
        <v>541</v>
      </c>
      <c r="AE340" s="2892"/>
      <c r="AF340" s="2892"/>
      <c r="AG340" s="2892"/>
      <c r="AH340" s="2892"/>
      <c r="AI340" s="2892"/>
      <c r="AJ340" s="2892"/>
      <c r="AK340" s="2892"/>
      <c r="AL340" s="2892"/>
      <c r="AM340" s="2892"/>
      <c r="AN340" s="2892"/>
      <c r="AO340" s="2892"/>
      <c r="AP340" s="2892"/>
      <c r="AQ340" s="2892"/>
      <c r="AR340" s="2892"/>
      <c r="AS340" s="2892"/>
      <c r="AT340" s="2892"/>
      <c r="AU340" s="2892"/>
      <c r="AV340" s="2892"/>
      <c r="AW340" s="2892"/>
      <c r="AX340" s="2892"/>
      <c r="AY340" s="2892"/>
      <c r="AZ340" s="239"/>
      <c r="BA340" s="227" t="s">
        <v>128</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536</v>
      </c>
      <c r="BS340" s="199" t="s">
        <v>365</v>
      </c>
      <c r="BT340" s="199" t="s">
        <v>247</v>
      </c>
      <c r="BU340" s="199" t="s">
        <v>537</v>
      </c>
      <c r="BV340" s="199" t="s">
        <v>538</v>
      </c>
      <c r="BW340" s="199" t="s">
        <v>539</v>
      </c>
      <c r="BX340" s="199" t="s">
        <v>540</v>
      </c>
      <c r="BY340" s="200" t="s">
        <v>252</v>
      </c>
      <c r="BZ340" s="200" t="s">
        <v>253</v>
      </c>
      <c r="CA340" s="200" t="s">
        <v>254</v>
      </c>
      <c r="CB340" s="200" t="s">
        <v>367</v>
      </c>
      <c r="CC340" s="200" t="s">
        <v>256</v>
      </c>
      <c r="CD340" s="200" t="s">
        <v>541</v>
      </c>
      <c r="CE340" s="2608"/>
      <c r="CF340" s="2608"/>
      <c r="CG340" s="2608"/>
      <c r="CH340" s="2608"/>
      <c r="CI340" s="2608"/>
      <c r="CJ340" s="2608"/>
      <c r="CK340" s="2608"/>
      <c r="CL340" s="2608"/>
      <c r="CM340" s="2608"/>
      <c r="CN340" s="2608"/>
      <c r="CO340" s="2608"/>
      <c r="CP340" s="2608"/>
      <c r="CQ340" s="2608"/>
      <c r="CR340" s="2608"/>
      <c r="CS340" s="2608"/>
      <c r="CT340" s="2608"/>
      <c r="CU340" s="2608"/>
      <c r="CV340" s="2608"/>
      <c r="CW340" s="2608"/>
      <c r="CX340" s="2608"/>
      <c r="CY340" s="2608"/>
      <c r="CZ340" s="2608"/>
    </row>
    <row r="341" s="130" customFormat="true" ht="15" customHeight="true" x14ac:dyDescent="0.2">
      <c r="A341" s="3540" t="s">
        <v>150</v>
      </c>
      <c r="B341" s="157" t="s">
        <v>50</v>
      </c>
      <c r="C341" s="2803" t="s">
        <v>36</v>
      </c>
      <c r="D341" s="2812" t="s">
        <v>36</v>
      </c>
      <c r="E341" s="2812" t="s">
        <v>36</v>
      </c>
      <c r="F341" s="2812" t="s">
        <v>36</v>
      </c>
      <c r="G341" s="2821" t="s">
        <v>36</v>
      </c>
      <c r="H341" s="2830" t="s">
        <v>36</v>
      </c>
      <c r="I341" s="2812" t="s">
        <v>36</v>
      </c>
      <c r="J341" s="2812" t="s">
        <v>36</v>
      </c>
      <c r="K341" s="2812" t="s">
        <v>36</v>
      </c>
      <c r="L341" s="2821" t="s">
        <v>36</v>
      </c>
      <c r="M341" s="2830" t="s">
        <v>36</v>
      </c>
      <c r="N341" s="2812" t="s">
        <v>36</v>
      </c>
      <c r="O341" s="2812" t="s">
        <v>36</v>
      </c>
      <c r="P341" s="2812" t="s">
        <v>36</v>
      </c>
      <c r="Q341" s="2821" t="s">
        <v>36</v>
      </c>
      <c r="R341" s="2830" t="s">
        <v>36</v>
      </c>
      <c r="S341" s="2812" t="s">
        <v>36</v>
      </c>
      <c r="T341" s="2812" t="s">
        <v>36</v>
      </c>
      <c r="U341" s="2812" t="s">
        <v>36</v>
      </c>
      <c r="V341" s="2812" t="s">
        <v>36</v>
      </c>
      <c r="W341" s="2812" t="s">
        <v>36</v>
      </c>
      <c r="X341" s="2812" t="s">
        <v>36</v>
      </c>
      <c r="Y341" s="2852" t="s">
        <v>36</v>
      </c>
      <c r="Z341" s="2852" t="s">
        <v>36</v>
      </c>
      <c r="AA341" s="2852" t="s">
        <v>36</v>
      </c>
      <c r="AB341" s="2852" t="s">
        <v>36</v>
      </c>
      <c r="AC341" s="2852" t="s">
        <v>36</v>
      </c>
      <c r="AD341" s="2852" t="s">
        <v>36</v>
      </c>
      <c r="AE341" s="2893"/>
      <c r="AF341" s="2893"/>
      <c r="AG341" s="2893"/>
      <c r="AH341" s="2893"/>
      <c r="AI341" s="2893"/>
      <c r="AJ341" s="2893"/>
      <c r="AK341" s="2893"/>
      <c r="AL341" s="2893"/>
      <c r="AM341" s="2893"/>
      <c r="AN341" s="2893"/>
      <c r="AO341" s="2893"/>
      <c r="AP341" s="2893"/>
      <c r="AQ341" s="2893"/>
      <c r="AR341" s="2893"/>
      <c r="AS341" s="2893"/>
      <c r="AT341" s="2893"/>
      <c r="AU341" s="2893"/>
      <c r="AV341" s="2893"/>
      <c r="AW341" s="2893"/>
      <c r="AX341" s="2893"/>
      <c r="AY341" s="2893"/>
      <c r="AZ341" s="239"/>
      <c r="BA341" s="3010" t="s">
        <v>156</v>
      </c>
      <c r="BB341" s="176" t="s">
        <v>50</v>
      </c>
      <c r="BC341" s="1604" t="s">
        <v>36</v>
      </c>
      <c r="BD341" s="1624" t="s">
        <v>36</v>
      </c>
      <c r="BE341" s="1624" t="s">
        <v>36</v>
      </c>
      <c r="BF341" s="1624" t="s">
        <v>36</v>
      </c>
      <c r="BG341" s="1644" t="s">
        <v>36</v>
      </c>
      <c r="BH341" s="1663" t="s">
        <v>36</v>
      </c>
      <c r="BI341" s="1624" t="s">
        <v>36</v>
      </c>
      <c r="BJ341" s="1624" t="s">
        <v>36</v>
      </c>
      <c r="BK341" s="1624" t="s">
        <v>36</v>
      </c>
      <c r="BL341" s="1644" t="s">
        <v>36</v>
      </c>
      <c r="BM341" s="1663" t="s">
        <v>36</v>
      </c>
      <c r="BN341" s="1624" t="s">
        <v>36</v>
      </c>
      <c r="BO341" s="1624" t="s">
        <v>36</v>
      </c>
      <c r="BP341" s="1624" t="s">
        <v>36</v>
      </c>
      <c r="BQ341" s="1644" t="s">
        <v>36</v>
      </c>
      <c r="BR341" s="1663" t="s">
        <v>36</v>
      </c>
      <c r="BS341" s="1624" t="s">
        <v>36</v>
      </c>
      <c r="BT341" s="1624" t="s">
        <v>36</v>
      </c>
      <c r="BU341" s="1624" t="s">
        <v>36</v>
      </c>
      <c r="BV341" s="1624" t="s">
        <v>36</v>
      </c>
      <c r="BW341" s="1624" t="s">
        <v>36</v>
      </c>
      <c r="BX341" s="1624" t="s">
        <v>36</v>
      </c>
      <c r="BY341" s="1682" t="s">
        <v>36</v>
      </c>
      <c r="BZ341" s="1682" t="s">
        <v>36</v>
      </c>
      <c r="CA341" s="1682" t="s">
        <v>36</v>
      </c>
      <c r="CB341" s="1682" t="s">
        <v>36</v>
      </c>
      <c r="CC341" s="1682" t="s">
        <v>36</v>
      </c>
      <c r="CD341" s="1682" t="s">
        <v>36</v>
      </c>
      <c r="CE341" s="2609"/>
      <c r="CF341" s="2609"/>
      <c r="CG341" s="2609"/>
      <c r="CH341" s="2609"/>
      <c r="CI341" s="2609"/>
      <c r="CJ341" s="2609"/>
      <c r="CK341" s="2609"/>
      <c r="CL341" s="2609"/>
      <c r="CM341" s="2609"/>
      <c r="CN341" s="2609"/>
      <c r="CO341" s="2609"/>
      <c r="CP341" s="2609"/>
      <c r="CQ341" s="2609"/>
      <c r="CR341" s="2609"/>
      <c r="CS341" s="2609"/>
      <c r="CT341" s="2609"/>
      <c r="CU341" s="2609"/>
      <c r="CV341" s="2609"/>
      <c r="CW341" s="2609"/>
      <c r="CX341" s="2609"/>
      <c r="CY341" s="2609"/>
      <c r="CZ341" s="2609"/>
    </row>
    <row r="342" s="130" customFormat="true" ht="15" customHeight="true" x14ac:dyDescent="0.2">
      <c r="A342" s="3538"/>
      <c r="B342" s="158" t="s">
        <v>49</v>
      </c>
      <c r="C342" s="2804" t="s">
        <v>36</v>
      </c>
      <c r="D342" s="2813" t="s">
        <v>36</v>
      </c>
      <c r="E342" s="2813" t="s">
        <v>36</v>
      </c>
      <c r="F342" s="2813" t="s">
        <v>36</v>
      </c>
      <c r="G342" s="2822" t="s">
        <v>36</v>
      </c>
      <c r="H342" s="2831" t="s">
        <v>36</v>
      </c>
      <c r="I342" s="2813" t="s">
        <v>36</v>
      </c>
      <c r="J342" s="2813" t="s">
        <v>36</v>
      </c>
      <c r="K342" s="2813" t="s">
        <v>36</v>
      </c>
      <c r="L342" s="2822" t="s">
        <v>36</v>
      </c>
      <c r="M342" s="2831" t="s">
        <v>36</v>
      </c>
      <c r="N342" s="2813" t="s">
        <v>36</v>
      </c>
      <c r="O342" s="2813" t="s">
        <v>36</v>
      </c>
      <c r="P342" s="2813" t="s">
        <v>36</v>
      </c>
      <c r="Q342" s="2822" t="s">
        <v>36</v>
      </c>
      <c r="R342" s="2831" t="s">
        <v>36</v>
      </c>
      <c r="S342" s="2813" t="s">
        <v>36</v>
      </c>
      <c r="T342" s="2813" t="s">
        <v>36</v>
      </c>
      <c r="U342" s="2813" t="s">
        <v>36</v>
      </c>
      <c r="V342" s="2813" t="s">
        <v>36</v>
      </c>
      <c r="W342" s="2813" t="s">
        <v>36</v>
      </c>
      <c r="X342" s="2813" t="s">
        <v>36</v>
      </c>
      <c r="Y342" s="2853" t="s">
        <v>36</v>
      </c>
      <c r="Z342" s="2853" t="s">
        <v>36</v>
      </c>
      <c r="AA342" s="2853" t="s">
        <v>36</v>
      </c>
      <c r="AB342" s="2853" t="s">
        <v>36</v>
      </c>
      <c r="AC342" s="2853" t="s">
        <v>36</v>
      </c>
      <c r="AD342" s="2853" t="s">
        <v>36</v>
      </c>
      <c r="AE342" s="2894"/>
      <c r="AF342" s="2894"/>
      <c r="AG342" s="2894"/>
      <c r="AH342" s="2894"/>
      <c r="AI342" s="2894"/>
      <c r="AJ342" s="2894"/>
      <c r="AK342" s="2894"/>
      <c r="AL342" s="2894"/>
      <c r="AM342" s="2894"/>
      <c r="AN342" s="2894"/>
      <c r="AO342" s="2894"/>
      <c r="AP342" s="2894"/>
      <c r="AQ342" s="2894"/>
      <c r="AR342" s="2894"/>
      <c r="AS342" s="2894"/>
      <c r="AT342" s="2894"/>
      <c r="AU342" s="2894"/>
      <c r="AV342" s="2894"/>
      <c r="AW342" s="2894"/>
      <c r="AX342" s="2894"/>
      <c r="AY342" s="2894"/>
      <c r="AZ342" s="239"/>
      <c r="BA342" s="2996"/>
      <c r="BB342" s="177" t="s">
        <v>49</v>
      </c>
      <c r="BC342" s="1605" t="s">
        <v>36</v>
      </c>
      <c r="BD342" s="1625" t="s">
        <v>36</v>
      </c>
      <c r="BE342" s="1625" t="s">
        <v>36</v>
      </c>
      <c r="BF342" s="1625" t="s">
        <v>36</v>
      </c>
      <c r="BG342" s="1645" t="s">
        <v>36</v>
      </c>
      <c r="BH342" s="1664" t="s">
        <v>36</v>
      </c>
      <c r="BI342" s="1625" t="s">
        <v>36</v>
      </c>
      <c r="BJ342" s="1625" t="s">
        <v>36</v>
      </c>
      <c r="BK342" s="1625" t="s">
        <v>36</v>
      </c>
      <c r="BL342" s="1645" t="s">
        <v>36</v>
      </c>
      <c r="BM342" s="1664" t="s">
        <v>36</v>
      </c>
      <c r="BN342" s="1625" t="s">
        <v>36</v>
      </c>
      <c r="BO342" s="1625" t="s">
        <v>36</v>
      </c>
      <c r="BP342" s="1625" t="s">
        <v>36</v>
      </c>
      <c r="BQ342" s="1645" t="s">
        <v>36</v>
      </c>
      <c r="BR342" s="1664" t="s">
        <v>36</v>
      </c>
      <c r="BS342" s="1625" t="s">
        <v>36</v>
      </c>
      <c r="BT342" s="1625" t="s">
        <v>36</v>
      </c>
      <c r="BU342" s="1625" t="s">
        <v>36</v>
      </c>
      <c r="BV342" s="1625" t="s">
        <v>36</v>
      </c>
      <c r="BW342" s="1625" t="s">
        <v>36</v>
      </c>
      <c r="BX342" s="1625" t="s">
        <v>36</v>
      </c>
      <c r="BY342" s="1683" t="s">
        <v>36</v>
      </c>
      <c r="BZ342" s="1683" t="s">
        <v>36</v>
      </c>
      <c r="CA342" s="1683" t="s">
        <v>36</v>
      </c>
      <c r="CB342" s="1683" t="s">
        <v>36</v>
      </c>
      <c r="CC342" s="1683" t="s">
        <v>36</v>
      </c>
      <c r="CD342" s="1683" t="s">
        <v>36</v>
      </c>
      <c r="CE342" s="2610"/>
      <c r="CF342" s="2610"/>
      <c r="CG342" s="2610"/>
      <c r="CH342" s="2610"/>
      <c r="CI342" s="2610"/>
      <c r="CJ342" s="2610"/>
      <c r="CK342" s="2610"/>
      <c r="CL342" s="2610"/>
      <c r="CM342" s="2610"/>
      <c r="CN342" s="2610"/>
      <c r="CO342" s="2610"/>
      <c r="CP342" s="2610"/>
      <c r="CQ342" s="2610"/>
      <c r="CR342" s="2610"/>
      <c r="CS342" s="2610"/>
      <c r="CT342" s="2610"/>
      <c r="CU342" s="2610"/>
      <c r="CV342" s="2610"/>
      <c r="CW342" s="2610"/>
      <c r="CX342" s="2610"/>
      <c r="CY342" s="2610"/>
      <c r="CZ342" s="2610"/>
    </row>
    <row r="343" s="130" customFormat="true" ht="15" customHeight="true" x14ac:dyDescent="0.2">
      <c r="A343" s="3538" t="s">
        <v>145</v>
      </c>
      <c r="B343" s="158" t="s">
        <v>50</v>
      </c>
      <c r="C343" s="560">
        <v>3.1182015953589559</v>
      </c>
      <c r="D343" s="576">
        <v>8.0882352941176467</v>
      </c>
      <c r="E343" s="576">
        <v>10.817307692307693</v>
      </c>
      <c r="F343" s="576">
        <v>14.767547857793984</v>
      </c>
      <c r="G343" s="593">
        <v>39.822294022617122</v>
      </c>
      <c r="H343" s="609">
        <v>17.701863354037268</v>
      </c>
      <c r="I343" s="576">
        <v>33.976833976833973</v>
      </c>
      <c r="J343" s="576">
        <v>44.032921810699591</v>
      </c>
      <c r="K343" s="576">
        <v>38.888888888888893</v>
      </c>
      <c r="L343" s="593">
        <v>64.888888888888886</v>
      </c>
      <c r="M343" s="609">
        <v>2.9962546816479403</v>
      </c>
      <c r="N343" s="576">
        <v>7.2256913470115967</v>
      </c>
      <c r="O343" s="576">
        <v>7.3863636363636367</v>
      </c>
      <c r="P343" s="576">
        <v>11.943539630836048</v>
      </c>
      <c r="Q343" s="593">
        <v>16.117216117216117</v>
      </c>
      <c r="R343" s="609">
        <v>12.5</v>
      </c>
      <c r="S343" s="576">
        <v>15.010141987829615</v>
      </c>
      <c r="T343" s="576">
        <v>41.372141372141371</v>
      </c>
      <c r="U343" s="576">
        <v>11.500974658869396</v>
      </c>
      <c r="V343" s="576">
        <v>18.495934959349594</v>
      </c>
      <c r="W343" s="576">
        <v>15.040650406504067</v>
      </c>
      <c r="X343" s="576">
        <v>16.768916155419223</v>
      </c>
      <c r="Y343" s="650">
        <v>5.8027079303675047</v>
      </c>
      <c r="Z343" s="650">
        <v>28.542510121457486</v>
      </c>
      <c r="AA343" s="650">
        <v>7.1290944123314066</v>
      </c>
      <c r="AB343" s="650">
        <v>12.93634496919918</v>
      </c>
      <c r="AC343" s="650">
        <v>4.1791044776119408</v>
      </c>
      <c r="AD343" s="650">
        <v>2.8571428571428572</v>
      </c>
      <c r="AE343" s="2895"/>
      <c r="AF343" s="2895"/>
      <c r="AG343" s="2895"/>
      <c r="AH343" s="2895"/>
      <c r="AI343" s="2895"/>
      <c r="AJ343" s="2895"/>
      <c r="AK343" s="2895"/>
      <c r="AL343" s="2895"/>
      <c r="AM343" s="2895"/>
      <c r="AN343" s="2895"/>
      <c r="AO343" s="2895"/>
      <c r="AP343" s="2895"/>
      <c r="AQ343" s="2895"/>
      <c r="AR343" s="2895"/>
      <c r="AS343" s="2895"/>
      <c r="AT343" s="2895"/>
      <c r="AU343" s="2895"/>
      <c r="AV343" s="2895"/>
      <c r="AW343" s="2895"/>
      <c r="AX343" s="2895"/>
      <c r="AY343" s="2895"/>
      <c r="AZ343" s="239"/>
      <c r="BA343" s="2995" t="s">
        <v>151</v>
      </c>
      <c r="BB343" s="177" t="s">
        <v>50</v>
      </c>
      <c r="BC343" s="666">
        <v>43</v>
      </c>
      <c r="BD343" s="683">
        <v>110</v>
      </c>
      <c r="BE343" s="683">
        <v>135</v>
      </c>
      <c r="BF343" s="683">
        <v>162</v>
      </c>
      <c r="BG343" s="700">
        <v>493</v>
      </c>
      <c r="BH343" s="717">
        <v>57</v>
      </c>
      <c r="BI343" s="683">
        <v>88</v>
      </c>
      <c r="BJ343" s="683">
        <v>107</v>
      </c>
      <c r="BK343" s="683">
        <v>112</v>
      </c>
      <c r="BL343" s="700">
        <v>146</v>
      </c>
      <c r="BM343" s="717">
        <v>32</v>
      </c>
      <c r="BN343" s="683">
        <v>81</v>
      </c>
      <c r="BO343" s="683">
        <v>78</v>
      </c>
      <c r="BP343" s="683">
        <v>110</v>
      </c>
      <c r="BQ343" s="700">
        <v>132</v>
      </c>
      <c r="BR343" s="717">
        <v>65</v>
      </c>
      <c r="BS343" s="683">
        <v>74</v>
      </c>
      <c r="BT343" s="683">
        <v>199</v>
      </c>
      <c r="BU343" s="683">
        <v>59</v>
      </c>
      <c r="BV343" s="683">
        <v>91</v>
      </c>
      <c r="BW343" s="683">
        <v>74</v>
      </c>
      <c r="BX343" s="683">
        <v>82</v>
      </c>
      <c r="BY343" s="734">
        <v>30</v>
      </c>
      <c r="BZ343" s="734">
        <v>141</v>
      </c>
      <c r="CA343" s="734">
        <v>37</v>
      </c>
      <c r="CB343" s="734">
        <v>63</v>
      </c>
      <c r="CC343" s="734">
        <v>14</v>
      </c>
      <c r="CD343" s="734">
        <v>14</v>
      </c>
      <c r="CE343" s="2908"/>
      <c r="CF343" s="2908"/>
      <c r="CG343" s="2908"/>
      <c r="CH343" s="2908"/>
      <c r="CI343" s="2908"/>
      <c r="CJ343" s="2908"/>
      <c r="CK343" s="2908"/>
      <c r="CL343" s="2908"/>
      <c r="CM343" s="2908"/>
      <c r="CN343" s="2908"/>
      <c r="CO343" s="2908"/>
      <c r="CP343" s="2908"/>
      <c r="CQ343" s="2908"/>
      <c r="CR343" s="2908"/>
      <c r="CS343" s="2908"/>
      <c r="CT343" s="2908"/>
      <c r="CU343" s="2908"/>
      <c r="CV343" s="2908"/>
      <c r="CW343" s="2908"/>
      <c r="CX343" s="2908"/>
      <c r="CY343" s="2908"/>
      <c r="CZ343" s="2610"/>
    </row>
    <row r="344" s="130" customFormat="true" ht="15" customHeight="true" x14ac:dyDescent="0.2">
      <c r="A344" s="3538"/>
      <c r="B344" s="158" t="s">
        <v>49</v>
      </c>
      <c r="C344" s="560">
        <v>96.881798404641046</v>
      </c>
      <c r="D344" s="576">
        <v>91.911764705882348</v>
      </c>
      <c r="E344" s="576">
        <v>89.182692307692307</v>
      </c>
      <c r="F344" s="576">
        <v>85.232452142206014</v>
      </c>
      <c r="G344" s="593">
        <v>60.177705977382878</v>
      </c>
      <c r="H344" s="609">
        <v>82.298136645962742</v>
      </c>
      <c r="I344" s="576">
        <v>66.023166023166027</v>
      </c>
      <c r="J344" s="576">
        <v>55.967078189300409</v>
      </c>
      <c r="K344" s="576">
        <v>61.111111111111114</v>
      </c>
      <c r="L344" s="593">
        <v>35.111111111111107</v>
      </c>
      <c r="M344" s="609">
        <v>97.00374531835206</v>
      </c>
      <c r="N344" s="576">
        <v>92.774308652988395</v>
      </c>
      <c r="O344" s="576">
        <v>92.61363636363636</v>
      </c>
      <c r="P344" s="576">
        <v>88.056460369163943</v>
      </c>
      <c r="Q344" s="593">
        <v>83.882783882783883</v>
      </c>
      <c r="R344" s="609">
        <v>87.5</v>
      </c>
      <c r="S344" s="576">
        <v>84.989858012170387</v>
      </c>
      <c r="T344" s="576">
        <v>58.627858627858629</v>
      </c>
      <c r="U344" s="576">
        <v>88.499025341130604</v>
      </c>
      <c r="V344" s="576">
        <v>81.504065040650403</v>
      </c>
      <c r="W344" s="576">
        <v>84.959349593495944</v>
      </c>
      <c r="X344" s="576">
        <v>83.23108384458078</v>
      </c>
      <c r="Y344" s="650">
        <v>94.197292069632496</v>
      </c>
      <c r="Z344" s="650">
        <v>71.457489878542518</v>
      </c>
      <c r="AA344" s="650">
        <v>92.870905587668602</v>
      </c>
      <c r="AB344" s="650">
        <v>87.063655030800817</v>
      </c>
      <c r="AC344" s="650">
        <v>95.820895522388057</v>
      </c>
      <c r="AD344" s="650">
        <v>97.142857142857139</v>
      </c>
      <c r="AE344" s="2895"/>
      <c r="AF344" s="2895"/>
      <c r="AG344" s="2895"/>
      <c r="AH344" s="2895"/>
      <c r="AI344" s="2895"/>
      <c r="AJ344" s="2895"/>
      <c r="AK344" s="2895"/>
      <c r="AL344" s="2895"/>
      <c r="AM344" s="2895"/>
      <c r="AN344" s="2895"/>
      <c r="AO344" s="2895"/>
      <c r="AP344" s="2895"/>
      <c r="AQ344" s="2895"/>
      <c r="AR344" s="2895"/>
      <c r="AS344" s="2895"/>
      <c r="AT344" s="2895"/>
      <c r="AU344" s="2895"/>
      <c r="AV344" s="2895"/>
      <c r="AW344" s="2895"/>
      <c r="AX344" s="2895"/>
      <c r="AY344" s="2895"/>
      <c r="AZ344" s="239"/>
      <c r="BA344" s="2996"/>
      <c r="BB344" s="177" t="s">
        <v>49</v>
      </c>
      <c r="BC344" s="666">
        <v>1336</v>
      </c>
      <c r="BD344" s="683">
        <v>1250</v>
      </c>
      <c r="BE344" s="683">
        <v>1113</v>
      </c>
      <c r="BF344" s="683">
        <v>935</v>
      </c>
      <c r="BG344" s="700">
        <v>745</v>
      </c>
      <c r="BH344" s="717">
        <v>265</v>
      </c>
      <c r="BI344" s="683">
        <v>171</v>
      </c>
      <c r="BJ344" s="683">
        <v>136</v>
      </c>
      <c r="BK344" s="683">
        <v>176</v>
      </c>
      <c r="BL344" s="700">
        <v>79</v>
      </c>
      <c r="BM344" s="717">
        <v>1036</v>
      </c>
      <c r="BN344" s="683">
        <v>1040</v>
      </c>
      <c r="BO344" s="683">
        <v>978</v>
      </c>
      <c r="BP344" s="683">
        <v>811</v>
      </c>
      <c r="BQ344" s="700">
        <v>687</v>
      </c>
      <c r="BR344" s="717">
        <v>455</v>
      </c>
      <c r="BS344" s="683">
        <v>419</v>
      </c>
      <c r="BT344" s="683">
        <v>282</v>
      </c>
      <c r="BU344" s="683">
        <v>454</v>
      </c>
      <c r="BV344" s="683">
        <v>401</v>
      </c>
      <c r="BW344" s="683">
        <v>418</v>
      </c>
      <c r="BX344" s="683">
        <v>407</v>
      </c>
      <c r="BY344" s="734">
        <v>487</v>
      </c>
      <c r="BZ344" s="734">
        <v>353</v>
      </c>
      <c r="CA344" s="734">
        <v>482</v>
      </c>
      <c r="CB344" s="734">
        <v>424</v>
      </c>
      <c r="CC344" s="734">
        <v>321</v>
      </c>
      <c r="CD344" s="734">
        <v>476</v>
      </c>
      <c r="CE344" s="2908"/>
      <c r="CF344" s="2908"/>
      <c r="CG344" s="2908"/>
      <c r="CH344" s="2908"/>
      <c r="CI344" s="2908"/>
      <c r="CJ344" s="2908"/>
      <c r="CK344" s="2908"/>
      <c r="CL344" s="2908"/>
      <c r="CM344" s="2908"/>
      <c r="CN344" s="2908"/>
      <c r="CO344" s="2908"/>
      <c r="CP344" s="2908"/>
      <c r="CQ344" s="2908"/>
      <c r="CR344" s="2908"/>
      <c r="CS344" s="2908"/>
      <c r="CT344" s="2908"/>
      <c r="CU344" s="2908"/>
      <c r="CV344" s="2908"/>
      <c r="CW344" s="2908"/>
      <c r="CX344" s="2908"/>
      <c r="CY344" s="2908"/>
      <c r="CZ344" s="2610"/>
    </row>
    <row r="345" s="130" customFormat="true" ht="15" customHeight="true" x14ac:dyDescent="0.2">
      <c r="A345" s="3538" t="s">
        <v>146</v>
      </c>
      <c r="B345" s="158" t="s">
        <v>50</v>
      </c>
      <c r="C345" s="2804" t="s">
        <v>36</v>
      </c>
      <c r="D345" s="2813" t="s">
        <v>36</v>
      </c>
      <c r="E345" s="2813" t="s">
        <v>36</v>
      </c>
      <c r="F345" s="2813" t="s">
        <v>36</v>
      </c>
      <c r="G345" s="2822" t="s">
        <v>36</v>
      </c>
      <c r="H345" s="2831" t="s">
        <v>36</v>
      </c>
      <c r="I345" s="2813" t="s">
        <v>36</v>
      </c>
      <c r="J345" s="2813" t="s">
        <v>36</v>
      </c>
      <c r="K345" s="2813" t="s">
        <v>36</v>
      </c>
      <c r="L345" s="2822" t="s">
        <v>36</v>
      </c>
      <c r="M345" s="2831" t="s">
        <v>36</v>
      </c>
      <c r="N345" s="2813" t="s">
        <v>36</v>
      </c>
      <c r="O345" s="2813" t="s">
        <v>36</v>
      </c>
      <c r="P345" s="2813" t="s">
        <v>36</v>
      </c>
      <c r="Q345" s="2822" t="s">
        <v>36</v>
      </c>
      <c r="R345" s="2831" t="s">
        <v>36</v>
      </c>
      <c r="S345" s="2813" t="s">
        <v>36</v>
      </c>
      <c r="T345" s="2813" t="s">
        <v>36</v>
      </c>
      <c r="U345" s="2813" t="s">
        <v>36</v>
      </c>
      <c r="V345" s="2813" t="s">
        <v>36</v>
      </c>
      <c r="W345" s="2813" t="s">
        <v>36</v>
      </c>
      <c r="X345" s="2813" t="s">
        <v>36</v>
      </c>
      <c r="Y345" s="2853" t="s">
        <v>36</v>
      </c>
      <c r="Z345" s="2853" t="s">
        <v>36</v>
      </c>
      <c r="AA345" s="2853" t="s">
        <v>36</v>
      </c>
      <c r="AB345" s="2853" t="s">
        <v>36</v>
      </c>
      <c r="AC345" s="2853" t="s">
        <v>36</v>
      </c>
      <c r="AD345" s="2853" t="s">
        <v>36</v>
      </c>
      <c r="AE345" s="2894"/>
      <c r="AF345" s="2894"/>
      <c r="AG345" s="2894"/>
      <c r="AH345" s="2894"/>
      <c r="AI345" s="2894"/>
      <c r="AJ345" s="2894"/>
      <c r="AK345" s="2894"/>
      <c r="AL345" s="2894"/>
      <c r="AM345" s="2894"/>
      <c r="AN345" s="2894"/>
      <c r="AO345" s="2894"/>
      <c r="AP345" s="2894"/>
      <c r="AQ345" s="2894"/>
      <c r="AR345" s="2894"/>
      <c r="AS345" s="2894"/>
      <c r="AT345" s="2894"/>
      <c r="AU345" s="2894"/>
      <c r="AV345" s="2894"/>
      <c r="AW345" s="2894"/>
      <c r="AX345" s="2894"/>
      <c r="AY345" s="2894"/>
      <c r="AZ345" s="239"/>
      <c r="BA345" s="2995" t="s">
        <v>152</v>
      </c>
      <c r="BB345" s="177" t="s">
        <v>50</v>
      </c>
      <c r="BC345" s="1605" t="s">
        <v>36</v>
      </c>
      <c r="BD345" s="1625" t="s">
        <v>36</v>
      </c>
      <c r="BE345" s="1625" t="s">
        <v>36</v>
      </c>
      <c r="BF345" s="1625" t="s">
        <v>36</v>
      </c>
      <c r="BG345" s="1645" t="s">
        <v>36</v>
      </c>
      <c r="BH345" s="1664" t="s">
        <v>36</v>
      </c>
      <c r="BI345" s="1625" t="s">
        <v>36</v>
      </c>
      <c r="BJ345" s="1625" t="s">
        <v>36</v>
      </c>
      <c r="BK345" s="1625" t="s">
        <v>36</v>
      </c>
      <c r="BL345" s="1645" t="s">
        <v>36</v>
      </c>
      <c r="BM345" s="1664" t="s">
        <v>36</v>
      </c>
      <c r="BN345" s="1625" t="s">
        <v>36</v>
      </c>
      <c r="BO345" s="1625" t="s">
        <v>36</v>
      </c>
      <c r="BP345" s="1625" t="s">
        <v>36</v>
      </c>
      <c r="BQ345" s="1645" t="s">
        <v>36</v>
      </c>
      <c r="BR345" s="1664" t="s">
        <v>36</v>
      </c>
      <c r="BS345" s="1625" t="s">
        <v>36</v>
      </c>
      <c r="BT345" s="1625" t="s">
        <v>36</v>
      </c>
      <c r="BU345" s="1625" t="s">
        <v>36</v>
      </c>
      <c r="BV345" s="1625" t="s">
        <v>36</v>
      </c>
      <c r="BW345" s="1625" t="s">
        <v>36</v>
      </c>
      <c r="BX345" s="1625" t="s">
        <v>36</v>
      </c>
      <c r="BY345" s="1683" t="s">
        <v>36</v>
      </c>
      <c r="BZ345" s="1683" t="s">
        <v>36</v>
      </c>
      <c r="CA345" s="1683" t="s">
        <v>36</v>
      </c>
      <c r="CB345" s="1683" t="s">
        <v>36</v>
      </c>
      <c r="CC345" s="1683" t="s">
        <v>36</v>
      </c>
      <c r="CD345" s="1683" t="s">
        <v>36</v>
      </c>
      <c r="CE345" s="2610"/>
      <c r="CF345" s="2610"/>
      <c r="CG345" s="2610"/>
      <c r="CH345" s="2610"/>
      <c r="CI345" s="2610"/>
      <c r="CJ345" s="2610"/>
      <c r="CK345" s="2610"/>
      <c r="CL345" s="2610"/>
      <c r="CM345" s="2610"/>
      <c r="CN345" s="2610"/>
      <c r="CO345" s="2610"/>
      <c r="CP345" s="2610"/>
      <c r="CQ345" s="2610"/>
      <c r="CR345" s="2610"/>
      <c r="CS345" s="2610"/>
      <c r="CT345" s="2610"/>
      <c r="CU345" s="2610"/>
      <c r="CV345" s="2610"/>
      <c r="CW345" s="2610"/>
      <c r="CX345" s="2610"/>
      <c r="CY345" s="2610"/>
      <c r="CZ345" s="2610"/>
    </row>
    <row r="346" s="130" customFormat="true" ht="15" customHeight="true" x14ac:dyDescent="0.2">
      <c r="A346" s="3538"/>
      <c r="B346" s="158" t="s">
        <v>49</v>
      </c>
      <c r="C346" s="2804" t="s">
        <v>36</v>
      </c>
      <c r="D346" s="2813" t="s">
        <v>36</v>
      </c>
      <c r="E346" s="2813" t="s">
        <v>36</v>
      </c>
      <c r="F346" s="2813" t="s">
        <v>36</v>
      </c>
      <c r="G346" s="2822" t="s">
        <v>36</v>
      </c>
      <c r="H346" s="2831" t="s">
        <v>36</v>
      </c>
      <c r="I346" s="2813" t="s">
        <v>36</v>
      </c>
      <c r="J346" s="2813" t="s">
        <v>36</v>
      </c>
      <c r="K346" s="2813" t="s">
        <v>36</v>
      </c>
      <c r="L346" s="2822" t="s">
        <v>36</v>
      </c>
      <c r="M346" s="2831" t="s">
        <v>36</v>
      </c>
      <c r="N346" s="2813" t="s">
        <v>36</v>
      </c>
      <c r="O346" s="2813" t="s">
        <v>36</v>
      </c>
      <c r="P346" s="2813" t="s">
        <v>36</v>
      </c>
      <c r="Q346" s="2822" t="s">
        <v>36</v>
      </c>
      <c r="R346" s="2831" t="s">
        <v>36</v>
      </c>
      <c r="S346" s="2813" t="s">
        <v>36</v>
      </c>
      <c r="T346" s="2813" t="s">
        <v>36</v>
      </c>
      <c r="U346" s="2813" t="s">
        <v>36</v>
      </c>
      <c r="V346" s="2813" t="s">
        <v>36</v>
      </c>
      <c r="W346" s="2813" t="s">
        <v>36</v>
      </c>
      <c r="X346" s="2813" t="s">
        <v>36</v>
      </c>
      <c r="Y346" s="2853" t="s">
        <v>36</v>
      </c>
      <c r="Z346" s="2853" t="s">
        <v>36</v>
      </c>
      <c r="AA346" s="2853" t="s">
        <v>36</v>
      </c>
      <c r="AB346" s="2853" t="s">
        <v>36</v>
      </c>
      <c r="AC346" s="2853" t="s">
        <v>36</v>
      </c>
      <c r="AD346" s="2853" t="s">
        <v>36</v>
      </c>
      <c r="AE346" s="2894"/>
      <c r="AF346" s="2894"/>
      <c r="AG346" s="2894"/>
      <c r="AH346" s="2894"/>
      <c r="AI346" s="2894"/>
      <c r="AJ346" s="2894"/>
      <c r="AK346" s="2894"/>
      <c r="AL346" s="2894"/>
      <c r="AM346" s="2894"/>
      <c r="AN346" s="2894"/>
      <c r="AO346" s="2894"/>
      <c r="AP346" s="2894"/>
      <c r="AQ346" s="2894"/>
      <c r="AR346" s="2894"/>
      <c r="AS346" s="2894"/>
      <c r="AT346" s="2894"/>
      <c r="AU346" s="2894"/>
      <c r="AV346" s="2894"/>
      <c r="AW346" s="2894"/>
      <c r="AX346" s="2894"/>
      <c r="AY346" s="2894"/>
      <c r="AZ346" s="239"/>
      <c r="BA346" s="2996"/>
      <c r="BB346" s="177" t="s">
        <v>49</v>
      </c>
      <c r="BC346" s="1605" t="s">
        <v>36</v>
      </c>
      <c r="BD346" s="1625" t="s">
        <v>36</v>
      </c>
      <c r="BE346" s="1625" t="s">
        <v>36</v>
      </c>
      <c r="BF346" s="1625" t="s">
        <v>36</v>
      </c>
      <c r="BG346" s="1645" t="s">
        <v>36</v>
      </c>
      <c r="BH346" s="1664" t="s">
        <v>36</v>
      </c>
      <c r="BI346" s="1625" t="s">
        <v>36</v>
      </c>
      <c r="BJ346" s="1625" t="s">
        <v>36</v>
      </c>
      <c r="BK346" s="1625" t="s">
        <v>36</v>
      </c>
      <c r="BL346" s="1645" t="s">
        <v>36</v>
      </c>
      <c r="BM346" s="1664" t="s">
        <v>36</v>
      </c>
      <c r="BN346" s="1625" t="s">
        <v>36</v>
      </c>
      <c r="BO346" s="1625" t="s">
        <v>36</v>
      </c>
      <c r="BP346" s="1625" t="s">
        <v>36</v>
      </c>
      <c r="BQ346" s="1645" t="s">
        <v>36</v>
      </c>
      <c r="BR346" s="1664" t="s">
        <v>36</v>
      </c>
      <c r="BS346" s="1625" t="s">
        <v>36</v>
      </c>
      <c r="BT346" s="1625" t="s">
        <v>36</v>
      </c>
      <c r="BU346" s="1625" t="s">
        <v>36</v>
      </c>
      <c r="BV346" s="1625" t="s">
        <v>36</v>
      </c>
      <c r="BW346" s="1625" t="s">
        <v>36</v>
      </c>
      <c r="BX346" s="1625" t="s">
        <v>36</v>
      </c>
      <c r="BY346" s="1683" t="s">
        <v>36</v>
      </c>
      <c r="BZ346" s="1683" t="s">
        <v>36</v>
      </c>
      <c r="CA346" s="1683" t="s">
        <v>36</v>
      </c>
      <c r="CB346" s="1683" t="s">
        <v>36</v>
      </c>
      <c r="CC346" s="1683" t="s">
        <v>36</v>
      </c>
      <c r="CD346" s="1683" t="s">
        <v>36</v>
      </c>
      <c r="CE346" s="2610"/>
      <c r="CF346" s="2610"/>
      <c r="CG346" s="2610"/>
      <c r="CH346" s="2610"/>
      <c r="CI346" s="2610"/>
      <c r="CJ346" s="2610"/>
      <c r="CK346" s="2610"/>
      <c r="CL346" s="2610"/>
      <c r="CM346" s="2610"/>
      <c r="CN346" s="2610"/>
      <c r="CO346" s="2610"/>
      <c r="CP346" s="2610"/>
      <c r="CQ346" s="2610"/>
      <c r="CR346" s="2610"/>
      <c r="CS346" s="2610"/>
      <c r="CT346" s="2610"/>
      <c r="CU346" s="2610"/>
      <c r="CV346" s="2610"/>
      <c r="CW346" s="2610"/>
      <c r="CX346" s="2610"/>
      <c r="CY346" s="2610"/>
      <c r="CZ346" s="2610"/>
    </row>
    <row r="347" s="130" customFormat="true" ht="15" customHeight="true" x14ac:dyDescent="0.2">
      <c r="A347" s="3538" t="s">
        <v>147</v>
      </c>
      <c r="B347" s="158" t="s">
        <v>50</v>
      </c>
      <c r="C347" s="2804" t="s">
        <v>36</v>
      </c>
      <c r="D347" s="2813" t="s">
        <v>36</v>
      </c>
      <c r="E347" s="2813" t="s">
        <v>36</v>
      </c>
      <c r="F347" s="2813" t="s">
        <v>36</v>
      </c>
      <c r="G347" s="2822" t="s">
        <v>36</v>
      </c>
      <c r="H347" s="2831" t="s">
        <v>36</v>
      </c>
      <c r="I347" s="2813" t="s">
        <v>36</v>
      </c>
      <c r="J347" s="2813" t="s">
        <v>36</v>
      </c>
      <c r="K347" s="2813" t="s">
        <v>36</v>
      </c>
      <c r="L347" s="2822" t="s">
        <v>36</v>
      </c>
      <c r="M347" s="2831" t="s">
        <v>36</v>
      </c>
      <c r="N347" s="2813" t="s">
        <v>36</v>
      </c>
      <c r="O347" s="2813" t="s">
        <v>36</v>
      </c>
      <c r="P347" s="2813" t="s">
        <v>36</v>
      </c>
      <c r="Q347" s="2822" t="s">
        <v>36</v>
      </c>
      <c r="R347" s="2831" t="s">
        <v>36</v>
      </c>
      <c r="S347" s="2813" t="s">
        <v>36</v>
      </c>
      <c r="T347" s="2813" t="s">
        <v>36</v>
      </c>
      <c r="U347" s="2813" t="s">
        <v>36</v>
      </c>
      <c r="V347" s="2813" t="s">
        <v>36</v>
      </c>
      <c r="W347" s="2813" t="s">
        <v>36</v>
      </c>
      <c r="X347" s="2813" t="s">
        <v>36</v>
      </c>
      <c r="Y347" s="2853" t="s">
        <v>36</v>
      </c>
      <c r="Z347" s="2853" t="s">
        <v>36</v>
      </c>
      <c r="AA347" s="2853" t="s">
        <v>36</v>
      </c>
      <c r="AB347" s="2853" t="s">
        <v>36</v>
      </c>
      <c r="AC347" s="2853" t="s">
        <v>36</v>
      </c>
      <c r="AD347" s="2853" t="s">
        <v>36</v>
      </c>
      <c r="AE347" s="2894"/>
      <c r="AF347" s="2894"/>
      <c r="AG347" s="2894"/>
      <c r="AH347" s="2894"/>
      <c r="AI347" s="2894"/>
      <c r="AJ347" s="2894"/>
      <c r="AK347" s="2894"/>
      <c r="AL347" s="2894"/>
      <c r="AM347" s="2894"/>
      <c r="AN347" s="2894"/>
      <c r="AO347" s="2894"/>
      <c r="AP347" s="2894"/>
      <c r="AQ347" s="2894"/>
      <c r="AR347" s="2894"/>
      <c r="AS347" s="2894"/>
      <c r="AT347" s="2894"/>
      <c r="AU347" s="2894"/>
      <c r="AV347" s="2894"/>
      <c r="AW347" s="2894"/>
      <c r="AX347" s="2894"/>
      <c r="AY347" s="2894"/>
      <c r="AZ347" s="239"/>
      <c r="BA347" s="2995" t="s">
        <v>153</v>
      </c>
      <c r="BB347" s="177" t="s">
        <v>50</v>
      </c>
      <c r="BC347" s="1605" t="s">
        <v>36</v>
      </c>
      <c r="BD347" s="1625" t="s">
        <v>36</v>
      </c>
      <c r="BE347" s="1625" t="s">
        <v>36</v>
      </c>
      <c r="BF347" s="1625" t="s">
        <v>36</v>
      </c>
      <c r="BG347" s="1645" t="s">
        <v>36</v>
      </c>
      <c r="BH347" s="1664" t="s">
        <v>36</v>
      </c>
      <c r="BI347" s="1625" t="s">
        <v>36</v>
      </c>
      <c r="BJ347" s="1625" t="s">
        <v>36</v>
      </c>
      <c r="BK347" s="1625" t="s">
        <v>36</v>
      </c>
      <c r="BL347" s="1645" t="s">
        <v>36</v>
      </c>
      <c r="BM347" s="1664" t="s">
        <v>36</v>
      </c>
      <c r="BN347" s="1625" t="s">
        <v>36</v>
      </c>
      <c r="BO347" s="1625" t="s">
        <v>36</v>
      </c>
      <c r="BP347" s="1625" t="s">
        <v>36</v>
      </c>
      <c r="BQ347" s="1645" t="s">
        <v>36</v>
      </c>
      <c r="BR347" s="1664" t="s">
        <v>36</v>
      </c>
      <c r="BS347" s="1625" t="s">
        <v>36</v>
      </c>
      <c r="BT347" s="1625" t="s">
        <v>36</v>
      </c>
      <c r="BU347" s="1625" t="s">
        <v>36</v>
      </c>
      <c r="BV347" s="1625" t="s">
        <v>36</v>
      </c>
      <c r="BW347" s="1625" t="s">
        <v>36</v>
      </c>
      <c r="BX347" s="1625" t="s">
        <v>36</v>
      </c>
      <c r="BY347" s="1683" t="s">
        <v>36</v>
      </c>
      <c r="BZ347" s="1683" t="s">
        <v>36</v>
      </c>
      <c r="CA347" s="1683" t="s">
        <v>36</v>
      </c>
      <c r="CB347" s="1683" t="s">
        <v>36</v>
      </c>
      <c r="CC347" s="1683" t="s">
        <v>36</v>
      </c>
      <c r="CD347" s="1683" t="s">
        <v>36</v>
      </c>
      <c r="CE347" s="2610"/>
      <c r="CF347" s="2610"/>
      <c r="CG347" s="2610"/>
      <c r="CH347" s="2610"/>
      <c r="CI347" s="2610"/>
      <c r="CJ347" s="2610"/>
      <c r="CK347" s="2610"/>
      <c r="CL347" s="2610"/>
      <c r="CM347" s="2610"/>
      <c r="CN347" s="2610"/>
      <c r="CO347" s="2610"/>
      <c r="CP347" s="2610"/>
      <c r="CQ347" s="2610"/>
      <c r="CR347" s="2610"/>
      <c r="CS347" s="2610"/>
      <c r="CT347" s="2610"/>
      <c r="CU347" s="2610"/>
      <c r="CV347" s="2610"/>
      <c r="CW347" s="2610"/>
      <c r="CX347" s="2610"/>
      <c r="CY347" s="2610"/>
      <c r="CZ347" s="2610"/>
    </row>
    <row r="348" s="130" customFormat="true" ht="15" customHeight="true" x14ac:dyDescent="0.2">
      <c r="A348" s="3538"/>
      <c r="B348" s="158" t="s">
        <v>49</v>
      </c>
      <c r="C348" s="2804" t="s">
        <v>36</v>
      </c>
      <c r="D348" s="2813" t="s">
        <v>36</v>
      </c>
      <c r="E348" s="2813" t="s">
        <v>36</v>
      </c>
      <c r="F348" s="2813" t="s">
        <v>36</v>
      </c>
      <c r="G348" s="2822" t="s">
        <v>36</v>
      </c>
      <c r="H348" s="2831" t="s">
        <v>36</v>
      </c>
      <c r="I348" s="2813" t="s">
        <v>36</v>
      </c>
      <c r="J348" s="2813" t="s">
        <v>36</v>
      </c>
      <c r="K348" s="2813" t="s">
        <v>36</v>
      </c>
      <c r="L348" s="2822" t="s">
        <v>36</v>
      </c>
      <c r="M348" s="2831" t="s">
        <v>36</v>
      </c>
      <c r="N348" s="2813" t="s">
        <v>36</v>
      </c>
      <c r="O348" s="2813" t="s">
        <v>36</v>
      </c>
      <c r="P348" s="2813" t="s">
        <v>36</v>
      </c>
      <c r="Q348" s="2822" t="s">
        <v>36</v>
      </c>
      <c r="R348" s="2831" t="s">
        <v>36</v>
      </c>
      <c r="S348" s="2813" t="s">
        <v>36</v>
      </c>
      <c r="T348" s="2813" t="s">
        <v>36</v>
      </c>
      <c r="U348" s="2813" t="s">
        <v>36</v>
      </c>
      <c r="V348" s="2813" t="s">
        <v>36</v>
      </c>
      <c r="W348" s="2813" t="s">
        <v>36</v>
      </c>
      <c r="X348" s="2813" t="s">
        <v>36</v>
      </c>
      <c r="Y348" s="2853" t="s">
        <v>36</v>
      </c>
      <c r="Z348" s="2853" t="s">
        <v>36</v>
      </c>
      <c r="AA348" s="2853" t="s">
        <v>36</v>
      </c>
      <c r="AB348" s="2853" t="s">
        <v>36</v>
      </c>
      <c r="AC348" s="2853" t="s">
        <v>36</v>
      </c>
      <c r="AD348" s="2853" t="s">
        <v>36</v>
      </c>
      <c r="AE348" s="2894"/>
      <c r="AF348" s="2894"/>
      <c r="AG348" s="2894"/>
      <c r="AH348" s="2894"/>
      <c r="AI348" s="2894"/>
      <c r="AJ348" s="2894"/>
      <c r="AK348" s="2894"/>
      <c r="AL348" s="2894"/>
      <c r="AM348" s="2894"/>
      <c r="AN348" s="2894"/>
      <c r="AO348" s="2894"/>
      <c r="AP348" s="2894"/>
      <c r="AQ348" s="2894"/>
      <c r="AR348" s="2894"/>
      <c r="AS348" s="2894"/>
      <c r="AT348" s="2894"/>
      <c r="AU348" s="2894"/>
      <c r="AV348" s="2894"/>
      <c r="AW348" s="2894"/>
      <c r="AX348" s="2894"/>
      <c r="AY348" s="2894"/>
      <c r="AZ348" s="239"/>
      <c r="BA348" s="2996"/>
      <c r="BB348" s="177" t="s">
        <v>49</v>
      </c>
      <c r="BC348" s="1605" t="s">
        <v>36</v>
      </c>
      <c r="BD348" s="1625" t="s">
        <v>36</v>
      </c>
      <c r="BE348" s="1625" t="s">
        <v>36</v>
      </c>
      <c r="BF348" s="1625" t="s">
        <v>36</v>
      </c>
      <c r="BG348" s="1645" t="s">
        <v>36</v>
      </c>
      <c r="BH348" s="1664" t="s">
        <v>36</v>
      </c>
      <c r="BI348" s="1625" t="s">
        <v>36</v>
      </c>
      <c r="BJ348" s="1625" t="s">
        <v>36</v>
      </c>
      <c r="BK348" s="1625" t="s">
        <v>36</v>
      </c>
      <c r="BL348" s="1645" t="s">
        <v>36</v>
      </c>
      <c r="BM348" s="1664" t="s">
        <v>36</v>
      </c>
      <c r="BN348" s="1625" t="s">
        <v>36</v>
      </c>
      <c r="BO348" s="1625" t="s">
        <v>36</v>
      </c>
      <c r="BP348" s="1625" t="s">
        <v>36</v>
      </c>
      <c r="BQ348" s="1645" t="s">
        <v>36</v>
      </c>
      <c r="BR348" s="1664" t="s">
        <v>36</v>
      </c>
      <c r="BS348" s="1625" t="s">
        <v>36</v>
      </c>
      <c r="BT348" s="1625" t="s">
        <v>36</v>
      </c>
      <c r="BU348" s="1625" t="s">
        <v>36</v>
      </c>
      <c r="BV348" s="1625" t="s">
        <v>36</v>
      </c>
      <c r="BW348" s="1625" t="s">
        <v>36</v>
      </c>
      <c r="BX348" s="1625" t="s">
        <v>36</v>
      </c>
      <c r="BY348" s="1683" t="s">
        <v>36</v>
      </c>
      <c r="BZ348" s="1683" t="s">
        <v>36</v>
      </c>
      <c r="CA348" s="1683" t="s">
        <v>36</v>
      </c>
      <c r="CB348" s="1683" t="s">
        <v>36</v>
      </c>
      <c r="CC348" s="1683" t="s">
        <v>36</v>
      </c>
      <c r="CD348" s="1683" t="s">
        <v>36</v>
      </c>
      <c r="CE348" s="2610"/>
      <c r="CF348" s="2610"/>
      <c r="CG348" s="2610"/>
      <c r="CH348" s="2610"/>
      <c r="CI348" s="2610"/>
      <c r="CJ348" s="2610"/>
      <c r="CK348" s="2610"/>
      <c r="CL348" s="2610"/>
      <c r="CM348" s="2610"/>
      <c r="CN348" s="2610"/>
      <c r="CO348" s="2610"/>
      <c r="CP348" s="2610"/>
      <c r="CQ348" s="2610"/>
      <c r="CR348" s="2610"/>
      <c r="CS348" s="2610"/>
      <c r="CT348" s="2610"/>
      <c r="CU348" s="2610"/>
      <c r="CV348" s="2610"/>
      <c r="CW348" s="2610"/>
      <c r="CX348" s="2610"/>
      <c r="CY348" s="2610"/>
      <c r="CZ348" s="2610"/>
    </row>
    <row r="349" s="130" customFormat="true" ht="15" customHeight="true" x14ac:dyDescent="0.2">
      <c r="A349" s="3538" t="s">
        <v>148</v>
      </c>
      <c r="B349" s="158" t="s">
        <v>50</v>
      </c>
      <c r="C349" s="560">
        <v>41.261783901377811</v>
      </c>
      <c r="D349" s="576">
        <v>44.338235294117645</v>
      </c>
      <c r="E349" s="576">
        <v>43.429487179487182</v>
      </c>
      <c r="F349" s="576">
        <v>45.487693710118506</v>
      </c>
      <c r="G349" s="593">
        <v>77.86752827140549</v>
      </c>
      <c r="H349" s="609">
        <v>45.962732919254655</v>
      </c>
      <c r="I349" s="576">
        <v>66.409266409266408</v>
      </c>
      <c r="J349" s="576">
        <v>85.596707818930042</v>
      </c>
      <c r="K349" s="576">
        <v>92.708333333333343</v>
      </c>
      <c r="L349" s="593">
        <v>93.777777777777786</v>
      </c>
      <c r="M349" s="609">
        <v>41.011235955056179</v>
      </c>
      <c r="N349" s="576">
        <v>44.335414808206956</v>
      </c>
      <c r="O349" s="576">
        <v>44.034090909090914</v>
      </c>
      <c r="P349" s="576">
        <v>42.019543973941367</v>
      </c>
      <c r="Q349" s="593">
        <v>46.886446886446883</v>
      </c>
      <c r="R349" s="609">
        <v>54.42307692307692</v>
      </c>
      <c r="S349" s="576">
        <v>53.7525354969574</v>
      </c>
      <c r="T349" s="576">
        <v>78.378378378378372</v>
      </c>
      <c r="U349" s="576">
        <v>47.368421052631575</v>
      </c>
      <c r="V349" s="576">
        <v>45.121951219512198</v>
      </c>
      <c r="W349" s="576">
        <v>44.918699186991866</v>
      </c>
      <c r="X349" s="576">
        <v>64.621676891615536</v>
      </c>
      <c r="Y349" s="650">
        <v>52.224371373307541</v>
      </c>
      <c r="Z349" s="650">
        <v>69.433198380566793</v>
      </c>
      <c r="AA349" s="650">
        <v>32.177263969171484</v>
      </c>
      <c r="AB349" s="650">
        <v>52.772073921971256</v>
      </c>
      <c r="AC349" s="650">
        <v>41.492537313432834</v>
      </c>
      <c r="AD349" s="650">
        <v>15.102040816326531</v>
      </c>
      <c r="AE349" s="2895"/>
      <c r="AF349" s="2895"/>
      <c r="AG349" s="2895"/>
      <c r="AH349" s="2895"/>
      <c r="AI349" s="2895"/>
      <c r="AJ349" s="2895"/>
      <c r="AK349" s="2895"/>
      <c r="AL349" s="2895"/>
      <c r="AM349" s="2895"/>
      <c r="AN349" s="2895"/>
      <c r="AO349" s="2895"/>
      <c r="AP349" s="2895"/>
      <c r="AQ349" s="2895"/>
      <c r="AR349" s="2895"/>
      <c r="AS349" s="2895"/>
      <c r="AT349" s="2895"/>
      <c r="AU349" s="2895"/>
      <c r="AV349" s="2895"/>
      <c r="AW349" s="2895"/>
      <c r="AX349" s="2895"/>
      <c r="AY349" s="2895"/>
      <c r="AZ349" s="239"/>
      <c r="BA349" s="2995" t="s">
        <v>154</v>
      </c>
      <c r="BB349" s="177" t="s">
        <v>50</v>
      </c>
      <c r="BC349" s="666">
        <v>569</v>
      </c>
      <c r="BD349" s="683">
        <v>603</v>
      </c>
      <c r="BE349" s="683">
        <v>542</v>
      </c>
      <c r="BF349" s="683">
        <v>499</v>
      </c>
      <c r="BG349" s="700">
        <v>964</v>
      </c>
      <c r="BH349" s="717">
        <v>148</v>
      </c>
      <c r="BI349" s="683">
        <v>172</v>
      </c>
      <c r="BJ349" s="683">
        <v>208</v>
      </c>
      <c r="BK349" s="683">
        <v>267</v>
      </c>
      <c r="BL349" s="700">
        <v>211</v>
      </c>
      <c r="BM349" s="717">
        <v>438</v>
      </c>
      <c r="BN349" s="683">
        <v>497</v>
      </c>
      <c r="BO349" s="683">
        <v>465</v>
      </c>
      <c r="BP349" s="683">
        <v>387</v>
      </c>
      <c r="BQ349" s="700">
        <v>384</v>
      </c>
      <c r="BR349" s="717">
        <v>283</v>
      </c>
      <c r="BS349" s="683">
        <v>265</v>
      </c>
      <c r="BT349" s="683">
        <v>377</v>
      </c>
      <c r="BU349" s="683">
        <v>243</v>
      </c>
      <c r="BV349" s="683">
        <v>222</v>
      </c>
      <c r="BW349" s="683">
        <v>221</v>
      </c>
      <c r="BX349" s="683">
        <v>316</v>
      </c>
      <c r="BY349" s="734">
        <v>270</v>
      </c>
      <c r="BZ349" s="734">
        <v>343</v>
      </c>
      <c r="CA349" s="734">
        <v>167</v>
      </c>
      <c r="CB349" s="734">
        <v>257</v>
      </c>
      <c r="CC349" s="734">
        <v>139</v>
      </c>
      <c r="CD349" s="734">
        <v>74</v>
      </c>
      <c r="CE349" s="2908"/>
      <c r="CF349" s="2908"/>
      <c r="CG349" s="2908"/>
      <c r="CH349" s="2908"/>
      <c r="CI349" s="2908"/>
      <c r="CJ349" s="2908"/>
      <c r="CK349" s="2908"/>
      <c r="CL349" s="2908"/>
      <c r="CM349" s="2908"/>
      <c r="CN349" s="2908"/>
      <c r="CO349" s="2908"/>
      <c r="CP349" s="2908"/>
      <c r="CQ349" s="2908"/>
      <c r="CR349" s="2908"/>
      <c r="CS349" s="2908"/>
      <c r="CT349" s="2908"/>
      <c r="CU349" s="2908"/>
      <c r="CV349" s="2908"/>
      <c r="CW349" s="2908"/>
      <c r="CX349" s="2908"/>
      <c r="CY349" s="2908"/>
      <c r="CZ349" s="2610"/>
    </row>
    <row r="350" s="130" customFormat="true" ht="15" customHeight="true" x14ac:dyDescent="0.2">
      <c r="A350" s="3538"/>
      <c r="B350" s="158" t="s">
        <v>49</v>
      </c>
      <c r="C350" s="560">
        <v>58.738216098622189</v>
      </c>
      <c r="D350" s="576">
        <v>55.661764705882355</v>
      </c>
      <c r="E350" s="576">
        <v>56.570512820512818</v>
      </c>
      <c r="F350" s="576">
        <v>54.512306289881494</v>
      </c>
      <c r="G350" s="593">
        <v>22.132471728594506</v>
      </c>
      <c r="H350" s="609">
        <v>54.037267080745345</v>
      </c>
      <c r="I350" s="576">
        <v>33.590733590733592</v>
      </c>
      <c r="J350" s="576">
        <v>14.403292181069959</v>
      </c>
      <c r="K350" s="576">
        <v>7.291666666666667</v>
      </c>
      <c r="L350" s="593">
        <v>6.2222222222222223</v>
      </c>
      <c r="M350" s="609">
        <v>58.988764044943821</v>
      </c>
      <c r="N350" s="576">
        <v>55.664585191793037</v>
      </c>
      <c r="O350" s="576">
        <v>55.965909090909093</v>
      </c>
      <c r="P350" s="576">
        <v>57.980456026058633</v>
      </c>
      <c r="Q350" s="593">
        <v>53.113553113553117</v>
      </c>
      <c r="R350" s="609">
        <v>45.576923076923073</v>
      </c>
      <c r="S350" s="576">
        <v>46.247464503042593</v>
      </c>
      <c r="T350" s="576">
        <v>21.621621621621621</v>
      </c>
      <c r="U350" s="576">
        <v>52.631578947368418</v>
      </c>
      <c r="V350" s="576">
        <v>54.878048780487809</v>
      </c>
      <c r="W350" s="576">
        <v>55.081300813008127</v>
      </c>
      <c r="X350" s="576">
        <v>35.378323108384457</v>
      </c>
      <c r="Y350" s="650">
        <v>47.775628626692459</v>
      </c>
      <c r="Z350" s="650">
        <v>30.5668016194332</v>
      </c>
      <c r="AA350" s="650">
        <v>67.822736030828509</v>
      </c>
      <c r="AB350" s="650">
        <v>47.227926078028744</v>
      </c>
      <c r="AC350" s="650">
        <v>58.507462686567166</v>
      </c>
      <c r="AD350" s="650">
        <v>84.897959183673464</v>
      </c>
      <c r="AE350" s="2895"/>
      <c r="AF350" s="2895"/>
      <c r="AG350" s="2895"/>
      <c r="AH350" s="2895"/>
      <c r="AI350" s="2895"/>
      <c r="AJ350" s="2895"/>
      <c r="AK350" s="2895"/>
      <c r="AL350" s="2895"/>
      <c r="AM350" s="2895"/>
      <c r="AN350" s="2895"/>
      <c r="AO350" s="2895"/>
      <c r="AP350" s="2895"/>
      <c r="AQ350" s="2895"/>
      <c r="AR350" s="2895"/>
      <c r="AS350" s="2895"/>
      <c r="AT350" s="2895"/>
      <c r="AU350" s="2895"/>
      <c r="AV350" s="2895"/>
      <c r="AW350" s="2895"/>
      <c r="AX350" s="2895"/>
      <c r="AY350" s="2895"/>
      <c r="AZ350" s="239"/>
      <c r="BA350" s="2996"/>
      <c r="BB350" s="177" t="s">
        <v>49</v>
      </c>
      <c r="BC350" s="666">
        <v>810</v>
      </c>
      <c r="BD350" s="683">
        <v>757</v>
      </c>
      <c r="BE350" s="683">
        <v>706</v>
      </c>
      <c r="BF350" s="683">
        <v>598</v>
      </c>
      <c r="BG350" s="700">
        <v>274</v>
      </c>
      <c r="BH350" s="717">
        <v>174</v>
      </c>
      <c r="BI350" s="683">
        <v>87</v>
      </c>
      <c r="BJ350" s="683">
        <v>35</v>
      </c>
      <c r="BK350" s="683">
        <v>21</v>
      </c>
      <c r="BL350" s="700">
        <v>14</v>
      </c>
      <c r="BM350" s="717">
        <v>630</v>
      </c>
      <c r="BN350" s="683">
        <v>624</v>
      </c>
      <c r="BO350" s="683">
        <v>591</v>
      </c>
      <c r="BP350" s="683">
        <v>534</v>
      </c>
      <c r="BQ350" s="700">
        <v>435</v>
      </c>
      <c r="BR350" s="717">
        <v>237</v>
      </c>
      <c r="BS350" s="683">
        <v>228</v>
      </c>
      <c r="BT350" s="683">
        <v>104</v>
      </c>
      <c r="BU350" s="683">
        <v>270</v>
      </c>
      <c r="BV350" s="683">
        <v>270</v>
      </c>
      <c r="BW350" s="683">
        <v>271</v>
      </c>
      <c r="BX350" s="683">
        <v>173</v>
      </c>
      <c r="BY350" s="734">
        <v>247</v>
      </c>
      <c r="BZ350" s="734">
        <v>151</v>
      </c>
      <c r="CA350" s="734">
        <v>352</v>
      </c>
      <c r="CB350" s="734">
        <v>230</v>
      </c>
      <c r="CC350" s="734">
        <v>196</v>
      </c>
      <c r="CD350" s="734">
        <v>416</v>
      </c>
      <c r="CE350" s="2908"/>
      <c r="CF350" s="2908"/>
      <c r="CG350" s="2908"/>
      <c r="CH350" s="2908"/>
      <c r="CI350" s="2908"/>
      <c r="CJ350" s="2908"/>
      <c r="CK350" s="2908"/>
      <c r="CL350" s="2908"/>
      <c r="CM350" s="2908"/>
      <c r="CN350" s="2908"/>
      <c r="CO350" s="2908"/>
      <c r="CP350" s="2908"/>
      <c r="CQ350" s="2908"/>
      <c r="CR350" s="2908"/>
      <c r="CS350" s="2908"/>
      <c r="CT350" s="2908"/>
      <c r="CU350" s="2908"/>
      <c r="CV350" s="2908"/>
      <c r="CW350" s="2908"/>
      <c r="CX350" s="2908"/>
      <c r="CY350" s="2908"/>
      <c r="CZ350" s="2610"/>
    </row>
    <row r="351" s="130" customFormat="true" ht="15" customHeight="true" x14ac:dyDescent="0.2">
      <c r="A351" s="3538" t="s">
        <v>149</v>
      </c>
      <c r="B351" s="158" t="s">
        <v>50</v>
      </c>
      <c r="C351" s="560">
        <v>7.179115300942712</v>
      </c>
      <c r="D351" s="576">
        <v>15.367647058823531</v>
      </c>
      <c r="E351" s="576">
        <v>20.192307692307693</v>
      </c>
      <c r="F351" s="576">
        <v>25.979945305378305</v>
      </c>
      <c r="G351" s="593">
        <v>48.869143780290791</v>
      </c>
      <c r="H351" s="609">
        <v>29.19254658385093</v>
      </c>
      <c r="I351" s="576">
        <v>50.19305019305019</v>
      </c>
      <c r="J351" s="576">
        <v>49.794238683127574</v>
      </c>
      <c r="K351" s="576">
        <v>42.708333333333329</v>
      </c>
      <c r="L351" s="593">
        <v>70.222222222222214</v>
      </c>
      <c r="M351" s="609">
        <v>5.9925093632958806</v>
      </c>
      <c r="N351" s="576">
        <v>13.470115967885816</v>
      </c>
      <c r="O351" s="576">
        <v>16.666666666666664</v>
      </c>
      <c r="P351" s="576">
        <v>21.064060803474487</v>
      </c>
      <c r="Q351" s="593">
        <v>29.181929181929185</v>
      </c>
      <c r="R351" s="609">
        <v>16.923076923076923</v>
      </c>
      <c r="S351" s="576">
        <v>20.08113590263692</v>
      </c>
      <c r="T351" s="576">
        <v>53.222453222453225</v>
      </c>
      <c r="U351" s="576">
        <v>17.543859649122805</v>
      </c>
      <c r="V351" s="576">
        <v>35.772357723577237</v>
      </c>
      <c r="W351" s="576">
        <v>25.609756097560975</v>
      </c>
      <c r="X351" s="576">
        <v>22.903885480572598</v>
      </c>
      <c r="Y351" s="650">
        <v>8.8974854932301746</v>
      </c>
      <c r="Z351" s="650">
        <v>35.020242914979754</v>
      </c>
      <c r="AA351" s="650">
        <v>16.955684007707127</v>
      </c>
      <c r="AB351" s="650">
        <v>22.381930184804926</v>
      </c>
      <c r="AC351" s="650">
        <v>8.6567164179104488</v>
      </c>
      <c r="AD351" s="650">
        <v>11.836734693877551</v>
      </c>
      <c r="AE351" s="2895"/>
      <c r="AF351" s="2895"/>
      <c r="AG351" s="2895"/>
      <c r="AH351" s="2895"/>
      <c r="AI351" s="2895"/>
      <c r="AJ351" s="2895"/>
      <c r="AK351" s="2895"/>
      <c r="AL351" s="2895"/>
      <c r="AM351" s="2895"/>
      <c r="AN351" s="2895"/>
      <c r="AO351" s="2895"/>
      <c r="AP351" s="2895"/>
      <c r="AQ351" s="2895"/>
      <c r="AR351" s="2895"/>
      <c r="AS351" s="2895"/>
      <c r="AT351" s="2895"/>
      <c r="AU351" s="2895"/>
      <c r="AV351" s="2895"/>
      <c r="AW351" s="2895"/>
      <c r="AX351" s="2895"/>
      <c r="AY351" s="2895"/>
      <c r="AZ351" s="239"/>
      <c r="BA351" s="2995" t="s">
        <v>155</v>
      </c>
      <c r="BB351" s="177" t="s">
        <v>50</v>
      </c>
      <c r="BC351" s="666">
        <v>99</v>
      </c>
      <c r="BD351" s="683">
        <v>209</v>
      </c>
      <c r="BE351" s="683">
        <v>252</v>
      </c>
      <c r="BF351" s="683">
        <v>285</v>
      </c>
      <c r="BG351" s="700">
        <v>605</v>
      </c>
      <c r="BH351" s="717">
        <v>94</v>
      </c>
      <c r="BI351" s="683">
        <v>130</v>
      </c>
      <c r="BJ351" s="683">
        <v>121</v>
      </c>
      <c r="BK351" s="683">
        <v>123</v>
      </c>
      <c r="BL351" s="700">
        <v>158</v>
      </c>
      <c r="BM351" s="717">
        <v>64</v>
      </c>
      <c r="BN351" s="683">
        <v>151</v>
      </c>
      <c r="BO351" s="683">
        <v>176</v>
      </c>
      <c r="BP351" s="683">
        <v>194</v>
      </c>
      <c r="BQ351" s="700">
        <v>239</v>
      </c>
      <c r="BR351" s="717">
        <v>88</v>
      </c>
      <c r="BS351" s="683">
        <v>99</v>
      </c>
      <c r="BT351" s="683">
        <v>256</v>
      </c>
      <c r="BU351" s="683">
        <v>90</v>
      </c>
      <c r="BV351" s="683">
        <v>176</v>
      </c>
      <c r="BW351" s="683">
        <v>126</v>
      </c>
      <c r="BX351" s="683">
        <v>112</v>
      </c>
      <c r="BY351" s="734">
        <v>46</v>
      </c>
      <c r="BZ351" s="734">
        <v>173</v>
      </c>
      <c r="CA351" s="734">
        <v>88</v>
      </c>
      <c r="CB351" s="734">
        <v>109</v>
      </c>
      <c r="CC351" s="734">
        <v>29</v>
      </c>
      <c r="CD351" s="734">
        <v>58</v>
      </c>
      <c r="CE351" s="2908"/>
      <c r="CF351" s="2908"/>
      <c r="CG351" s="2908"/>
      <c r="CH351" s="2908"/>
      <c r="CI351" s="2908"/>
      <c r="CJ351" s="2908"/>
      <c r="CK351" s="2908"/>
      <c r="CL351" s="2908"/>
      <c r="CM351" s="2908"/>
      <c r="CN351" s="2908"/>
      <c r="CO351" s="2908"/>
      <c r="CP351" s="2908"/>
      <c r="CQ351" s="2908"/>
      <c r="CR351" s="2908"/>
      <c r="CS351" s="2908"/>
      <c r="CT351" s="2908"/>
      <c r="CU351" s="2908"/>
      <c r="CV351" s="2908"/>
      <c r="CW351" s="2908"/>
      <c r="CX351" s="2908"/>
      <c r="CY351" s="2908"/>
      <c r="CZ351" s="2610"/>
    </row>
    <row r="352" s="130" customFormat="true" ht="15" customHeight="true" x14ac:dyDescent="0.2">
      <c r="A352" s="3538"/>
      <c r="B352" s="158" t="s">
        <v>49</v>
      </c>
      <c r="C352" s="560">
        <v>92.820884699057288</v>
      </c>
      <c r="D352" s="576">
        <v>84.632352941176464</v>
      </c>
      <c r="E352" s="576">
        <v>79.807692307692307</v>
      </c>
      <c r="F352" s="576">
        <v>74.020054694621692</v>
      </c>
      <c r="G352" s="593">
        <v>51.130856219709209</v>
      </c>
      <c r="H352" s="609">
        <v>70.807453416149073</v>
      </c>
      <c r="I352" s="576">
        <v>49.80694980694981</v>
      </c>
      <c r="J352" s="576">
        <v>50.205761316872433</v>
      </c>
      <c r="K352" s="576">
        <v>57.291666666666664</v>
      </c>
      <c r="L352" s="593">
        <v>29.777777777777775</v>
      </c>
      <c r="M352" s="609">
        <v>94.007490636704119</v>
      </c>
      <c r="N352" s="576">
        <v>86.529884032114182</v>
      </c>
      <c r="O352" s="576">
        <v>83.333333333333343</v>
      </c>
      <c r="P352" s="576">
        <v>78.935939196525524</v>
      </c>
      <c r="Q352" s="593">
        <v>70.818070818070822</v>
      </c>
      <c r="R352" s="609">
        <v>83.07692307692308</v>
      </c>
      <c r="S352" s="576">
        <v>79.918864097363084</v>
      </c>
      <c r="T352" s="576">
        <v>46.777546777546782</v>
      </c>
      <c r="U352" s="576">
        <v>82.456140350877192</v>
      </c>
      <c r="V352" s="576">
        <v>64.22764227642277</v>
      </c>
      <c r="W352" s="576">
        <v>74.390243902439025</v>
      </c>
      <c r="X352" s="576">
        <v>77.096114519427402</v>
      </c>
      <c r="Y352" s="650">
        <v>91.102514506769822</v>
      </c>
      <c r="Z352" s="650">
        <v>64.979757085020239</v>
      </c>
      <c r="AA352" s="650">
        <v>83.044315992292866</v>
      </c>
      <c r="AB352" s="650">
        <v>77.618069815195071</v>
      </c>
      <c r="AC352" s="650">
        <v>91.343283582089555</v>
      </c>
      <c r="AD352" s="650">
        <v>88.163265306122454</v>
      </c>
      <c r="AE352" s="2895"/>
      <c r="AF352" s="2895"/>
      <c r="AG352" s="2895"/>
      <c r="AH352" s="2895"/>
      <c r="AI352" s="2895"/>
      <c r="AJ352" s="2895"/>
      <c r="AK352" s="2895"/>
      <c r="AL352" s="2895"/>
      <c r="AM352" s="2895"/>
      <c r="AN352" s="2895"/>
      <c r="AO352" s="2895"/>
      <c r="AP352" s="2895"/>
      <c r="AQ352" s="2895"/>
      <c r="AR352" s="2895"/>
      <c r="AS352" s="2895"/>
      <c r="AT352" s="2895"/>
      <c r="AU352" s="2895"/>
      <c r="AV352" s="2895"/>
      <c r="AW352" s="2895"/>
      <c r="AX352" s="2895"/>
      <c r="AY352" s="2895"/>
      <c r="AZ352" s="239"/>
      <c r="BA352" s="2996"/>
      <c r="BB352" s="177" t="s">
        <v>49</v>
      </c>
      <c r="BC352" s="666">
        <v>1280</v>
      </c>
      <c r="BD352" s="683">
        <v>1151</v>
      </c>
      <c r="BE352" s="683">
        <v>996</v>
      </c>
      <c r="BF352" s="683">
        <v>812</v>
      </c>
      <c r="BG352" s="700">
        <v>633</v>
      </c>
      <c r="BH352" s="717">
        <v>228</v>
      </c>
      <c r="BI352" s="683">
        <v>129</v>
      </c>
      <c r="BJ352" s="683">
        <v>122</v>
      </c>
      <c r="BK352" s="683">
        <v>165</v>
      </c>
      <c r="BL352" s="700">
        <v>67</v>
      </c>
      <c r="BM352" s="717">
        <v>1004</v>
      </c>
      <c r="BN352" s="683">
        <v>970</v>
      </c>
      <c r="BO352" s="683">
        <v>880</v>
      </c>
      <c r="BP352" s="683">
        <v>727</v>
      </c>
      <c r="BQ352" s="700">
        <v>580</v>
      </c>
      <c r="BR352" s="717">
        <v>432</v>
      </c>
      <c r="BS352" s="683">
        <v>394</v>
      </c>
      <c r="BT352" s="683">
        <v>225</v>
      </c>
      <c r="BU352" s="683">
        <v>423</v>
      </c>
      <c r="BV352" s="683">
        <v>316</v>
      </c>
      <c r="BW352" s="683">
        <v>366</v>
      </c>
      <c r="BX352" s="683">
        <v>377</v>
      </c>
      <c r="BY352" s="734">
        <v>471</v>
      </c>
      <c r="BZ352" s="734">
        <v>321</v>
      </c>
      <c r="CA352" s="734">
        <v>431</v>
      </c>
      <c r="CB352" s="734">
        <v>378</v>
      </c>
      <c r="CC352" s="734">
        <v>306</v>
      </c>
      <c r="CD352" s="734">
        <v>432</v>
      </c>
      <c r="CE352" s="2908"/>
      <c r="CF352" s="2908"/>
      <c r="CG352" s="2908"/>
      <c r="CH352" s="2908"/>
      <c r="CI352" s="2908"/>
      <c r="CJ352" s="2908"/>
      <c r="CK352" s="2908"/>
      <c r="CL352" s="2908"/>
      <c r="CM352" s="2908"/>
      <c r="CN352" s="2908"/>
      <c r="CO352" s="2908"/>
      <c r="CP352" s="2908"/>
      <c r="CQ352" s="2908"/>
      <c r="CR352" s="2908"/>
      <c r="CS352" s="2908"/>
      <c r="CT352" s="2908"/>
      <c r="CU352" s="2908"/>
      <c r="CV352" s="2908"/>
      <c r="CW352" s="2908"/>
      <c r="CX352" s="2908"/>
      <c r="CY352" s="2908"/>
      <c r="CZ352" s="2610"/>
    </row>
    <row r="353" s="130" customFormat="true" ht="15" customHeight="true" x14ac:dyDescent="0.2">
      <c r="A353" s="3538" t="s">
        <v>138</v>
      </c>
      <c r="B353" s="158" t="s">
        <v>50</v>
      </c>
      <c r="C353" s="2804" t="s">
        <v>36</v>
      </c>
      <c r="D353" s="2813" t="s">
        <v>36</v>
      </c>
      <c r="E353" s="2813" t="s">
        <v>36</v>
      </c>
      <c r="F353" s="2813" t="s">
        <v>36</v>
      </c>
      <c r="G353" s="2822" t="s">
        <v>36</v>
      </c>
      <c r="H353" s="2831" t="s">
        <v>36</v>
      </c>
      <c r="I353" s="2813" t="s">
        <v>36</v>
      </c>
      <c r="J353" s="2813" t="s">
        <v>36</v>
      </c>
      <c r="K353" s="2813" t="s">
        <v>36</v>
      </c>
      <c r="L353" s="2822" t="s">
        <v>36</v>
      </c>
      <c r="M353" s="2831" t="s">
        <v>36</v>
      </c>
      <c r="N353" s="2813" t="s">
        <v>36</v>
      </c>
      <c r="O353" s="2813" t="s">
        <v>36</v>
      </c>
      <c r="P353" s="2813" t="s">
        <v>36</v>
      </c>
      <c r="Q353" s="2822" t="s">
        <v>36</v>
      </c>
      <c r="R353" s="2831" t="s">
        <v>36</v>
      </c>
      <c r="S353" s="2813" t="s">
        <v>36</v>
      </c>
      <c r="T353" s="2813" t="s">
        <v>36</v>
      </c>
      <c r="U353" s="2813" t="s">
        <v>36</v>
      </c>
      <c r="V353" s="2813" t="s">
        <v>36</v>
      </c>
      <c r="W353" s="2813" t="s">
        <v>36</v>
      </c>
      <c r="X353" s="2813" t="s">
        <v>36</v>
      </c>
      <c r="Y353" s="2853" t="s">
        <v>36</v>
      </c>
      <c r="Z353" s="2853" t="s">
        <v>36</v>
      </c>
      <c r="AA353" s="2853" t="s">
        <v>36</v>
      </c>
      <c r="AB353" s="2853" t="s">
        <v>36</v>
      </c>
      <c r="AC353" s="2853" t="s">
        <v>36</v>
      </c>
      <c r="AD353" s="2853" t="s">
        <v>36</v>
      </c>
      <c r="AE353" s="2894"/>
      <c r="AF353" s="2894"/>
      <c r="AG353" s="2894"/>
      <c r="AH353" s="2894"/>
      <c r="AI353" s="2894"/>
      <c r="AJ353" s="2894"/>
      <c r="AK353" s="2894"/>
      <c r="AL353" s="2894"/>
      <c r="AM353" s="2894"/>
      <c r="AN353" s="2894"/>
      <c r="AO353" s="2894"/>
      <c r="AP353" s="2894"/>
      <c r="AQ353" s="2894"/>
      <c r="AR353" s="2894"/>
      <c r="AS353" s="2894"/>
      <c r="AT353" s="2894"/>
      <c r="AU353" s="2894"/>
      <c r="AV353" s="2894"/>
      <c r="AW353" s="2894"/>
      <c r="AX353" s="2894"/>
      <c r="AY353" s="2894"/>
      <c r="AZ353" s="239"/>
      <c r="BA353" s="2995" t="s">
        <v>144</v>
      </c>
      <c r="BB353" s="177" t="s">
        <v>50</v>
      </c>
      <c r="BC353" s="1605" t="s">
        <v>36</v>
      </c>
      <c r="BD353" s="1625" t="s">
        <v>36</v>
      </c>
      <c r="BE353" s="1625" t="s">
        <v>36</v>
      </c>
      <c r="BF353" s="1625" t="s">
        <v>36</v>
      </c>
      <c r="BG353" s="1645" t="s">
        <v>36</v>
      </c>
      <c r="BH353" s="1664" t="s">
        <v>36</v>
      </c>
      <c r="BI353" s="1625" t="s">
        <v>36</v>
      </c>
      <c r="BJ353" s="1625" t="s">
        <v>36</v>
      </c>
      <c r="BK353" s="1625" t="s">
        <v>36</v>
      </c>
      <c r="BL353" s="1645" t="s">
        <v>36</v>
      </c>
      <c r="BM353" s="1664" t="s">
        <v>36</v>
      </c>
      <c r="BN353" s="1625" t="s">
        <v>36</v>
      </c>
      <c r="BO353" s="1625" t="s">
        <v>36</v>
      </c>
      <c r="BP353" s="1625" t="s">
        <v>36</v>
      </c>
      <c r="BQ353" s="1645" t="s">
        <v>36</v>
      </c>
      <c r="BR353" s="1664" t="s">
        <v>36</v>
      </c>
      <c r="BS353" s="1625" t="s">
        <v>36</v>
      </c>
      <c r="BT353" s="1625" t="s">
        <v>36</v>
      </c>
      <c r="BU353" s="1625" t="s">
        <v>36</v>
      </c>
      <c r="BV353" s="1625" t="s">
        <v>36</v>
      </c>
      <c r="BW353" s="1625" t="s">
        <v>36</v>
      </c>
      <c r="BX353" s="1625" t="s">
        <v>36</v>
      </c>
      <c r="BY353" s="1683" t="s">
        <v>36</v>
      </c>
      <c r="BZ353" s="1683" t="s">
        <v>36</v>
      </c>
      <c r="CA353" s="1683" t="s">
        <v>36</v>
      </c>
      <c r="CB353" s="1683" t="s">
        <v>36</v>
      </c>
      <c r="CC353" s="1683" t="s">
        <v>36</v>
      </c>
      <c r="CD353" s="1683" t="s">
        <v>36</v>
      </c>
      <c r="CE353" s="2610"/>
      <c r="CF353" s="2610"/>
      <c r="CG353" s="2610"/>
      <c r="CH353" s="2610"/>
      <c r="CI353" s="2610"/>
      <c r="CJ353" s="2610"/>
      <c r="CK353" s="2610"/>
      <c r="CL353" s="2610"/>
      <c r="CM353" s="2610"/>
      <c r="CN353" s="2610"/>
      <c r="CO353" s="2610"/>
      <c r="CP353" s="2610"/>
      <c r="CQ353" s="2610"/>
      <c r="CR353" s="2610"/>
      <c r="CS353" s="2610"/>
      <c r="CT353" s="2610"/>
      <c r="CU353" s="2610"/>
      <c r="CV353" s="2610"/>
      <c r="CW353" s="2610"/>
      <c r="CX353" s="2610"/>
      <c r="CY353" s="2610"/>
      <c r="CZ353" s="2610"/>
    </row>
    <row r="354" s="130" customFormat="true" ht="15" customHeight="true" x14ac:dyDescent="0.2">
      <c r="A354" s="3539"/>
      <c r="B354" s="159" t="s">
        <v>49</v>
      </c>
      <c r="C354" s="561">
        <v>100</v>
      </c>
      <c r="D354" s="577">
        <v>100</v>
      </c>
      <c r="E354" s="577">
        <v>100</v>
      </c>
      <c r="F354" s="577">
        <v>100</v>
      </c>
      <c r="G354" s="594">
        <v>100</v>
      </c>
      <c r="H354" s="610">
        <v>100</v>
      </c>
      <c r="I354" s="577">
        <v>100</v>
      </c>
      <c r="J354" s="577">
        <v>100</v>
      </c>
      <c r="K354" s="577">
        <v>100</v>
      </c>
      <c r="L354" s="594">
        <v>100</v>
      </c>
      <c r="M354" s="610">
        <v>100</v>
      </c>
      <c r="N354" s="577">
        <v>100</v>
      </c>
      <c r="O354" s="577">
        <v>100</v>
      </c>
      <c r="P354" s="577">
        <v>100</v>
      </c>
      <c r="Q354" s="594">
        <v>100</v>
      </c>
      <c r="R354" s="610">
        <v>100</v>
      </c>
      <c r="S354" s="577">
        <v>100</v>
      </c>
      <c r="T354" s="577">
        <v>100</v>
      </c>
      <c r="U354" s="577">
        <v>100</v>
      </c>
      <c r="V354" s="577">
        <v>100</v>
      </c>
      <c r="W354" s="577">
        <v>100</v>
      </c>
      <c r="X354" s="577">
        <v>100</v>
      </c>
      <c r="Y354" s="651">
        <v>100</v>
      </c>
      <c r="Z354" s="651">
        <v>100</v>
      </c>
      <c r="AA354" s="651">
        <v>100</v>
      </c>
      <c r="AB354" s="651">
        <v>100</v>
      </c>
      <c r="AC354" s="651">
        <v>100</v>
      </c>
      <c r="AD354" s="651">
        <v>100</v>
      </c>
      <c r="AE354" s="2896"/>
      <c r="AF354" s="2896"/>
      <c r="AG354" s="2896"/>
      <c r="AH354" s="2896"/>
      <c r="AI354" s="2896"/>
      <c r="AJ354" s="2896"/>
      <c r="AK354" s="2896"/>
      <c r="AL354" s="2896"/>
      <c r="AM354" s="2896"/>
      <c r="AN354" s="2896"/>
      <c r="AO354" s="2896"/>
      <c r="AP354" s="2896"/>
      <c r="AQ354" s="2896"/>
      <c r="AR354" s="2896"/>
      <c r="AS354" s="2896"/>
      <c r="AT354" s="2896"/>
      <c r="AU354" s="2896"/>
      <c r="AV354" s="2896"/>
      <c r="AW354" s="2896"/>
      <c r="AX354" s="2896"/>
      <c r="AY354" s="2896"/>
      <c r="AZ354" s="239"/>
      <c r="BA354" s="2997"/>
      <c r="BB354" s="178" t="s">
        <v>49</v>
      </c>
      <c r="BC354" s="667">
        <v>1379</v>
      </c>
      <c r="BD354" s="684">
        <v>1360</v>
      </c>
      <c r="BE354" s="684">
        <v>1248</v>
      </c>
      <c r="BF354" s="684">
        <v>1097</v>
      </c>
      <c r="BG354" s="701">
        <v>1238</v>
      </c>
      <c r="BH354" s="718">
        <v>322</v>
      </c>
      <c r="BI354" s="684">
        <v>259</v>
      </c>
      <c r="BJ354" s="684">
        <v>243</v>
      </c>
      <c r="BK354" s="684">
        <v>288</v>
      </c>
      <c r="BL354" s="701">
        <v>225</v>
      </c>
      <c r="BM354" s="718">
        <v>1068</v>
      </c>
      <c r="BN354" s="684">
        <v>1121</v>
      </c>
      <c r="BO354" s="684">
        <v>1056</v>
      </c>
      <c r="BP354" s="684">
        <v>921</v>
      </c>
      <c r="BQ354" s="701">
        <v>819</v>
      </c>
      <c r="BR354" s="718">
        <v>520</v>
      </c>
      <c r="BS354" s="684">
        <v>493</v>
      </c>
      <c r="BT354" s="684">
        <v>481</v>
      </c>
      <c r="BU354" s="684">
        <v>513</v>
      </c>
      <c r="BV354" s="684">
        <v>492</v>
      </c>
      <c r="BW354" s="684">
        <v>492</v>
      </c>
      <c r="BX354" s="684">
        <v>489</v>
      </c>
      <c r="BY354" s="735">
        <v>517</v>
      </c>
      <c r="BZ354" s="735">
        <v>494</v>
      </c>
      <c r="CA354" s="735">
        <v>519</v>
      </c>
      <c r="CB354" s="735">
        <v>487</v>
      </c>
      <c r="CC354" s="735">
        <v>335</v>
      </c>
      <c r="CD354" s="735">
        <v>490</v>
      </c>
      <c r="CE354" s="2909"/>
      <c r="CF354" s="2909"/>
      <c r="CG354" s="2909"/>
      <c r="CH354" s="2909"/>
      <c r="CI354" s="2909"/>
      <c r="CJ354" s="2909"/>
      <c r="CK354" s="2909"/>
      <c r="CL354" s="2909"/>
      <c r="CM354" s="2909"/>
      <c r="CN354" s="2909"/>
      <c r="CO354" s="2909"/>
      <c r="CP354" s="2909"/>
      <c r="CQ354" s="2909"/>
      <c r="CR354" s="2909"/>
      <c r="CS354" s="2909"/>
      <c r="CT354" s="2909"/>
      <c r="CU354" s="2909"/>
      <c r="CV354" s="2909"/>
      <c r="CW354" s="2909"/>
      <c r="CX354" s="2909"/>
      <c r="CY354" s="2909"/>
      <c r="CZ354" s="2611"/>
    </row>
    <row r="355" s="272" customFormat="true" ht="15" customHeight="true" x14ac:dyDescent="0.2">
      <c r="A355" s="135"/>
      <c r="B355" s="135"/>
      <c r="C355" s="135"/>
      <c r="D355" s="135"/>
      <c r="E355" s="135"/>
      <c r="F355" s="135"/>
      <c r="G355" s="135"/>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272" customFormat="true" ht="15" customHeight="true" x14ac:dyDescent="0.2">
      <c r="A356" s="135"/>
      <c r="B356" s="135"/>
      <c r="C356" s="135"/>
      <c r="D356" s="135"/>
      <c r="E356" s="135"/>
      <c r="F356" s="135"/>
      <c r="G356" s="135"/>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B356" s="135"/>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272" customFormat="true" ht="15" customHeight="true" x14ac:dyDescent="0.2">
      <c r="A357" s="135"/>
      <c r="B357" s="135"/>
      <c r="C357" s="135"/>
      <c r="D357" s="135"/>
      <c r="E357" s="135"/>
      <c r="F357" s="135"/>
      <c r="G357" s="135"/>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B357" s="135"/>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272" customFormat="true" ht="15" customHeight="true" x14ac:dyDescent="0.2">
      <c r="A358" s="135"/>
      <c r="B358" s="135"/>
      <c r="C358" s="135"/>
      <c r="D358" s="135"/>
      <c r="E358" s="135"/>
      <c r="F358" s="135"/>
      <c r="G358" s="135"/>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B358" s="135"/>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272" customFormat="true" ht="15" customHeight="true" x14ac:dyDescent="0.2">
      <c r="A359" s="135"/>
      <c r="B359" s="135"/>
      <c r="C359" s="135"/>
      <c r="D359" s="135"/>
      <c r="E359" s="135"/>
      <c r="F359" s="135"/>
      <c r="G359" s="135"/>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B359" s="135"/>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272" customFormat="true" ht="15" customHeight="true" x14ac:dyDescent="0.2">
      <c r="A360" s="135"/>
      <c r="B360" s="135"/>
      <c r="C360" s="135"/>
      <c r="D360" s="135"/>
      <c r="E360" s="135"/>
      <c r="F360" s="135"/>
      <c r="G360" s="135"/>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B360" s="135"/>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272" customFormat="true" ht="15" customHeight="true" x14ac:dyDescent="0.2">
      <c r="A361" s="135"/>
      <c r="B361" s="135"/>
      <c r="C361" s="135"/>
      <c r="D361" s="135"/>
      <c r="E361" s="135"/>
      <c r="F361" s="135"/>
      <c r="G361" s="135"/>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B361" s="135"/>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272" customFormat="true" ht="15" customHeight="true" x14ac:dyDescent="0.2">
      <c r="A362" s="135"/>
      <c r="B362" s="135"/>
      <c r="C362" s="135"/>
      <c r="D362" s="135"/>
      <c r="E362" s="135"/>
      <c r="F362" s="135"/>
      <c r="G362" s="135"/>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B362" s="135"/>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272" customFormat="true" ht="15" customHeight="true" x14ac:dyDescent="0.2">
      <c r="A363" s="135"/>
      <c r="B363" s="135"/>
      <c r="C363" s="135"/>
      <c r="D363" s="135"/>
      <c r="E363" s="135"/>
      <c r="F363" s="135"/>
      <c r="G363" s="135"/>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B363" s="135"/>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272" customFormat="true" ht="15" customHeight="true" x14ac:dyDescent="0.2">
      <c r="A364" s="135"/>
      <c r="B364" s="135"/>
      <c r="C364" s="135"/>
      <c r="D364" s="135"/>
      <c r="E364" s="135"/>
      <c r="F364" s="135"/>
      <c r="G364" s="135"/>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B364" s="135"/>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272" customFormat="true" ht="15" customHeight="true" x14ac:dyDescent="0.2">
      <c r="A365" s="135"/>
      <c r="B365" s="135"/>
      <c r="C365" s="135"/>
      <c r="D365" s="135"/>
      <c r="E365" s="135"/>
      <c r="F365" s="135"/>
      <c r="G365" s="135"/>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B365" s="135"/>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272" customFormat="true" ht="15" customHeight="true" x14ac:dyDescent="0.2">
      <c r="A366" s="135"/>
      <c r="B366" s="135"/>
      <c r="C366" s="135"/>
      <c r="D366" s="135"/>
      <c r="E366" s="135"/>
      <c r="F366" s="135"/>
      <c r="G366" s="135"/>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B366" s="135"/>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272" customFormat="true" ht="15" customHeight="true" x14ac:dyDescent="0.2">
      <c r="A367" s="135"/>
      <c r="B367" s="135"/>
      <c r="C367" s="135"/>
      <c r="D367" s="135"/>
      <c r="E367" s="135"/>
      <c r="F367" s="135"/>
      <c r="G367" s="135"/>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B367" s="135"/>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272" customFormat="true" ht="15" customHeight="true" x14ac:dyDescent="0.2">
      <c r="A368" s="135"/>
      <c r="B368" s="135"/>
      <c r="C368" s="135"/>
      <c r="D368" s="135"/>
      <c r="E368" s="135"/>
      <c r="F368" s="135"/>
      <c r="G368" s="135"/>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B368" s="135"/>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272" customFormat="true" ht="15" customHeight="true" x14ac:dyDescent="0.2">
      <c r="A369" s="135"/>
      <c r="B369" s="135"/>
      <c r="C369" s="135"/>
      <c r="D369" s="135"/>
      <c r="E369" s="135"/>
      <c r="F369" s="135"/>
      <c r="G369" s="135"/>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B369" s="135"/>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272" customFormat="true" ht="15" customHeight="true" x14ac:dyDescent="0.2">
      <c r="A370" s="135"/>
      <c r="B370" s="135"/>
      <c r="C370" s="135"/>
      <c r="D370" s="135"/>
      <c r="E370" s="135"/>
      <c r="F370" s="135"/>
      <c r="G370" s="135"/>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B370" s="135"/>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272" customFormat="true" ht="15" customHeight="true" x14ac:dyDescent="0.2">
      <c r="A371" s="135"/>
      <c r="B371" s="135"/>
      <c r="C371" s="135"/>
      <c r="D371" s="135"/>
      <c r="E371" s="135"/>
      <c r="F371" s="135"/>
      <c r="G371" s="135"/>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B371" s="135"/>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272" customFormat="true" ht="15" customHeight="true" x14ac:dyDescent="0.2">
      <c r="A372" s="135"/>
      <c r="B372" s="135"/>
      <c r="C372" s="135"/>
      <c r="D372" s="135"/>
      <c r="E372" s="135"/>
      <c r="F372" s="135"/>
      <c r="G372" s="135"/>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B372" s="135"/>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272" customFormat="true" ht="15" customHeight="true" x14ac:dyDescent="0.2">
      <c r="A373" s="135"/>
      <c r="B373" s="135"/>
      <c r="C373" s="135"/>
      <c r="D373" s="135"/>
      <c r="E373" s="135"/>
      <c r="F373" s="135"/>
      <c r="G373" s="135"/>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B373" s="135"/>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272" customFormat="true" ht="15" customHeight="true" x14ac:dyDescent="0.2">
      <c r="A374" s="135"/>
      <c r="B374" s="135"/>
      <c r="C374" s="135"/>
      <c r="D374" s="135"/>
      <c r="E374" s="135"/>
      <c r="F374" s="135"/>
      <c r="G374" s="135"/>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B374" s="135"/>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0" customFormat="true" ht="15" customHeight="true" x14ac:dyDescent="0.2">
      <c r="Y375" s="132"/>
      <c r="Z375" s="239"/>
      <c r="AA375" s="239"/>
      <c r="AB375" s="239"/>
      <c r="AC375" s="239"/>
      <c r="AD375" s="239"/>
      <c r="AE375" s="239"/>
      <c r="AF375" s="239"/>
      <c r="AG375" s="239"/>
      <c r="AH375" s="239"/>
      <c r="AI375" s="239"/>
      <c r="AJ375" s="239"/>
      <c r="AK375" s="239"/>
      <c r="AL375" s="239"/>
      <c r="AM375" s="239"/>
      <c r="AN375" s="239"/>
      <c r="AO375" s="239"/>
      <c r="AP375" s="239"/>
      <c r="AQ375" s="239"/>
      <c r="AR375" s="239"/>
      <c r="AS375" s="239"/>
      <c r="AT375" s="239"/>
      <c r="AU375" s="239"/>
      <c r="AV375" s="239"/>
      <c r="AW375" s="239"/>
      <c r="AX375" s="239"/>
      <c r="AY375" s="239"/>
      <c r="AZ375" s="239"/>
      <c r="BA375" s="132"/>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0" customFormat="true" ht="15" customHeight="true" x14ac:dyDescent="0.2">
      <c r="Y376" s="132"/>
      <c r="Z376" s="239"/>
      <c r="AA376" s="239"/>
      <c r="AB376" s="239"/>
      <c r="AC376" s="239"/>
      <c r="AD376" s="239"/>
      <c r="AE376" s="239"/>
      <c r="AF376" s="239"/>
      <c r="AG376" s="239"/>
      <c r="AH376" s="239"/>
      <c r="AI376" s="239"/>
      <c r="AJ376" s="239"/>
      <c r="AK376" s="239"/>
      <c r="AL376" s="239"/>
      <c r="AM376" s="239"/>
      <c r="AN376" s="239"/>
      <c r="AO376" s="239"/>
      <c r="AP376" s="239"/>
      <c r="AQ376" s="239"/>
      <c r="AR376" s="239"/>
      <c r="AS376" s="239"/>
      <c r="AT376" s="239"/>
      <c r="AU376" s="239"/>
      <c r="AV376" s="239"/>
      <c r="AW376" s="239"/>
      <c r="AX376" s="239"/>
      <c r="AY376" s="239"/>
      <c r="AZ376" s="239"/>
      <c r="BA376" s="132"/>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0" customFormat="true" ht="15" customHeight="true" x14ac:dyDescent="0.2">
      <c r="Y377" s="132"/>
      <c r="Z377" s="239"/>
      <c r="AA377" s="239"/>
      <c r="AB377" s="239"/>
      <c r="AC377" s="239"/>
      <c r="AD377" s="239"/>
      <c r="AE377" s="239"/>
      <c r="AF377" s="239"/>
      <c r="AG377" s="239"/>
      <c r="AH377" s="239"/>
      <c r="AI377" s="239"/>
      <c r="AJ377" s="239"/>
      <c r="AK377" s="239"/>
      <c r="AL377" s="239"/>
      <c r="AM377" s="239"/>
      <c r="AN377" s="239"/>
      <c r="AO377" s="239"/>
      <c r="AP377" s="239"/>
      <c r="AQ377" s="239"/>
      <c r="AR377" s="239"/>
      <c r="AS377" s="239"/>
      <c r="AT377" s="239"/>
      <c r="AU377" s="239"/>
      <c r="AV377" s="239"/>
      <c r="AW377" s="239"/>
      <c r="AX377" s="239"/>
      <c r="AY377" s="239"/>
      <c r="AZ377" s="239"/>
      <c r="BA377" s="132"/>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0" customFormat="true" ht="15" customHeight="true" x14ac:dyDescent="0.2">
      <c r="Y378" s="132"/>
      <c r="Z378" s="239"/>
      <c r="AA378" s="239"/>
      <c r="AB378" s="239"/>
      <c r="AC378" s="239"/>
      <c r="AD378" s="239"/>
      <c r="AE378" s="239"/>
      <c r="AF378" s="239"/>
      <c r="AG378" s="239"/>
      <c r="AH378" s="239"/>
      <c r="AI378" s="239"/>
      <c r="AJ378" s="239"/>
      <c r="AK378" s="239"/>
      <c r="AL378" s="239"/>
      <c r="AM378" s="239"/>
      <c r="AN378" s="239"/>
      <c r="AO378" s="239"/>
      <c r="AP378" s="239"/>
      <c r="AQ378" s="239"/>
      <c r="AR378" s="239"/>
      <c r="AS378" s="239"/>
      <c r="AT378" s="239"/>
      <c r="AU378" s="239"/>
      <c r="AV378" s="239"/>
      <c r="AW378" s="239"/>
      <c r="AX378" s="239"/>
      <c r="AY378" s="239"/>
      <c r="AZ378" s="239"/>
      <c r="BA378" s="132"/>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0" customFormat="true" ht="15" customHeight="true" x14ac:dyDescent="0.2">
      <c r="Y379" s="132"/>
      <c r="Z379" s="239"/>
      <c r="AA379" s="239"/>
      <c r="AB379" s="239"/>
      <c r="AC379" s="239"/>
      <c r="AD379" s="239"/>
      <c r="AE379" s="239"/>
      <c r="AF379" s="239"/>
      <c r="AG379" s="239"/>
      <c r="AH379" s="239"/>
      <c r="AI379" s="239"/>
      <c r="AJ379" s="239"/>
      <c r="AK379" s="239"/>
      <c r="AL379" s="239"/>
      <c r="AM379" s="239"/>
      <c r="AN379" s="239"/>
      <c r="AO379" s="239"/>
      <c r="AP379" s="239"/>
      <c r="AQ379" s="239"/>
      <c r="AR379" s="239"/>
      <c r="AS379" s="239"/>
      <c r="AT379" s="239"/>
      <c r="AU379" s="239"/>
      <c r="AV379" s="239"/>
      <c r="AW379" s="239"/>
      <c r="AX379" s="239"/>
      <c r="AY379" s="239"/>
      <c r="AZ379" s="239"/>
      <c r="BA379" s="132"/>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0" customFormat="true" ht="15" customHeight="true" x14ac:dyDescent="0.2">
      <c r="Y380" s="132"/>
      <c r="Z380" s="239"/>
      <c r="AA380" s="239"/>
      <c r="AB380" s="239"/>
      <c r="AC380" s="239"/>
      <c r="AD380" s="239"/>
      <c r="AE380" s="239"/>
      <c r="AF380" s="239"/>
      <c r="AG380" s="239"/>
      <c r="AH380" s="239"/>
      <c r="AI380" s="239"/>
      <c r="AJ380" s="239"/>
      <c r="AK380" s="239"/>
      <c r="AL380" s="239"/>
      <c r="AM380" s="239"/>
      <c r="AN380" s="239"/>
      <c r="AO380" s="239"/>
      <c r="AP380" s="239"/>
      <c r="AQ380" s="239"/>
      <c r="AR380" s="239"/>
      <c r="AS380" s="239"/>
      <c r="AT380" s="239"/>
      <c r="AU380" s="239"/>
      <c r="AV380" s="239"/>
      <c r="AW380" s="239"/>
      <c r="AX380" s="239"/>
      <c r="AY380" s="239"/>
      <c r="AZ380" s="239"/>
      <c r="BA380" s="132"/>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0" customFormat="true" ht="15" customHeight="true" x14ac:dyDescent="0.2">
      <c r="Y381" s="132"/>
      <c r="Z381" s="239"/>
      <c r="AA381" s="239"/>
      <c r="AB381" s="239"/>
      <c r="AC381" s="239"/>
      <c r="AD381" s="239"/>
      <c r="AE381" s="239"/>
      <c r="AF381" s="239"/>
      <c r="AG381" s="239"/>
      <c r="AH381" s="239"/>
      <c r="AI381" s="239"/>
      <c r="AJ381" s="239"/>
      <c r="AK381" s="239"/>
      <c r="AL381" s="239"/>
      <c r="AM381" s="239"/>
      <c r="AN381" s="239"/>
      <c r="AO381" s="239"/>
      <c r="AP381" s="239"/>
      <c r="AQ381" s="239"/>
      <c r="AR381" s="239"/>
      <c r="AS381" s="239"/>
      <c r="AT381" s="239"/>
      <c r="AU381" s="239"/>
      <c r="AV381" s="239"/>
      <c r="AW381" s="239"/>
      <c r="AX381" s="239"/>
      <c r="AY381" s="239"/>
      <c r="AZ381" s="239"/>
      <c r="BA381" s="132"/>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0" customFormat="true" ht="15" customHeight="true" x14ac:dyDescent="0.2">
      <c r="Y382" s="132"/>
      <c r="Z382" s="239"/>
      <c r="AA382" s="239"/>
      <c r="AB382" s="239"/>
      <c r="AC382" s="239"/>
      <c r="AD382" s="239"/>
      <c r="AE382" s="239"/>
      <c r="AF382" s="239"/>
      <c r="AG382" s="239"/>
      <c r="AH382" s="239"/>
      <c r="AI382" s="239"/>
      <c r="AJ382" s="239"/>
      <c r="AK382" s="239"/>
      <c r="AL382" s="239"/>
      <c r="AM382" s="239"/>
      <c r="AN382" s="239"/>
      <c r="AO382" s="239"/>
      <c r="AP382" s="239"/>
      <c r="AQ382" s="239"/>
      <c r="AR382" s="239"/>
      <c r="AS382" s="239"/>
      <c r="AT382" s="239"/>
      <c r="AU382" s="239"/>
      <c r="AV382" s="239"/>
      <c r="AW382" s="239"/>
      <c r="AX382" s="239"/>
      <c r="AY382" s="239"/>
      <c r="AZ382" s="239"/>
      <c r="BA382" s="132"/>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0" customFormat="true" ht="15" customHeight="true" x14ac:dyDescent="0.2">
      <c r="Y383" s="132"/>
      <c r="Z383" s="239"/>
      <c r="AA383" s="239"/>
      <c r="AB383" s="239"/>
      <c r="AC383" s="239"/>
      <c r="AD383" s="239"/>
      <c r="AE383" s="239"/>
      <c r="AF383" s="239"/>
      <c r="AG383" s="239"/>
      <c r="AH383" s="239"/>
      <c r="AI383" s="239"/>
      <c r="AJ383" s="239"/>
      <c r="AK383" s="239"/>
      <c r="AL383" s="239"/>
      <c r="AM383" s="239"/>
      <c r="AN383" s="239"/>
      <c r="AO383" s="239"/>
      <c r="AP383" s="239"/>
      <c r="AQ383" s="239"/>
      <c r="AR383" s="239"/>
      <c r="AS383" s="239"/>
      <c r="AT383" s="239"/>
      <c r="AU383" s="239"/>
      <c r="AV383" s="239"/>
      <c r="AW383" s="239"/>
      <c r="AX383" s="239"/>
      <c r="AY383" s="239"/>
      <c r="AZ383" s="239"/>
      <c r="BA383" s="132"/>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0" customFormat="true" ht="15" customHeight="true" x14ac:dyDescent="0.2">
      <c r="Y384" s="132"/>
      <c r="Z384" s="239"/>
      <c r="AA384" s="239"/>
      <c r="AB384" s="239"/>
      <c r="AC384" s="239"/>
      <c r="AD384" s="239"/>
      <c r="AE384" s="239"/>
      <c r="AF384" s="239"/>
      <c r="AG384" s="239"/>
      <c r="AH384" s="239"/>
      <c r="AI384" s="239"/>
      <c r="AJ384" s="239"/>
      <c r="AK384" s="239"/>
      <c r="AL384" s="239"/>
      <c r="AM384" s="239"/>
      <c r="AN384" s="239"/>
      <c r="AO384" s="239"/>
      <c r="AP384" s="239"/>
      <c r="AQ384" s="239"/>
      <c r="AR384" s="239"/>
      <c r="AS384" s="239"/>
      <c r="AT384" s="239"/>
      <c r="AU384" s="239"/>
      <c r="AV384" s="239"/>
      <c r="AW384" s="239"/>
      <c r="AX384" s="239"/>
      <c r="AY384" s="239"/>
      <c r="AZ384" s="239"/>
      <c r="BA384" s="132"/>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0" customFormat="true" ht="15" customHeight="true" x14ac:dyDescent="0.2">
      <c r="Y385" s="132"/>
      <c r="Z385" s="239"/>
      <c r="AA385" s="239"/>
      <c r="AB385" s="239"/>
      <c r="AC385" s="239"/>
      <c r="AD385" s="239"/>
      <c r="AE385" s="239"/>
      <c r="AF385" s="239"/>
      <c r="AG385" s="239"/>
      <c r="AH385" s="239"/>
      <c r="AI385" s="239"/>
      <c r="AJ385" s="239"/>
      <c r="AK385" s="239"/>
      <c r="AL385" s="239"/>
      <c r="AM385" s="239"/>
      <c r="AN385" s="239"/>
      <c r="AO385" s="239"/>
      <c r="AP385" s="239"/>
      <c r="AQ385" s="239"/>
      <c r="AR385" s="239"/>
      <c r="AS385" s="239"/>
      <c r="AT385" s="239"/>
      <c r="AU385" s="239"/>
      <c r="AV385" s="239"/>
      <c r="AW385" s="239"/>
      <c r="AX385" s="239"/>
      <c r="AY385" s="239"/>
      <c r="AZ385" s="239"/>
      <c r="BA385" s="132"/>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0" customFormat="true" ht="15" customHeight="true" x14ac:dyDescent="0.2">
      <c r="Y386" s="132"/>
      <c r="Z386" s="239"/>
      <c r="AA386" s="239"/>
      <c r="AB386" s="239"/>
      <c r="AC386" s="239"/>
      <c r="AD386" s="239"/>
      <c r="AE386" s="239"/>
      <c r="AF386" s="239"/>
      <c r="AG386" s="239"/>
      <c r="AH386" s="239"/>
      <c r="AI386" s="239"/>
      <c r="AJ386" s="239"/>
      <c r="AK386" s="239"/>
      <c r="AL386" s="239"/>
      <c r="AM386" s="239"/>
      <c r="AN386" s="239"/>
      <c r="AO386" s="239"/>
      <c r="AP386" s="239"/>
      <c r="AQ386" s="239"/>
      <c r="AR386" s="239"/>
      <c r="AS386" s="239"/>
      <c r="AT386" s="239"/>
      <c r="AU386" s="239"/>
      <c r="AV386" s="239"/>
      <c r="AW386" s="239"/>
      <c r="AX386" s="239"/>
      <c r="AY386" s="239"/>
      <c r="AZ386" s="239"/>
      <c r="BA386" s="132"/>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0" customFormat="true" ht="15" customHeight="true" x14ac:dyDescent="0.2">
      <c r="Y387" s="132"/>
      <c r="Z387" s="239"/>
      <c r="AA387" s="239"/>
      <c r="AB387" s="239"/>
      <c r="AC387" s="239"/>
      <c r="AD387" s="239"/>
      <c r="AE387" s="239"/>
      <c r="AF387" s="239"/>
      <c r="AG387" s="239"/>
      <c r="AH387" s="239"/>
      <c r="AI387" s="239"/>
      <c r="AJ387" s="239"/>
      <c r="AK387" s="239"/>
      <c r="AL387" s="239"/>
      <c r="AM387" s="239"/>
      <c r="AN387" s="239"/>
      <c r="AO387" s="239"/>
      <c r="AP387" s="239"/>
      <c r="AQ387" s="239"/>
      <c r="AR387" s="239"/>
      <c r="AS387" s="239"/>
      <c r="AT387" s="239"/>
      <c r="AU387" s="239"/>
      <c r="AV387" s="239"/>
      <c r="AW387" s="239"/>
      <c r="AX387" s="239"/>
      <c r="AY387" s="239"/>
      <c r="AZ387" s="239"/>
      <c r="BA387" s="132"/>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0" customFormat="true" ht="15" customHeight="true" x14ac:dyDescent="0.2">
      <c r="Y388" s="132"/>
      <c r="Z388" s="239"/>
      <c r="AA388" s="239"/>
      <c r="AB388" s="239"/>
      <c r="AC388" s="239"/>
      <c r="AD388" s="239"/>
      <c r="AE388" s="239"/>
      <c r="AF388" s="239"/>
      <c r="AG388" s="239"/>
      <c r="AH388" s="239"/>
      <c r="AI388" s="239"/>
      <c r="AJ388" s="239"/>
      <c r="AK388" s="239"/>
      <c r="AL388" s="239"/>
      <c r="AM388" s="239"/>
      <c r="AN388" s="239"/>
      <c r="AO388" s="239"/>
      <c r="AP388" s="239"/>
      <c r="AQ388" s="239"/>
      <c r="AR388" s="239"/>
      <c r="AS388" s="239"/>
      <c r="AT388" s="239"/>
      <c r="AU388" s="239"/>
      <c r="AV388" s="239"/>
      <c r="AW388" s="239"/>
      <c r="AX388" s="239"/>
      <c r="AY388" s="239"/>
      <c r="AZ388" s="239"/>
      <c r="BA388" s="132"/>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0" customFormat="true" ht="15" customHeight="true" x14ac:dyDescent="0.2">
      <c r="Y389" s="132"/>
      <c r="Z389" s="239"/>
      <c r="AA389" s="239"/>
      <c r="AB389" s="239"/>
      <c r="AC389" s="239"/>
      <c r="AD389" s="239"/>
      <c r="AE389" s="239"/>
      <c r="AF389" s="239"/>
      <c r="AG389" s="239"/>
      <c r="AH389" s="239"/>
      <c r="AI389" s="239"/>
      <c r="AJ389" s="239"/>
      <c r="AK389" s="239"/>
      <c r="AL389" s="239"/>
      <c r="AM389" s="239"/>
      <c r="AN389" s="239"/>
      <c r="AO389" s="239"/>
      <c r="AP389" s="239"/>
      <c r="AQ389" s="239"/>
      <c r="AR389" s="239"/>
      <c r="AS389" s="239"/>
      <c r="AT389" s="239"/>
      <c r="AU389" s="239"/>
      <c r="AV389" s="239"/>
      <c r="AW389" s="239"/>
      <c r="AX389" s="239"/>
      <c r="AY389" s="239"/>
      <c r="AZ389" s="239"/>
      <c r="BA389" s="132"/>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130" customFormat="true" ht="15" customHeight="true" x14ac:dyDescent="0.2">
      <c r="Y390" s="132"/>
      <c r="Z390" s="239"/>
      <c r="AA390" s="239"/>
      <c r="AB390" s="239"/>
      <c r="AC390" s="239"/>
      <c r="AD390" s="239"/>
      <c r="AE390" s="239"/>
      <c r="AF390" s="239"/>
      <c r="AG390" s="239"/>
      <c r="AH390" s="239"/>
      <c r="AI390" s="239"/>
      <c r="AJ390" s="239"/>
      <c r="AK390" s="239"/>
      <c r="AL390" s="239"/>
      <c r="AM390" s="239"/>
      <c r="AN390" s="239"/>
      <c r="AO390" s="239"/>
      <c r="AP390" s="239"/>
      <c r="AQ390" s="239"/>
      <c r="AR390" s="239"/>
      <c r="AS390" s="239"/>
      <c r="AT390" s="239"/>
      <c r="AU390" s="239"/>
      <c r="AV390" s="239"/>
      <c r="AW390" s="239"/>
      <c r="AX390" s="239"/>
      <c r="AY390" s="239"/>
      <c r="AZ390" s="239"/>
      <c r="BA390" s="132"/>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130" customFormat="true" ht="15" customHeight="true" x14ac:dyDescent="0.2">
      <c r="Y391" s="132"/>
      <c r="Z391" s="239"/>
      <c r="AA391" s="239"/>
      <c r="AB391" s="239"/>
      <c r="AC391" s="239"/>
      <c r="AD391" s="239"/>
      <c r="AE391" s="239"/>
      <c r="AF391" s="239"/>
      <c r="AG391" s="239"/>
      <c r="AH391" s="239"/>
      <c r="AI391" s="239"/>
      <c r="AJ391" s="239"/>
      <c r="AK391" s="239"/>
      <c r="AL391" s="239"/>
      <c r="AM391" s="239"/>
      <c r="AN391" s="239"/>
      <c r="AO391" s="239"/>
      <c r="AP391" s="239"/>
      <c r="AQ391" s="239"/>
      <c r="AR391" s="239"/>
      <c r="AS391" s="239"/>
      <c r="AT391" s="239"/>
      <c r="AU391" s="239"/>
      <c r="AV391" s="239"/>
      <c r="AW391" s="239"/>
      <c r="AX391" s="239"/>
      <c r="AY391" s="239"/>
      <c r="AZ391" s="239"/>
      <c r="BA391" s="132"/>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130" customFormat="true" ht="15" customHeight="true" x14ac:dyDescent="0.2">
      <c r="Y392" s="132"/>
      <c r="Z392" s="239"/>
      <c r="AA392" s="239"/>
      <c r="AB392" s="239"/>
      <c r="AC392" s="239"/>
      <c r="AD392" s="239"/>
      <c r="AE392" s="239"/>
      <c r="AF392" s="239"/>
      <c r="AG392" s="239"/>
      <c r="AH392" s="239"/>
      <c r="AI392" s="239"/>
      <c r="AJ392" s="239"/>
      <c r="AK392" s="239"/>
      <c r="AL392" s="239"/>
      <c r="AM392" s="239"/>
      <c r="AN392" s="239"/>
      <c r="AO392" s="239"/>
      <c r="AP392" s="239"/>
      <c r="AQ392" s="239"/>
      <c r="AR392" s="239"/>
      <c r="AS392" s="239"/>
      <c r="AT392" s="239"/>
      <c r="AU392" s="239"/>
      <c r="AV392" s="239"/>
      <c r="AW392" s="239"/>
      <c r="AX392" s="239"/>
      <c r="AY392" s="239"/>
      <c r="AZ392" s="239"/>
      <c r="BA392" s="132"/>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130" customFormat="true" ht="15" customHeight="true" x14ac:dyDescent="0.2">
      <c r="Y393" s="132"/>
      <c r="Z393" s="239"/>
      <c r="AA393" s="239"/>
      <c r="AB393" s="239"/>
      <c r="AC393" s="239"/>
      <c r="AD393" s="239"/>
      <c r="AE393" s="239"/>
      <c r="AF393" s="239"/>
      <c r="AG393" s="239"/>
      <c r="AH393" s="239"/>
      <c r="AI393" s="239"/>
      <c r="AJ393" s="239"/>
      <c r="AK393" s="239"/>
      <c r="AL393" s="239"/>
      <c r="AM393" s="239"/>
      <c r="AN393" s="239"/>
      <c r="AO393" s="239"/>
      <c r="AP393" s="239"/>
      <c r="AQ393" s="239"/>
      <c r="AR393" s="239"/>
      <c r="AS393" s="239"/>
      <c r="AT393" s="239"/>
      <c r="AU393" s="239"/>
      <c r="AV393" s="239"/>
      <c r="AW393" s="239"/>
      <c r="AX393" s="239"/>
      <c r="AY393" s="239"/>
      <c r="AZ393" s="239"/>
      <c r="BA393" s="132"/>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130" customFormat="true" ht="15" customHeight="true" x14ac:dyDescent="0.2">
      <c r="Y394" s="132"/>
      <c r="Z394" s="239"/>
      <c r="AA394" s="239"/>
      <c r="AB394" s="239"/>
      <c r="AC394" s="239"/>
      <c r="AD394" s="239"/>
      <c r="AE394" s="239"/>
      <c r="AF394" s="239"/>
      <c r="AG394" s="239"/>
      <c r="AH394" s="239"/>
      <c r="AI394" s="239"/>
      <c r="AJ394" s="239"/>
      <c r="AK394" s="239"/>
      <c r="AL394" s="239"/>
      <c r="AM394" s="239"/>
      <c r="AN394" s="239"/>
      <c r="AO394" s="239"/>
      <c r="AP394" s="239"/>
      <c r="AQ394" s="239"/>
      <c r="AR394" s="239"/>
      <c r="AS394" s="239"/>
      <c r="AT394" s="239"/>
      <c r="AU394" s="239"/>
      <c r="AV394" s="239"/>
      <c r="AW394" s="239"/>
      <c r="AX394" s="239"/>
      <c r="AY394" s="239"/>
      <c r="AZ394" s="239"/>
      <c r="BA394" s="132"/>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130" customFormat="true" ht="15" customHeight="true" x14ac:dyDescent="0.2">
      <c r="Y395" s="132"/>
      <c r="Z395" s="239"/>
      <c r="AA395" s="239"/>
      <c r="AB395" s="239"/>
      <c r="AC395" s="239"/>
      <c r="AD395" s="239"/>
      <c r="AE395" s="239"/>
      <c r="AF395" s="239"/>
      <c r="AG395" s="239"/>
      <c r="AH395" s="239"/>
      <c r="AI395" s="239"/>
      <c r="AJ395" s="239"/>
      <c r="AK395" s="239"/>
      <c r="AL395" s="239"/>
      <c r="AM395" s="239"/>
      <c r="AN395" s="239"/>
      <c r="AO395" s="239"/>
      <c r="AP395" s="239"/>
      <c r="AQ395" s="239"/>
      <c r="AR395" s="239"/>
      <c r="AS395" s="239"/>
      <c r="AT395" s="239"/>
      <c r="AU395" s="239"/>
      <c r="AV395" s="239"/>
      <c r="AW395" s="239"/>
      <c r="AX395" s="239"/>
      <c r="AY395" s="239"/>
      <c r="AZ395" s="239"/>
      <c r="BA395" s="132"/>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130" customFormat="true" ht="15" customHeight="true" x14ac:dyDescent="0.2">
      <c r="Y396" s="132"/>
      <c r="Z396" s="239"/>
      <c r="AA396" s="239"/>
      <c r="AB396" s="239"/>
      <c r="AC396" s="239"/>
      <c r="AD396" s="239"/>
      <c r="AE396" s="239"/>
      <c r="AF396" s="239"/>
      <c r="AG396" s="239"/>
      <c r="AH396" s="239"/>
      <c r="AI396" s="239"/>
      <c r="AJ396" s="239"/>
      <c r="AK396" s="239"/>
      <c r="AL396" s="239"/>
      <c r="AM396" s="239"/>
      <c r="AN396" s="239"/>
      <c r="AO396" s="239"/>
      <c r="AP396" s="239"/>
      <c r="AQ396" s="239"/>
      <c r="AR396" s="239"/>
      <c r="AS396" s="239"/>
      <c r="AT396" s="239"/>
      <c r="AU396" s="239"/>
      <c r="AV396" s="239"/>
      <c r="AW396" s="239"/>
      <c r="AX396" s="239"/>
      <c r="AY396" s="239"/>
      <c r="AZ396" s="239"/>
      <c r="BA396" s="132"/>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130" customFormat="true" ht="15" customHeight="true" x14ac:dyDescent="0.2">
      <c r="Y397" s="132"/>
      <c r="Z397" s="239"/>
      <c r="AA397" s="239"/>
      <c r="AB397" s="239"/>
      <c r="AC397" s="239"/>
      <c r="AD397" s="239"/>
      <c r="AE397" s="239"/>
      <c r="AF397" s="239"/>
      <c r="AG397" s="239"/>
      <c r="AH397" s="239"/>
      <c r="AI397" s="239"/>
      <c r="AJ397" s="239"/>
      <c r="AK397" s="239"/>
      <c r="AL397" s="239"/>
      <c r="AM397" s="239"/>
      <c r="AN397" s="239"/>
      <c r="AO397" s="239"/>
      <c r="AP397" s="239"/>
      <c r="AQ397" s="239"/>
      <c r="AR397" s="239"/>
      <c r="AS397" s="239"/>
      <c r="AT397" s="239"/>
      <c r="AU397" s="239"/>
      <c r="AV397" s="239"/>
      <c r="AW397" s="239"/>
      <c r="AX397" s="239"/>
      <c r="AY397" s="239"/>
      <c r="AZ397" s="239"/>
      <c r="BA397" s="132"/>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130" customFormat="true" ht="15" customHeight="true" x14ac:dyDescent="0.2">
      <c r="Y398" s="132"/>
      <c r="Z398" s="239"/>
      <c r="AA398" s="239"/>
      <c r="AB398" s="239"/>
      <c r="AC398" s="239"/>
      <c r="AD398" s="239"/>
      <c r="AE398" s="239"/>
      <c r="AF398" s="239"/>
      <c r="AG398" s="239"/>
      <c r="AH398" s="239"/>
      <c r="AI398" s="239"/>
      <c r="AJ398" s="239"/>
      <c r="AK398" s="239"/>
      <c r="AL398" s="239"/>
      <c r="AM398" s="239"/>
      <c r="AN398" s="239"/>
      <c r="AO398" s="239"/>
      <c r="AP398" s="239"/>
      <c r="AQ398" s="239"/>
      <c r="AR398" s="239"/>
      <c r="AS398" s="239"/>
      <c r="AT398" s="239"/>
      <c r="AU398" s="239"/>
      <c r="AV398" s="239"/>
      <c r="AW398" s="239"/>
      <c r="AX398" s="239"/>
      <c r="AY398" s="239"/>
      <c r="AZ398" s="239"/>
      <c r="BA398" s="132"/>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45" customFormat="true" ht="15" customHeight="true" x14ac:dyDescent="0.25">
      <c r="A399" s="136"/>
      <c r="B399" s="136"/>
      <c r="C399" s="3144" t="s">
        <v>133</v>
      </c>
      <c r="D399" s="3145"/>
      <c r="E399" s="3145"/>
      <c r="F399" s="3145"/>
      <c r="G399" s="136"/>
      <c r="H399" s="3146" t="s">
        <v>134</v>
      </c>
      <c r="I399" s="3147"/>
      <c r="J399" s="3147"/>
      <c r="K399" s="3147"/>
      <c r="M399" s="3146" t="s">
        <v>135</v>
      </c>
      <c r="N399" s="3147"/>
      <c r="O399" s="3147"/>
      <c r="P399" s="3147"/>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845" customFormat="true" ht="15" customHeight="true" x14ac:dyDescent="0.2">
      <c r="A400" s="136"/>
      <c r="B400" s="136"/>
      <c r="C400" s="3541" t="s">
        <v>217</v>
      </c>
      <c r="D400" s="3542"/>
      <c r="E400" s="3542"/>
      <c r="F400"/>
      <c r="G400"/>
      <c r="H400" s="3542" t="s">
        <v>217</v>
      </c>
      <c r="I400" s="3542"/>
      <c r="J400" s="3542"/>
      <c r="K400"/>
      <c r="L400"/>
      <c r="M400" s="3542" t="s">
        <v>217</v>
      </c>
      <c r="N400" s="3542"/>
      <c r="O400" s="3542"/>
      <c r="P400"/>
      <c r="Q400"/>
      <c r="R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B400" s="13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845" customFormat="true" ht="25.15" customHeight="true" x14ac:dyDescent="0.2">
      <c r="A401" s="136"/>
      <c r="B401" s="136"/>
      <c r="C401" s="3543" t="s">
        <v>206</v>
      </c>
      <c r="D401" s="3537"/>
      <c r="E401" s="2750" t="s">
        <v>218</v>
      </c>
      <c r="F401" s="2751"/>
      <c r="G401" s="2751"/>
      <c r="H401" s="3537" t="s">
        <v>206</v>
      </c>
      <c r="I401" s="3537"/>
      <c r="J401" s="2752" t="s">
        <v>218</v>
      </c>
      <c r="K401" s="2751"/>
      <c r="L401" s="2751"/>
      <c r="M401" s="3537" t="s">
        <v>206</v>
      </c>
      <c r="N401" s="3537"/>
      <c r="O401" s="2753" t="s">
        <v>218</v>
      </c>
      <c r="P401" s="2751"/>
      <c r="Q401" s="2751"/>
      <c r="R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B401" s="13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845" customFormat="true" ht="25.15" customHeight="true" x14ac:dyDescent="0.2">
      <c r="A402" s="136"/>
      <c r="B402" s="3156" t="s">
        <v>140</v>
      </c>
      <c r="C402" s="3537"/>
      <c r="D402" s="3537"/>
      <c r="E402" s="2754" t="s">
        <v>219</v>
      </c>
      <c r="F402" s="2751"/>
      <c r="G402" s="2751"/>
      <c r="H402" s="3537"/>
      <c r="I402" s="3537"/>
      <c r="J402" s="2755" t="s">
        <v>219</v>
      </c>
      <c r="K402" s="2751"/>
      <c r="L402" s="2751"/>
      <c r="M402" s="3537"/>
      <c r="N402" s="3537"/>
      <c r="O402" s="2756" t="s">
        <v>219</v>
      </c>
      <c r="P402" s="2751"/>
      <c r="Q402" s="2751"/>
      <c r="R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B402" s="13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37" customFormat="true" ht="25.15" customHeight="true" x14ac:dyDescent="0.2">
      <c r="A403" s="424"/>
      <c r="B403" s="3149"/>
      <c r="C403" s="3544" t="s">
        <v>399</v>
      </c>
      <c r="D403" s="3537"/>
      <c r="E403" s="2757">
        <v>0.77599911347363149</v>
      </c>
      <c r="F403" s="2751"/>
      <c r="G403" s="2751"/>
      <c r="H403" s="3537" t="s">
        <v>400</v>
      </c>
      <c r="I403" s="3537"/>
      <c r="J403" s="2758">
        <v>0.73187026003719979</v>
      </c>
      <c r="K403" s="2751"/>
      <c r="L403" s="2751"/>
      <c r="M403" s="3537" t="s">
        <v>411</v>
      </c>
      <c r="N403" s="3537"/>
      <c r="O403" s="2759">
        <v>0.53449673651269614</v>
      </c>
      <c r="P403" s="2751"/>
      <c r="Q403" s="2751"/>
      <c r="R403" s="238"/>
      <c r="Z403" s="238"/>
      <c r="AA403" s="238"/>
      <c r="AB403" s="238"/>
      <c r="AC403" s="238"/>
      <c r="AD403" s="238"/>
      <c r="AE403" s="238"/>
      <c r="AF403" s="238"/>
      <c r="AG403" s="238"/>
      <c r="AH403" s="238"/>
      <c r="AI403" s="238"/>
      <c r="AJ403" s="238"/>
      <c r="AK403" s="238"/>
      <c r="AL403" s="238"/>
      <c r="AM403" s="238"/>
      <c r="AN403" s="238"/>
      <c r="AO403" s="238"/>
      <c r="AP403" s="238"/>
      <c r="AQ403" s="238"/>
      <c r="AR403" s="238"/>
      <c r="AS403" s="238"/>
      <c r="AT403" s="238"/>
      <c r="AU403" s="238"/>
      <c r="AV403" s="238"/>
      <c r="AW403" s="238"/>
      <c r="AX403" s="238"/>
      <c r="AY403" s="238"/>
      <c r="AZ403" s="238"/>
      <c r="BB403" s="424"/>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37" customFormat="true" ht="25.15" customHeight="true" x14ac:dyDescent="0.2">
      <c r="A404" s="424"/>
      <c r="B404" s="3149"/>
      <c r="C404" s="3536" t="s">
        <v>546</v>
      </c>
      <c r="D404" s="3537"/>
      <c r="E404" s="2760">
        <v>0.75571928703462532</v>
      </c>
      <c r="F404" s="2751"/>
      <c r="G404" s="2751"/>
      <c r="H404" s="3537" t="s">
        <v>399</v>
      </c>
      <c r="I404" s="3537"/>
      <c r="J404" s="2761">
        <v>0.72642990225790882</v>
      </c>
      <c r="K404" s="2751"/>
      <c r="L404" s="2751"/>
      <c r="M404" s="3537" t="s">
        <v>547</v>
      </c>
      <c r="N404" s="3537"/>
      <c r="O404" s="2762">
        <v>0.53413632948611689</v>
      </c>
      <c r="P404" s="2751"/>
      <c r="Q404" s="2751"/>
      <c r="R404" s="238"/>
      <c r="Z404" s="238"/>
      <c r="AA404" s="238"/>
      <c r="AB404" s="238"/>
      <c r="AC404" s="238"/>
      <c r="AD404" s="238"/>
      <c r="AE404" s="238"/>
      <c r="AF404" s="238"/>
      <c r="AG404" s="238"/>
      <c r="AH404" s="238"/>
      <c r="AI404" s="238"/>
      <c r="AJ404" s="238"/>
      <c r="AK404" s="238"/>
      <c r="AL404" s="238"/>
      <c r="AM404" s="238"/>
      <c r="AN404" s="238"/>
      <c r="AO404" s="238"/>
      <c r="AP404" s="238"/>
      <c r="AQ404" s="238"/>
      <c r="AR404" s="238"/>
      <c r="AS404" s="238"/>
      <c r="AT404" s="238"/>
      <c r="AU404" s="238"/>
      <c r="AV404" s="238"/>
      <c r="AW404" s="238"/>
      <c r="AX404" s="238"/>
      <c r="AY404" s="238"/>
      <c r="AZ404" s="238"/>
      <c r="BB404" s="424"/>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37" customFormat="true" ht="25.15" customHeight="true" x14ac:dyDescent="0.2">
      <c r="A405" s="424"/>
      <c r="B405" s="3149"/>
      <c r="C405" s="3536" t="s">
        <v>400</v>
      </c>
      <c r="D405" s="3537"/>
      <c r="E405" s="2760">
        <v>0.71908117307601516</v>
      </c>
      <c r="F405" s="2751"/>
      <c r="G405" s="2751"/>
      <c r="H405" s="3537" t="s">
        <v>546</v>
      </c>
      <c r="I405" s="3537"/>
      <c r="J405" s="2761">
        <v>0.69758401365604217</v>
      </c>
      <c r="K405" s="2751"/>
      <c r="L405" s="2751"/>
      <c r="M405" s="3537" t="s">
        <v>494</v>
      </c>
      <c r="N405" s="3537"/>
      <c r="O405" s="2762">
        <v>0.46696869516929229</v>
      </c>
      <c r="P405" s="2751"/>
      <c r="Q405" s="2751"/>
      <c r="R405" s="238"/>
      <c r="Z405" s="238"/>
      <c r="AA405" s="238"/>
      <c r="AB405" s="238"/>
      <c r="AC405" s="238"/>
      <c r="AD405" s="238"/>
      <c r="AE405" s="238"/>
      <c r="AF405" s="238"/>
      <c r="AG405" s="238"/>
      <c r="AH405" s="238"/>
      <c r="AI405" s="238"/>
      <c r="AJ405" s="238"/>
      <c r="AK405" s="238"/>
      <c r="AL405" s="238"/>
      <c r="AM405" s="238"/>
      <c r="AN405" s="238"/>
      <c r="AO405" s="238"/>
      <c r="AP405" s="238"/>
      <c r="AQ405" s="238"/>
      <c r="AR405" s="238"/>
      <c r="AS405" s="238"/>
      <c r="AT405" s="238"/>
      <c r="AU405" s="238"/>
      <c r="AV405" s="238"/>
      <c r="AW405" s="238"/>
      <c r="AX405" s="238"/>
      <c r="AY405" s="238"/>
      <c r="AZ405" s="238"/>
      <c r="BB405" s="424"/>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37" customFormat="true" ht="25.15" customHeight="true" x14ac:dyDescent="0.2">
      <c r="A406" s="424"/>
      <c r="B406" s="3149"/>
      <c r="C406" s="3536" t="s">
        <v>482</v>
      </c>
      <c r="D406" s="3537"/>
      <c r="E406" s="2760">
        <v>-0.69158249821128837</v>
      </c>
      <c r="F406" s="2751"/>
      <c r="G406" s="2751"/>
      <c r="H406" s="3537" t="s">
        <v>482</v>
      </c>
      <c r="I406" s="3537"/>
      <c r="J406" s="2761">
        <v>-0.67173120728024438</v>
      </c>
      <c r="K406" s="2751"/>
      <c r="L406" s="2751"/>
      <c r="M406" s="3537" t="s">
        <v>548</v>
      </c>
      <c r="N406" s="3537"/>
      <c r="O406" s="2762">
        <v>0.45731633080758649</v>
      </c>
      <c r="P406" s="2751"/>
      <c r="Q406" s="2751"/>
      <c r="R406" s="238"/>
      <c r="Z406" s="238"/>
      <c r="AA406" s="238"/>
      <c r="AB406" s="238"/>
      <c r="AC406" s="238"/>
      <c r="AD406" s="238"/>
      <c r="AE406" s="238"/>
      <c r="AF406" s="238"/>
      <c r="AG406" s="238"/>
      <c r="AH406" s="238"/>
      <c r="AI406" s="238"/>
      <c r="AJ406" s="238"/>
      <c r="AK406" s="238"/>
      <c r="AL406" s="238"/>
      <c r="AM406" s="238"/>
      <c r="AN406" s="238"/>
      <c r="AO406" s="238"/>
      <c r="AP406" s="238"/>
      <c r="AQ406" s="238"/>
      <c r="AR406" s="238"/>
      <c r="AS406" s="238"/>
      <c r="AT406" s="238"/>
      <c r="AU406" s="238"/>
      <c r="AV406" s="238"/>
      <c r="AW406" s="238"/>
      <c r="AX406" s="238"/>
      <c r="AY406" s="238"/>
      <c r="AZ406" s="238"/>
      <c r="BB406" s="424"/>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37" customFormat="true" ht="25.15" customHeight="true" x14ac:dyDescent="0.2">
      <c r="A407" s="424"/>
      <c r="B407" s="3149"/>
      <c r="C407" s="3536" t="s">
        <v>406</v>
      </c>
      <c r="D407" s="3537"/>
      <c r="E407" s="2760">
        <v>0.67814515239649509</v>
      </c>
      <c r="F407" s="2751"/>
      <c r="G407" s="2751"/>
      <c r="H407" s="3537" t="s">
        <v>406</v>
      </c>
      <c r="I407" s="3537"/>
      <c r="J407" s="2761">
        <v>0.66945015075505854</v>
      </c>
      <c r="K407" s="2751"/>
      <c r="L407" s="2751"/>
      <c r="M407" s="3537" t="s">
        <v>549</v>
      </c>
      <c r="N407" s="3537"/>
      <c r="O407" s="2762">
        <v>0.44890488801642292</v>
      </c>
      <c r="P407" s="2751"/>
      <c r="Q407" s="2751"/>
      <c r="R407" s="238"/>
      <c r="Z407" s="238"/>
      <c r="AA407" s="238"/>
      <c r="AB407" s="238"/>
      <c r="AC407" s="238"/>
      <c r="AD407" s="238"/>
      <c r="AE407" s="238"/>
      <c r="AF407" s="238"/>
      <c r="AG407" s="238"/>
      <c r="AH407" s="238"/>
      <c r="AI407" s="238"/>
      <c r="AJ407" s="238"/>
      <c r="AK407" s="238"/>
      <c r="AL407" s="238"/>
      <c r="AM407" s="238"/>
      <c r="AN407" s="238"/>
      <c r="AO407" s="238"/>
      <c r="AP407" s="238"/>
      <c r="AQ407" s="238"/>
      <c r="AR407" s="238"/>
      <c r="AS407" s="238"/>
      <c r="AT407" s="238"/>
      <c r="AU407" s="238"/>
      <c r="AV407" s="238"/>
      <c r="AW407" s="238"/>
      <c r="AX407" s="238"/>
      <c r="AY407" s="238"/>
      <c r="AZ407" s="238"/>
      <c r="BB407" s="424"/>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37" customFormat="true" ht="25.15" customHeight="true" x14ac:dyDescent="0.2">
      <c r="A408" s="424"/>
      <c r="B408" s="3149"/>
      <c r="C408" s="3536" t="s">
        <v>550</v>
      </c>
      <c r="D408" s="3537"/>
      <c r="E408" s="2760">
        <v>0.67097208838187372</v>
      </c>
      <c r="F408" s="2751"/>
      <c r="G408" s="2751"/>
      <c r="H408" s="3537" t="s">
        <v>550</v>
      </c>
      <c r="I408" s="3537"/>
      <c r="J408" s="2761">
        <v>0.62474205888755785</v>
      </c>
      <c r="K408" s="2751"/>
      <c r="L408" s="2751"/>
      <c r="M408" s="3537" t="s">
        <v>495</v>
      </c>
      <c r="N408" s="3537"/>
      <c r="O408" s="2762">
        <v>0.44752245751370767</v>
      </c>
      <c r="P408" s="2751"/>
      <c r="Q408" s="2751"/>
      <c r="R408" s="238"/>
      <c r="Z408" s="238"/>
      <c r="AA408" s="238"/>
      <c r="AB408" s="238"/>
      <c r="AC408" s="238"/>
      <c r="AD408" s="238"/>
      <c r="AE408" s="238"/>
      <c r="AF408" s="238"/>
      <c r="AG408" s="238"/>
      <c r="AH408" s="238"/>
      <c r="AI408" s="238"/>
      <c r="AJ408" s="238"/>
      <c r="AK408" s="238"/>
      <c r="AL408" s="238"/>
      <c r="AM408" s="238"/>
      <c r="AN408" s="238"/>
      <c r="AO408" s="238"/>
      <c r="AP408" s="238"/>
      <c r="AQ408" s="238"/>
      <c r="AR408" s="238"/>
      <c r="AS408" s="238"/>
      <c r="AT408" s="238"/>
      <c r="AU408" s="238"/>
      <c r="AV408" s="238"/>
      <c r="AW408" s="238"/>
      <c r="AX408" s="238"/>
      <c r="AY408" s="238"/>
      <c r="AZ408" s="238"/>
      <c r="BB408" s="424"/>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37" customFormat="true" ht="25.15" customHeight="true" x14ac:dyDescent="0.2">
      <c r="A409" s="424"/>
      <c r="B409" s="3149"/>
      <c r="C409" s="3536" t="s">
        <v>485</v>
      </c>
      <c r="D409" s="3537"/>
      <c r="E409" s="2760">
        <v>0.66743107289880266</v>
      </c>
      <c r="F409" s="2751"/>
      <c r="G409" s="2751"/>
      <c r="H409" s="3537" t="s">
        <v>485</v>
      </c>
      <c r="I409" s="3537"/>
      <c r="J409" s="2761">
        <v>0.60169519599870114</v>
      </c>
      <c r="K409" s="2751"/>
      <c r="L409" s="2751"/>
      <c r="M409" s="3537" t="s">
        <v>488</v>
      </c>
      <c r="N409" s="3537"/>
      <c r="O409" s="2762">
        <v>0.44746231242221812</v>
      </c>
      <c r="P409" s="2751"/>
      <c r="Q409" s="2751"/>
      <c r="R409" s="238"/>
      <c r="Z409" s="238"/>
      <c r="AA409" s="238"/>
      <c r="AB409" s="238"/>
      <c r="AC409" s="238"/>
      <c r="AD409" s="238"/>
      <c r="AE409" s="238"/>
      <c r="AF409" s="238"/>
      <c r="AG409" s="238"/>
      <c r="AH409" s="238"/>
      <c r="AI409" s="238"/>
      <c r="AJ409" s="238"/>
      <c r="AK409" s="238"/>
      <c r="AL409" s="238"/>
      <c r="AM409" s="238"/>
      <c r="AN409" s="238"/>
      <c r="AO409" s="238"/>
      <c r="AP409" s="238"/>
      <c r="AQ409" s="238"/>
      <c r="AR409" s="238"/>
      <c r="AS409" s="238"/>
      <c r="AT409" s="238"/>
      <c r="AU409" s="238"/>
      <c r="AV409" s="238"/>
      <c r="AW409" s="238"/>
      <c r="AX409" s="238"/>
      <c r="AY409" s="238"/>
      <c r="AZ409" s="238"/>
      <c r="BB409" s="424"/>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37" customFormat="true" ht="25.15" customHeight="true" x14ac:dyDescent="0.2">
      <c r="A410" s="424"/>
      <c r="B410" s="3149"/>
      <c r="C410" s="3536" t="s">
        <v>551</v>
      </c>
      <c r="D410" s="3537"/>
      <c r="E410" s="2760">
        <v>0.60216267106751176</v>
      </c>
      <c r="F410" s="2751"/>
      <c r="G410" s="2751"/>
      <c r="H410" s="3537" t="s">
        <v>551</v>
      </c>
      <c r="I410" s="3537"/>
      <c r="J410" s="2761">
        <v>0.58865162231194634</v>
      </c>
      <c r="K410" s="2751"/>
      <c r="L410" s="2751"/>
      <c r="M410" s="3537" t="s">
        <v>492</v>
      </c>
      <c r="N410" s="3537"/>
      <c r="O410" s="2762">
        <v>-0.44576754574580596</v>
      </c>
      <c r="P410" s="2751"/>
      <c r="Q410" s="2751"/>
      <c r="R410" s="238"/>
      <c r="Z410" s="238"/>
      <c r="AA410" s="238"/>
      <c r="AB410" s="238"/>
      <c r="AC410" s="238"/>
      <c r="AD410" s="238"/>
      <c r="AE410" s="238"/>
      <c r="AF410" s="238"/>
      <c r="AG410" s="238"/>
      <c r="AH410" s="238"/>
      <c r="AI410" s="238"/>
      <c r="AJ410" s="238"/>
      <c r="AK410" s="238"/>
      <c r="AL410" s="238"/>
      <c r="AM410" s="238"/>
      <c r="AN410" s="238"/>
      <c r="AO410" s="238"/>
      <c r="AP410" s="238"/>
      <c r="AQ410" s="238"/>
      <c r="AR410" s="238"/>
      <c r="AS410" s="238"/>
      <c r="AT410" s="238"/>
      <c r="AU410" s="238"/>
      <c r="AV410" s="238"/>
      <c r="AW410" s="238"/>
      <c r="AX410" s="238"/>
      <c r="AY410" s="238"/>
      <c r="AZ410" s="238"/>
      <c r="BB410" s="424"/>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37" customFormat="true" ht="25.15" customHeight="true" x14ac:dyDescent="0.2">
      <c r="A411" s="424"/>
      <c r="B411" s="3149"/>
      <c r="C411" s="3536" t="s">
        <v>322</v>
      </c>
      <c r="D411" s="3537"/>
      <c r="E411" s="2760">
        <v>-0.52655557840763512</v>
      </c>
      <c r="F411" s="2751"/>
      <c r="G411" s="2751"/>
      <c r="H411" s="3537" t="s">
        <v>322</v>
      </c>
      <c r="I411" s="3537"/>
      <c r="J411" s="2761">
        <v>-0.57000092908418176</v>
      </c>
      <c r="K411" s="2751"/>
      <c r="L411" s="2751"/>
      <c r="M411" s="3537" t="s">
        <v>400</v>
      </c>
      <c r="N411" s="3537"/>
      <c r="O411" s="2762">
        <v>0.4394713401438381</v>
      </c>
      <c r="P411" s="2751"/>
      <c r="Q411" s="2751"/>
      <c r="R411" s="238"/>
      <c r="Z411" s="238"/>
      <c r="AA411" s="238"/>
      <c r="AB411" s="238"/>
      <c r="AC411" s="238"/>
      <c r="AD411" s="238"/>
      <c r="AE411" s="238"/>
      <c r="AF411" s="238"/>
      <c r="AG411" s="238"/>
      <c r="AH411" s="238"/>
      <c r="AI411" s="238"/>
      <c r="AJ411" s="238"/>
      <c r="AK411" s="238"/>
      <c r="AL411" s="238"/>
      <c r="AM411" s="238"/>
      <c r="AN411" s="238"/>
      <c r="AO411" s="238"/>
      <c r="AP411" s="238"/>
      <c r="AQ411" s="238"/>
      <c r="AR411" s="238"/>
      <c r="AS411" s="238"/>
      <c r="AT411" s="238"/>
      <c r="AU411" s="238"/>
      <c r="AV411" s="238"/>
      <c r="AW411" s="238"/>
      <c r="AX411" s="238"/>
      <c r="AY411" s="238"/>
      <c r="AZ411" s="238"/>
      <c r="BB411" s="424"/>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37" customFormat="true" ht="25.15" customHeight="true" x14ac:dyDescent="0.2">
      <c r="A412" s="424"/>
      <c r="B412" s="3149"/>
      <c r="C412" s="3536" t="s">
        <v>293</v>
      </c>
      <c r="D412" s="3537"/>
      <c r="E412" s="2760">
        <v>0.50903487232945976</v>
      </c>
      <c r="F412" s="2751"/>
      <c r="G412" s="2751"/>
      <c r="H412" s="3537" t="s">
        <v>411</v>
      </c>
      <c r="I412" s="3537"/>
      <c r="J412" s="2761">
        <v>0.52727035524203958</v>
      </c>
      <c r="K412" s="2751"/>
      <c r="L412" s="2751"/>
      <c r="M412" s="3537" t="s">
        <v>406</v>
      </c>
      <c r="N412" s="3537"/>
      <c r="O412" s="2762">
        <v>0.42417465460604903</v>
      </c>
      <c r="P412" s="2751"/>
      <c r="Q412" s="2751"/>
      <c r="R412" s="238"/>
      <c r="Z412" s="238"/>
      <c r="AA412" s="238"/>
      <c r="AB412" s="238"/>
      <c r="AC412" s="238"/>
      <c r="AD412" s="238"/>
      <c r="AE412" s="238"/>
      <c r="AF412" s="238"/>
      <c r="AG412" s="238"/>
      <c r="AH412" s="238"/>
      <c r="AI412" s="238"/>
      <c r="AJ412" s="238"/>
      <c r="AK412" s="238"/>
      <c r="AL412" s="238"/>
      <c r="AM412" s="238"/>
      <c r="AN412" s="238"/>
      <c r="AO412" s="238"/>
      <c r="AP412" s="238"/>
      <c r="AQ412" s="238"/>
      <c r="AR412" s="238"/>
      <c r="AS412" s="238"/>
      <c r="AT412" s="238"/>
      <c r="AU412" s="238"/>
      <c r="AV412" s="238"/>
      <c r="AW412" s="238"/>
      <c r="AX412" s="238"/>
      <c r="AY412" s="238"/>
      <c r="AZ412" s="238"/>
      <c r="BB412" s="424"/>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37" customFormat="true" ht="25.15" customHeight="true" x14ac:dyDescent="0.2">
      <c r="A413" s="424"/>
      <c r="B413" s="3149"/>
      <c r="C413" s="3536" t="s">
        <v>497</v>
      </c>
      <c r="D413" s="3537"/>
      <c r="E413" s="2760">
        <v>0.50090180999100853</v>
      </c>
      <c r="F413" s="2751"/>
      <c r="G413" s="2751"/>
      <c r="H413" s="3537" t="s">
        <v>497</v>
      </c>
      <c r="I413" s="3537"/>
      <c r="J413" s="2761">
        <v>0.50623349741829904</v>
      </c>
      <c r="K413" s="2751"/>
      <c r="L413" s="2751"/>
      <c r="M413" s="3537" t="s">
        <v>421</v>
      </c>
      <c r="N413" s="3537"/>
      <c r="O413" s="2762">
        <v>0.39102331443934385</v>
      </c>
      <c r="P413" s="2751"/>
      <c r="Q413" s="2751"/>
      <c r="R413" s="238"/>
      <c r="Z413" s="238"/>
      <c r="AA413" s="238"/>
      <c r="AB413" s="238"/>
      <c r="AC413" s="238"/>
      <c r="AD413" s="238"/>
      <c r="AE413" s="238"/>
      <c r="AF413" s="238"/>
      <c r="AG413" s="238"/>
      <c r="AH413" s="238"/>
      <c r="AI413" s="238"/>
      <c r="AJ413" s="238"/>
      <c r="AK413" s="238"/>
      <c r="AL413" s="238"/>
      <c r="AM413" s="238"/>
      <c r="AN413" s="238"/>
      <c r="AO413" s="238"/>
      <c r="AP413" s="238"/>
      <c r="AQ413" s="238"/>
      <c r="AR413" s="238"/>
      <c r="AS413" s="238"/>
      <c r="AT413" s="238"/>
      <c r="AU413" s="238"/>
      <c r="AV413" s="238"/>
      <c r="AW413" s="238"/>
      <c r="AX413" s="238"/>
      <c r="AY413" s="238"/>
      <c r="AZ413" s="238"/>
      <c r="BB413" s="424"/>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37" customFormat="true" ht="25.15" customHeight="true" x14ac:dyDescent="0.2">
      <c r="A414" s="424"/>
      <c r="B414" s="3149"/>
      <c r="C414" s="3536" t="s">
        <v>492</v>
      </c>
      <c r="D414" s="3537"/>
      <c r="E414" s="2760">
        <v>-0.43618256844166986</v>
      </c>
      <c r="F414" s="2751"/>
      <c r="G414" s="2751"/>
      <c r="H414" s="3537" t="s">
        <v>415</v>
      </c>
      <c r="I414" s="3537"/>
      <c r="J414" s="2761">
        <v>0.44124625803705814</v>
      </c>
      <c r="K414" s="2751"/>
      <c r="L414" s="2751"/>
      <c r="M414" s="3537" t="s">
        <v>552</v>
      </c>
      <c r="N414" s="3537"/>
      <c r="O414" s="2762">
        <v>-0.35592622352960657</v>
      </c>
      <c r="P414" s="2751"/>
      <c r="Q414" s="2751"/>
      <c r="R414" s="238"/>
      <c r="Z414" s="238"/>
      <c r="AA414" s="238"/>
      <c r="AB414" s="238"/>
      <c r="AC414" s="238"/>
      <c r="AD414" s="238"/>
      <c r="AE414" s="238"/>
      <c r="AF414" s="238"/>
      <c r="AG414" s="238"/>
      <c r="AH414" s="238"/>
      <c r="AI414" s="238"/>
      <c r="AJ414" s="238"/>
      <c r="AK414" s="238"/>
      <c r="AL414" s="238"/>
      <c r="AM414" s="238"/>
      <c r="AN414" s="238"/>
      <c r="AO414" s="238"/>
      <c r="AP414" s="238"/>
      <c r="AQ414" s="238"/>
      <c r="AR414" s="238"/>
      <c r="AS414" s="238"/>
      <c r="AT414" s="238"/>
      <c r="AU414" s="238"/>
      <c r="AV414" s="238"/>
      <c r="AW414" s="238"/>
      <c r="AX414" s="238"/>
      <c r="AY414" s="238"/>
      <c r="AZ414" s="238"/>
      <c r="BB414" s="424"/>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37" customFormat="true" ht="25.15" customHeight="true" x14ac:dyDescent="0.2">
      <c r="A415" s="424"/>
      <c r="B415" s="3149"/>
      <c r="C415" s="3536" t="s">
        <v>415</v>
      </c>
      <c r="D415" s="3537"/>
      <c r="E415" s="2760">
        <v>0.43192603834719973</v>
      </c>
      <c r="F415" s="2751"/>
      <c r="G415" s="2751"/>
      <c r="H415" s="3537" t="s">
        <v>553</v>
      </c>
      <c r="I415" s="3537"/>
      <c r="J415" s="2761">
        <v>0.40704547689708215</v>
      </c>
      <c r="K415" s="2751"/>
      <c r="L415" s="2751"/>
      <c r="M415" s="3537" t="s">
        <v>523</v>
      </c>
      <c r="N415" s="3537"/>
      <c r="O415" s="2762">
        <v>0.32832724835581673</v>
      </c>
      <c r="P415" s="2751"/>
      <c r="Q415" s="2751"/>
      <c r="R415" s="238"/>
      <c r="Z415" s="238"/>
      <c r="AA415" s="238"/>
      <c r="AB415" s="238"/>
      <c r="AC415" s="238"/>
      <c r="AD415" s="238"/>
      <c r="AE415" s="238"/>
      <c r="AF415" s="238"/>
      <c r="AG415" s="238"/>
      <c r="AH415" s="238"/>
      <c r="AI415" s="238"/>
      <c r="AJ415" s="238"/>
      <c r="AK415" s="238"/>
      <c r="AL415" s="238"/>
      <c r="AM415" s="238"/>
      <c r="AN415" s="238"/>
      <c r="AO415" s="238"/>
      <c r="AP415" s="238"/>
      <c r="AQ415" s="238"/>
      <c r="AR415" s="238"/>
      <c r="AS415" s="238"/>
      <c r="AT415" s="238"/>
      <c r="AU415" s="238"/>
      <c r="AV415" s="238"/>
      <c r="AW415" s="238"/>
      <c r="AX415" s="238"/>
      <c r="AY415" s="238"/>
      <c r="AZ415" s="238"/>
      <c r="BB415" s="424"/>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37" customFormat="true" ht="25.15" customHeight="true" x14ac:dyDescent="0.2">
      <c r="A416" s="424"/>
      <c r="B416" s="3149"/>
      <c r="C416" s="3536" t="s">
        <v>411</v>
      </c>
      <c r="D416" s="3537"/>
      <c r="E416" s="2760">
        <v>0.41591834444609016</v>
      </c>
      <c r="F416" s="2751"/>
      <c r="G416" s="2751"/>
      <c r="H416" s="3537" t="s">
        <v>293</v>
      </c>
      <c r="I416" s="3537"/>
      <c r="J416" s="2761">
        <v>0.35406471972326131</v>
      </c>
      <c r="K416" s="2751"/>
      <c r="L416" s="2751"/>
      <c r="M416" s="3537" t="s">
        <v>293</v>
      </c>
      <c r="N416" s="3537"/>
      <c r="O416" s="2762">
        <v>0.32523700531396205</v>
      </c>
      <c r="P416" s="2751"/>
      <c r="Q416" s="2751"/>
      <c r="R416" s="238"/>
      <c r="Z416" s="238"/>
      <c r="AA416" s="238"/>
      <c r="AB416" s="238"/>
      <c r="AC416" s="238"/>
      <c r="AD416" s="238"/>
      <c r="AE416" s="238"/>
      <c r="AF416" s="238"/>
      <c r="AG416" s="238"/>
      <c r="AH416" s="238"/>
      <c r="AI416" s="238"/>
      <c r="AJ416" s="238"/>
      <c r="AK416" s="238"/>
      <c r="AL416" s="238"/>
      <c r="AM416" s="238"/>
      <c r="AN416" s="238"/>
      <c r="AO416" s="238"/>
      <c r="AP416" s="238"/>
      <c r="AQ416" s="238"/>
      <c r="AR416" s="238"/>
      <c r="AS416" s="238"/>
      <c r="AT416" s="238"/>
      <c r="AU416" s="238"/>
      <c r="AV416" s="238"/>
      <c r="AW416" s="238"/>
      <c r="AX416" s="238"/>
      <c r="AY416" s="238"/>
      <c r="AZ416" s="238"/>
      <c r="BB416" s="424"/>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37" customFormat="true" ht="25.15" customHeight="true" x14ac:dyDescent="0.2">
      <c r="A417" s="424"/>
      <c r="B417" s="3149"/>
      <c r="C417" s="3536" t="s">
        <v>494</v>
      </c>
      <c r="D417" s="3537"/>
      <c r="E417" s="2760">
        <v>0.37317678125780168</v>
      </c>
      <c r="F417" s="2751"/>
      <c r="G417" s="2751"/>
      <c r="H417" s="3537" t="s">
        <v>492</v>
      </c>
      <c r="I417" s="3537"/>
      <c r="J417" s="2761">
        <v>-0.31048053766873673</v>
      </c>
      <c r="K417" s="2751"/>
      <c r="L417" s="2751"/>
      <c r="M417" s="3537" t="s">
        <v>517</v>
      </c>
      <c r="N417" s="3537"/>
      <c r="O417" s="2762">
        <v>-0.32262971843781529</v>
      </c>
      <c r="P417" s="2751"/>
      <c r="Q417" s="2751"/>
      <c r="R417" s="238"/>
      <c r="Z417" s="238"/>
      <c r="AA417" s="238"/>
      <c r="AB417" s="238"/>
      <c r="AC417" s="238"/>
      <c r="AD417" s="238"/>
      <c r="AE417" s="238"/>
      <c r="AF417" s="238"/>
      <c r="AG417" s="238"/>
      <c r="AH417" s="238"/>
      <c r="AI417" s="238"/>
      <c r="AJ417" s="238"/>
      <c r="AK417" s="238"/>
      <c r="AL417" s="238"/>
      <c r="AM417" s="238"/>
      <c r="AN417" s="238"/>
      <c r="AO417" s="238"/>
      <c r="AP417" s="238"/>
      <c r="AQ417" s="238"/>
      <c r="AR417" s="238"/>
      <c r="AS417" s="238"/>
      <c r="AT417" s="238"/>
      <c r="AU417" s="238"/>
      <c r="AV417" s="238"/>
      <c r="AW417" s="238"/>
      <c r="AX417" s="238"/>
      <c r="AY417" s="238"/>
      <c r="AZ417" s="238"/>
      <c r="BB417" s="424"/>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37" customFormat="true" ht="25.15" customHeight="true" x14ac:dyDescent="0.2">
      <c r="A418" s="424"/>
      <c r="B418" s="3149"/>
      <c r="C418" s="3536" t="s">
        <v>553</v>
      </c>
      <c r="D418" s="3537"/>
      <c r="E418" s="2760">
        <v>0.36193546064315163</v>
      </c>
      <c r="F418" s="2751"/>
      <c r="G418" s="2751"/>
      <c r="H418" s="3537" t="s">
        <v>554</v>
      </c>
      <c r="I418" s="3537"/>
      <c r="J418" s="2761">
        <v>0.303714240545156</v>
      </c>
      <c r="K418" s="2751"/>
      <c r="L418" s="2751"/>
      <c r="M418" s="3537" t="s">
        <v>498</v>
      </c>
      <c r="N418" s="3537"/>
      <c r="O418" s="2762">
        <v>-0.31489329658449944</v>
      </c>
      <c r="P418" s="2751"/>
      <c r="Q418" s="2751"/>
      <c r="R418" s="238"/>
      <c r="Z418" s="238"/>
      <c r="AA418" s="238"/>
      <c r="AB418" s="238"/>
      <c r="AC418" s="238"/>
      <c r="AD418" s="238"/>
      <c r="AE418" s="238"/>
      <c r="AF418" s="238"/>
      <c r="AG418" s="238"/>
      <c r="AH418" s="238"/>
      <c r="AI418" s="238"/>
      <c r="AJ418" s="238"/>
      <c r="AK418" s="238"/>
      <c r="AL418" s="238"/>
      <c r="AM418" s="238"/>
      <c r="AN418" s="238"/>
      <c r="AO418" s="238"/>
      <c r="AP418" s="238"/>
      <c r="AQ418" s="238"/>
      <c r="AR418" s="238"/>
      <c r="AS418" s="238"/>
      <c r="AT418" s="238"/>
      <c r="AU418" s="238"/>
      <c r="AV418" s="238"/>
      <c r="AW418" s="238"/>
      <c r="AX418" s="238"/>
      <c r="AY418" s="238"/>
      <c r="AZ418" s="238"/>
      <c r="BB418" s="424"/>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37" customFormat="true" ht="25.15" customHeight="true" x14ac:dyDescent="0.2">
      <c r="A419" s="424"/>
      <c r="B419" s="3149"/>
      <c r="C419" s="3536" t="s">
        <v>495</v>
      </c>
      <c r="D419" s="3537"/>
      <c r="E419" s="2760">
        <v>0.32240002071501989</v>
      </c>
      <c r="F419" s="2751"/>
      <c r="G419" s="2751"/>
      <c r="H419" s="3537" t="s">
        <v>555</v>
      </c>
      <c r="I419" s="3537"/>
      <c r="J419" s="2761">
        <v>-0.24633407059870127</v>
      </c>
      <c r="K419" s="2751"/>
      <c r="L419" s="2751"/>
      <c r="M419" s="3537" t="s">
        <v>546</v>
      </c>
      <c r="N419" s="3537"/>
      <c r="O419" s="2762">
        <v>0.31194947857839223</v>
      </c>
      <c r="P419" s="2751"/>
      <c r="Q419" s="2751"/>
      <c r="R419" s="238"/>
      <c r="Z419" s="238"/>
      <c r="AA419" s="238"/>
      <c r="AB419" s="238"/>
      <c r="AC419" s="238"/>
      <c r="AD419" s="238"/>
      <c r="AE419" s="238"/>
      <c r="AF419" s="238"/>
      <c r="AG419" s="238"/>
      <c r="AH419" s="238"/>
      <c r="AI419" s="238"/>
      <c r="AJ419" s="238"/>
      <c r="AK419" s="238"/>
      <c r="AL419" s="238"/>
      <c r="AM419" s="238"/>
      <c r="AN419" s="238"/>
      <c r="AO419" s="238"/>
      <c r="AP419" s="238"/>
      <c r="AQ419" s="238"/>
      <c r="AR419" s="238"/>
      <c r="AS419" s="238"/>
      <c r="AT419" s="238"/>
      <c r="AU419" s="238"/>
      <c r="AV419" s="238"/>
      <c r="AW419" s="238"/>
      <c r="AX419" s="238"/>
      <c r="AY419" s="238"/>
      <c r="AZ419" s="238"/>
      <c r="BB419" s="424"/>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37" customFormat="true" ht="25.15" customHeight="true" x14ac:dyDescent="0.2">
      <c r="A420" s="424"/>
      <c r="B420" s="3149"/>
      <c r="C420" s="3536" t="s">
        <v>328</v>
      </c>
      <c r="D420" s="3537"/>
      <c r="E420" s="2760">
        <v>0.3118329477416939</v>
      </c>
      <c r="F420" s="2751"/>
      <c r="G420" s="2751"/>
      <c r="H420" s="3537" t="s">
        <v>510</v>
      </c>
      <c r="I420" s="3537"/>
      <c r="J420" s="2761">
        <v>-0.24024657418189263</v>
      </c>
      <c r="K420" s="2751"/>
      <c r="L420" s="2751"/>
      <c r="M420" s="3537" t="s">
        <v>503</v>
      </c>
      <c r="N420" s="3537"/>
      <c r="O420" s="2762">
        <v>-0.3047276195871324</v>
      </c>
      <c r="P420" s="2751"/>
      <c r="Q420" s="2751"/>
      <c r="R420" s="238"/>
      <c r="Z420" s="238"/>
      <c r="AA420" s="238"/>
      <c r="AB420" s="238"/>
      <c r="AC420" s="238"/>
      <c r="AD420" s="238"/>
      <c r="AE420" s="238"/>
      <c r="AF420" s="238"/>
      <c r="AG420" s="238"/>
      <c r="AH420" s="238"/>
      <c r="AI420" s="238"/>
      <c r="AJ420" s="238"/>
      <c r="AK420" s="238"/>
      <c r="AL420" s="238"/>
      <c r="AM420" s="238"/>
      <c r="AN420" s="238"/>
      <c r="AO420" s="238"/>
      <c r="AP420" s="238"/>
      <c r="AQ420" s="238"/>
      <c r="AR420" s="238"/>
      <c r="AS420" s="238"/>
      <c r="AT420" s="238"/>
      <c r="AU420" s="238"/>
      <c r="AV420" s="238"/>
      <c r="AW420" s="238"/>
      <c r="AX420" s="238"/>
      <c r="AY420" s="238"/>
      <c r="AZ420" s="238"/>
      <c r="BB420" s="424"/>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37" customFormat="true" ht="25.15" customHeight="true" x14ac:dyDescent="0.2">
      <c r="A421" s="424"/>
      <c r="B421" s="3149"/>
      <c r="C421" s="3536" t="s">
        <v>554</v>
      </c>
      <c r="D421" s="3537"/>
      <c r="E421" s="2760">
        <v>0.30029757253134598</v>
      </c>
      <c r="F421" s="2751"/>
      <c r="G421" s="2751"/>
      <c r="H421" s="3537" t="s">
        <v>438</v>
      </c>
      <c r="I421" s="3537"/>
      <c r="J421" s="2761">
        <v>-0.22987347150262782</v>
      </c>
      <c r="K421" s="2751"/>
      <c r="L421" s="2751"/>
      <c r="M421" s="3537" t="s">
        <v>556</v>
      </c>
      <c r="N421" s="3537"/>
      <c r="O421" s="2762">
        <v>0.29831006581765579</v>
      </c>
      <c r="P421" s="2751"/>
      <c r="Q421" s="2751"/>
      <c r="R421" s="238"/>
      <c r="Z421" s="238"/>
      <c r="AA421" s="238"/>
      <c r="AB421" s="238"/>
      <c r="AC421" s="238"/>
      <c r="AD421" s="238"/>
      <c r="AE421" s="238"/>
      <c r="AF421" s="238"/>
      <c r="AG421" s="238"/>
      <c r="AH421" s="238"/>
      <c r="AI421" s="238"/>
      <c r="AJ421" s="238"/>
      <c r="AK421" s="238"/>
      <c r="AL421" s="238"/>
      <c r="AM421" s="238"/>
      <c r="AN421" s="238"/>
      <c r="AO421" s="238"/>
      <c r="AP421" s="238"/>
      <c r="AQ421" s="238"/>
      <c r="AR421" s="238"/>
      <c r="AS421" s="238"/>
      <c r="AT421" s="238"/>
      <c r="AU421" s="238"/>
      <c r="AV421" s="238"/>
      <c r="AW421" s="238"/>
      <c r="AX421" s="238"/>
      <c r="AY421" s="238"/>
      <c r="AZ421" s="238"/>
      <c r="BB421" s="424"/>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37" customFormat="true" ht="25.15" customHeight="true" x14ac:dyDescent="0.2">
      <c r="A422" s="424"/>
      <c r="B422" s="3149"/>
      <c r="C422" s="3536" t="s">
        <v>498</v>
      </c>
      <c r="D422" s="3537"/>
      <c r="E422" s="2760">
        <v>-0.28897367260651569</v>
      </c>
      <c r="F422" s="2751"/>
      <c r="G422" s="2751"/>
      <c r="H422" s="3537" t="s">
        <v>421</v>
      </c>
      <c r="I422" s="3537"/>
      <c r="J422" s="2761">
        <v>0.21089832272722289</v>
      </c>
      <c r="K422" s="2751"/>
      <c r="L422" s="2751"/>
      <c r="M422" s="3537" t="s">
        <v>557</v>
      </c>
      <c r="N422" s="3537"/>
      <c r="O422" s="2762">
        <v>-0.29453292434639816</v>
      </c>
      <c r="P422" s="2751"/>
      <c r="Q422" s="2751"/>
      <c r="R422" s="238"/>
      <c r="Z422" s="238"/>
      <c r="AA422" s="238"/>
      <c r="AB422" s="238"/>
      <c r="AC422" s="238"/>
      <c r="AD422" s="238"/>
      <c r="AE422" s="238"/>
      <c r="AF422" s="238"/>
      <c r="AG422" s="238"/>
      <c r="AH422" s="238"/>
      <c r="AI422" s="238"/>
      <c r="AJ422" s="238"/>
      <c r="AK422" s="238"/>
      <c r="AL422" s="238"/>
      <c r="AM422" s="238"/>
      <c r="AN422" s="238"/>
      <c r="AO422" s="238"/>
      <c r="AP422" s="238"/>
      <c r="AQ422" s="238"/>
      <c r="AR422" s="238"/>
      <c r="AS422" s="238"/>
      <c r="AT422" s="238"/>
      <c r="AU422" s="238"/>
      <c r="AV422" s="238"/>
      <c r="AW422" s="238"/>
      <c r="AX422" s="238"/>
      <c r="AY422" s="238"/>
      <c r="AZ422" s="238"/>
      <c r="BB422" s="424"/>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37" customFormat="true" ht="25.15" customHeight="true" x14ac:dyDescent="0.2">
      <c r="A423" s="424"/>
      <c r="B423" s="3149"/>
      <c r="C423" s="3536" t="s">
        <v>505</v>
      </c>
      <c r="D423" s="3537"/>
      <c r="E423" s="2760">
        <v>0.25238866602601917</v>
      </c>
      <c r="F423" s="2751"/>
      <c r="G423" s="2751"/>
      <c r="H423" s="3537" t="s">
        <v>328</v>
      </c>
      <c r="I423" s="3537"/>
      <c r="J423" s="2761">
        <v>0.2011312094144907</v>
      </c>
      <c r="K423" s="2751"/>
      <c r="L423" s="2751"/>
      <c r="M423" s="3537" t="s">
        <v>553</v>
      </c>
      <c r="N423" s="3537"/>
      <c r="O423" s="2762">
        <v>0.28372894922977748</v>
      </c>
      <c r="P423" s="2751"/>
      <c r="Q423" s="2751"/>
      <c r="R423" s="238"/>
      <c r="Z423" s="238"/>
      <c r="AA423" s="238"/>
      <c r="AB423" s="238"/>
      <c r="AC423" s="238"/>
      <c r="AD423" s="238"/>
      <c r="AE423" s="238"/>
      <c r="AF423" s="238"/>
      <c r="AG423" s="238"/>
      <c r="AH423" s="238"/>
      <c r="AI423" s="238"/>
      <c r="AJ423" s="238"/>
      <c r="AK423" s="238"/>
      <c r="AL423" s="238"/>
      <c r="AM423" s="238"/>
      <c r="AN423" s="238"/>
      <c r="AO423" s="238"/>
      <c r="AP423" s="238"/>
      <c r="AQ423" s="238"/>
      <c r="AR423" s="238"/>
      <c r="AS423" s="238"/>
      <c r="AT423" s="238"/>
      <c r="AU423" s="238"/>
      <c r="AV423" s="238"/>
      <c r="AW423" s="238"/>
      <c r="AX423" s="238"/>
      <c r="AY423" s="238"/>
      <c r="AZ423" s="238"/>
      <c r="BB423" s="424"/>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37" customFormat="true" ht="25.15" customHeight="true" x14ac:dyDescent="0.2">
      <c r="A424" s="424"/>
      <c r="B424" s="3149"/>
      <c r="C424" s="3536" t="s">
        <v>421</v>
      </c>
      <c r="D424" s="3537"/>
      <c r="E424" s="2760">
        <v>0.24892966267869876</v>
      </c>
      <c r="F424" s="2751"/>
      <c r="G424" s="2751"/>
      <c r="H424" s="3537" t="s">
        <v>498</v>
      </c>
      <c r="I424" s="3537"/>
      <c r="J424" s="2761">
        <v>-0.19803859501211915</v>
      </c>
      <c r="K424" s="2751"/>
      <c r="L424" s="2751"/>
      <c r="M424" s="3537" t="s">
        <v>555</v>
      </c>
      <c r="N424" s="3537"/>
      <c r="O424" s="2762">
        <v>0.27851341025024373</v>
      </c>
      <c r="P424" s="2751"/>
      <c r="Q424" s="2751"/>
      <c r="R424" s="238"/>
      <c r="Z424" s="238"/>
      <c r="AA424" s="238"/>
      <c r="AB424" s="238"/>
      <c r="AC424" s="238"/>
      <c r="AD424" s="238"/>
      <c r="AE424" s="238"/>
      <c r="AF424" s="238"/>
      <c r="AG424" s="238"/>
      <c r="AH424" s="238"/>
      <c r="AI424" s="238"/>
      <c r="AJ424" s="238"/>
      <c r="AK424" s="238"/>
      <c r="AL424" s="238"/>
      <c r="AM424" s="238"/>
      <c r="AN424" s="238"/>
      <c r="AO424" s="238"/>
      <c r="AP424" s="238"/>
      <c r="AQ424" s="238"/>
      <c r="AR424" s="238"/>
      <c r="AS424" s="238"/>
      <c r="AT424" s="238"/>
      <c r="AU424" s="238"/>
      <c r="AV424" s="238"/>
      <c r="AW424" s="238"/>
      <c r="AX424" s="238"/>
      <c r="AY424" s="238"/>
      <c r="AZ424" s="238"/>
      <c r="BB424" s="424"/>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37" customFormat="true" ht="25.15" customHeight="true" x14ac:dyDescent="0.2">
      <c r="A425" s="424"/>
      <c r="B425" s="3149"/>
      <c r="C425" s="3536" t="s">
        <v>555</v>
      </c>
      <c r="D425" s="3537"/>
      <c r="E425" s="2760">
        <v>-0.24869989234383477</v>
      </c>
      <c r="F425" s="2751"/>
      <c r="G425" s="2751"/>
      <c r="H425" s="3537" t="s">
        <v>558</v>
      </c>
      <c r="I425" s="3537"/>
      <c r="J425" s="2761">
        <v>-0.1803063059085323</v>
      </c>
      <c r="K425" s="2751"/>
      <c r="L425" s="2751"/>
      <c r="M425" s="3537" t="s">
        <v>322</v>
      </c>
      <c r="N425" s="3537"/>
      <c r="O425" s="2762">
        <v>-0.2537398729580162</v>
      </c>
      <c r="P425" s="2751"/>
      <c r="Q425" s="2751"/>
      <c r="R425" s="238"/>
      <c r="Z425" s="238"/>
      <c r="AA425" s="238"/>
      <c r="AB425" s="238"/>
      <c r="AC425" s="238"/>
      <c r="AD425" s="238"/>
      <c r="AE425" s="238"/>
      <c r="AF425" s="238"/>
      <c r="AG425" s="238"/>
      <c r="AH425" s="238"/>
      <c r="AI425" s="238"/>
      <c r="AJ425" s="238"/>
      <c r="AK425" s="238"/>
      <c r="AL425" s="238"/>
      <c r="AM425" s="238"/>
      <c r="AN425" s="238"/>
      <c r="AO425" s="238"/>
      <c r="AP425" s="238"/>
      <c r="AQ425" s="238"/>
      <c r="AR425" s="238"/>
      <c r="AS425" s="238"/>
      <c r="AT425" s="238"/>
      <c r="AU425" s="238"/>
      <c r="AV425" s="238"/>
      <c r="AW425" s="238"/>
      <c r="AX425" s="238"/>
      <c r="AY425" s="238"/>
      <c r="AZ425" s="238"/>
      <c r="BB425" s="424"/>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37" customFormat="true" ht="25.15" customHeight="true" x14ac:dyDescent="0.2">
      <c r="A426" s="424"/>
      <c r="B426" s="3149"/>
      <c r="C426" s="3536" t="s">
        <v>438</v>
      </c>
      <c r="D426" s="3537"/>
      <c r="E426" s="2760">
        <v>-0.2077346470179473</v>
      </c>
      <c r="F426" s="2751"/>
      <c r="G426" s="2751"/>
      <c r="H426" s="3537" t="s">
        <v>514</v>
      </c>
      <c r="I426" s="3537"/>
      <c r="J426" s="2761">
        <v>-0.17367795555671559</v>
      </c>
      <c r="K426" s="2751"/>
      <c r="L426" s="2751"/>
      <c r="M426" s="3537" t="s">
        <v>559</v>
      </c>
      <c r="N426" s="3537"/>
      <c r="O426" s="2762">
        <v>-0.25135917735303803</v>
      </c>
      <c r="P426" s="2751"/>
      <c r="Q426" s="2751"/>
      <c r="R426" s="238"/>
      <c r="Z426" s="238"/>
      <c r="AA426" s="238"/>
      <c r="AB426" s="238"/>
      <c r="AC426" s="238"/>
      <c r="AD426" s="238"/>
      <c r="AE426" s="238"/>
      <c r="AF426" s="238"/>
      <c r="AG426" s="238"/>
      <c r="AH426" s="238"/>
      <c r="AI426" s="238"/>
      <c r="AJ426" s="238"/>
      <c r="AK426" s="238"/>
      <c r="AL426" s="238"/>
      <c r="AM426" s="238"/>
      <c r="AN426" s="238"/>
      <c r="AO426" s="238"/>
      <c r="AP426" s="238"/>
      <c r="AQ426" s="238"/>
      <c r="AR426" s="238"/>
      <c r="AS426" s="238"/>
      <c r="AT426" s="238"/>
      <c r="AU426" s="238"/>
      <c r="AV426" s="238"/>
      <c r="AW426" s="238"/>
      <c r="AX426" s="238"/>
      <c r="AY426" s="238"/>
      <c r="AZ426" s="238"/>
      <c r="BB426" s="424"/>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37" customFormat="true" ht="25.15" customHeight="true" x14ac:dyDescent="0.2">
      <c r="A427" s="424"/>
      <c r="B427" s="3149"/>
      <c r="C427" s="3536" t="s">
        <v>560</v>
      </c>
      <c r="D427" s="3537"/>
      <c r="E427" s="2760">
        <v>-0.16456995924443396</v>
      </c>
      <c r="F427" s="2751"/>
      <c r="G427" s="2751"/>
      <c r="H427" s="3537" t="s">
        <v>561</v>
      </c>
      <c r="I427" s="3537"/>
      <c r="J427" s="2761">
        <v>0.15184451818341144</v>
      </c>
      <c r="K427" s="2751"/>
      <c r="L427" s="2751"/>
      <c r="M427" s="3537" t="s">
        <v>562</v>
      </c>
      <c r="N427" s="3537"/>
      <c r="O427" s="2762">
        <v>0.25116751183599301</v>
      </c>
      <c r="P427" s="2751"/>
      <c r="Q427" s="2751"/>
      <c r="R427" s="238"/>
      <c r="Z427" s="238"/>
      <c r="AA427" s="238"/>
      <c r="AB427" s="238"/>
      <c r="AC427" s="238"/>
      <c r="AD427" s="238"/>
      <c r="AE427" s="238"/>
      <c r="AF427" s="238"/>
      <c r="AG427" s="238"/>
      <c r="AH427" s="238"/>
      <c r="AI427" s="238"/>
      <c r="AJ427" s="238"/>
      <c r="AK427" s="238"/>
      <c r="AL427" s="238"/>
      <c r="AM427" s="238"/>
      <c r="AN427" s="238"/>
      <c r="AO427" s="238"/>
      <c r="AP427" s="238"/>
      <c r="AQ427" s="238"/>
      <c r="AR427" s="238"/>
      <c r="AS427" s="238"/>
      <c r="AT427" s="238"/>
      <c r="AU427" s="238"/>
      <c r="AV427" s="238"/>
      <c r="AW427" s="238"/>
      <c r="AX427" s="238"/>
      <c r="AY427" s="238"/>
      <c r="AZ427" s="238"/>
      <c r="BB427" s="424"/>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37" customFormat="true" ht="25.15" customHeight="true" x14ac:dyDescent="0.2">
      <c r="A428" s="424"/>
      <c r="B428" s="3149"/>
      <c r="C428" s="3536" t="s">
        <v>561</v>
      </c>
      <c r="D428" s="3537"/>
      <c r="E428" s="2760">
        <v>0.16145985083736533</v>
      </c>
      <c r="F428" s="2751"/>
      <c r="G428" s="2751"/>
      <c r="H428" s="3537" t="s">
        <v>524</v>
      </c>
      <c r="I428" s="3537"/>
      <c r="J428" s="2761">
        <v>-0.14972719335450382</v>
      </c>
      <c r="K428" s="2751"/>
      <c r="L428" s="2751"/>
      <c r="M428" s="3537" t="s">
        <v>399</v>
      </c>
      <c r="N428" s="3537"/>
      <c r="O428" s="2762">
        <v>0.24176323988948314</v>
      </c>
      <c r="P428" s="2751"/>
      <c r="Q428" s="2751"/>
      <c r="R428" s="238"/>
      <c r="Z428" s="238"/>
      <c r="AA428" s="238"/>
      <c r="AB428" s="238"/>
      <c r="AC428" s="238"/>
      <c r="AD428" s="238"/>
      <c r="AE428" s="238"/>
      <c r="AF428" s="238"/>
      <c r="AG428" s="238"/>
      <c r="AH428" s="238"/>
      <c r="AI428" s="238"/>
      <c r="AJ428" s="238"/>
      <c r="AK428" s="238"/>
      <c r="AL428" s="238"/>
      <c r="AM428" s="238"/>
      <c r="AN428" s="238"/>
      <c r="AO428" s="238"/>
      <c r="AP428" s="238"/>
      <c r="AQ428" s="238"/>
      <c r="AR428" s="238"/>
      <c r="AS428" s="238"/>
      <c r="AT428" s="238"/>
      <c r="AU428" s="238"/>
      <c r="AV428" s="238"/>
      <c r="AW428" s="238"/>
      <c r="AX428" s="238"/>
      <c r="AY428" s="238"/>
      <c r="AZ428" s="238"/>
      <c r="BB428" s="424"/>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37" customFormat="true" ht="25.15" customHeight="true" x14ac:dyDescent="0.2">
      <c r="A429" s="424"/>
      <c r="B429" s="3149"/>
      <c r="C429" s="3536" t="s">
        <v>514</v>
      </c>
      <c r="D429" s="3537"/>
      <c r="E429" s="2760">
        <v>-0.15609895540894045</v>
      </c>
      <c r="F429" s="2751"/>
      <c r="G429" s="2751"/>
      <c r="H429" s="3537" t="s">
        <v>560</v>
      </c>
      <c r="I429" s="3537"/>
      <c r="J429" s="2761">
        <v>-0.13771005668532452</v>
      </c>
      <c r="K429" s="2751"/>
      <c r="L429" s="2751"/>
      <c r="M429" s="3537" t="s">
        <v>563</v>
      </c>
      <c r="N429" s="3537"/>
      <c r="O429" s="2762">
        <v>0.23741946220743354</v>
      </c>
      <c r="P429" s="2751"/>
      <c r="Q429" s="2751"/>
      <c r="R429" s="238"/>
      <c r="Z429" s="238"/>
      <c r="AA429" s="238"/>
      <c r="AB429" s="238"/>
      <c r="AC429" s="238"/>
      <c r="AD429" s="238"/>
      <c r="AE429" s="238"/>
      <c r="AF429" s="238"/>
      <c r="AG429" s="238"/>
      <c r="AH429" s="238"/>
      <c r="AI429" s="238"/>
      <c r="AJ429" s="238"/>
      <c r="AK429" s="238"/>
      <c r="AL429" s="238"/>
      <c r="AM429" s="238"/>
      <c r="AN429" s="238"/>
      <c r="AO429" s="238"/>
      <c r="AP429" s="238"/>
      <c r="AQ429" s="238"/>
      <c r="AR429" s="238"/>
      <c r="AS429" s="238"/>
      <c r="AT429" s="238"/>
      <c r="AU429" s="238"/>
      <c r="AV429" s="238"/>
      <c r="AW429" s="238"/>
      <c r="AX429" s="238"/>
      <c r="AY429" s="238"/>
      <c r="AZ429" s="238"/>
      <c r="BB429" s="424"/>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37" customFormat="true" ht="25.15" customHeight="true" x14ac:dyDescent="0.2">
      <c r="A430" s="424"/>
      <c r="B430" s="3149"/>
      <c r="C430" s="3536" t="s">
        <v>510</v>
      </c>
      <c r="D430" s="3537"/>
      <c r="E430" s="2760">
        <v>-0.15244040741675849</v>
      </c>
      <c r="F430" s="2751"/>
      <c r="G430" s="2751"/>
      <c r="H430" s="3537" t="s">
        <v>505</v>
      </c>
      <c r="I430" s="3537"/>
      <c r="J430" s="2761">
        <v>0.12339783994293187</v>
      </c>
      <c r="K430" s="2751"/>
      <c r="L430" s="2751"/>
      <c r="M430" s="3537" t="s">
        <v>560</v>
      </c>
      <c r="N430" s="3537"/>
      <c r="O430" s="2762">
        <v>-0.22374426873695435</v>
      </c>
      <c r="P430" s="2751"/>
      <c r="Q430" s="2751"/>
      <c r="R430" s="238"/>
      <c r="Z430" s="238"/>
      <c r="AA430" s="238"/>
      <c r="AB430" s="238"/>
      <c r="AC430" s="238"/>
      <c r="AD430" s="238"/>
      <c r="AE430" s="238"/>
      <c r="AF430" s="238"/>
      <c r="AG430" s="238"/>
      <c r="AH430" s="238"/>
      <c r="AI430" s="238"/>
      <c r="AJ430" s="238"/>
      <c r="AK430" s="238"/>
      <c r="AL430" s="238"/>
      <c r="AM430" s="238"/>
      <c r="AN430" s="238"/>
      <c r="AO430" s="238"/>
      <c r="AP430" s="238"/>
      <c r="AQ430" s="238"/>
      <c r="AR430" s="238"/>
      <c r="AS430" s="238"/>
      <c r="AT430" s="238"/>
      <c r="AU430" s="238"/>
      <c r="AV430" s="238"/>
      <c r="AW430" s="238"/>
      <c r="AX430" s="238"/>
      <c r="AY430" s="238"/>
      <c r="AZ430" s="238"/>
      <c r="BB430" s="424"/>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37" customFormat="true" ht="25.15" customHeight="true" x14ac:dyDescent="0.2">
      <c r="A431" s="424"/>
      <c r="B431" s="3149"/>
      <c r="C431" s="3536" t="s">
        <v>527</v>
      </c>
      <c r="D431" s="3537"/>
      <c r="E431" s="2760">
        <v>0.14676521269728582</v>
      </c>
      <c r="F431" s="2751"/>
      <c r="G431" s="2751"/>
      <c r="H431" s="3537" t="s">
        <v>316</v>
      </c>
      <c r="I431" s="3537"/>
      <c r="J431" s="2761">
        <v>-0.12104672479811325</v>
      </c>
      <c r="K431" s="2751"/>
      <c r="L431" s="2751"/>
      <c r="M431" s="3537" t="s">
        <v>550</v>
      </c>
      <c r="N431" s="3537"/>
      <c r="O431" s="2762">
        <v>0.22259840933546401</v>
      </c>
      <c r="P431" s="2751"/>
      <c r="Q431" s="2751"/>
      <c r="R431" s="238"/>
      <c r="Z431" s="238"/>
      <c r="AA431" s="238"/>
      <c r="AB431" s="238"/>
      <c r="AC431" s="238"/>
      <c r="AD431" s="238"/>
      <c r="AE431" s="238"/>
      <c r="AF431" s="238"/>
      <c r="AG431" s="238"/>
      <c r="AH431" s="238"/>
      <c r="AI431" s="238"/>
      <c r="AJ431" s="238"/>
      <c r="AK431" s="238"/>
      <c r="AL431" s="238"/>
      <c r="AM431" s="238"/>
      <c r="AN431" s="238"/>
      <c r="AO431" s="238"/>
      <c r="AP431" s="238"/>
      <c r="AQ431" s="238"/>
      <c r="AR431" s="238"/>
      <c r="AS431" s="238"/>
      <c r="AT431" s="238"/>
      <c r="AU431" s="238"/>
      <c r="AV431" s="238"/>
      <c r="AW431" s="238"/>
      <c r="AX431" s="238"/>
      <c r="AY431" s="238"/>
      <c r="AZ431" s="238"/>
      <c r="BB431" s="424"/>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37" customFormat="true" ht="25.15" customHeight="true" x14ac:dyDescent="0.2">
      <c r="A432" s="424"/>
      <c r="B432" s="3149"/>
      <c r="C432" s="3536" t="s">
        <v>564</v>
      </c>
      <c r="D432" s="3537"/>
      <c r="E432" s="2760">
        <v>0.13248178461864557</v>
      </c>
      <c r="F432" s="2751"/>
      <c r="G432" s="2751"/>
      <c r="H432" s="3537" t="s">
        <v>562</v>
      </c>
      <c r="I432" s="3537"/>
      <c r="J432" s="2761">
        <v>0.11362364949479857</v>
      </c>
      <c r="K432" s="2751"/>
      <c r="L432" s="2751"/>
      <c r="M432" s="3537" t="s">
        <v>565</v>
      </c>
      <c r="N432" s="3537"/>
      <c r="O432" s="2762">
        <v>0.22215119937816011</v>
      </c>
      <c r="P432" s="2751"/>
      <c r="Q432" s="2751"/>
      <c r="R432" s="238"/>
      <c r="Z432" s="238"/>
      <c r="AA432" s="238"/>
      <c r="AB432" s="238"/>
      <c r="AC432" s="238"/>
      <c r="AD432" s="238"/>
      <c r="AE432" s="238"/>
      <c r="AF432" s="238"/>
      <c r="AG432" s="238"/>
      <c r="AH432" s="238"/>
      <c r="AI432" s="238"/>
      <c r="AJ432" s="238"/>
      <c r="AK432" s="238"/>
      <c r="AL432" s="238"/>
      <c r="AM432" s="238"/>
      <c r="AN432" s="238"/>
      <c r="AO432" s="238"/>
      <c r="AP432" s="238"/>
      <c r="AQ432" s="238"/>
      <c r="AR432" s="238"/>
      <c r="AS432" s="238"/>
      <c r="AT432" s="238"/>
      <c r="AU432" s="238"/>
      <c r="AV432" s="238"/>
      <c r="AW432" s="238"/>
      <c r="AX432" s="238"/>
      <c r="AY432" s="238"/>
      <c r="AZ432" s="238"/>
      <c r="BB432" s="424"/>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37" customFormat="true" ht="25.15" customHeight="true" x14ac:dyDescent="0.2">
      <c r="A433" s="424"/>
      <c r="B433" s="3149"/>
      <c r="C433" s="3536" t="s">
        <v>507</v>
      </c>
      <c r="D433" s="3537"/>
      <c r="E433" s="2760">
        <v>-0.12408323683477185</v>
      </c>
      <c r="F433" s="2751"/>
      <c r="G433" s="2751"/>
      <c r="H433" s="3537" t="s">
        <v>527</v>
      </c>
      <c r="I433" s="3537"/>
      <c r="J433" s="2761">
        <v>0.10948460462610118</v>
      </c>
      <c r="K433" s="2751"/>
      <c r="L433" s="2751"/>
      <c r="M433" s="3537" t="s">
        <v>485</v>
      </c>
      <c r="N433" s="3537"/>
      <c r="O433" s="2762">
        <v>0.22135170065850907</v>
      </c>
      <c r="P433" s="2751"/>
      <c r="Q433" s="2751"/>
      <c r="R433" s="238"/>
      <c r="Z433" s="238"/>
      <c r="AA433" s="238"/>
      <c r="AB433" s="238"/>
      <c r="AC433" s="238"/>
      <c r="AD433" s="238"/>
      <c r="AE433" s="238"/>
      <c r="AF433" s="238"/>
      <c r="AG433" s="238"/>
      <c r="AH433" s="238"/>
      <c r="AI433" s="238"/>
      <c r="AJ433" s="238"/>
      <c r="AK433" s="238"/>
      <c r="AL433" s="238"/>
      <c r="AM433" s="238"/>
      <c r="AN433" s="238"/>
      <c r="AO433" s="238"/>
      <c r="AP433" s="238"/>
      <c r="AQ433" s="238"/>
      <c r="AR433" s="238"/>
      <c r="AS433" s="238"/>
      <c r="AT433" s="238"/>
      <c r="AU433" s="238"/>
      <c r="AV433" s="238"/>
      <c r="AW433" s="238"/>
      <c r="AX433" s="238"/>
      <c r="AY433" s="238"/>
      <c r="AZ433" s="238"/>
      <c r="BB433" s="424"/>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37" customFormat="true" ht="25.15" customHeight="true" x14ac:dyDescent="0.2">
      <c r="A434" s="424"/>
      <c r="B434" s="3149"/>
      <c r="C434" s="3536" t="s">
        <v>566</v>
      </c>
      <c r="D434" s="3537"/>
      <c r="E434" s="2760">
        <v>0.11701549656350366</v>
      </c>
      <c r="F434" s="2751"/>
      <c r="G434" s="2751"/>
      <c r="H434" s="3537" t="s">
        <v>495</v>
      </c>
      <c r="I434" s="3537"/>
      <c r="J434" s="2761">
        <v>-0.10568493701507665</v>
      </c>
      <c r="K434" s="2751"/>
      <c r="L434" s="2751"/>
      <c r="M434" s="3537" t="s">
        <v>567</v>
      </c>
      <c r="N434" s="3537"/>
      <c r="O434" s="2762">
        <v>0.20732481727764795</v>
      </c>
      <c r="P434" s="2751"/>
      <c r="Q434" s="2751"/>
      <c r="R434" s="238"/>
      <c r="Z434" s="238"/>
      <c r="AA434" s="238"/>
      <c r="AB434" s="238"/>
      <c r="AC434" s="238"/>
      <c r="AD434" s="238"/>
      <c r="AE434" s="238"/>
      <c r="AF434" s="238"/>
      <c r="AG434" s="238"/>
      <c r="AH434" s="238"/>
      <c r="AI434" s="238"/>
      <c r="AJ434" s="238"/>
      <c r="AK434" s="238"/>
      <c r="AL434" s="238"/>
      <c r="AM434" s="238"/>
      <c r="AN434" s="238"/>
      <c r="AO434" s="238"/>
      <c r="AP434" s="238"/>
      <c r="AQ434" s="238"/>
      <c r="AR434" s="238"/>
      <c r="AS434" s="238"/>
      <c r="AT434" s="238"/>
      <c r="AU434" s="238"/>
      <c r="AV434" s="238"/>
      <c r="AW434" s="238"/>
      <c r="AX434" s="238"/>
      <c r="AY434" s="238"/>
      <c r="AZ434" s="238"/>
      <c r="BB434" s="424"/>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37" customFormat="true" ht="25.15" customHeight="true" x14ac:dyDescent="0.2">
      <c r="A435" s="424"/>
      <c r="B435" s="3149"/>
      <c r="C435" s="3536" t="s">
        <v>558</v>
      </c>
      <c r="D435" s="3537"/>
      <c r="E435" s="2760">
        <v>-0.11378546237553842</v>
      </c>
      <c r="F435" s="2751"/>
      <c r="G435" s="2751"/>
      <c r="H435" s="3537" t="s">
        <v>566</v>
      </c>
      <c r="I435" s="3537"/>
      <c r="J435" s="2761">
        <v>0.10389435137902099</v>
      </c>
      <c r="K435" s="2751"/>
      <c r="L435" s="2751"/>
      <c r="M435" s="3537" t="s">
        <v>328</v>
      </c>
      <c r="N435" s="3537"/>
      <c r="O435" s="2762">
        <v>0.17868137162230702</v>
      </c>
      <c r="P435" s="2751"/>
      <c r="Q435" s="2751"/>
      <c r="R435" s="238"/>
      <c r="Z435" s="238"/>
      <c r="AA435" s="238"/>
      <c r="AB435" s="238"/>
      <c r="AC435" s="238"/>
      <c r="AD435" s="238"/>
      <c r="AE435" s="238"/>
      <c r="AF435" s="238"/>
      <c r="AG435" s="238"/>
      <c r="AH435" s="238"/>
      <c r="AI435" s="238"/>
      <c r="AJ435" s="238"/>
      <c r="AK435" s="238"/>
      <c r="AL435" s="238"/>
      <c r="AM435" s="238"/>
      <c r="AN435" s="238"/>
      <c r="AO435" s="238"/>
      <c r="AP435" s="238"/>
      <c r="AQ435" s="238"/>
      <c r="AR435" s="238"/>
      <c r="AS435" s="238"/>
      <c r="AT435" s="238"/>
      <c r="AU435" s="238"/>
      <c r="AV435" s="238"/>
      <c r="AW435" s="238"/>
      <c r="AX435" s="238"/>
      <c r="AY435" s="238"/>
      <c r="AZ435" s="238"/>
      <c r="BB435" s="424"/>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37" customFormat="true" ht="25.15" customHeight="true" x14ac:dyDescent="0.2">
      <c r="A436" s="424"/>
      <c r="B436" s="3149"/>
      <c r="C436" s="3536" t="s">
        <v>316</v>
      </c>
      <c r="D436" s="3537"/>
      <c r="E436" s="2760">
        <v>-0.11025382688500214</v>
      </c>
      <c r="F436" s="2751"/>
      <c r="G436" s="2751"/>
      <c r="H436" s="3537" t="s">
        <v>564</v>
      </c>
      <c r="I436" s="3537"/>
      <c r="J436" s="2761">
        <v>0.10315272544567705</v>
      </c>
      <c r="K436" s="2751"/>
      <c r="L436" s="2751"/>
      <c r="M436" s="3537" t="s">
        <v>438</v>
      </c>
      <c r="N436" s="3537"/>
      <c r="O436" s="2762">
        <v>0.17719358335522772</v>
      </c>
      <c r="P436" s="2751"/>
      <c r="Q436" s="2751"/>
      <c r="R436" s="238"/>
      <c r="Z436" s="238"/>
      <c r="AA436" s="238"/>
      <c r="AB436" s="238"/>
      <c r="AC436" s="238"/>
      <c r="AD436" s="238"/>
      <c r="AE436" s="238"/>
      <c r="AF436" s="238"/>
      <c r="AG436" s="238"/>
      <c r="AH436" s="238"/>
      <c r="AI436" s="238"/>
      <c r="AJ436" s="238"/>
      <c r="AK436" s="238"/>
      <c r="AL436" s="238"/>
      <c r="AM436" s="238"/>
      <c r="AN436" s="238"/>
      <c r="AO436" s="238"/>
      <c r="AP436" s="238"/>
      <c r="AQ436" s="238"/>
      <c r="AR436" s="238"/>
      <c r="AS436" s="238"/>
      <c r="AT436" s="238"/>
      <c r="AU436" s="238"/>
      <c r="AV436" s="238"/>
      <c r="AW436" s="238"/>
      <c r="AX436" s="238"/>
      <c r="AY436" s="238"/>
      <c r="AZ436" s="238"/>
      <c r="BB436" s="424"/>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37" customFormat="true" ht="25.15" customHeight="true" x14ac:dyDescent="0.2">
      <c r="A437" s="424"/>
      <c r="B437" s="3149"/>
      <c r="C437" s="3536" t="s">
        <v>524</v>
      </c>
      <c r="D437" s="3537"/>
      <c r="E437" s="2760">
        <v>-0.10522497837366915</v>
      </c>
      <c r="F437" s="2751"/>
      <c r="G437" s="2751"/>
      <c r="H437" s="3537" t="s">
        <v>568</v>
      </c>
      <c r="I437" s="3537"/>
      <c r="J437" s="2761">
        <v>9.823606931777458E-2</v>
      </c>
      <c r="K437" s="2751"/>
      <c r="L437" s="2751"/>
      <c r="M437" s="3537" t="s">
        <v>415</v>
      </c>
      <c r="N437" s="3537"/>
      <c r="O437" s="2762">
        <v>0.16533203286291334</v>
      </c>
      <c r="P437" s="2751"/>
      <c r="Q437" s="2751"/>
      <c r="R437" s="238"/>
      <c r="Z437" s="238"/>
      <c r="AA437" s="238"/>
      <c r="AB437" s="238"/>
      <c r="AC437" s="238"/>
      <c r="AD437" s="238"/>
      <c r="AE437" s="238"/>
      <c r="AF437" s="238"/>
      <c r="AG437" s="238"/>
      <c r="AH437" s="238"/>
      <c r="AI437" s="238"/>
      <c r="AJ437" s="238"/>
      <c r="AK437" s="238"/>
      <c r="AL437" s="238"/>
      <c r="AM437" s="238"/>
      <c r="AN437" s="238"/>
      <c r="AO437" s="238"/>
      <c r="AP437" s="238"/>
      <c r="AQ437" s="238"/>
      <c r="AR437" s="238"/>
      <c r="AS437" s="238"/>
      <c r="AT437" s="238"/>
      <c r="AU437" s="238"/>
      <c r="AV437" s="238"/>
      <c r="AW437" s="238"/>
      <c r="AX437" s="238"/>
      <c r="AY437" s="238"/>
      <c r="AZ437" s="238"/>
      <c r="BB437" s="424"/>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37" customFormat="true" ht="25.15" customHeight="true" x14ac:dyDescent="0.2">
      <c r="A438" s="424"/>
      <c r="B438" s="3149"/>
      <c r="C438" s="3536" t="s">
        <v>569</v>
      </c>
      <c r="D438" s="3537"/>
      <c r="E438" s="2760">
        <v>-8.0901954642072435E-2</v>
      </c>
      <c r="F438" s="2751"/>
      <c r="G438" s="2751"/>
      <c r="H438" s="3537" t="s">
        <v>494</v>
      </c>
      <c r="I438" s="3537"/>
      <c r="J438" s="2761">
        <v>9.2643067578446231E-2</v>
      </c>
      <c r="K438" s="2751"/>
      <c r="L438" s="2751"/>
      <c r="M438" s="3537" t="s">
        <v>551</v>
      </c>
      <c r="N438" s="3537"/>
      <c r="O438" s="2762">
        <v>0.15669277474273963</v>
      </c>
      <c r="P438" s="2751"/>
      <c r="Q438" s="2751"/>
      <c r="R438" s="238"/>
      <c r="Z438" s="238"/>
      <c r="AA438" s="238"/>
      <c r="AB438" s="238"/>
      <c r="AC438" s="238"/>
      <c r="AD438" s="238"/>
      <c r="AE438" s="238"/>
      <c r="AF438" s="238"/>
      <c r="AG438" s="238"/>
      <c r="AH438" s="238"/>
      <c r="AI438" s="238"/>
      <c r="AJ438" s="238"/>
      <c r="AK438" s="238"/>
      <c r="AL438" s="238"/>
      <c r="AM438" s="238"/>
      <c r="AN438" s="238"/>
      <c r="AO438" s="238"/>
      <c r="AP438" s="238"/>
      <c r="AQ438" s="238"/>
      <c r="AR438" s="238"/>
      <c r="AS438" s="238"/>
      <c r="AT438" s="238"/>
      <c r="AU438" s="238"/>
      <c r="AV438" s="238"/>
      <c r="AW438" s="238"/>
      <c r="AX438" s="238"/>
      <c r="AY438" s="238"/>
      <c r="AZ438" s="238"/>
      <c r="BB438" s="424"/>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37" customFormat="true" ht="25.15" customHeight="true" x14ac:dyDescent="0.2">
      <c r="A439" s="424"/>
      <c r="B439" s="3149"/>
      <c r="C439" s="3536" t="s">
        <v>568</v>
      </c>
      <c r="D439" s="3537"/>
      <c r="E439" s="2760">
        <v>6.8387401579897339E-2</v>
      </c>
      <c r="F439" s="2751"/>
      <c r="G439" s="2751"/>
      <c r="H439" s="3537" t="s">
        <v>520</v>
      </c>
      <c r="I439" s="3537"/>
      <c r="J439" s="2761">
        <v>8.4828111091712163E-2</v>
      </c>
      <c r="K439" s="2751"/>
      <c r="L439" s="2751"/>
      <c r="M439" s="3537" t="s">
        <v>497</v>
      </c>
      <c r="N439" s="3537"/>
      <c r="O439" s="2762">
        <v>0.15615985625532383</v>
      </c>
      <c r="P439" s="2751"/>
      <c r="Q439" s="2751"/>
      <c r="R439" s="238"/>
      <c r="Z439" s="238"/>
      <c r="AA439" s="238"/>
      <c r="AB439" s="238"/>
      <c r="AC439" s="238"/>
      <c r="AD439" s="238"/>
      <c r="AE439" s="238"/>
      <c r="AF439" s="238"/>
      <c r="AG439" s="238"/>
      <c r="AH439" s="238"/>
      <c r="AI439" s="238"/>
      <c r="AJ439" s="238"/>
      <c r="AK439" s="238"/>
      <c r="AL439" s="238"/>
      <c r="AM439" s="238"/>
      <c r="AN439" s="238"/>
      <c r="AO439" s="238"/>
      <c r="AP439" s="238"/>
      <c r="AQ439" s="238"/>
      <c r="AR439" s="238"/>
      <c r="AS439" s="238"/>
      <c r="AT439" s="238"/>
      <c r="AU439" s="238"/>
      <c r="AV439" s="238"/>
      <c r="AW439" s="238"/>
      <c r="AX439" s="238"/>
      <c r="AY439" s="238"/>
      <c r="AZ439" s="238"/>
      <c r="BB439" s="424"/>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37" customFormat="true" ht="25.15" customHeight="true" x14ac:dyDescent="0.2">
      <c r="A440" s="424"/>
      <c r="B440" s="3149"/>
      <c r="C440" s="3536" t="s">
        <v>528</v>
      </c>
      <c r="D440" s="3537"/>
      <c r="E440" s="2760">
        <v>5.804558168620913E-2</v>
      </c>
      <c r="F440" s="2751"/>
      <c r="G440" s="2751"/>
      <c r="H440" s="3537" t="s">
        <v>518</v>
      </c>
      <c r="I440" s="3537"/>
      <c r="J440" s="2761">
        <v>-7.3958334977658829E-2</v>
      </c>
      <c r="K440" s="2751"/>
      <c r="L440" s="2751"/>
      <c r="M440" s="3537" t="s">
        <v>569</v>
      </c>
      <c r="N440" s="3537"/>
      <c r="O440" s="2762">
        <v>-0.13195187824013632</v>
      </c>
      <c r="P440" s="2751"/>
      <c r="Q440" s="2751"/>
      <c r="R440" s="238"/>
      <c r="Z440" s="238"/>
      <c r="AA440" s="238"/>
      <c r="AB440" s="238"/>
      <c r="AC440" s="238"/>
      <c r="AD440" s="238"/>
      <c r="AE440" s="238"/>
      <c r="AF440" s="238"/>
      <c r="AG440" s="238"/>
      <c r="AH440" s="238"/>
      <c r="AI440" s="238"/>
      <c r="AJ440" s="238"/>
      <c r="AK440" s="238"/>
      <c r="AL440" s="238"/>
      <c r="AM440" s="238"/>
      <c r="AN440" s="238"/>
      <c r="AO440" s="238"/>
      <c r="AP440" s="238"/>
      <c r="AQ440" s="238"/>
      <c r="AR440" s="238"/>
      <c r="AS440" s="238"/>
      <c r="AT440" s="238"/>
      <c r="AU440" s="238"/>
      <c r="AV440" s="238"/>
      <c r="AW440" s="238"/>
      <c r="AX440" s="238"/>
      <c r="AY440" s="238"/>
      <c r="AZ440" s="238"/>
      <c r="BB440" s="424"/>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37" customFormat="true" ht="25.15" customHeight="true" x14ac:dyDescent="0.2">
      <c r="A441" s="424"/>
      <c r="B441" s="3149"/>
      <c r="C441" s="3536" t="s">
        <v>570</v>
      </c>
      <c r="D441" s="3537"/>
      <c r="E441" s="2760">
        <v>4.743223310115776E-2</v>
      </c>
      <c r="F441" s="2751"/>
      <c r="G441" s="2751"/>
      <c r="H441" s="3537" t="s">
        <v>525</v>
      </c>
      <c r="I441" s="3537"/>
      <c r="J441" s="2761">
        <v>-6.0988693814233851E-2</v>
      </c>
      <c r="K441" s="2751"/>
      <c r="L441" s="2751"/>
      <c r="M441" s="3537" t="s">
        <v>507</v>
      </c>
      <c r="N441" s="3537"/>
      <c r="O441" s="2762">
        <v>-0.12707999657238842</v>
      </c>
      <c r="P441" s="2751"/>
      <c r="Q441" s="2751"/>
      <c r="R441" s="238"/>
      <c r="Z441" s="238"/>
      <c r="AA441" s="238"/>
      <c r="AB441" s="238"/>
      <c r="AC441" s="238"/>
      <c r="AD441" s="238"/>
      <c r="AE441" s="238"/>
      <c r="AF441" s="238"/>
      <c r="AG441" s="238"/>
      <c r="AH441" s="238"/>
      <c r="AI441" s="238"/>
      <c r="AJ441" s="238"/>
      <c r="AK441" s="238"/>
      <c r="AL441" s="238"/>
      <c r="AM441" s="238"/>
      <c r="AN441" s="238"/>
      <c r="AO441" s="238"/>
      <c r="AP441" s="238"/>
      <c r="AQ441" s="238"/>
      <c r="AR441" s="238"/>
      <c r="AS441" s="238"/>
      <c r="AT441" s="238"/>
      <c r="AU441" s="238"/>
      <c r="AV441" s="238"/>
      <c r="AW441" s="238"/>
      <c r="AX441" s="238"/>
      <c r="AY441" s="238"/>
      <c r="AZ441" s="238"/>
      <c r="BB441" s="424"/>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37" customFormat="true" ht="25.15" customHeight="true" x14ac:dyDescent="0.2">
      <c r="A442" s="424"/>
      <c r="B442" s="3149"/>
      <c r="C442" s="3536" t="s">
        <v>562</v>
      </c>
      <c r="D442" s="3537"/>
      <c r="E442" s="2760">
        <v>4.6815898932203483E-2</v>
      </c>
      <c r="F442" s="2751"/>
      <c r="G442" s="2751"/>
      <c r="H442" s="3537" t="s">
        <v>571</v>
      </c>
      <c r="I442" s="3537"/>
      <c r="J442" s="2761">
        <v>-4.7130529919251117E-2</v>
      </c>
      <c r="K442" s="2751"/>
      <c r="L442" s="2751"/>
      <c r="M442" s="3537" t="s">
        <v>572</v>
      </c>
      <c r="N442" s="3537"/>
      <c r="O442" s="2762">
        <v>-0.12313553682525133</v>
      </c>
      <c r="P442" s="2751"/>
      <c r="Q442" s="2751"/>
      <c r="R442" s="238"/>
      <c r="Z442" s="238"/>
      <c r="AA442" s="238"/>
      <c r="AB442" s="238"/>
      <c r="AC442" s="238"/>
      <c r="AD442" s="238"/>
      <c r="AE442" s="238"/>
      <c r="AF442" s="238"/>
      <c r="AG442" s="238"/>
      <c r="AH442" s="238"/>
      <c r="AI442" s="238"/>
      <c r="AJ442" s="238"/>
      <c r="AK442" s="238"/>
      <c r="AL442" s="238"/>
      <c r="AM442" s="238"/>
      <c r="AN442" s="238"/>
      <c r="AO442" s="238"/>
      <c r="AP442" s="238"/>
      <c r="AQ442" s="238"/>
      <c r="AR442" s="238"/>
      <c r="AS442" s="238"/>
      <c r="AT442" s="238"/>
      <c r="AU442" s="238"/>
      <c r="AV442" s="238"/>
      <c r="AW442" s="238"/>
      <c r="AX442" s="238"/>
      <c r="AY442" s="238"/>
      <c r="AZ442" s="238"/>
      <c r="BB442" s="424"/>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37" customFormat="true" ht="25.15" customHeight="true" x14ac:dyDescent="0.2">
      <c r="A443" s="424"/>
      <c r="B443" s="3149"/>
      <c r="C443" s="3536" t="s">
        <v>518</v>
      </c>
      <c r="D443" s="3537"/>
      <c r="E443" s="2760">
        <v>-3.8735850362692323E-2</v>
      </c>
      <c r="F443" s="2751"/>
      <c r="G443" s="2751"/>
      <c r="H443" s="3537" t="s">
        <v>569</v>
      </c>
      <c r="I443" s="3537"/>
      <c r="J443" s="2761">
        <v>-3.6827457731750807E-2</v>
      </c>
      <c r="K443" s="2751"/>
      <c r="L443" s="2751"/>
      <c r="M443" s="3537" t="s">
        <v>482</v>
      </c>
      <c r="N443" s="3537"/>
      <c r="O443" s="2762">
        <v>-0.11239449423305184</v>
      </c>
      <c r="P443" s="2751"/>
      <c r="Q443" s="2751"/>
      <c r="R443" s="238"/>
      <c r="Z443" s="238"/>
      <c r="AA443" s="238"/>
      <c r="AB443" s="238"/>
      <c r="AC443" s="238"/>
      <c r="AD443" s="238"/>
      <c r="AE443" s="238"/>
      <c r="AF443" s="238"/>
      <c r="AG443" s="238"/>
      <c r="AH443" s="238"/>
      <c r="AI443" s="238"/>
      <c r="AJ443" s="238"/>
      <c r="AK443" s="238"/>
      <c r="AL443" s="238"/>
      <c r="AM443" s="238"/>
      <c r="AN443" s="238"/>
      <c r="AO443" s="238"/>
      <c r="AP443" s="238"/>
      <c r="AQ443" s="238"/>
      <c r="AR443" s="238"/>
      <c r="AS443" s="238"/>
      <c r="AT443" s="238"/>
      <c r="AU443" s="238"/>
      <c r="AV443" s="238"/>
      <c r="AW443" s="238"/>
      <c r="AX443" s="238"/>
      <c r="AY443" s="238"/>
      <c r="AZ443" s="238"/>
      <c r="BB443" s="424"/>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37" customFormat="true" ht="25.15" customHeight="true" x14ac:dyDescent="0.2">
      <c r="A444" s="424"/>
      <c r="B444" s="3149"/>
      <c r="C444" s="3536" t="s">
        <v>512</v>
      </c>
      <c r="D444" s="3537"/>
      <c r="E444" s="2760">
        <v>-3.7947328832196432E-2</v>
      </c>
      <c r="F444" s="2751"/>
      <c r="G444" s="2751"/>
      <c r="H444" s="3537" t="s">
        <v>528</v>
      </c>
      <c r="I444" s="3537"/>
      <c r="J444" s="2761">
        <v>3.5137890097797372E-2</v>
      </c>
      <c r="K444" s="2751"/>
      <c r="L444" s="2751"/>
      <c r="M444" s="3537" t="s">
        <v>573</v>
      </c>
      <c r="N444" s="3537"/>
      <c r="O444" s="2762">
        <v>-0.10584414704032673</v>
      </c>
      <c r="P444" s="2751"/>
      <c r="Q444" s="2751"/>
      <c r="R444" s="238"/>
      <c r="Z444" s="238"/>
      <c r="AA444" s="238"/>
      <c r="AB444" s="238"/>
      <c r="AC444" s="238"/>
      <c r="AD444" s="238"/>
      <c r="AE444" s="238"/>
      <c r="AF444" s="238"/>
      <c r="AG444" s="238"/>
      <c r="AH444" s="238"/>
      <c r="AI444" s="238"/>
      <c r="AJ444" s="238"/>
      <c r="AK444" s="238"/>
      <c r="AL444" s="238"/>
      <c r="AM444" s="238"/>
      <c r="AN444" s="238"/>
      <c r="AO444" s="238"/>
      <c r="AP444" s="238"/>
      <c r="AQ444" s="238"/>
      <c r="AR444" s="238"/>
      <c r="AS444" s="238"/>
      <c r="AT444" s="238"/>
      <c r="AU444" s="238"/>
      <c r="AV444" s="238"/>
      <c r="AW444" s="238"/>
      <c r="AX444" s="238"/>
      <c r="AY444" s="238"/>
      <c r="AZ444" s="238"/>
      <c r="BB444" s="424"/>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37" customFormat="true" ht="25.15" customHeight="true" x14ac:dyDescent="0.2">
      <c r="A445" s="424"/>
      <c r="B445" s="3149"/>
      <c r="C445" s="3536" t="s">
        <v>574</v>
      </c>
      <c r="D445" s="3537"/>
      <c r="E445" s="2760">
        <v>-2.8045007823311957E-2</v>
      </c>
      <c r="F445" s="2751"/>
      <c r="G445" s="2751"/>
      <c r="H445" s="3537" t="s">
        <v>507</v>
      </c>
      <c r="I445" s="3537"/>
      <c r="J445" s="2761">
        <v>-3.1054596470792433E-2</v>
      </c>
      <c r="K445" s="2751"/>
      <c r="L445" s="2751"/>
      <c r="M445" s="3537" t="s">
        <v>524</v>
      </c>
      <c r="N445" s="3537"/>
      <c r="O445" s="2762">
        <v>-0.10575943094196091</v>
      </c>
      <c r="P445" s="2751"/>
      <c r="Q445" s="2751"/>
      <c r="R445" s="238"/>
      <c r="Z445" s="238"/>
      <c r="AA445" s="238"/>
      <c r="AB445" s="238"/>
      <c r="AC445" s="238"/>
      <c r="AD445" s="238"/>
      <c r="AE445" s="238"/>
      <c r="AF445" s="238"/>
      <c r="AG445" s="238"/>
      <c r="AH445" s="238"/>
      <c r="AI445" s="238"/>
      <c r="AJ445" s="238"/>
      <c r="AK445" s="238"/>
      <c r="AL445" s="238"/>
      <c r="AM445" s="238"/>
      <c r="AN445" s="238"/>
      <c r="AO445" s="238"/>
      <c r="AP445" s="238"/>
      <c r="AQ445" s="238"/>
      <c r="AR445" s="238"/>
      <c r="AS445" s="238"/>
      <c r="AT445" s="238"/>
      <c r="AU445" s="238"/>
      <c r="AV445" s="238"/>
      <c r="AW445" s="238"/>
      <c r="AX445" s="238"/>
      <c r="AY445" s="238"/>
      <c r="AZ445" s="238"/>
      <c r="BB445" s="424"/>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37" customFormat="true" ht="25.15" customHeight="true" x14ac:dyDescent="0.2">
      <c r="A446" s="424"/>
      <c r="B446" s="424"/>
      <c r="C446" s="3536" t="s">
        <v>575</v>
      </c>
      <c r="D446" s="3537"/>
      <c r="E446" s="2760">
        <v>2.7825130353147876E-2</v>
      </c>
      <c r="F446" s="2751"/>
      <c r="G446" s="2751"/>
      <c r="H446" s="3537" t="s">
        <v>575</v>
      </c>
      <c r="I446" s="3537"/>
      <c r="J446" s="2761">
        <v>2.2209116403892403E-2</v>
      </c>
      <c r="K446" s="2751"/>
      <c r="L446" s="2751"/>
      <c r="M446" s="3537" t="s">
        <v>576</v>
      </c>
      <c r="N446" s="3537"/>
      <c r="O446" s="2762">
        <v>0.10443796859725385</v>
      </c>
      <c r="P446" s="2751"/>
      <c r="Q446" s="2751"/>
      <c r="R446" s="238"/>
      <c r="Z446" s="238"/>
      <c r="AA446" s="238"/>
      <c r="AB446" s="238"/>
      <c r="AC446" s="238"/>
      <c r="AD446" s="238"/>
      <c r="AE446" s="238"/>
      <c r="AF446" s="238"/>
      <c r="AG446" s="238"/>
      <c r="AH446" s="238"/>
      <c r="AI446" s="238"/>
      <c r="AJ446" s="238"/>
      <c r="AK446" s="238"/>
      <c r="AL446" s="238"/>
      <c r="AM446" s="238"/>
      <c r="AN446" s="238"/>
      <c r="AO446" s="238"/>
      <c r="AP446" s="238"/>
      <c r="AQ446" s="238"/>
      <c r="AR446" s="238"/>
      <c r="AS446" s="238"/>
      <c r="AT446" s="238"/>
      <c r="AU446" s="238"/>
      <c r="AV446" s="238"/>
      <c r="AW446" s="238"/>
      <c r="AX446" s="238"/>
      <c r="AY446" s="238"/>
      <c r="AZ446" s="238"/>
      <c r="BB446" s="424"/>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37" customFormat="true" ht="25.15" customHeight="true" x14ac:dyDescent="0.2">
      <c r="A447" s="424"/>
      <c r="B447" s="424"/>
      <c r="C447" s="3536" t="s">
        <v>525</v>
      </c>
      <c r="D447" s="3537"/>
      <c r="E447" s="2760">
        <v>2.0499962567555017E-2</v>
      </c>
      <c r="F447" s="2751"/>
      <c r="G447" s="2751"/>
      <c r="H447" s="3537" t="s">
        <v>530</v>
      </c>
      <c r="I447" s="3537"/>
      <c r="J447" s="2761">
        <v>-1.6490651411835394E-2</v>
      </c>
      <c r="K447" s="2751"/>
      <c r="L447" s="2751"/>
      <c r="M447" s="3537" t="s">
        <v>316</v>
      </c>
      <c r="N447" s="3537"/>
      <c r="O447" s="2762">
        <v>-9.9835438324701459E-2</v>
      </c>
      <c r="P447" s="2751"/>
      <c r="Q447" s="2751"/>
      <c r="R447" s="238"/>
      <c r="Z447" s="238"/>
      <c r="AA447" s="238"/>
      <c r="AB447" s="238"/>
      <c r="AC447" s="238"/>
      <c r="AD447" s="238"/>
      <c r="AE447" s="238"/>
      <c r="AF447" s="238"/>
      <c r="AG447" s="238"/>
      <c r="AH447" s="238"/>
      <c r="AI447" s="238"/>
      <c r="AJ447" s="238"/>
      <c r="AK447" s="238"/>
      <c r="AL447" s="238"/>
      <c r="AM447" s="238"/>
      <c r="AN447" s="238"/>
      <c r="AO447" s="238"/>
      <c r="AP447" s="238"/>
      <c r="AQ447" s="238"/>
      <c r="AR447" s="238"/>
      <c r="AS447" s="238"/>
      <c r="AT447" s="238"/>
      <c r="AU447" s="238"/>
      <c r="AV447" s="238"/>
      <c r="AW447" s="238"/>
      <c r="AX447" s="238"/>
      <c r="AY447" s="238"/>
      <c r="AZ447" s="238"/>
      <c r="BB447" s="424"/>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37" customFormat="true" ht="25.15" customHeight="true" x14ac:dyDescent="0.2">
      <c r="A448" s="424"/>
      <c r="B448" s="424"/>
      <c r="C448" s="3536" t="s">
        <v>577</v>
      </c>
      <c r="D448" s="3537"/>
      <c r="E448" s="2760">
        <v>-2.0008705540395071E-2</v>
      </c>
      <c r="F448" s="2751"/>
      <c r="G448" s="2751"/>
      <c r="H448" s="3537" t="s">
        <v>570</v>
      </c>
      <c r="I448" s="3537"/>
      <c r="J448" s="2761">
        <v>-1.3534717120299839E-2</v>
      </c>
      <c r="K448" s="2751"/>
      <c r="L448" s="2751"/>
      <c r="M448" s="3537" t="s">
        <v>510</v>
      </c>
      <c r="N448" s="3537"/>
      <c r="O448" s="2762">
        <v>-9.4946646788543421E-2</v>
      </c>
      <c r="P448" s="2751"/>
      <c r="Q448" s="2751"/>
      <c r="R448" s="238"/>
      <c r="Z448" s="238"/>
      <c r="AA448" s="238"/>
      <c r="AB448" s="238"/>
      <c r="AC448" s="238"/>
      <c r="AD448" s="238"/>
      <c r="AE448" s="238"/>
      <c r="AF448" s="238"/>
      <c r="AG448" s="238"/>
      <c r="AH448" s="238"/>
      <c r="AI448" s="238"/>
      <c r="AJ448" s="238"/>
      <c r="AK448" s="238"/>
      <c r="AL448" s="238"/>
      <c r="AM448" s="238"/>
      <c r="AN448" s="238"/>
      <c r="AO448" s="238"/>
      <c r="AP448" s="238"/>
      <c r="AQ448" s="238"/>
      <c r="AR448" s="238"/>
      <c r="AS448" s="238"/>
      <c r="AT448" s="238"/>
      <c r="AU448" s="238"/>
      <c r="AV448" s="238"/>
      <c r="AW448" s="238"/>
      <c r="AX448" s="238"/>
      <c r="AY448" s="238"/>
      <c r="AZ448" s="238"/>
      <c r="BB448" s="424"/>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37" customFormat="true" ht="25.15" customHeight="true" x14ac:dyDescent="0.2">
      <c r="A449" s="424"/>
      <c r="B449" s="424"/>
      <c r="C449" s="3536" t="s">
        <v>578</v>
      </c>
      <c r="D449" s="3537"/>
      <c r="E449" s="2760">
        <v>-1.985574151753312E-2</v>
      </c>
      <c r="F449" s="2751"/>
      <c r="G449" s="2751"/>
      <c r="H449" s="3537" t="s">
        <v>579</v>
      </c>
      <c r="I449" s="3537"/>
      <c r="J449" s="2761">
        <v>1.2262987552296498E-2</v>
      </c>
      <c r="K449" s="2751"/>
      <c r="L449" s="2751"/>
      <c r="M449" s="3537" t="s">
        <v>561</v>
      </c>
      <c r="N449" s="3537"/>
      <c r="O449" s="2762">
        <v>8.6222096240876567E-2</v>
      </c>
      <c r="P449" s="2751"/>
      <c r="Q449" s="2751"/>
      <c r="R449" s="238"/>
      <c r="Z449" s="238"/>
      <c r="AA449" s="238"/>
      <c r="AB449" s="238"/>
      <c r="AC449" s="238"/>
      <c r="AD449" s="238"/>
      <c r="AE449" s="238"/>
      <c r="AF449" s="238"/>
      <c r="AG449" s="238"/>
      <c r="AH449" s="238"/>
      <c r="AI449" s="238"/>
      <c r="AJ449" s="238"/>
      <c r="AK449" s="238"/>
      <c r="AL449" s="238"/>
      <c r="AM449" s="238"/>
      <c r="AN449" s="238"/>
      <c r="AO449" s="238"/>
      <c r="AP449" s="238"/>
      <c r="AQ449" s="238"/>
      <c r="AR449" s="238"/>
      <c r="AS449" s="238"/>
      <c r="AT449" s="238"/>
      <c r="AU449" s="238"/>
      <c r="AV449" s="238"/>
      <c r="AW449" s="238"/>
      <c r="AX449" s="238"/>
      <c r="AY449" s="238"/>
      <c r="AZ449" s="238"/>
      <c r="BB449" s="424"/>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37" customFormat="true" ht="25.15" customHeight="true" x14ac:dyDescent="0.2">
      <c r="A450" s="424"/>
      <c r="B450" s="424"/>
      <c r="C450" s="3536" t="s">
        <v>571</v>
      </c>
      <c r="D450" s="3537"/>
      <c r="E450" s="2760">
        <v>-1.9185022234207445E-2</v>
      </c>
      <c r="F450" s="2751"/>
      <c r="G450" s="2751"/>
      <c r="H450" s="3537" t="s">
        <v>522</v>
      </c>
      <c r="I450" s="3537"/>
      <c r="J450" s="2761">
        <v>7.7446725877406714E-3</v>
      </c>
      <c r="K450" s="2751"/>
      <c r="L450" s="2751"/>
      <c r="M450" s="3537" t="s">
        <v>580</v>
      </c>
      <c r="N450" s="3537"/>
      <c r="O450" s="2762">
        <v>-8.526170655339417E-2</v>
      </c>
      <c r="P450" s="2751"/>
      <c r="Q450" s="2751"/>
      <c r="R450" s="238"/>
      <c r="Z450" s="238"/>
      <c r="AA450" s="238"/>
      <c r="AB450" s="238"/>
      <c r="AC450" s="238"/>
      <c r="AD450" s="238"/>
      <c r="AE450" s="238"/>
      <c r="AF450" s="238"/>
      <c r="AG450" s="238"/>
      <c r="AH450" s="238"/>
      <c r="AI450" s="238"/>
      <c r="AJ450" s="238"/>
      <c r="AK450" s="238"/>
      <c r="AL450" s="238"/>
      <c r="AM450" s="238"/>
      <c r="AN450" s="238"/>
      <c r="AO450" s="238"/>
      <c r="AP450" s="238"/>
      <c r="AQ450" s="238"/>
      <c r="AR450" s="238"/>
      <c r="AS450" s="238"/>
      <c r="AT450" s="238"/>
      <c r="AU450" s="238"/>
      <c r="AV450" s="238"/>
      <c r="AW450" s="238"/>
      <c r="AX450" s="238"/>
      <c r="AY450" s="238"/>
      <c r="AZ450" s="238"/>
      <c r="BB450" s="424"/>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37" customFormat="true" ht="25.15" customHeight="true" x14ac:dyDescent="0.2">
      <c r="A451" s="424"/>
      <c r="B451" s="424"/>
      <c r="C451" s="3536" t="s">
        <v>581</v>
      </c>
      <c r="D451" s="3537"/>
      <c r="E451" s="2760">
        <v>-1.7471647870217967E-2</v>
      </c>
      <c r="F451" s="2751"/>
      <c r="G451" s="2751"/>
      <c r="H451" s="3537" t="s">
        <v>531</v>
      </c>
      <c r="I451" s="3537"/>
      <c r="J451" s="2763">
        <v>-5.8977152512410744E-3</v>
      </c>
      <c r="K451" s="2751"/>
      <c r="L451" s="2751"/>
      <c r="M451" s="3537" t="s">
        <v>582</v>
      </c>
      <c r="N451" s="3537"/>
      <c r="O451" s="2762">
        <v>7.7719810682000123E-2</v>
      </c>
      <c r="P451" s="2751"/>
      <c r="Q451" s="2751"/>
      <c r="R451" s="238"/>
      <c r="Z451" s="238"/>
      <c r="AA451" s="238"/>
      <c r="AB451" s="238"/>
      <c r="AC451" s="238"/>
      <c r="AD451" s="238"/>
      <c r="AE451" s="238"/>
      <c r="AF451" s="238"/>
      <c r="AG451" s="238"/>
      <c r="AH451" s="238"/>
      <c r="AI451" s="238"/>
      <c r="AJ451" s="238"/>
      <c r="AK451" s="238"/>
      <c r="AL451" s="238"/>
      <c r="AM451" s="238"/>
      <c r="AN451" s="238"/>
      <c r="AO451" s="238"/>
      <c r="AP451" s="238"/>
      <c r="AQ451" s="238"/>
      <c r="AR451" s="238"/>
      <c r="AS451" s="238"/>
      <c r="AT451" s="238"/>
      <c r="AU451" s="238"/>
      <c r="AV451" s="238"/>
      <c r="AW451" s="238"/>
      <c r="AX451" s="238"/>
      <c r="AY451" s="238"/>
      <c r="AZ451" s="238"/>
      <c r="BB451" s="424"/>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37" customFormat="true" ht="25.15" customHeight="true" x14ac:dyDescent="0.2">
      <c r="A452" s="424"/>
      <c r="B452" s="424"/>
      <c r="C452" s="3536" t="s">
        <v>579</v>
      </c>
      <c r="D452" s="3537"/>
      <c r="E452" s="2760">
        <v>1.6081701839096716E-2</v>
      </c>
      <c r="F452" s="2751"/>
      <c r="G452" s="2751"/>
      <c r="H452" s="3555"/>
      <c r="I452" s="3555"/>
      <c r="J452" s="2751"/>
      <c r="K452" s="2751"/>
      <c r="L452" s="2751"/>
      <c r="M452" s="3537" t="s">
        <v>558</v>
      </c>
      <c r="N452" s="3537"/>
      <c r="O452" s="2762">
        <v>-7.0789328809273605E-2</v>
      </c>
      <c r="P452" s="2751"/>
      <c r="Q452" s="2751"/>
      <c r="R452" s="238"/>
      <c r="Z452" s="238"/>
      <c r="AA452" s="238"/>
      <c r="AB452" s="238"/>
      <c r="AC452" s="238"/>
      <c r="AD452" s="238"/>
      <c r="AE452" s="238"/>
      <c r="AF452" s="238"/>
      <c r="AG452" s="238"/>
      <c r="AH452" s="238"/>
      <c r="AI452" s="238"/>
      <c r="AJ452" s="238"/>
      <c r="AK452" s="238"/>
      <c r="AL452" s="238"/>
      <c r="AM452" s="238"/>
      <c r="AN452" s="238"/>
      <c r="AO452" s="238"/>
      <c r="AP452" s="238"/>
      <c r="AQ452" s="238"/>
      <c r="AR452" s="238"/>
      <c r="AS452" s="238"/>
      <c r="AT452" s="238"/>
      <c r="AU452" s="238"/>
      <c r="AV452" s="238"/>
      <c r="AW452" s="238"/>
      <c r="AX452" s="238"/>
      <c r="AY452" s="238"/>
      <c r="AZ452" s="238"/>
      <c r="BB452" s="424"/>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37" customFormat="true" ht="25.15" customHeight="true" x14ac:dyDescent="0.2">
      <c r="A453" s="424"/>
      <c r="B453" s="424"/>
      <c r="C453" s="3536" t="s">
        <v>531</v>
      </c>
      <c r="D453" s="3537"/>
      <c r="E453" s="2760">
        <v>-1.3412155833118809E-2</v>
      </c>
      <c r="F453" s="2751"/>
      <c r="G453" s="2751"/>
      <c r="H453" s="3555"/>
      <c r="I453" s="3555"/>
      <c r="J453" s="2751"/>
      <c r="K453" s="2751"/>
      <c r="L453" s="2751"/>
      <c r="M453" s="3537" t="s">
        <v>574</v>
      </c>
      <c r="N453" s="3537"/>
      <c r="O453" s="2762">
        <v>-6.5880468207656528E-2</v>
      </c>
      <c r="P453" s="2751"/>
      <c r="Q453" s="2751"/>
      <c r="R453" s="238"/>
      <c r="Z453" s="238"/>
      <c r="AA453" s="238"/>
      <c r="AB453" s="238"/>
      <c r="AC453" s="238"/>
      <c r="AD453" s="238"/>
      <c r="AE453" s="238"/>
      <c r="AF453" s="238"/>
      <c r="AG453" s="238"/>
      <c r="AH453" s="238"/>
      <c r="AI453" s="238"/>
      <c r="AJ453" s="238"/>
      <c r="AK453" s="238"/>
      <c r="AL453" s="238"/>
      <c r="AM453" s="238"/>
      <c r="AN453" s="238"/>
      <c r="AO453" s="238"/>
      <c r="AP453" s="238"/>
      <c r="AQ453" s="238"/>
      <c r="AR453" s="238"/>
      <c r="AS453" s="238"/>
      <c r="AT453" s="238"/>
      <c r="AU453" s="238"/>
      <c r="AV453" s="238"/>
      <c r="AW453" s="238"/>
      <c r="AX453" s="238"/>
      <c r="AY453" s="238"/>
      <c r="AZ453" s="238"/>
      <c r="BB453" s="424"/>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37" customFormat="true" ht="25.15" customHeight="true" x14ac:dyDescent="0.2">
      <c r="A454" s="424"/>
      <c r="B454" s="424"/>
      <c r="C454" s="3536" t="s">
        <v>583</v>
      </c>
      <c r="D454" s="3537"/>
      <c r="E454" s="2760">
        <v>-1.3111940885604016E-2</v>
      </c>
      <c r="F454" s="2751"/>
      <c r="G454" s="2751"/>
      <c r="H454" s="3555"/>
      <c r="I454" s="3555"/>
      <c r="J454" s="2751"/>
      <c r="K454" s="2751"/>
      <c r="L454" s="2751"/>
      <c r="M454" s="3537" t="s">
        <v>514</v>
      </c>
      <c r="N454" s="3537"/>
      <c r="O454" s="2762">
        <v>-6.5513000807931862E-2</v>
      </c>
      <c r="P454" s="2751"/>
      <c r="Q454" s="2751"/>
      <c r="R454" s="238"/>
      <c r="Z454" s="238"/>
      <c r="AA454" s="238"/>
      <c r="AB454" s="238"/>
      <c r="AC454" s="238"/>
      <c r="AD454" s="238"/>
      <c r="AE454" s="238"/>
      <c r="AF454" s="238"/>
      <c r="AG454" s="238"/>
      <c r="AH454" s="238"/>
      <c r="AI454" s="238"/>
      <c r="AJ454" s="238"/>
      <c r="AK454" s="238"/>
      <c r="AL454" s="238"/>
      <c r="AM454" s="238"/>
      <c r="AN454" s="238"/>
      <c r="AO454" s="238"/>
      <c r="AP454" s="238"/>
      <c r="AQ454" s="238"/>
      <c r="AR454" s="238"/>
      <c r="AS454" s="238"/>
      <c r="AT454" s="238"/>
      <c r="AU454" s="238"/>
      <c r="AV454" s="238"/>
      <c r="AW454" s="238"/>
      <c r="AX454" s="238"/>
      <c r="AY454" s="238"/>
      <c r="AZ454" s="238"/>
      <c r="BB454" s="424"/>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37" customFormat="true" ht="25.15" customHeight="true" x14ac:dyDescent="0.2">
      <c r="A455" s="424"/>
      <c r="B455" s="424"/>
      <c r="C455" s="3536" t="s">
        <v>516</v>
      </c>
      <c r="D455" s="3537"/>
      <c r="E455" s="2760">
        <v>-1.0397802602479527E-2</v>
      </c>
      <c r="F455" s="2751"/>
      <c r="G455" s="2751"/>
      <c r="H455" s="3537" t="s">
        <v>237</v>
      </c>
      <c r="I455" s="3537"/>
      <c r="J455" s="3537"/>
      <c r="K455" s="2751"/>
      <c r="L455" s="2751"/>
      <c r="M455" s="3537" t="s">
        <v>577</v>
      </c>
      <c r="N455" s="3537"/>
      <c r="O455" s="2762">
        <v>-6.4477183521959872E-2</v>
      </c>
      <c r="P455" s="2751"/>
      <c r="Q455" s="2751"/>
      <c r="R455" s="238"/>
      <c r="Z455" s="238"/>
      <c r="AA455" s="238"/>
      <c r="AB455" s="238"/>
      <c r="AC455" s="238"/>
      <c r="AD455" s="238"/>
      <c r="AE455" s="238"/>
      <c r="AF455" s="238"/>
      <c r="AG455" s="238"/>
      <c r="AH455" s="238"/>
      <c r="AI455" s="238"/>
      <c r="AJ455" s="238"/>
      <c r="AK455" s="238"/>
      <c r="AL455" s="238"/>
      <c r="AM455" s="238"/>
      <c r="AN455" s="238"/>
      <c r="AO455" s="238"/>
      <c r="AP455" s="238"/>
      <c r="AQ455" s="238"/>
      <c r="AR455" s="238"/>
      <c r="AS455" s="238"/>
      <c r="AT455" s="238"/>
      <c r="AU455" s="238"/>
      <c r="AV455" s="238"/>
      <c r="AW455" s="238"/>
      <c r="AX455" s="238"/>
      <c r="AY455" s="238"/>
      <c r="AZ455" s="238"/>
      <c r="BB455" s="424"/>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37" customFormat="true" ht="25.15" customHeight="true" x14ac:dyDescent="0.2">
      <c r="A456" s="424"/>
      <c r="B456" s="424"/>
      <c r="C456" s="3536" t="s">
        <v>584</v>
      </c>
      <c r="D456" s="3537"/>
      <c r="E456" s="2760">
        <v>-1.010620755825728E-2</v>
      </c>
      <c r="F456" s="2751"/>
      <c r="G456" s="2751"/>
      <c r="H456" s="3537" t="s">
        <v>206</v>
      </c>
      <c r="I456" s="3537"/>
      <c r="J456" s="2764" t="s">
        <v>238</v>
      </c>
      <c r="K456" s="2751"/>
      <c r="L456" s="2751"/>
      <c r="M456" s="3537" t="s">
        <v>564</v>
      </c>
      <c r="N456" s="3537"/>
      <c r="O456" s="2762">
        <v>6.1536751009701296E-2</v>
      </c>
      <c r="P456" s="2751"/>
      <c r="Q456" s="2751"/>
      <c r="R456" s="238"/>
      <c r="Z456" s="238"/>
      <c r="AA456" s="238"/>
      <c r="AB456" s="238"/>
      <c r="AC456" s="238"/>
      <c r="AD456" s="238"/>
      <c r="AE456" s="238"/>
      <c r="AF456" s="238"/>
      <c r="AG456" s="238"/>
      <c r="AH456" s="238"/>
      <c r="AI456" s="238"/>
      <c r="AJ456" s="238"/>
      <c r="AK456" s="238"/>
      <c r="AL456" s="238"/>
      <c r="AM456" s="238"/>
      <c r="AN456" s="238"/>
      <c r="AO456" s="238"/>
      <c r="AP456" s="238"/>
      <c r="AQ456" s="238"/>
      <c r="AR456" s="238"/>
      <c r="AS456" s="238"/>
      <c r="AT456" s="238"/>
      <c r="AU456" s="238"/>
      <c r="AV456" s="238"/>
      <c r="AW456" s="238"/>
      <c r="AX456" s="238"/>
      <c r="AY456" s="238"/>
      <c r="AZ456" s="238"/>
      <c r="BB456" s="424"/>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37" customFormat="true" ht="25.15" customHeight="true" x14ac:dyDescent="0.2">
      <c r="A457" s="424"/>
      <c r="B457" s="424"/>
      <c r="C457" s="3536" t="s">
        <v>533</v>
      </c>
      <c r="D457" s="3537"/>
      <c r="E457" s="2760">
        <v>-8.9716110073258908E-3</v>
      </c>
      <c r="F457" s="2751"/>
      <c r="G457" s="2751"/>
      <c r="H457" s="3537" t="s">
        <v>510</v>
      </c>
      <c r="I457" s="3537"/>
      <c r="J457" s="2758">
        <v>5.7718416406135641E-2</v>
      </c>
      <c r="K457" s="2751"/>
      <c r="L457" s="2751"/>
      <c r="M457" s="3537" t="s">
        <v>554</v>
      </c>
      <c r="N457" s="3537"/>
      <c r="O457" s="2762">
        <v>5.7249568032821239E-2</v>
      </c>
      <c r="P457" s="2751"/>
      <c r="Q457" s="2751"/>
      <c r="R457" s="238"/>
      <c r="Z457" s="238"/>
      <c r="AA457" s="238"/>
      <c r="AB457" s="238"/>
      <c r="AC457" s="238"/>
      <c r="AD457" s="238"/>
      <c r="AE457" s="238"/>
      <c r="AF457" s="238"/>
      <c r="AG457" s="238"/>
      <c r="AH457" s="238"/>
      <c r="AI457" s="238"/>
      <c r="AJ457" s="238"/>
      <c r="AK457" s="238"/>
      <c r="AL457" s="238"/>
      <c r="AM457" s="238"/>
      <c r="AN457" s="238"/>
      <c r="AO457" s="238"/>
      <c r="AP457" s="238"/>
      <c r="AQ457" s="238"/>
      <c r="AR457" s="238"/>
      <c r="AS457" s="238"/>
      <c r="AT457" s="238"/>
      <c r="AU457" s="238"/>
      <c r="AV457" s="238"/>
      <c r="AW457" s="238"/>
      <c r="AX457" s="238"/>
      <c r="AY457" s="238"/>
      <c r="AZ457" s="238"/>
      <c r="BB457" s="424"/>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37" customFormat="true" ht="25.15" customHeight="true" x14ac:dyDescent="0.2">
      <c r="A458" s="424"/>
      <c r="B458" s="424"/>
      <c r="C458" s="3536" t="s">
        <v>522</v>
      </c>
      <c r="D458" s="3537"/>
      <c r="E458" s="2760">
        <v>7.3924057700729649E-3</v>
      </c>
      <c r="F458" s="2751"/>
      <c r="G458" s="2751"/>
      <c r="H458" s="3537" t="s">
        <v>399</v>
      </c>
      <c r="I458" s="3537"/>
      <c r="J458" s="2761">
        <v>0.52770040289443498</v>
      </c>
      <c r="K458" s="2751"/>
      <c r="L458" s="2751"/>
      <c r="M458" s="3537" t="s">
        <v>490</v>
      </c>
      <c r="N458" s="3537"/>
      <c r="O458" s="2762">
        <v>-5.3998408427627556E-2</v>
      </c>
      <c r="P458" s="2751"/>
      <c r="Q458" s="2751"/>
      <c r="R458" s="238"/>
      <c r="Z458" s="238"/>
      <c r="AA458" s="238"/>
      <c r="AB458" s="238"/>
      <c r="AC458" s="238"/>
      <c r="AD458" s="238"/>
      <c r="AE458" s="238"/>
      <c r="AF458" s="238"/>
      <c r="AG458" s="238"/>
      <c r="AH458" s="238"/>
      <c r="AI458" s="238"/>
      <c r="AJ458" s="238"/>
      <c r="AK458" s="238"/>
      <c r="AL458" s="238"/>
      <c r="AM458" s="238"/>
      <c r="AN458" s="238"/>
      <c r="AO458" s="238"/>
      <c r="AP458" s="238"/>
      <c r="AQ458" s="238"/>
      <c r="AR458" s="238"/>
      <c r="AS458" s="238"/>
      <c r="AT458" s="238"/>
      <c r="AU458" s="238"/>
      <c r="AV458" s="238"/>
      <c r="AW458" s="238"/>
      <c r="AX458" s="238"/>
      <c r="AY458" s="238"/>
      <c r="AZ458" s="238"/>
      <c r="BB458" s="424"/>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37" customFormat="true" ht="25.15" customHeight="true" x14ac:dyDescent="0.2">
      <c r="A459" s="424"/>
      <c r="B459" s="424"/>
      <c r="C459" s="3536" t="s">
        <v>585</v>
      </c>
      <c r="D459" s="3537"/>
      <c r="E459" s="2760">
        <v>6.0209354878812483E-3</v>
      </c>
      <c r="F459" s="2751"/>
      <c r="G459" s="2751"/>
      <c r="H459" s="3537" t="s">
        <v>421</v>
      </c>
      <c r="I459" s="3537"/>
      <c r="J459" s="2761">
        <v>4.4478102529155857E-2</v>
      </c>
      <c r="K459" s="2751"/>
      <c r="L459" s="2751"/>
      <c r="M459" s="3537" t="s">
        <v>527</v>
      </c>
      <c r="N459" s="3537"/>
      <c r="O459" s="2762">
        <v>4.9929979837806587E-2</v>
      </c>
      <c r="P459" s="2751"/>
      <c r="Q459" s="2751"/>
      <c r="R459" s="238"/>
      <c r="Z459" s="238"/>
      <c r="AA459" s="238"/>
      <c r="AB459" s="238"/>
      <c r="AC459" s="238"/>
      <c r="AD459" s="238"/>
      <c r="AE459" s="238"/>
      <c r="AF459" s="238"/>
      <c r="AG459" s="238"/>
      <c r="AH459" s="238"/>
      <c r="AI459" s="238"/>
      <c r="AJ459" s="238"/>
      <c r="AK459" s="238"/>
      <c r="AL459" s="238"/>
      <c r="AM459" s="238"/>
      <c r="AN459" s="238"/>
      <c r="AO459" s="238"/>
      <c r="AP459" s="238"/>
      <c r="AQ459" s="238"/>
      <c r="AR459" s="238"/>
      <c r="AS459" s="238"/>
      <c r="AT459" s="238"/>
      <c r="AU459" s="238"/>
      <c r="AV459" s="238"/>
      <c r="AW459" s="238"/>
      <c r="AX459" s="238"/>
      <c r="AY459" s="238"/>
      <c r="AZ459" s="238"/>
      <c r="BB459" s="424"/>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37" customFormat="true" ht="25.15" customHeight="true" x14ac:dyDescent="0.2">
      <c r="A460" s="424"/>
      <c r="B460" s="424"/>
      <c r="C460" s="3536" t="s">
        <v>530</v>
      </c>
      <c r="D460" s="3537"/>
      <c r="E460" s="2760">
        <v>5.5512640810058021E-3</v>
      </c>
      <c r="F460" s="2751"/>
      <c r="G460" s="2751"/>
      <c r="H460" s="3537" t="s">
        <v>400</v>
      </c>
      <c r="I460" s="3537"/>
      <c r="J460" s="2761">
        <v>0.5356340775269185</v>
      </c>
      <c r="K460" s="2751"/>
      <c r="L460" s="2751"/>
      <c r="M460" s="3537" t="s">
        <v>505</v>
      </c>
      <c r="N460" s="3537"/>
      <c r="O460" s="2762">
        <v>4.987138143184968E-2</v>
      </c>
      <c r="P460" s="2751"/>
      <c r="Q460" s="2751"/>
      <c r="R460" s="238"/>
      <c r="Z460" s="238"/>
      <c r="AA460" s="238"/>
      <c r="AB460" s="238"/>
      <c r="AC460" s="238"/>
      <c r="AD460" s="238"/>
      <c r="AE460" s="238"/>
      <c r="AF460" s="238"/>
      <c r="AG460" s="238"/>
      <c r="AH460" s="238"/>
      <c r="AI460" s="238"/>
      <c r="AJ460" s="238"/>
      <c r="AK460" s="238"/>
      <c r="AL460" s="238"/>
      <c r="AM460" s="238"/>
      <c r="AN460" s="238"/>
      <c r="AO460" s="238"/>
      <c r="AP460" s="238"/>
      <c r="AQ460" s="238"/>
      <c r="AR460" s="238"/>
      <c r="AS460" s="238"/>
      <c r="AT460" s="238"/>
      <c r="AU460" s="238"/>
      <c r="AV460" s="238"/>
      <c r="AW460" s="238"/>
      <c r="AX460" s="238"/>
      <c r="AY460" s="238"/>
      <c r="AZ460" s="238"/>
      <c r="BB460" s="424"/>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37" customFormat="true" ht="25.15" customHeight="true" x14ac:dyDescent="0.2">
      <c r="A461" s="424"/>
      <c r="B461" s="424"/>
      <c r="C461" s="3536" t="s">
        <v>532</v>
      </c>
      <c r="D461" s="3537"/>
      <c r="E461" s="2760">
        <v>3.759760947948164E-3</v>
      </c>
      <c r="F461" s="2751"/>
      <c r="G461" s="2751"/>
      <c r="H461" s="3537" t="s">
        <v>551</v>
      </c>
      <c r="I461" s="3537"/>
      <c r="J461" s="2761">
        <v>0.3465107324504863</v>
      </c>
      <c r="K461" s="2751"/>
      <c r="L461" s="2751"/>
      <c r="M461" s="3537" t="s">
        <v>518</v>
      </c>
      <c r="N461" s="3537"/>
      <c r="O461" s="2762">
        <v>4.8634287886719731E-2</v>
      </c>
      <c r="P461" s="2751"/>
      <c r="Q461" s="2751"/>
      <c r="R461" s="238"/>
      <c r="Z461" s="238"/>
      <c r="AA461" s="238"/>
      <c r="AB461" s="238"/>
      <c r="AC461" s="238"/>
      <c r="AD461" s="238"/>
      <c r="AE461" s="238"/>
      <c r="AF461" s="238"/>
      <c r="AG461" s="238"/>
      <c r="AH461" s="238"/>
      <c r="AI461" s="238"/>
      <c r="AJ461" s="238"/>
      <c r="AK461" s="238"/>
      <c r="AL461" s="238"/>
      <c r="AM461" s="238"/>
      <c r="AN461" s="238"/>
      <c r="AO461" s="238"/>
      <c r="AP461" s="238"/>
      <c r="AQ461" s="238"/>
      <c r="AR461" s="238"/>
      <c r="AS461" s="238"/>
      <c r="AT461" s="238"/>
      <c r="AU461" s="238"/>
      <c r="AV461" s="238"/>
      <c r="AW461" s="238"/>
      <c r="AX461" s="238"/>
      <c r="AY461" s="238"/>
      <c r="AZ461" s="238"/>
      <c r="BB461" s="424"/>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37" customFormat="true" ht="25.15" customHeight="true" x14ac:dyDescent="0.2">
      <c r="A462" s="424"/>
      <c r="B462" s="424"/>
      <c r="C462" s="3536" t="s">
        <v>520</v>
      </c>
      <c r="D462" s="3537"/>
      <c r="E462" s="2765">
        <v>-2.9402031728291518E-3</v>
      </c>
      <c r="F462" s="2751"/>
      <c r="G462" s="2751"/>
      <c r="H462" s="3537" t="s">
        <v>438</v>
      </c>
      <c r="I462" s="3537"/>
      <c r="J462" s="2761">
        <v>5.2841812900669444E-2</v>
      </c>
      <c r="K462" s="2751"/>
      <c r="L462" s="2751"/>
      <c r="M462" s="3537" t="s">
        <v>512</v>
      </c>
      <c r="N462" s="3537"/>
      <c r="O462" s="2762">
        <v>-4.8195681623280071E-2</v>
      </c>
      <c r="P462" s="2751"/>
      <c r="Q462" s="2751"/>
      <c r="R462" s="238"/>
      <c r="Z462" s="238"/>
      <c r="AA462" s="238"/>
      <c r="AB462" s="238"/>
      <c r="AC462" s="238"/>
      <c r="AD462" s="238"/>
      <c r="AE462" s="238"/>
      <c r="AF462" s="238"/>
      <c r="AG462" s="238"/>
      <c r="AH462" s="238"/>
      <c r="AI462" s="238"/>
      <c r="AJ462" s="238"/>
      <c r="AK462" s="238"/>
      <c r="AL462" s="238"/>
      <c r="AM462" s="238"/>
      <c r="AN462" s="238"/>
      <c r="AO462" s="238"/>
      <c r="AP462" s="238"/>
      <c r="AQ462" s="238"/>
      <c r="AR462" s="238"/>
      <c r="AS462" s="238"/>
      <c r="AT462" s="238"/>
      <c r="AU462" s="238"/>
      <c r="AV462" s="238"/>
      <c r="AW462" s="238"/>
      <c r="AX462" s="238"/>
      <c r="AY462" s="238"/>
      <c r="AZ462" s="238"/>
      <c r="BB462" s="424"/>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37" customFormat="true" ht="25.15" customHeight="true" x14ac:dyDescent="0.2">
      <c r="A463" s="424"/>
      <c r="B463" s="424"/>
      <c r="C463" s="3536"/>
      <c r="D463" s="3555"/>
      <c r="E463" s="2751"/>
      <c r="F463" s="2751"/>
      <c r="G463" s="2751"/>
      <c r="H463" s="3537" t="s">
        <v>411</v>
      </c>
      <c r="I463" s="3537"/>
      <c r="J463" s="2761">
        <v>0.27801402751706661</v>
      </c>
      <c r="K463" s="2751"/>
      <c r="L463" s="2751"/>
      <c r="M463" s="3537" t="s">
        <v>583</v>
      </c>
      <c r="N463" s="3537"/>
      <c r="O463" s="2762">
        <v>-4.7220713115763001E-2</v>
      </c>
      <c r="P463" s="2751"/>
      <c r="Q463" s="2751"/>
      <c r="R463" s="238"/>
      <c r="Z463" s="238"/>
      <c r="AA463" s="238"/>
      <c r="AB463" s="238"/>
      <c r="AC463" s="238"/>
      <c r="AD463" s="238"/>
      <c r="AE463" s="238"/>
      <c r="AF463" s="238"/>
      <c r="AG463" s="238"/>
      <c r="AH463" s="238"/>
      <c r="AI463" s="238"/>
      <c r="AJ463" s="238"/>
      <c r="AK463" s="238"/>
      <c r="AL463" s="238"/>
      <c r="AM463" s="238"/>
      <c r="AN463" s="238"/>
      <c r="AO463" s="238"/>
      <c r="AP463" s="238"/>
      <c r="AQ463" s="238"/>
      <c r="AR463" s="238"/>
      <c r="AS463" s="238"/>
      <c r="AT463" s="238"/>
      <c r="AU463" s="238"/>
      <c r="AV463" s="238"/>
      <c r="AW463" s="238"/>
      <c r="AX463" s="238"/>
      <c r="AY463" s="238"/>
      <c r="AZ463" s="238"/>
      <c r="BB463" s="424"/>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37" customFormat="true" ht="25.15" customHeight="true" x14ac:dyDescent="0.2">
      <c r="A464" s="424"/>
      <c r="B464" s="424"/>
      <c r="C464" s="3536"/>
      <c r="D464" s="3555"/>
      <c r="E464" s="2751"/>
      <c r="F464" s="2751"/>
      <c r="G464" s="2751"/>
      <c r="H464" s="3537" t="s">
        <v>415</v>
      </c>
      <c r="I464" s="3537"/>
      <c r="J464" s="2761">
        <v>0.19469826023170608</v>
      </c>
      <c r="K464" s="2751"/>
      <c r="L464" s="2751"/>
      <c r="M464" s="3537" t="s">
        <v>520</v>
      </c>
      <c r="N464" s="3537"/>
      <c r="O464" s="2762">
        <v>-4.5659981521844153E-2</v>
      </c>
      <c r="P464" s="2751"/>
      <c r="Q464" s="2751"/>
      <c r="R464" s="238"/>
      <c r="Z464" s="238"/>
      <c r="AA464" s="238"/>
      <c r="AB464" s="238"/>
      <c r="AC464" s="238"/>
      <c r="AD464" s="238"/>
      <c r="AE464" s="238"/>
      <c r="AF464" s="238"/>
      <c r="AG464" s="238"/>
      <c r="AH464" s="238"/>
      <c r="AI464" s="238"/>
      <c r="AJ464" s="238"/>
      <c r="AK464" s="238"/>
      <c r="AL464" s="238"/>
      <c r="AM464" s="238"/>
      <c r="AN464" s="238"/>
      <c r="AO464" s="238"/>
      <c r="AP464" s="238"/>
      <c r="AQ464" s="238"/>
      <c r="AR464" s="238"/>
      <c r="AS464" s="238"/>
      <c r="AT464" s="238"/>
      <c r="AU464" s="238"/>
      <c r="AV464" s="238"/>
      <c r="AW464" s="238"/>
      <c r="AX464" s="238"/>
      <c r="AY464" s="238"/>
      <c r="AZ464" s="238"/>
      <c r="BB464" s="424"/>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37" customFormat="true" ht="25.15" customHeight="true" x14ac:dyDescent="0.2">
      <c r="A465" s="424"/>
      <c r="B465" s="424"/>
      <c r="C465" s="3536"/>
      <c r="D465" s="3555"/>
      <c r="E465" s="2751"/>
      <c r="F465" s="2751"/>
      <c r="G465" s="2751"/>
      <c r="H465" s="3537" t="s">
        <v>554</v>
      </c>
      <c r="I465" s="3537"/>
      <c r="J465" s="2761">
        <v>9.2242339909920881E-2</v>
      </c>
      <c r="K465" s="2751"/>
      <c r="L465" s="2751"/>
      <c r="M465" s="3537" t="s">
        <v>586</v>
      </c>
      <c r="N465" s="3537"/>
      <c r="O465" s="2762">
        <v>4.4441852106926506E-2</v>
      </c>
      <c r="P465" s="2751"/>
      <c r="Q465" s="2751"/>
      <c r="R465" s="238"/>
      <c r="Z465" s="238"/>
      <c r="AA465" s="238"/>
      <c r="AB465" s="238"/>
      <c r="AC465" s="238"/>
      <c r="AD465" s="238"/>
      <c r="AE465" s="238"/>
      <c r="AF465" s="238"/>
      <c r="AG465" s="238"/>
      <c r="AH465" s="238"/>
      <c r="AI465" s="238"/>
      <c r="AJ465" s="238"/>
      <c r="AK465" s="238"/>
      <c r="AL465" s="238"/>
      <c r="AM465" s="238"/>
      <c r="AN465" s="238"/>
      <c r="AO465" s="238"/>
      <c r="AP465" s="238"/>
      <c r="AQ465" s="238"/>
      <c r="AR465" s="238"/>
      <c r="AS465" s="238"/>
      <c r="AT465" s="238"/>
      <c r="AU465" s="238"/>
      <c r="AV465" s="238"/>
      <c r="AW465" s="238"/>
      <c r="AX465" s="238"/>
      <c r="AY465" s="238"/>
      <c r="AZ465" s="238"/>
      <c r="BB465" s="424"/>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37" customFormat="true" ht="25.15" customHeight="true" x14ac:dyDescent="0.2">
      <c r="A466" s="424"/>
      <c r="B466" s="424"/>
      <c r="C466" s="3536" t="s">
        <v>237</v>
      </c>
      <c r="D466" s="3537"/>
      <c r="E466" s="3537"/>
      <c r="F466" s="2751"/>
      <c r="G466" s="2751"/>
      <c r="H466" s="3537" t="s">
        <v>492</v>
      </c>
      <c r="I466" s="3537"/>
      <c r="J466" s="2761">
        <v>9.6398164271067843E-2</v>
      </c>
      <c r="K466" s="2751"/>
      <c r="L466" s="2751"/>
      <c r="M466" s="3537" t="s">
        <v>531</v>
      </c>
      <c r="N466" s="3537"/>
      <c r="O466" s="2762">
        <v>3.6214242685484115E-2</v>
      </c>
      <c r="P466" s="2751"/>
      <c r="Q466" s="2751"/>
      <c r="R466" s="238"/>
      <c r="Z466" s="238"/>
      <c r="AA466" s="238"/>
      <c r="AB466" s="238"/>
      <c r="AC466" s="238"/>
      <c r="AD466" s="238"/>
      <c r="AE466" s="238"/>
      <c r="AF466" s="238"/>
      <c r="AG466" s="238"/>
      <c r="AH466" s="238"/>
      <c r="AI466" s="238"/>
      <c r="AJ466" s="238"/>
      <c r="AK466" s="238"/>
      <c r="AL466" s="238"/>
      <c r="AM466" s="238"/>
      <c r="AN466" s="238"/>
      <c r="AO466" s="238"/>
      <c r="AP466" s="238"/>
      <c r="AQ466" s="238"/>
      <c r="AR466" s="238"/>
      <c r="AS466" s="238"/>
      <c r="AT466" s="238"/>
      <c r="AU466" s="238"/>
      <c r="AV466" s="238"/>
      <c r="AW466" s="238"/>
      <c r="AX466" s="238"/>
      <c r="AY466" s="238"/>
      <c r="AZ466" s="238"/>
      <c r="BB466" s="424"/>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37" customFormat="true" ht="25.15" customHeight="true" x14ac:dyDescent="0.2">
      <c r="A467" s="424"/>
      <c r="B467" s="424"/>
      <c r="C467" s="3536" t="s">
        <v>206</v>
      </c>
      <c r="D467" s="3537"/>
      <c r="E467" s="2766" t="s">
        <v>238</v>
      </c>
      <c r="F467" s="2751"/>
      <c r="G467" s="2751"/>
      <c r="H467" s="3537" t="s">
        <v>514</v>
      </c>
      <c r="I467" s="3537"/>
      <c r="J467" s="2761">
        <v>3.0164032246360474E-2</v>
      </c>
      <c r="K467" s="2751"/>
      <c r="L467" s="2751"/>
      <c r="M467" s="3537" t="s">
        <v>566</v>
      </c>
      <c r="N467" s="3537"/>
      <c r="O467" s="2762">
        <v>3.4386013146118284E-2</v>
      </c>
      <c r="P467" s="2751"/>
      <c r="Q467" s="2751"/>
      <c r="R467" s="238"/>
      <c r="Z467" s="238"/>
      <c r="AA467" s="238"/>
      <c r="AB467" s="238"/>
      <c r="AC467" s="238"/>
      <c r="AD467" s="238"/>
      <c r="AE467" s="238"/>
      <c r="AF467" s="238"/>
      <c r="AG467" s="238"/>
      <c r="AH467" s="238"/>
      <c r="AI467" s="238"/>
      <c r="AJ467" s="238"/>
      <c r="AK467" s="238"/>
      <c r="AL467" s="238"/>
      <c r="AM467" s="238"/>
      <c r="AN467" s="238"/>
      <c r="AO467" s="238"/>
      <c r="AP467" s="238"/>
      <c r="AQ467" s="238"/>
      <c r="AR467" s="238"/>
      <c r="AS467" s="238"/>
      <c r="AT467" s="238"/>
      <c r="AU467" s="238"/>
      <c r="AV467" s="238"/>
      <c r="AW467" s="238"/>
      <c r="AX467" s="238"/>
      <c r="AY467" s="238"/>
      <c r="AZ467" s="238"/>
      <c r="BB467" s="424"/>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37" customFormat="true" ht="25.15" customHeight="true" x14ac:dyDescent="0.2">
      <c r="A468" s="424"/>
      <c r="B468" s="424"/>
      <c r="C468" s="3536" t="s">
        <v>510</v>
      </c>
      <c r="D468" s="3537"/>
      <c r="E468" s="2757">
        <v>2.3238077813387315E-2</v>
      </c>
      <c r="F468" s="2751"/>
      <c r="G468" s="2751"/>
      <c r="H468" s="3537" t="s">
        <v>497</v>
      </c>
      <c r="I468" s="3537"/>
      <c r="J468" s="2761">
        <v>0.256272353908363</v>
      </c>
      <c r="K468" s="2751"/>
      <c r="L468" s="2751"/>
      <c r="M468" s="3537" t="s">
        <v>528</v>
      </c>
      <c r="N468" s="3537"/>
      <c r="O468" s="2762">
        <v>3.4217222098137108E-2</v>
      </c>
      <c r="P468" s="2751"/>
      <c r="Q468" s="2751"/>
      <c r="R468" s="238"/>
      <c r="Z468" s="238"/>
      <c r="AA468" s="238"/>
      <c r="AB468" s="238"/>
      <c r="AC468" s="238"/>
      <c r="AD468" s="238"/>
      <c r="AE468" s="238"/>
      <c r="AF468" s="238"/>
      <c r="AG468" s="238"/>
      <c r="AH468" s="238"/>
      <c r="AI468" s="238"/>
      <c r="AJ468" s="238"/>
      <c r="AK468" s="238"/>
      <c r="AL468" s="238"/>
      <c r="AM468" s="238"/>
      <c r="AN468" s="238"/>
      <c r="AO468" s="238"/>
      <c r="AP468" s="238"/>
      <c r="AQ468" s="238"/>
      <c r="AR468" s="238"/>
      <c r="AS468" s="238"/>
      <c r="AT468" s="238"/>
      <c r="AU468" s="238"/>
      <c r="AV468" s="238"/>
      <c r="AW468" s="238"/>
      <c r="AX468" s="238"/>
      <c r="AY468" s="238"/>
      <c r="AZ468" s="238"/>
      <c r="BB468" s="424"/>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37" customFormat="true" ht="25.15" customHeight="true" x14ac:dyDescent="0.2">
      <c r="A469" s="424"/>
      <c r="B469" s="424"/>
      <c r="C469" s="3536" t="s">
        <v>399</v>
      </c>
      <c r="D469" s="3537"/>
      <c r="E469" s="2760">
        <v>0.60217462411186196</v>
      </c>
      <c r="F469" s="2751"/>
      <c r="G469" s="2751"/>
      <c r="H469" s="3537" t="s">
        <v>495</v>
      </c>
      <c r="I469" s="3537"/>
      <c r="J469" s="2761">
        <v>1.1169305911880719E-2</v>
      </c>
      <c r="K469" s="2751"/>
      <c r="L469" s="2751"/>
      <c r="M469" s="3537" t="s">
        <v>570</v>
      </c>
      <c r="N469" s="3537"/>
      <c r="O469" s="2762">
        <v>3.3836820092026959E-2</v>
      </c>
      <c r="P469" s="2751"/>
      <c r="Q469" s="2751"/>
      <c r="R469" s="238"/>
      <c r="Z469" s="238"/>
      <c r="AA469" s="238"/>
      <c r="AB469" s="238"/>
      <c r="AC469" s="238"/>
      <c r="AD469" s="238"/>
      <c r="AE469" s="238"/>
      <c r="AF469" s="238"/>
      <c r="AG469" s="238"/>
      <c r="AH469" s="238"/>
      <c r="AI469" s="238"/>
      <c r="AJ469" s="238"/>
      <c r="AK469" s="238"/>
      <c r="AL469" s="238"/>
      <c r="AM469" s="238"/>
      <c r="AN469" s="238"/>
      <c r="AO469" s="238"/>
      <c r="AP469" s="238"/>
      <c r="AQ469" s="238"/>
      <c r="AR469" s="238"/>
      <c r="AS469" s="238"/>
      <c r="AT469" s="238"/>
      <c r="AU469" s="238"/>
      <c r="AV469" s="238"/>
      <c r="AW469" s="238"/>
      <c r="AX469" s="238"/>
      <c r="AY469" s="238"/>
      <c r="AZ469" s="238"/>
      <c r="BB469" s="424"/>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37" customFormat="true" ht="25.15" customHeight="true" x14ac:dyDescent="0.2">
      <c r="A470" s="424"/>
      <c r="B470" s="424"/>
      <c r="C470" s="3536" t="s">
        <v>421</v>
      </c>
      <c r="D470" s="3537"/>
      <c r="E470" s="2760">
        <v>6.196597696133075E-2</v>
      </c>
      <c r="F470" s="2751"/>
      <c r="G470" s="2751"/>
      <c r="H470" s="3537" t="s">
        <v>579</v>
      </c>
      <c r="I470" s="3537"/>
      <c r="J470" s="2761">
        <v>1.5038086370777886E-4</v>
      </c>
      <c r="K470" s="2751"/>
      <c r="L470" s="2751"/>
      <c r="M470" s="3537" t="s">
        <v>587</v>
      </c>
      <c r="N470" s="3537"/>
      <c r="O470" s="2762">
        <v>-3.1527935001665265E-2</v>
      </c>
      <c r="P470" s="2751"/>
      <c r="Q470" s="2751"/>
      <c r="R470" s="238"/>
      <c r="Z470" s="238"/>
      <c r="AA470" s="238"/>
      <c r="AB470" s="238"/>
      <c r="AC470" s="238"/>
      <c r="AD470" s="238"/>
      <c r="AE470" s="238"/>
      <c r="AF470" s="238"/>
      <c r="AG470" s="238"/>
      <c r="AH470" s="238"/>
      <c r="AI470" s="238"/>
      <c r="AJ470" s="238"/>
      <c r="AK470" s="238"/>
      <c r="AL470" s="238"/>
      <c r="AM470" s="238"/>
      <c r="AN470" s="238"/>
      <c r="AO470" s="238"/>
      <c r="AP470" s="238"/>
      <c r="AQ470" s="238"/>
      <c r="AR470" s="238"/>
      <c r="AS470" s="238"/>
      <c r="AT470" s="238"/>
      <c r="AU470" s="238"/>
      <c r="AV470" s="238"/>
      <c r="AW470" s="238"/>
      <c r="AX470" s="238"/>
      <c r="AY470" s="238"/>
      <c r="AZ470" s="238"/>
      <c r="BB470" s="424"/>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37" customFormat="true" ht="25.15" customHeight="true" x14ac:dyDescent="0.2">
      <c r="A471" s="424"/>
      <c r="B471" s="424"/>
      <c r="C471" s="3536" t="s">
        <v>400</v>
      </c>
      <c r="D471" s="3537"/>
      <c r="E471" s="2760">
        <v>0.51707773347237806</v>
      </c>
      <c r="F471" s="2751"/>
      <c r="G471" s="2751"/>
      <c r="H471" s="3537" t="s">
        <v>558</v>
      </c>
      <c r="I471" s="3537"/>
      <c r="J471" s="2761">
        <v>3.2510363950381233E-2</v>
      </c>
      <c r="K471" s="2751"/>
      <c r="L471" s="2751"/>
      <c r="M471" s="3537" t="s">
        <v>581</v>
      </c>
      <c r="N471" s="3537"/>
      <c r="O471" s="2762">
        <v>-2.8754808159139549E-2</v>
      </c>
      <c r="P471" s="2751"/>
      <c r="Q471" s="2751"/>
      <c r="R471" s="238"/>
      <c r="Z471" s="238"/>
      <c r="AA471" s="238"/>
      <c r="AB471" s="238"/>
      <c r="AC471" s="238"/>
      <c r="AD471" s="238"/>
      <c r="AE471" s="238"/>
      <c r="AF471" s="238"/>
      <c r="AG471" s="238"/>
      <c r="AH471" s="238"/>
      <c r="AI471" s="238"/>
      <c r="AJ471" s="238"/>
      <c r="AK471" s="238"/>
      <c r="AL471" s="238"/>
      <c r="AM471" s="238"/>
      <c r="AN471" s="238"/>
      <c r="AO471" s="238"/>
      <c r="AP471" s="238"/>
      <c r="AQ471" s="238"/>
      <c r="AR471" s="238"/>
      <c r="AS471" s="238"/>
      <c r="AT471" s="238"/>
      <c r="AU471" s="238"/>
      <c r="AV471" s="238"/>
      <c r="AW471" s="238"/>
      <c r="AX471" s="238"/>
      <c r="AY471" s="238"/>
      <c r="AZ471" s="238"/>
      <c r="BB471" s="424"/>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37" customFormat="true" ht="25.15" customHeight="true" x14ac:dyDescent="0.2">
      <c r="A472" s="424"/>
      <c r="B472" s="424"/>
      <c r="C472" s="3536" t="s">
        <v>551</v>
      </c>
      <c r="D472" s="3537"/>
      <c r="E472" s="2760">
        <v>0.36259988242716035</v>
      </c>
      <c r="F472" s="2751"/>
      <c r="G472" s="2751"/>
      <c r="H472" s="3537" t="s">
        <v>322</v>
      </c>
      <c r="I472" s="3537"/>
      <c r="J472" s="2761">
        <v>0.32490105915683043</v>
      </c>
      <c r="K472" s="2751"/>
      <c r="L472" s="2751"/>
      <c r="M472" s="3537" t="s">
        <v>525</v>
      </c>
      <c r="N472" s="3537"/>
      <c r="O472" s="2762">
        <v>-2.6938495024587002E-2</v>
      </c>
      <c r="P472" s="2751"/>
      <c r="Q472" s="2751"/>
      <c r="R472" s="238"/>
      <c r="Z472" s="238"/>
      <c r="AA472" s="238"/>
      <c r="AB472" s="238"/>
      <c r="AC472" s="238"/>
      <c r="AD472" s="238"/>
      <c r="AE472" s="238"/>
      <c r="AF472" s="238"/>
      <c r="AG472" s="238"/>
      <c r="AH472" s="238"/>
      <c r="AI472" s="238"/>
      <c r="AJ472" s="238"/>
      <c r="AK472" s="238"/>
      <c r="AL472" s="238"/>
      <c r="AM472" s="238"/>
      <c r="AN472" s="238"/>
      <c r="AO472" s="238"/>
      <c r="AP472" s="238"/>
      <c r="AQ472" s="238"/>
      <c r="AR472" s="238"/>
      <c r="AS472" s="238"/>
      <c r="AT472" s="238"/>
      <c r="AU472" s="238"/>
      <c r="AV472" s="238"/>
      <c r="AW472" s="238"/>
      <c r="AX472" s="238"/>
      <c r="AY472" s="238"/>
      <c r="AZ472" s="238"/>
      <c r="BB472" s="424"/>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37" customFormat="true" ht="25.15" customHeight="true" x14ac:dyDescent="0.2">
      <c r="A473" s="424"/>
      <c r="B473" s="424"/>
      <c r="C473" s="3536" t="s">
        <v>438</v>
      </c>
      <c r="D473" s="3537"/>
      <c r="E473" s="2760">
        <v>4.315368357167116E-2</v>
      </c>
      <c r="F473" s="2751"/>
      <c r="G473" s="2751"/>
      <c r="H473" s="3537" t="s">
        <v>524</v>
      </c>
      <c r="I473" s="3537"/>
      <c r="J473" s="2761">
        <v>2.2418232429816973E-2</v>
      </c>
      <c r="K473" s="2751"/>
      <c r="L473" s="2751"/>
      <c r="M473" s="3537" t="s">
        <v>530</v>
      </c>
      <c r="N473" s="3537"/>
      <c r="O473" s="2762">
        <v>-2.4119314919300111E-2</v>
      </c>
      <c r="P473" s="2751"/>
      <c r="Q473" s="2751"/>
      <c r="R473" s="238"/>
      <c r="Z473" s="238"/>
      <c r="AA473" s="238"/>
      <c r="AB473" s="238"/>
      <c r="AC473" s="238"/>
      <c r="AD473" s="238"/>
      <c r="AE473" s="238"/>
      <c r="AF473" s="238"/>
      <c r="AG473" s="238"/>
      <c r="AH473" s="238"/>
      <c r="AI473" s="238"/>
      <c r="AJ473" s="238"/>
      <c r="AK473" s="238"/>
      <c r="AL473" s="238"/>
      <c r="AM473" s="238"/>
      <c r="AN473" s="238"/>
      <c r="AO473" s="238"/>
      <c r="AP473" s="238"/>
      <c r="AQ473" s="238"/>
      <c r="AR473" s="238"/>
      <c r="AS473" s="238"/>
      <c r="AT473" s="238"/>
      <c r="AU473" s="238"/>
      <c r="AV473" s="238"/>
      <c r="AW473" s="238"/>
      <c r="AX473" s="238"/>
      <c r="AY473" s="238"/>
      <c r="AZ473" s="238"/>
      <c r="BB473" s="424"/>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37" customFormat="true" ht="25.15" customHeight="true" x14ac:dyDescent="0.2">
      <c r="A474" s="424"/>
      <c r="B474" s="424"/>
      <c r="C474" s="3536" t="s">
        <v>411</v>
      </c>
      <c r="D474" s="3537"/>
      <c r="E474" s="2760">
        <v>0.17298806924677651</v>
      </c>
      <c r="F474" s="2751"/>
      <c r="G474" s="2751"/>
      <c r="H474" s="3537" t="s">
        <v>518</v>
      </c>
      <c r="I474" s="3537"/>
      <c r="J474" s="2761">
        <v>5.4698353126675934E-3</v>
      </c>
      <c r="K474" s="2751"/>
      <c r="L474" s="2751"/>
      <c r="M474" s="3537" t="s">
        <v>522</v>
      </c>
      <c r="N474" s="3537"/>
      <c r="O474" s="2762">
        <v>-2.240179688872335E-2</v>
      </c>
      <c r="P474" s="2751"/>
      <c r="Q474" s="2751"/>
      <c r="R474" s="238"/>
      <c r="Z474" s="238"/>
      <c r="AA474" s="238"/>
      <c r="AB474" s="238"/>
      <c r="AC474" s="238"/>
      <c r="AD474" s="238"/>
      <c r="AE474" s="238"/>
      <c r="AF474" s="238"/>
      <c r="AG474" s="238"/>
      <c r="AH474" s="238"/>
      <c r="AI474" s="238"/>
      <c r="AJ474" s="238"/>
      <c r="AK474" s="238"/>
      <c r="AL474" s="238"/>
      <c r="AM474" s="238"/>
      <c r="AN474" s="238"/>
      <c r="AO474" s="238"/>
      <c r="AP474" s="238"/>
      <c r="AQ474" s="238"/>
      <c r="AR474" s="238"/>
      <c r="AS474" s="238"/>
      <c r="AT474" s="238"/>
      <c r="AU474" s="238"/>
      <c r="AV474" s="238"/>
      <c r="AW474" s="238"/>
      <c r="AX474" s="238"/>
      <c r="AY474" s="238"/>
      <c r="AZ474" s="238"/>
      <c r="BB474" s="424"/>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37" customFormat="true" ht="25.15" customHeight="true" x14ac:dyDescent="0.2">
      <c r="A475" s="424"/>
      <c r="B475" s="424"/>
      <c r="C475" s="3536" t="s">
        <v>415</v>
      </c>
      <c r="D475" s="3537"/>
      <c r="E475" s="2760">
        <v>0.18656010260230665</v>
      </c>
      <c r="F475" s="2751"/>
      <c r="G475" s="2751"/>
      <c r="H475" s="3537" t="s">
        <v>522</v>
      </c>
      <c r="I475" s="3537"/>
      <c r="J475" s="2767">
        <v>5.9979953491301786E-5</v>
      </c>
      <c r="K475" s="2751"/>
      <c r="L475" s="2751"/>
      <c r="M475" s="3537" t="s">
        <v>588</v>
      </c>
      <c r="N475" s="3537"/>
      <c r="O475" s="2762">
        <v>-2.0035092551866848E-2</v>
      </c>
      <c r="P475" s="2751"/>
      <c r="Q475" s="2751"/>
      <c r="R475" s="238"/>
      <c r="Z475" s="238"/>
      <c r="AA475" s="238"/>
      <c r="AB475" s="238"/>
      <c r="AC475" s="238"/>
      <c r="AD475" s="238"/>
      <c r="AE475" s="238"/>
      <c r="AF475" s="238"/>
      <c r="AG475" s="238"/>
      <c r="AH475" s="238"/>
      <c r="AI475" s="238"/>
      <c r="AJ475" s="238"/>
      <c r="AK475" s="238"/>
      <c r="AL475" s="238"/>
      <c r="AM475" s="238"/>
      <c r="AN475" s="238"/>
      <c r="AO475" s="238"/>
      <c r="AP475" s="238"/>
      <c r="AQ475" s="238"/>
      <c r="AR475" s="238"/>
      <c r="AS475" s="238"/>
      <c r="AT475" s="238"/>
      <c r="AU475" s="238"/>
      <c r="AV475" s="238"/>
      <c r="AW475" s="238"/>
      <c r="AX475" s="238"/>
      <c r="AY475" s="238"/>
      <c r="AZ475" s="238"/>
      <c r="BB475" s="424"/>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37" customFormat="true" ht="25.15" customHeight="true" x14ac:dyDescent="0.2">
      <c r="A476" s="424"/>
      <c r="B476" s="424"/>
      <c r="C476" s="3536" t="s">
        <v>554</v>
      </c>
      <c r="D476" s="3537"/>
      <c r="E476" s="2760">
        <v>9.0178632068218995E-2</v>
      </c>
      <c r="F476" s="2751"/>
      <c r="G476" s="2751"/>
      <c r="H476" s="3537" t="s">
        <v>293</v>
      </c>
      <c r="I476" s="3537"/>
      <c r="J476" s="2761">
        <v>0.1253618257527116</v>
      </c>
      <c r="K476" s="2751"/>
      <c r="L476" s="2751"/>
      <c r="M476" s="3537" t="s">
        <v>578</v>
      </c>
      <c r="N476" s="3537"/>
      <c r="O476" s="2762">
        <v>-1.7939948794407572E-2</v>
      </c>
      <c r="P476" s="2751"/>
      <c r="Q476" s="2751"/>
      <c r="R476" s="238"/>
      <c r="Z476" s="238"/>
      <c r="AA476" s="238"/>
      <c r="AB476" s="238"/>
      <c r="AC476" s="238"/>
      <c r="AD476" s="238"/>
      <c r="AE476" s="238"/>
      <c r="AF476" s="238"/>
      <c r="AG476" s="238"/>
      <c r="AH476" s="238"/>
      <c r="AI476" s="238"/>
      <c r="AJ476" s="238"/>
      <c r="AK476" s="238"/>
      <c r="AL476" s="238"/>
      <c r="AM476" s="238"/>
      <c r="AN476" s="238"/>
      <c r="AO476" s="238"/>
      <c r="AP476" s="238"/>
      <c r="AQ476" s="238"/>
      <c r="AR476" s="238"/>
      <c r="AS476" s="238"/>
      <c r="AT476" s="238"/>
      <c r="AU476" s="238"/>
      <c r="AV476" s="238"/>
      <c r="AW476" s="238"/>
      <c r="AX476" s="238"/>
      <c r="AY476" s="238"/>
      <c r="AZ476" s="238"/>
      <c r="BB476" s="424"/>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37" customFormat="true" ht="25.15" customHeight="true" x14ac:dyDescent="0.2">
      <c r="A477" s="424"/>
      <c r="B477" s="424"/>
      <c r="C477" s="3536" t="s">
        <v>492</v>
      </c>
      <c r="D477" s="3537"/>
      <c r="E477" s="2760">
        <v>0.19025523301237202</v>
      </c>
      <c r="F477" s="2751"/>
      <c r="G477" s="2751"/>
      <c r="H477" s="3537" t="s">
        <v>528</v>
      </c>
      <c r="I477" s="3537"/>
      <c r="J477" s="2761">
        <v>1.2346713205248867E-3</v>
      </c>
      <c r="K477" s="2751"/>
      <c r="L477" s="2751"/>
      <c r="M477" s="3537" t="s">
        <v>532</v>
      </c>
      <c r="N477" s="3537"/>
      <c r="O477" s="2762">
        <v>1.7618998013338934E-2</v>
      </c>
      <c r="P477" s="2751"/>
      <c r="Q477" s="2751"/>
      <c r="R477" s="238"/>
      <c r="Z477" s="238"/>
      <c r="AA477" s="238"/>
      <c r="AB477" s="238"/>
      <c r="AC477" s="238"/>
      <c r="AD477" s="238"/>
      <c r="AE477" s="238"/>
      <c r="AF477" s="238"/>
      <c r="AG477" s="238"/>
      <c r="AH477" s="238"/>
      <c r="AI477" s="238"/>
      <c r="AJ477" s="238"/>
      <c r="AK477" s="238"/>
      <c r="AL477" s="238"/>
      <c r="AM477" s="238"/>
      <c r="AN477" s="238"/>
      <c r="AO477" s="238"/>
      <c r="AP477" s="238"/>
      <c r="AQ477" s="238"/>
      <c r="AR477" s="238"/>
      <c r="AS477" s="238"/>
      <c r="AT477" s="238"/>
      <c r="AU477" s="238"/>
      <c r="AV477" s="238"/>
      <c r="AW477" s="238"/>
      <c r="AX477" s="238"/>
      <c r="AY477" s="238"/>
      <c r="AZ477" s="238"/>
      <c r="BB477" s="424"/>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37" customFormat="true" ht="25.15" customHeight="true" x14ac:dyDescent="0.2">
      <c r="A478" s="424"/>
      <c r="B478" s="424"/>
      <c r="C478" s="3536" t="s">
        <v>514</v>
      </c>
      <c r="D478" s="3537"/>
      <c r="E478" s="2760">
        <v>2.436688387976238E-2</v>
      </c>
      <c r="F478" s="2751"/>
      <c r="G478" s="2751"/>
      <c r="H478" s="3537" t="s">
        <v>328</v>
      </c>
      <c r="I478" s="3537"/>
      <c r="J478" s="2761">
        <v>4.0453763400535712E-2</v>
      </c>
      <c r="K478" s="2751"/>
      <c r="L478" s="2751"/>
      <c r="M478" s="3537" t="s">
        <v>568</v>
      </c>
      <c r="N478" s="3537"/>
      <c r="O478" s="2762">
        <v>-1.7549584847480846E-2</v>
      </c>
      <c r="P478" s="2751"/>
      <c r="Q478" s="2751"/>
      <c r="R478" s="238"/>
      <c r="Z478" s="238"/>
      <c r="AA478" s="238"/>
      <c r="AB478" s="238"/>
      <c r="AC478" s="238"/>
      <c r="AD478" s="238"/>
      <c r="AE478" s="238"/>
      <c r="AF478" s="238"/>
      <c r="AG478" s="238"/>
      <c r="AH478" s="238"/>
      <c r="AI478" s="238"/>
      <c r="AJ478" s="238"/>
      <c r="AK478" s="238"/>
      <c r="AL478" s="238"/>
      <c r="AM478" s="238"/>
      <c r="AN478" s="238"/>
      <c r="AO478" s="238"/>
      <c r="AP478" s="238"/>
      <c r="AQ478" s="238"/>
      <c r="AR478" s="238"/>
      <c r="AS478" s="238"/>
      <c r="AT478" s="238"/>
      <c r="AU478" s="238"/>
      <c r="AV478" s="238"/>
      <c r="AW478" s="238"/>
      <c r="AX478" s="238"/>
      <c r="AY478" s="238"/>
      <c r="AZ478" s="238"/>
      <c r="BB478" s="424"/>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37" customFormat="true" ht="25.15" customHeight="true" x14ac:dyDescent="0.2">
      <c r="A479" s="424"/>
      <c r="B479" s="424"/>
      <c r="C479" s="3536" t="s">
        <v>584</v>
      </c>
      <c r="D479" s="3537"/>
      <c r="E479" s="2760">
        <v>1.0213543121057656E-4</v>
      </c>
      <c r="F479" s="2751"/>
      <c r="G479" s="2751"/>
      <c r="H479" s="3537" t="s">
        <v>527</v>
      </c>
      <c r="I479" s="3537"/>
      <c r="J479" s="2761">
        <v>1.1986878650133696E-2</v>
      </c>
      <c r="K479" s="2751"/>
      <c r="L479" s="2751"/>
      <c r="M479" s="3537" t="s">
        <v>585</v>
      </c>
      <c r="N479" s="3537"/>
      <c r="O479" s="2762">
        <v>1.6146559652306745E-2</v>
      </c>
      <c r="P479" s="2751"/>
      <c r="Q479" s="2751"/>
      <c r="R479" s="238"/>
      <c r="Z479" s="238"/>
      <c r="AA479" s="238"/>
      <c r="AB479" s="238"/>
      <c r="AC479" s="238"/>
      <c r="AD479" s="238"/>
      <c r="AE479" s="238"/>
      <c r="AF479" s="238"/>
      <c r="AG479" s="238"/>
      <c r="AH479" s="238"/>
      <c r="AI479" s="238"/>
      <c r="AJ479" s="238"/>
      <c r="AK479" s="238"/>
      <c r="AL479" s="238"/>
      <c r="AM479" s="238"/>
      <c r="AN479" s="238"/>
      <c r="AO479" s="238"/>
      <c r="AP479" s="238"/>
      <c r="AQ479" s="238"/>
      <c r="AR479" s="238"/>
      <c r="AS479" s="238"/>
      <c r="AT479" s="238"/>
      <c r="AU479" s="238"/>
      <c r="AV479" s="238"/>
      <c r="AW479" s="238"/>
      <c r="AX479" s="238"/>
      <c r="AY479" s="238"/>
      <c r="AZ479" s="238"/>
      <c r="BB479" s="424"/>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37" customFormat="true" ht="25.15" customHeight="true" x14ac:dyDescent="0.2">
      <c r="A480" s="424"/>
      <c r="B480" s="424"/>
      <c r="C480" s="3536" t="s">
        <v>497</v>
      </c>
      <c r="D480" s="3537"/>
      <c r="E480" s="2760">
        <v>0.25090262325226842</v>
      </c>
      <c r="F480" s="2751"/>
      <c r="G480" s="2751"/>
      <c r="H480" s="3537" t="s">
        <v>520</v>
      </c>
      <c r="I480" s="3537"/>
      <c r="J480" s="2761">
        <v>7.19580843138786E-3</v>
      </c>
      <c r="K480" s="2751"/>
      <c r="L480" s="2751"/>
      <c r="M480" s="3537" t="s">
        <v>579</v>
      </c>
      <c r="N480" s="3537"/>
      <c r="O480" s="2762">
        <v>1.5134213618505588E-2</v>
      </c>
      <c r="P480" s="2751"/>
      <c r="Q480" s="2751"/>
      <c r="R480" s="238"/>
      <c r="Z480" s="238"/>
      <c r="AA480" s="238"/>
      <c r="AB480" s="238"/>
      <c r="AC480" s="238"/>
      <c r="AD480" s="238"/>
      <c r="AE480" s="238"/>
      <c r="AF480" s="238"/>
      <c r="AG480" s="238"/>
      <c r="AH480" s="238"/>
      <c r="AI480" s="238"/>
      <c r="AJ480" s="238"/>
      <c r="AK480" s="238"/>
      <c r="AL480" s="238"/>
      <c r="AM480" s="238"/>
      <c r="AN480" s="238"/>
      <c r="AO480" s="238"/>
      <c r="AP480" s="238"/>
      <c r="AQ480" s="238"/>
      <c r="AR480" s="238"/>
      <c r="AS480" s="238"/>
      <c r="AT480" s="238"/>
      <c r="AU480" s="238"/>
      <c r="AV480" s="238"/>
      <c r="AW480" s="238"/>
      <c r="AX480" s="238"/>
      <c r="AY480" s="238"/>
      <c r="AZ480" s="238"/>
      <c r="BB480" s="424"/>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37" customFormat="true" ht="25.15" customHeight="true" x14ac:dyDescent="0.2">
      <c r="A481" s="424"/>
      <c r="B481" s="424"/>
      <c r="C481" s="3536" t="s">
        <v>495</v>
      </c>
      <c r="D481" s="3537"/>
      <c r="E481" s="2760">
        <v>0.10394177335704526</v>
      </c>
      <c r="F481" s="2751"/>
      <c r="G481" s="2751"/>
      <c r="H481" s="3537" t="s">
        <v>571</v>
      </c>
      <c r="I481" s="3537"/>
      <c r="J481" s="2761">
        <v>2.2212868504694248E-3</v>
      </c>
      <c r="K481" s="2751"/>
      <c r="L481" s="2751"/>
      <c r="M481" s="3537" t="s">
        <v>516</v>
      </c>
      <c r="N481" s="3537"/>
      <c r="O481" s="2762">
        <v>-1.3293373244565556E-2</v>
      </c>
      <c r="P481" s="2751"/>
      <c r="Q481" s="2751"/>
      <c r="R481" s="238"/>
      <c r="Z481" s="238"/>
      <c r="AA481" s="238"/>
      <c r="AB481" s="238"/>
      <c r="AC481" s="238"/>
      <c r="AD481" s="238"/>
      <c r="AE481" s="238"/>
      <c r="AF481" s="238"/>
      <c r="AG481" s="238"/>
      <c r="AH481" s="238"/>
      <c r="AI481" s="238"/>
      <c r="AJ481" s="238"/>
      <c r="AK481" s="238"/>
      <c r="AL481" s="238"/>
      <c r="AM481" s="238"/>
      <c r="AN481" s="238"/>
      <c r="AO481" s="238"/>
      <c r="AP481" s="238"/>
      <c r="AQ481" s="238"/>
      <c r="AR481" s="238"/>
      <c r="AS481" s="238"/>
      <c r="AT481" s="238"/>
      <c r="AU481" s="238"/>
      <c r="AV481" s="238"/>
      <c r="AW481" s="238"/>
      <c r="AX481" s="238"/>
      <c r="AY481" s="238"/>
      <c r="AZ481" s="238"/>
      <c r="BB481" s="424"/>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37" customFormat="true" ht="25.15" customHeight="true" x14ac:dyDescent="0.2">
      <c r="A482" s="424"/>
      <c r="B482" s="424"/>
      <c r="C482" s="3536" t="s">
        <v>579</v>
      </c>
      <c r="D482" s="3537"/>
      <c r="E482" s="2760">
        <v>2.586211340416067E-4</v>
      </c>
      <c r="F482" s="2751"/>
      <c r="G482" s="2751"/>
      <c r="H482" s="3537" t="s">
        <v>498</v>
      </c>
      <c r="I482" s="3537"/>
      <c r="J482" s="2761">
        <v>3.9219285114374142E-2</v>
      </c>
      <c r="K482" s="2751"/>
      <c r="L482" s="2751"/>
      <c r="M482" s="3537" t="s">
        <v>533</v>
      </c>
      <c r="N482" s="3537"/>
      <c r="O482" s="2762">
        <v>-1.3137977454482513E-2</v>
      </c>
      <c r="P482" s="2751"/>
      <c r="Q482" s="2751"/>
      <c r="R482" s="238"/>
      <c r="Z482" s="238"/>
      <c r="AA482" s="238"/>
      <c r="AB482" s="238"/>
      <c r="AC482" s="238"/>
      <c r="AD482" s="238"/>
      <c r="AE482" s="238"/>
      <c r="AF482" s="238"/>
      <c r="AG482" s="238"/>
      <c r="AH482" s="238"/>
      <c r="AI482" s="238"/>
      <c r="AJ482" s="238"/>
      <c r="AK482" s="238"/>
      <c r="AL482" s="238"/>
      <c r="AM482" s="238"/>
      <c r="AN482" s="238"/>
      <c r="AO482" s="238"/>
      <c r="AP482" s="238"/>
      <c r="AQ482" s="238"/>
      <c r="AR482" s="238"/>
      <c r="AS482" s="238"/>
      <c r="AT482" s="238"/>
      <c r="AU482" s="238"/>
      <c r="AV482" s="238"/>
      <c r="AW482" s="238"/>
      <c r="AX482" s="238"/>
      <c r="AY482" s="238"/>
      <c r="AZ482" s="238"/>
      <c r="BB482" s="424"/>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37" customFormat="true" ht="25.15" customHeight="true" x14ac:dyDescent="0.2">
      <c r="A483" s="424"/>
      <c r="B483" s="424"/>
      <c r="C483" s="3536" t="s">
        <v>532</v>
      </c>
      <c r="D483" s="3537"/>
      <c r="E483" s="2768">
        <v>1.4135802385716076E-5</v>
      </c>
      <c r="F483" s="2751"/>
      <c r="G483" s="2751"/>
      <c r="H483" s="3537" t="s">
        <v>560</v>
      </c>
      <c r="I483" s="3537"/>
      <c r="J483" s="2761">
        <v>1.8964059712275293E-2</v>
      </c>
      <c r="K483" s="2751"/>
      <c r="L483" s="2751"/>
      <c r="M483" s="3537" t="s">
        <v>584</v>
      </c>
      <c r="N483" s="3537"/>
      <c r="O483" s="2762">
        <v>1.1290653909751733E-2</v>
      </c>
      <c r="P483" s="2751"/>
      <c r="Q483" s="2751"/>
      <c r="R483" s="238"/>
      <c r="Z483" s="238"/>
      <c r="AA483" s="238"/>
      <c r="AB483" s="238"/>
      <c r="AC483" s="238"/>
      <c r="AD483" s="238"/>
      <c r="AE483" s="238"/>
      <c r="AF483" s="238"/>
      <c r="AG483" s="238"/>
      <c r="AH483" s="238"/>
      <c r="AI483" s="238"/>
      <c r="AJ483" s="238"/>
      <c r="AK483" s="238"/>
      <c r="AL483" s="238"/>
      <c r="AM483" s="238"/>
      <c r="AN483" s="238"/>
      <c r="AO483" s="238"/>
      <c r="AP483" s="238"/>
      <c r="AQ483" s="238"/>
      <c r="AR483" s="238"/>
      <c r="AS483" s="238"/>
      <c r="AT483" s="238"/>
      <c r="AU483" s="238"/>
      <c r="AV483" s="238"/>
      <c r="AW483" s="238"/>
      <c r="AX483" s="238"/>
      <c r="AY483" s="238"/>
      <c r="AZ483" s="238"/>
      <c r="BB483" s="424"/>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37" customFormat="true" ht="25.15" customHeight="true" x14ac:dyDescent="0.2">
      <c r="A484" s="424"/>
      <c r="B484" s="424"/>
      <c r="C484" s="3536" t="s">
        <v>558</v>
      </c>
      <c r="D484" s="3537"/>
      <c r="E484" s="2760">
        <v>1.294713144801507E-2</v>
      </c>
      <c r="F484" s="2751"/>
      <c r="G484" s="2751"/>
      <c r="H484" s="3537" t="s">
        <v>316</v>
      </c>
      <c r="I484" s="3537"/>
      <c r="J484" s="2761">
        <v>1.4652309584350166E-2</v>
      </c>
      <c r="K484" s="2751"/>
      <c r="L484" s="2751"/>
      <c r="M484" s="3537" t="s">
        <v>589</v>
      </c>
      <c r="N484" s="3537"/>
      <c r="O484" s="2762">
        <v>6.5959744921453159E-3</v>
      </c>
      <c r="P484" s="2751"/>
      <c r="Q484" s="2751"/>
      <c r="R484" s="238"/>
      <c r="Z484" s="238"/>
      <c r="AA484" s="238"/>
      <c r="AB484" s="238"/>
      <c r="AC484" s="238"/>
      <c r="AD484" s="238"/>
      <c r="AE484" s="238"/>
      <c r="AF484" s="238"/>
      <c r="AG484" s="238"/>
      <c r="AH484" s="238"/>
      <c r="AI484" s="238"/>
      <c r="AJ484" s="238"/>
      <c r="AK484" s="238"/>
      <c r="AL484" s="238"/>
      <c r="AM484" s="238"/>
      <c r="AN484" s="238"/>
      <c r="AO484" s="238"/>
      <c r="AP484" s="238"/>
      <c r="AQ484" s="238"/>
      <c r="AR484" s="238"/>
      <c r="AS484" s="238"/>
      <c r="AT484" s="238"/>
      <c r="AU484" s="238"/>
      <c r="AV484" s="238"/>
      <c r="AW484" s="238"/>
      <c r="AX484" s="238"/>
      <c r="AY484" s="238"/>
      <c r="AZ484" s="238"/>
      <c r="BB484" s="424"/>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37" customFormat="true" ht="25.15" customHeight="true" x14ac:dyDescent="0.2">
      <c r="A485" s="424"/>
      <c r="B485" s="424"/>
      <c r="C485" s="3536" t="s">
        <v>512</v>
      </c>
      <c r="D485" s="3537"/>
      <c r="E485" s="2760">
        <v>1.4399997654988466E-3</v>
      </c>
      <c r="F485" s="2751"/>
      <c r="G485" s="2751"/>
      <c r="H485" s="3537" t="s">
        <v>569</v>
      </c>
      <c r="I485" s="3537"/>
      <c r="J485" s="2761">
        <v>1.3562616429838924E-3</v>
      </c>
      <c r="K485" s="2751"/>
      <c r="L485" s="2751"/>
      <c r="M485" s="3537" t="s">
        <v>571</v>
      </c>
      <c r="N485" s="3537"/>
      <c r="O485" s="2769">
        <v>1.8761453008580961E-3</v>
      </c>
      <c r="P485" s="2751"/>
      <c r="Q485" s="2751"/>
      <c r="R485" s="238"/>
      <c r="Z485" s="238"/>
      <c r="AA485" s="238"/>
      <c r="AB485" s="238"/>
      <c r="AC485" s="238"/>
      <c r="AD485" s="238"/>
      <c r="AE485" s="238"/>
      <c r="AF485" s="238"/>
      <c r="AG485" s="238"/>
      <c r="AH485" s="238"/>
      <c r="AI485" s="238"/>
      <c r="AJ485" s="238"/>
      <c r="AK485" s="238"/>
      <c r="AL485" s="238"/>
      <c r="AM485" s="238"/>
      <c r="AN485" s="238"/>
      <c r="AO485" s="238"/>
      <c r="AP485" s="238"/>
      <c r="AQ485" s="238"/>
      <c r="AR485" s="238"/>
      <c r="AS485" s="238"/>
      <c r="AT485" s="238"/>
      <c r="AU485" s="238"/>
      <c r="AV485" s="238"/>
      <c r="AW485" s="238"/>
      <c r="AX485" s="238"/>
      <c r="AY485" s="238"/>
      <c r="AZ485" s="238"/>
      <c r="BB485" s="424"/>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37" customFormat="true" ht="25.15" customHeight="true" x14ac:dyDescent="0.2">
      <c r="A486" s="424"/>
      <c r="B486" s="424"/>
      <c r="C486" s="3536" t="s">
        <v>322</v>
      </c>
      <c r="D486" s="3537"/>
      <c r="E486" s="2760">
        <v>0.27726077715219916</v>
      </c>
      <c r="F486" s="2751"/>
      <c r="G486" s="2751"/>
      <c r="H486" s="3537" t="s">
        <v>494</v>
      </c>
      <c r="I486" s="3537"/>
      <c r="J486" s="2761">
        <v>8.5827379703445547E-3</v>
      </c>
      <c r="K486" s="2751"/>
      <c r="L486" s="2751"/>
      <c r="M486" s="3555"/>
      <c r="N486" s="3555"/>
      <c r="O486" s="2751"/>
      <c r="P486" s="2751"/>
      <c r="Q486" s="2751"/>
      <c r="R486" s="238"/>
      <c r="Z486" s="238"/>
      <c r="AA486" s="238"/>
      <c r="AB486" s="238"/>
      <c r="AC486" s="238"/>
      <c r="AD486" s="238"/>
      <c r="AE486" s="238"/>
      <c r="AF486" s="238"/>
      <c r="AG486" s="238"/>
      <c r="AH486" s="238"/>
      <c r="AI486" s="238"/>
      <c r="AJ486" s="238"/>
      <c r="AK486" s="238"/>
      <c r="AL486" s="238"/>
      <c r="AM486" s="238"/>
      <c r="AN486" s="238"/>
      <c r="AO486" s="238"/>
      <c r="AP486" s="238"/>
      <c r="AQ486" s="238"/>
      <c r="AR486" s="238"/>
      <c r="AS486" s="238"/>
      <c r="AT486" s="238"/>
      <c r="AU486" s="238"/>
      <c r="AV486" s="238"/>
      <c r="AW486" s="238"/>
      <c r="AX486" s="238"/>
      <c r="AY486" s="238"/>
      <c r="AZ486" s="238"/>
      <c r="BB486" s="424"/>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37" customFormat="true" ht="25.15" customHeight="true" x14ac:dyDescent="0.2">
      <c r="A487" s="424"/>
      <c r="B487" s="424"/>
      <c r="C487" s="3536" t="s">
        <v>524</v>
      </c>
      <c r="D487" s="3537"/>
      <c r="E487" s="2760">
        <v>1.107229607373914E-2</v>
      </c>
      <c r="F487" s="2751"/>
      <c r="G487" s="2751"/>
      <c r="H487" s="3537" t="s">
        <v>507</v>
      </c>
      <c r="I487" s="3537"/>
      <c r="J487" s="2761">
        <v>9.6438796196375381E-4</v>
      </c>
      <c r="K487" s="2751"/>
      <c r="L487" s="2751"/>
      <c r="M487" s="3555"/>
      <c r="N487" s="3555"/>
      <c r="O487" s="2751"/>
      <c r="P487" s="2751"/>
      <c r="Q487" s="2751"/>
      <c r="R487" s="238"/>
      <c r="Z487" s="238"/>
      <c r="AA487" s="238"/>
      <c r="AB487" s="238"/>
      <c r="AC487" s="238"/>
      <c r="AD487" s="238"/>
      <c r="AE487" s="238"/>
      <c r="AF487" s="238"/>
      <c r="AG487" s="238"/>
      <c r="AH487" s="238"/>
      <c r="AI487" s="238"/>
      <c r="AJ487" s="238"/>
      <c r="AK487" s="238"/>
      <c r="AL487" s="238"/>
      <c r="AM487" s="238"/>
      <c r="AN487" s="238"/>
      <c r="AO487" s="238"/>
      <c r="AP487" s="238"/>
      <c r="AQ487" s="238"/>
      <c r="AR487" s="238"/>
      <c r="AS487" s="238"/>
      <c r="AT487" s="238"/>
      <c r="AU487" s="238"/>
      <c r="AV487" s="238"/>
      <c r="AW487" s="238"/>
      <c r="AX487" s="238"/>
      <c r="AY487" s="238"/>
      <c r="AZ487" s="238"/>
      <c r="BB487" s="424"/>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37" customFormat="true" ht="25.15" customHeight="true" x14ac:dyDescent="0.2">
      <c r="A488" s="424"/>
      <c r="B488" s="424"/>
      <c r="C488" s="3536" t="s">
        <v>518</v>
      </c>
      <c r="D488" s="3537"/>
      <c r="E488" s="2760">
        <v>1.5004661033208909E-3</v>
      </c>
      <c r="F488" s="2751"/>
      <c r="G488" s="2751"/>
      <c r="H488" s="3537" t="s">
        <v>568</v>
      </c>
      <c r="I488" s="3537"/>
      <c r="J488" s="2761">
        <v>9.6503253150066123E-3</v>
      </c>
      <c r="K488" s="2751"/>
      <c r="L488" s="2751"/>
      <c r="M488" s="3555"/>
      <c r="N488" s="3555"/>
      <c r="O488" s="2751"/>
      <c r="P488" s="2751"/>
      <c r="Q488" s="2751"/>
      <c r="R488" s="238"/>
      <c r="Z488" s="238"/>
      <c r="AA488" s="238"/>
      <c r="AB488" s="238"/>
      <c r="AC488" s="238"/>
      <c r="AD488" s="238"/>
      <c r="AE488" s="238"/>
      <c r="AF488" s="238"/>
      <c r="AG488" s="238"/>
      <c r="AH488" s="238"/>
      <c r="AI488" s="238"/>
      <c r="AJ488" s="238"/>
      <c r="AK488" s="238"/>
      <c r="AL488" s="238"/>
      <c r="AM488" s="238"/>
      <c r="AN488" s="238"/>
      <c r="AO488" s="238"/>
      <c r="AP488" s="238"/>
      <c r="AQ488" s="238"/>
      <c r="AR488" s="238"/>
      <c r="AS488" s="238"/>
      <c r="AT488" s="238"/>
      <c r="AU488" s="238"/>
      <c r="AV488" s="238"/>
      <c r="AW488" s="238"/>
      <c r="AX488" s="238"/>
      <c r="AY488" s="238"/>
      <c r="AZ488" s="238"/>
      <c r="BB488" s="424"/>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37" customFormat="true" ht="25.15" customHeight="true" x14ac:dyDescent="0.2">
      <c r="A489" s="424"/>
      <c r="B489" s="424"/>
      <c r="C489" s="3536" t="s">
        <v>522</v>
      </c>
      <c r="D489" s="3537"/>
      <c r="E489" s="2768">
        <v>5.4647663069408062E-5</v>
      </c>
      <c r="F489" s="2751"/>
      <c r="G489" s="2751"/>
      <c r="H489" s="3537" t="s">
        <v>561</v>
      </c>
      <c r="I489" s="3537"/>
      <c r="J489" s="2761">
        <v>2.3056757702352368E-2</v>
      </c>
      <c r="K489" s="2751"/>
      <c r="L489" s="2751"/>
      <c r="M489" s="3537" t="s">
        <v>237</v>
      </c>
      <c r="N489" s="3537"/>
      <c r="O489" s="3537"/>
      <c r="P489" s="2751"/>
      <c r="Q489" s="2751"/>
      <c r="R489" s="238"/>
      <c r="Z489" s="238"/>
      <c r="AA489" s="238"/>
      <c r="AB489" s="238"/>
      <c r="AC489" s="238"/>
      <c r="AD489" s="238"/>
      <c r="AE489" s="238"/>
      <c r="AF489" s="238"/>
      <c r="AG489" s="238"/>
      <c r="AH489" s="238"/>
      <c r="AI489" s="238"/>
      <c r="AJ489" s="238"/>
      <c r="AK489" s="238"/>
      <c r="AL489" s="238"/>
      <c r="AM489" s="238"/>
      <c r="AN489" s="238"/>
      <c r="AO489" s="238"/>
      <c r="AP489" s="238"/>
      <c r="AQ489" s="238"/>
      <c r="AR489" s="238"/>
      <c r="AS489" s="238"/>
      <c r="AT489" s="238"/>
      <c r="AU489" s="238"/>
      <c r="AV489" s="238"/>
      <c r="AW489" s="238"/>
      <c r="AX489" s="238"/>
      <c r="AY489" s="238"/>
      <c r="AZ489" s="238"/>
      <c r="BB489" s="424"/>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37" customFormat="true" ht="25.15" customHeight="true" x14ac:dyDescent="0.2">
      <c r="A490" s="424"/>
      <c r="B490" s="424"/>
      <c r="C490" s="3536" t="s">
        <v>585</v>
      </c>
      <c r="D490" s="3537"/>
      <c r="E490" s="2768">
        <v>3.6251664149227804E-5</v>
      </c>
      <c r="F490" s="2751"/>
      <c r="G490" s="2751"/>
      <c r="H490" s="3537" t="s">
        <v>575</v>
      </c>
      <c r="I490" s="3537"/>
      <c r="J490" s="2761">
        <v>4.9324485144164266E-4</v>
      </c>
      <c r="K490" s="2751"/>
      <c r="L490" s="2751"/>
      <c r="M490" s="3537" t="s">
        <v>206</v>
      </c>
      <c r="N490" s="3537"/>
      <c r="O490" s="2770" t="s">
        <v>238</v>
      </c>
      <c r="P490" s="2751"/>
      <c r="Q490" s="2751"/>
      <c r="R490" s="238"/>
      <c r="Z490" s="238"/>
      <c r="AA490" s="238"/>
      <c r="AB490" s="238"/>
      <c r="AC490" s="238"/>
      <c r="AD490" s="238"/>
      <c r="AE490" s="238"/>
      <c r="AF490" s="238"/>
      <c r="AG490" s="238"/>
      <c r="AH490" s="238"/>
      <c r="AI490" s="238"/>
      <c r="AJ490" s="238"/>
      <c r="AK490" s="238"/>
      <c r="AL490" s="238"/>
      <c r="AM490" s="238"/>
      <c r="AN490" s="238"/>
      <c r="AO490" s="238"/>
      <c r="AP490" s="238"/>
      <c r="AQ490" s="238"/>
      <c r="AR490" s="238"/>
      <c r="AS490" s="238"/>
      <c r="AT490" s="238"/>
      <c r="AU490" s="238"/>
      <c r="AV490" s="238"/>
      <c r="AW490" s="238"/>
      <c r="AX490" s="238"/>
      <c r="AY490" s="238"/>
      <c r="AZ490" s="238"/>
      <c r="BB490" s="424"/>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37" customFormat="true" ht="25.15" customHeight="true" x14ac:dyDescent="0.2">
      <c r="A491" s="424"/>
      <c r="B491" s="424"/>
      <c r="C491" s="3536" t="s">
        <v>293</v>
      </c>
      <c r="D491" s="3537"/>
      <c r="E491" s="2760">
        <v>0.25911650124746938</v>
      </c>
      <c r="F491" s="2751"/>
      <c r="G491" s="2751"/>
      <c r="H491" s="3537" t="s">
        <v>485</v>
      </c>
      <c r="I491" s="3537"/>
      <c r="J491" s="2761">
        <v>0.3620371088879154</v>
      </c>
      <c r="K491" s="2751"/>
      <c r="L491" s="2751"/>
      <c r="M491" s="3537" t="s">
        <v>510</v>
      </c>
      <c r="N491" s="3537"/>
      <c r="O491" s="2759">
        <v>9.0148657363884228E-3</v>
      </c>
      <c r="P491" s="2751"/>
      <c r="Q491" s="2751"/>
      <c r="R491" s="238"/>
      <c r="Z491" s="238"/>
      <c r="AA491" s="238"/>
      <c r="AB491" s="238"/>
      <c r="AC491" s="238"/>
      <c r="AD491" s="238"/>
      <c r="AE491" s="238"/>
      <c r="AF491" s="238"/>
      <c r="AG491" s="238"/>
      <c r="AH491" s="238"/>
      <c r="AI491" s="238"/>
      <c r="AJ491" s="238"/>
      <c r="AK491" s="238"/>
      <c r="AL491" s="238"/>
      <c r="AM491" s="238"/>
      <c r="AN491" s="238"/>
      <c r="AO491" s="238"/>
      <c r="AP491" s="238"/>
      <c r="AQ491" s="238"/>
      <c r="AR491" s="238"/>
      <c r="AS491" s="238"/>
      <c r="AT491" s="238"/>
      <c r="AU491" s="238"/>
      <c r="AV491" s="238"/>
      <c r="AW491" s="238"/>
      <c r="AX491" s="238"/>
      <c r="AY491" s="238"/>
      <c r="AZ491" s="238"/>
      <c r="BB491" s="424"/>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37" customFormat="true" ht="25.15" customHeight="true" x14ac:dyDescent="0.2">
      <c r="A492" s="424"/>
      <c r="B492" s="424"/>
      <c r="C492" s="3536" t="s">
        <v>528</v>
      </c>
      <c r="D492" s="3537"/>
      <c r="E492" s="2760">
        <v>3.3692895532903768E-3</v>
      </c>
      <c r="F492" s="2751"/>
      <c r="G492" s="2751"/>
      <c r="H492" s="3537" t="s">
        <v>564</v>
      </c>
      <c r="I492" s="3537"/>
      <c r="J492" s="2761">
        <v>1.064048476687123E-2</v>
      </c>
      <c r="K492" s="2751"/>
      <c r="L492" s="2751"/>
      <c r="M492" s="3537" t="s">
        <v>399</v>
      </c>
      <c r="N492" s="3537"/>
      <c r="O492" s="2762">
        <v>5.8449464161859775E-2</v>
      </c>
      <c r="P492" s="2751"/>
      <c r="Q492" s="2751"/>
      <c r="R492" s="238"/>
      <c r="Z492" s="238"/>
      <c r="AA492" s="238"/>
      <c r="AB492" s="238"/>
      <c r="AC492" s="238"/>
      <c r="AD492" s="238"/>
      <c r="AE492" s="238"/>
      <c r="AF492" s="238"/>
      <c r="AG492" s="238"/>
      <c r="AH492" s="238"/>
      <c r="AI492" s="238"/>
      <c r="AJ492" s="238"/>
      <c r="AK492" s="238"/>
      <c r="AL492" s="238"/>
      <c r="AM492" s="238"/>
      <c r="AN492" s="238"/>
      <c r="AO492" s="238"/>
      <c r="AP492" s="238"/>
      <c r="AQ492" s="238"/>
      <c r="AR492" s="238"/>
      <c r="AS492" s="238"/>
      <c r="AT492" s="238"/>
      <c r="AU492" s="238"/>
      <c r="AV492" s="238"/>
      <c r="AW492" s="238"/>
      <c r="AX492" s="238"/>
      <c r="AY492" s="238"/>
      <c r="AZ492" s="238"/>
      <c r="BB492" s="424"/>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37" customFormat="true" ht="25.15" customHeight="true" x14ac:dyDescent="0.2">
      <c r="A493" s="424"/>
      <c r="B493" s="424"/>
      <c r="C493" s="3536" t="s">
        <v>328</v>
      </c>
      <c r="D493" s="3537"/>
      <c r="E493" s="2760">
        <v>9.7239787297274005E-2</v>
      </c>
      <c r="F493" s="2751"/>
      <c r="G493" s="2751"/>
      <c r="H493" s="3537" t="s">
        <v>566</v>
      </c>
      <c r="I493" s="3537"/>
      <c r="J493" s="2761">
        <v>1.0794036248467481E-2</v>
      </c>
      <c r="K493" s="2751"/>
      <c r="L493" s="2751"/>
      <c r="M493" s="3537" t="s">
        <v>421</v>
      </c>
      <c r="N493" s="3537"/>
      <c r="O493" s="2762">
        <v>0.15289923243512998</v>
      </c>
      <c r="P493" s="2751"/>
      <c r="Q493" s="2751"/>
      <c r="R493" s="238"/>
      <c r="Z493" s="238"/>
      <c r="AA493" s="238"/>
      <c r="AB493" s="238"/>
      <c r="AC493" s="238"/>
      <c r="AD493" s="238"/>
      <c r="AE493" s="238"/>
      <c r="AF493" s="238"/>
      <c r="AG493" s="238"/>
      <c r="AH493" s="238"/>
      <c r="AI493" s="238"/>
      <c r="AJ493" s="238"/>
      <c r="AK493" s="238"/>
      <c r="AL493" s="238"/>
      <c r="AM493" s="238"/>
      <c r="AN493" s="238"/>
      <c r="AO493" s="238"/>
      <c r="AP493" s="238"/>
      <c r="AQ493" s="238"/>
      <c r="AR493" s="238"/>
      <c r="AS493" s="238"/>
      <c r="AT493" s="238"/>
      <c r="AU493" s="238"/>
      <c r="AV493" s="238"/>
      <c r="AW493" s="238"/>
      <c r="AX493" s="238"/>
      <c r="AY493" s="238"/>
      <c r="AZ493" s="238"/>
      <c r="BB493" s="424"/>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37" customFormat="true" ht="25.15" customHeight="true" x14ac:dyDescent="0.2">
      <c r="A494" s="424"/>
      <c r="B494" s="424"/>
      <c r="C494" s="3536" t="s">
        <v>527</v>
      </c>
      <c r="D494" s="3537"/>
      <c r="E494" s="2760">
        <v>2.1540027658079546E-2</v>
      </c>
      <c r="F494" s="2751"/>
      <c r="G494" s="2751"/>
      <c r="H494" s="3537" t="s">
        <v>570</v>
      </c>
      <c r="I494" s="3537"/>
      <c r="J494" s="2761">
        <v>1.8318856752653757E-4</v>
      </c>
      <c r="K494" s="2751"/>
      <c r="L494" s="2751"/>
      <c r="M494" s="3537" t="s">
        <v>400</v>
      </c>
      <c r="N494" s="3537"/>
      <c r="O494" s="2762">
        <v>0.19313505880782103</v>
      </c>
      <c r="P494" s="2751"/>
      <c r="Q494" s="2751"/>
      <c r="R494" s="238"/>
      <c r="Z494" s="238"/>
      <c r="AA494" s="238"/>
      <c r="AB494" s="238"/>
      <c r="AC494" s="238"/>
      <c r="AD494" s="238"/>
      <c r="AE494" s="238"/>
      <c r="AF494" s="238"/>
      <c r="AG494" s="238"/>
      <c r="AH494" s="238"/>
      <c r="AI494" s="238"/>
      <c r="AJ494" s="238"/>
      <c r="AK494" s="238"/>
      <c r="AL494" s="238"/>
      <c r="AM494" s="238"/>
      <c r="AN494" s="238"/>
      <c r="AO494" s="238"/>
      <c r="AP494" s="238"/>
      <c r="AQ494" s="238"/>
      <c r="AR494" s="238"/>
      <c r="AS494" s="238"/>
      <c r="AT494" s="238"/>
      <c r="AU494" s="238"/>
      <c r="AV494" s="238"/>
      <c r="AW494" s="238"/>
      <c r="AX494" s="238"/>
      <c r="AY494" s="238"/>
      <c r="AZ494" s="238"/>
      <c r="BB494" s="424"/>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37" customFormat="true" ht="25.15" customHeight="true" x14ac:dyDescent="0.2">
      <c r="A495" s="424"/>
      <c r="B495" s="424"/>
      <c r="C495" s="3536" t="s">
        <v>533</v>
      </c>
      <c r="D495" s="3537"/>
      <c r="E495" s="2768">
        <v>8.0489804066771086E-5</v>
      </c>
      <c r="F495" s="2751"/>
      <c r="G495" s="2751"/>
      <c r="H495" s="3537" t="s">
        <v>505</v>
      </c>
      <c r="I495" s="3537"/>
      <c r="J495" s="2761">
        <v>1.5227026902581431E-2</v>
      </c>
      <c r="K495" s="2751"/>
      <c r="L495" s="2751"/>
      <c r="M495" s="3537" t="s">
        <v>551</v>
      </c>
      <c r="N495" s="3537"/>
      <c r="O495" s="2762">
        <v>2.4552625656578942E-2</v>
      </c>
      <c r="P495" s="2751"/>
      <c r="Q495" s="2751"/>
      <c r="R495" s="238"/>
      <c r="Z495" s="238"/>
      <c r="AA495" s="238"/>
      <c r="AB495" s="238"/>
      <c r="AC495" s="238"/>
      <c r="AD495" s="238"/>
      <c r="AE495" s="238"/>
      <c r="AF495" s="238"/>
      <c r="AG495" s="238"/>
      <c r="AH495" s="238"/>
      <c r="AI495" s="238"/>
      <c r="AJ495" s="238"/>
      <c r="AK495" s="238"/>
      <c r="AL495" s="238"/>
      <c r="AM495" s="238"/>
      <c r="AN495" s="238"/>
      <c r="AO495" s="238"/>
      <c r="AP495" s="238"/>
      <c r="AQ495" s="238"/>
      <c r="AR495" s="238"/>
      <c r="AS495" s="238"/>
      <c r="AT495" s="238"/>
      <c r="AU495" s="238"/>
      <c r="AV495" s="238"/>
      <c r="AW495" s="238"/>
      <c r="AX495" s="238"/>
      <c r="AY495" s="238"/>
      <c r="AZ495" s="238"/>
      <c r="BB495" s="424"/>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37" customFormat="true" ht="25.15" customHeight="true" x14ac:dyDescent="0.2">
      <c r="A496" s="424"/>
      <c r="B496" s="424"/>
      <c r="C496" s="3536" t="s">
        <v>520</v>
      </c>
      <c r="D496" s="3537"/>
      <c r="E496" s="2768">
        <v>8.644794697514611E-6</v>
      </c>
      <c r="F496" s="2751"/>
      <c r="G496" s="2751"/>
      <c r="H496" s="3537" t="s">
        <v>482</v>
      </c>
      <c r="I496" s="3537"/>
      <c r="J496" s="2761">
        <v>0.45122281483417465</v>
      </c>
      <c r="K496" s="2751"/>
      <c r="L496" s="2751"/>
      <c r="M496" s="3537" t="s">
        <v>438</v>
      </c>
      <c r="N496" s="3537"/>
      <c r="O496" s="2762">
        <v>3.1397565982266035E-2</v>
      </c>
      <c r="P496" s="2751"/>
      <c r="Q496" s="2751"/>
      <c r="R496" s="238"/>
      <c r="Z496" s="238"/>
      <c r="AA496" s="238"/>
      <c r="AB496" s="238"/>
      <c r="AC496" s="238"/>
      <c r="AD496" s="238"/>
      <c r="AE496" s="238"/>
      <c r="AF496" s="238"/>
      <c r="AG496" s="238"/>
      <c r="AH496" s="238"/>
      <c r="AI496" s="238"/>
      <c r="AJ496" s="238"/>
      <c r="AK496" s="238"/>
      <c r="AL496" s="238"/>
      <c r="AM496" s="238"/>
      <c r="AN496" s="238"/>
      <c r="AO496" s="238"/>
      <c r="AP496" s="238"/>
      <c r="AQ496" s="238"/>
      <c r="AR496" s="238"/>
      <c r="AS496" s="238"/>
      <c r="AT496" s="238"/>
      <c r="AU496" s="238"/>
      <c r="AV496" s="238"/>
      <c r="AW496" s="238"/>
      <c r="AX496" s="238"/>
      <c r="AY496" s="238"/>
      <c r="AZ496" s="238"/>
      <c r="BB496" s="424"/>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37" customFormat="true" ht="25.15" customHeight="true" x14ac:dyDescent="0.2">
      <c r="A497" s="424"/>
      <c r="B497" s="424"/>
      <c r="C497" s="3536" t="s">
        <v>571</v>
      </c>
      <c r="D497" s="3537"/>
      <c r="E497" s="2760">
        <v>3.6806507812703402E-4</v>
      </c>
      <c r="F497" s="2751"/>
      <c r="G497" s="2751"/>
      <c r="H497" s="3537" t="s">
        <v>525</v>
      </c>
      <c r="I497" s="3537"/>
      <c r="J497" s="2761">
        <v>3.7196207731663663E-3</v>
      </c>
      <c r="K497" s="2751"/>
      <c r="L497" s="2751"/>
      <c r="M497" s="3537" t="s">
        <v>411</v>
      </c>
      <c r="N497" s="3537"/>
      <c r="O497" s="2762">
        <v>0.28568676134272253</v>
      </c>
      <c r="P497" s="2751"/>
      <c r="Q497" s="2751"/>
      <c r="R497" s="238"/>
      <c r="Z497" s="238"/>
      <c r="AA497" s="238"/>
      <c r="AB497" s="238"/>
      <c r="AC497" s="238"/>
      <c r="AD497" s="238"/>
      <c r="AE497" s="238"/>
      <c r="AF497" s="238"/>
      <c r="AG497" s="238"/>
      <c r="AH497" s="238"/>
      <c r="AI497" s="238"/>
      <c r="AJ497" s="238"/>
      <c r="AK497" s="238"/>
      <c r="AL497" s="238"/>
      <c r="AM497" s="238"/>
      <c r="AN497" s="238"/>
      <c r="AO497" s="238"/>
      <c r="AP497" s="238"/>
      <c r="AQ497" s="238"/>
      <c r="AR497" s="238"/>
      <c r="AS497" s="238"/>
      <c r="AT497" s="238"/>
      <c r="AU497" s="238"/>
      <c r="AV497" s="238"/>
      <c r="AW497" s="238"/>
      <c r="AX497" s="238"/>
      <c r="AY497" s="238"/>
      <c r="AZ497" s="238"/>
      <c r="BB497" s="424"/>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37" customFormat="true" ht="25.15" customHeight="true" x14ac:dyDescent="0.2">
      <c r="A498" s="424"/>
      <c r="B498" s="424"/>
      <c r="C498" s="3536" t="s">
        <v>498</v>
      </c>
      <c r="D498" s="3537"/>
      <c r="E498" s="2760">
        <v>8.3505783459697711E-2</v>
      </c>
      <c r="F498" s="2751"/>
      <c r="G498" s="2751"/>
      <c r="H498" s="3537" t="s">
        <v>530</v>
      </c>
      <c r="I498" s="3537"/>
      <c r="J498" s="2761">
        <v>2.7194158398666869E-4</v>
      </c>
      <c r="K498" s="2751"/>
      <c r="L498" s="2751"/>
      <c r="M498" s="3537" t="s">
        <v>415</v>
      </c>
      <c r="N498" s="3537"/>
      <c r="O498" s="2762">
        <v>2.7334681090583457E-2</v>
      </c>
      <c r="P498" s="2751"/>
      <c r="Q498" s="2751"/>
      <c r="R498" s="238"/>
      <c r="Z498" s="238"/>
      <c r="AA498" s="238"/>
      <c r="AB498" s="238"/>
      <c r="AC498" s="238"/>
      <c r="AD498" s="238"/>
      <c r="AE498" s="238"/>
      <c r="AF498" s="238"/>
      <c r="AG498" s="238"/>
      <c r="AH498" s="238"/>
      <c r="AI498" s="238"/>
      <c r="AJ498" s="238"/>
      <c r="AK498" s="238"/>
      <c r="AL498" s="238"/>
      <c r="AM498" s="238"/>
      <c r="AN498" s="238"/>
      <c r="AO498" s="238"/>
      <c r="AP498" s="238"/>
      <c r="AQ498" s="238"/>
      <c r="AR498" s="238"/>
      <c r="AS498" s="238"/>
      <c r="AT498" s="238"/>
      <c r="AU498" s="238"/>
      <c r="AV498" s="238"/>
      <c r="AW498" s="238"/>
      <c r="AX498" s="238"/>
      <c r="AY498" s="238"/>
      <c r="AZ498" s="238"/>
      <c r="BB498" s="424"/>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37" customFormat="true" ht="25.15" customHeight="true" x14ac:dyDescent="0.2">
      <c r="A499" s="424"/>
      <c r="B499" s="424"/>
      <c r="C499" s="3536" t="s">
        <v>560</v>
      </c>
      <c r="D499" s="3537"/>
      <c r="E499" s="2760">
        <v>2.7083271485714655E-2</v>
      </c>
      <c r="F499" s="2751"/>
      <c r="G499" s="2751"/>
      <c r="H499" s="3537" t="s">
        <v>406</v>
      </c>
      <c r="I499" s="3537"/>
      <c r="J499" s="2761">
        <v>0.44816350434597058</v>
      </c>
      <c r="K499" s="2751"/>
      <c r="L499" s="2751"/>
      <c r="M499" s="3537" t="s">
        <v>554</v>
      </c>
      <c r="N499" s="3537"/>
      <c r="O499" s="2762">
        <v>3.2775130399446276E-3</v>
      </c>
      <c r="P499" s="2751"/>
      <c r="Q499" s="2751"/>
      <c r="R499" s="238"/>
      <c r="Z499" s="238"/>
      <c r="AA499" s="238"/>
      <c r="AB499" s="238"/>
      <c r="AC499" s="238"/>
      <c r="AD499" s="238"/>
      <c r="AE499" s="238"/>
      <c r="AF499" s="238"/>
      <c r="AG499" s="238"/>
      <c r="AH499" s="238"/>
      <c r="AI499" s="238"/>
      <c r="AJ499" s="238"/>
      <c r="AK499" s="238"/>
      <c r="AL499" s="238"/>
      <c r="AM499" s="238"/>
      <c r="AN499" s="238"/>
      <c r="AO499" s="238"/>
      <c r="AP499" s="238"/>
      <c r="AQ499" s="238"/>
      <c r="AR499" s="238"/>
      <c r="AS499" s="238"/>
      <c r="AT499" s="238"/>
      <c r="AU499" s="238"/>
      <c r="AV499" s="238"/>
      <c r="AW499" s="238"/>
      <c r="AX499" s="238"/>
      <c r="AY499" s="238"/>
      <c r="AZ499" s="238"/>
      <c r="BB499" s="424"/>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37" customFormat="true" ht="25.15" customHeight="true" x14ac:dyDescent="0.2">
      <c r="A500" s="424"/>
      <c r="B500" s="424"/>
      <c r="C500" s="3536" t="s">
        <v>316</v>
      </c>
      <c r="D500" s="3537"/>
      <c r="E500" s="2760">
        <v>1.2155906342788021E-2</v>
      </c>
      <c r="F500" s="2751"/>
      <c r="G500" s="2751"/>
      <c r="H500" s="3537" t="s">
        <v>553</v>
      </c>
      <c r="I500" s="3537"/>
      <c r="J500" s="2761">
        <v>0.16568602026237303</v>
      </c>
      <c r="K500" s="2751"/>
      <c r="L500" s="2751"/>
      <c r="M500" s="3537" t="s">
        <v>492</v>
      </c>
      <c r="N500" s="3537"/>
      <c r="O500" s="2762">
        <v>0.1987087048402392</v>
      </c>
      <c r="P500" s="2751"/>
      <c r="Q500" s="2751"/>
      <c r="R500" s="238"/>
      <c r="Z500" s="238"/>
      <c r="AA500" s="238"/>
      <c r="AB500" s="238"/>
      <c r="AC500" s="238"/>
      <c r="AD500" s="238"/>
      <c r="AE500" s="238"/>
      <c r="AF500" s="238"/>
      <c r="AG500" s="238"/>
      <c r="AH500" s="238"/>
      <c r="AI500" s="238"/>
      <c r="AJ500" s="238"/>
      <c r="AK500" s="238"/>
      <c r="AL500" s="238"/>
      <c r="AM500" s="238"/>
      <c r="AN500" s="238"/>
      <c r="AO500" s="238"/>
      <c r="AP500" s="238"/>
      <c r="AQ500" s="238"/>
      <c r="AR500" s="238"/>
      <c r="AS500" s="238"/>
      <c r="AT500" s="238"/>
      <c r="AU500" s="238"/>
      <c r="AV500" s="238"/>
      <c r="AW500" s="238"/>
      <c r="AX500" s="238"/>
      <c r="AY500" s="238"/>
      <c r="AZ500" s="238"/>
      <c r="BB500" s="424"/>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37" customFormat="true" ht="25.15" customHeight="true" x14ac:dyDescent="0.2">
      <c r="A501" s="424"/>
      <c r="B501" s="424"/>
      <c r="C501" s="3536" t="s">
        <v>578</v>
      </c>
      <c r="D501" s="3537"/>
      <c r="E501" s="2760">
        <v>3.9425047121108845E-4</v>
      </c>
      <c r="F501" s="2751"/>
      <c r="G501" s="2751"/>
      <c r="H501" s="3537" t="s">
        <v>550</v>
      </c>
      <c r="I501" s="3537"/>
      <c r="J501" s="2761">
        <v>0.39030264014306482</v>
      </c>
      <c r="K501" s="2751"/>
      <c r="L501" s="2751"/>
      <c r="M501" s="3537" t="s">
        <v>514</v>
      </c>
      <c r="N501" s="3537"/>
      <c r="O501" s="2762">
        <v>4.2919532748600811E-3</v>
      </c>
      <c r="P501" s="2751"/>
      <c r="Q501" s="2751"/>
      <c r="R501" s="238"/>
      <c r="Z501" s="238"/>
      <c r="AA501" s="238"/>
      <c r="AB501" s="238"/>
      <c r="AC501" s="238"/>
      <c r="AD501" s="238"/>
      <c r="AE501" s="238"/>
      <c r="AF501" s="238"/>
      <c r="AG501" s="238"/>
      <c r="AH501" s="238"/>
      <c r="AI501" s="238"/>
      <c r="AJ501" s="238"/>
      <c r="AK501" s="238"/>
      <c r="AL501" s="238"/>
      <c r="AM501" s="238"/>
      <c r="AN501" s="238"/>
      <c r="AO501" s="238"/>
      <c r="AP501" s="238"/>
      <c r="AQ501" s="238"/>
      <c r="AR501" s="238"/>
      <c r="AS501" s="238"/>
      <c r="AT501" s="238"/>
      <c r="AU501" s="238"/>
      <c r="AV501" s="238"/>
      <c r="AW501" s="238"/>
      <c r="AX501" s="238"/>
      <c r="AY501" s="238"/>
      <c r="AZ501" s="238"/>
      <c r="BB501" s="424"/>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37" customFormat="true" ht="25.15" customHeight="true" x14ac:dyDescent="0.2">
      <c r="A502" s="424"/>
      <c r="B502" s="424"/>
      <c r="C502" s="3536" t="s">
        <v>569</v>
      </c>
      <c r="D502" s="3537"/>
      <c r="E502" s="2760">
        <v>6.5451262649079455E-3</v>
      </c>
      <c r="F502" s="2751"/>
      <c r="G502" s="2751"/>
      <c r="H502" s="3537" t="s">
        <v>546</v>
      </c>
      <c r="I502" s="3537"/>
      <c r="J502" s="2761">
        <v>0.48662345610847324</v>
      </c>
      <c r="K502" s="2751"/>
      <c r="L502" s="2751"/>
      <c r="M502" s="3537" t="s">
        <v>584</v>
      </c>
      <c r="N502" s="3537"/>
      <c r="O502" s="2762">
        <v>1.2747886570979212E-4</v>
      </c>
      <c r="P502" s="2751"/>
      <c r="Q502" s="2751"/>
      <c r="R502" s="238"/>
      <c r="Z502" s="238"/>
      <c r="AA502" s="238"/>
      <c r="AB502" s="238"/>
      <c r="AC502" s="238"/>
      <c r="AD502" s="238"/>
      <c r="AE502" s="238"/>
      <c r="AF502" s="238"/>
      <c r="AG502" s="238"/>
      <c r="AH502" s="238"/>
      <c r="AI502" s="238"/>
      <c r="AJ502" s="238"/>
      <c r="AK502" s="238"/>
      <c r="AL502" s="238"/>
      <c r="AM502" s="238"/>
      <c r="AN502" s="238"/>
      <c r="AO502" s="238"/>
      <c r="AP502" s="238"/>
      <c r="AQ502" s="238"/>
      <c r="AR502" s="238"/>
      <c r="AS502" s="238"/>
      <c r="AT502" s="238"/>
      <c r="AU502" s="238"/>
      <c r="AV502" s="238"/>
      <c r="AW502" s="238"/>
      <c r="AX502" s="238"/>
      <c r="AY502" s="238"/>
      <c r="AZ502" s="238"/>
      <c r="BB502" s="424"/>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37" customFormat="true" ht="25.15" customHeight="true" x14ac:dyDescent="0.2">
      <c r="A503" s="424"/>
      <c r="B503" s="424"/>
      <c r="C503" s="3536" t="s">
        <v>581</v>
      </c>
      <c r="D503" s="3537"/>
      <c r="E503" s="2760">
        <v>3.0525847930089204E-4</v>
      </c>
      <c r="F503" s="2751"/>
      <c r="G503" s="2751"/>
      <c r="H503" s="3537" t="s">
        <v>562</v>
      </c>
      <c r="I503" s="3537"/>
      <c r="J503" s="2761">
        <v>1.291033372451684E-2</v>
      </c>
      <c r="K503" s="2751"/>
      <c r="L503" s="2751"/>
      <c r="M503" s="3537" t="s">
        <v>497</v>
      </c>
      <c r="N503" s="3537"/>
      <c r="O503" s="2762">
        <v>2.4385900705683403E-2</v>
      </c>
      <c r="P503" s="2751"/>
      <c r="Q503" s="2751"/>
      <c r="R503" s="238"/>
      <c r="Z503" s="238"/>
      <c r="AA503" s="238"/>
      <c r="AB503" s="238"/>
      <c r="AC503" s="238"/>
      <c r="AD503" s="238"/>
      <c r="AE503" s="238"/>
      <c r="AF503" s="238"/>
      <c r="AG503" s="238"/>
      <c r="AH503" s="238"/>
      <c r="AI503" s="238"/>
      <c r="AJ503" s="238"/>
      <c r="AK503" s="238"/>
      <c r="AL503" s="238"/>
      <c r="AM503" s="238"/>
      <c r="AN503" s="238"/>
      <c r="AO503" s="238"/>
      <c r="AP503" s="238"/>
      <c r="AQ503" s="238"/>
      <c r="AR503" s="238"/>
      <c r="AS503" s="238"/>
      <c r="AT503" s="238"/>
      <c r="AU503" s="238"/>
      <c r="AV503" s="238"/>
      <c r="AW503" s="238"/>
      <c r="AX503" s="238"/>
      <c r="AY503" s="238"/>
      <c r="AZ503" s="238"/>
      <c r="BB503" s="424"/>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37" customFormat="true" ht="25.15" customHeight="true" x14ac:dyDescent="0.2">
      <c r="A504" s="424"/>
      <c r="B504" s="424"/>
      <c r="C504" s="3536" t="s">
        <v>494</v>
      </c>
      <c r="D504" s="3537"/>
      <c r="E504" s="2760">
        <v>0.13926091006993316</v>
      </c>
      <c r="F504" s="2751"/>
      <c r="G504" s="2751"/>
      <c r="H504" s="3537" t="s">
        <v>555</v>
      </c>
      <c r="I504" s="3537"/>
      <c r="J504" s="2761">
        <v>6.0680474337725943E-2</v>
      </c>
      <c r="K504" s="2751"/>
      <c r="L504" s="2751"/>
      <c r="M504" s="3537" t="s">
        <v>495</v>
      </c>
      <c r="N504" s="3537"/>
      <c r="O504" s="2762">
        <v>0.20027634997910829</v>
      </c>
      <c r="P504" s="2751"/>
      <c r="Q504" s="2751"/>
      <c r="R504" s="238"/>
      <c r="Z504" s="238"/>
      <c r="AA504" s="238"/>
      <c r="AB504" s="238"/>
      <c r="AC504" s="238"/>
      <c r="AD504" s="238"/>
      <c r="AE504" s="238"/>
      <c r="AF504" s="238"/>
      <c r="AG504" s="238"/>
      <c r="AH504" s="238"/>
      <c r="AI504" s="238"/>
      <c r="AJ504" s="238"/>
      <c r="AK504" s="238"/>
      <c r="AL504" s="238"/>
      <c r="AM504" s="238"/>
      <c r="AN504" s="238"/>
      <c r="AO504" s="238"/>
      <c r="AP504" s="238"/>
      <c r="AQ504" s="238"/>
      <c r="AR504" s="238"/>
      <c r="AS504" s="238"/>
      <c r="AT504" s="238"/>
      <c r="AU504" s="238"/>
      <c r="AV504" s="238"/>
      <c r="AW504" s="238"/>
      <c r="AX504" s="238"/>
      <c r="AY504" s="238"/>
      <c r="AZ504" s="238"/>
      <c r="BB504" s="424"/>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37" customFormat="true" ht="25.15" customHeight="true" x14ac:dyDescent="0.2">
      <c r="A505" s="424"/>
      <c r="B505" s="424"/>
      <c r="C505" s="3536" t="s">
        <v>507</v>
      </c>
      <c r="D505" s="3537"/>
      <c r="E505" s="2760">
        <v>1.5396649663394081E-2</v>
      </c>
      <c r="F505" s="2751"/>
      <c r="G505" s="2751"/>
      <c r="H505" s="3537" t="s">
        <v>531</v>
      </c>
      <c r="I505" s="3537"/>
      <c r="J505" s="2771">
        <v>3.4783045184721567E-5</v>
      </c>
      <c r="K505" s="2751"/>
      <c r="L505" s="2751"/>
      <c r="M505" s="3537" t="s">
        <v>579</v>
      </c>
      <c r="N505" s="3537"/>
      <c r="O505" s="2762">
        <v>2.2904442185055999E-4</v>
      </c>
      <c r="P505" s="2751"/>
      <c r="Q505" s="2751"/>
      <c r="R505" s="238"/>
      <c r="Z505" s="238"/>
      <c r="AA505" s="238"/>
      <c r="AB505" s="238"/>
      <c r="AC505" s="238"/>
      <c r="AD505" s="238"/>
      <c r="AE505" s="238"/>
      <c r="AF505" s="238"/>
      <c r="AG505" s="238"/>
      <c r="AH505" s="238"/>
      <c r="AI505" s="238"/>
      <c r="AJ505" s="238"/>
      <c r="AK505" s="238"/>
      <c r="AL505" s="238"/>
      <c r="AM505" s="238"/>
      <c r="AN505" s="238"/>
      <c r="AO505" s="238"/>
      <c r="AP505" s="238"/>
      <c r="AQ505" s="238"/>
      <c r="AR505" s="238"/>
      <c r="AS505" s="238"/>
      <c r="AT505" s="238"/>
      <c r="AU505" s="238"/>
      <c r="AV505" s="238"/>
      <c r="AW505" s="238"/>
      <c r="AX505" s="238"/>
      <c r="AY505" s="238"/>
      <c r="AZ505" s="238"/>
      <c r="BB505" s="424"/>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37" customFormat="true" ht="25.15" customHeight="true" x14ac:dyDescent="0.2">
      <c r="A506" s="424"/>
      <c r="B506" s="424"/>
      <c r="C506" s="3536" t="s">
        <v>568</v>
      </c>
      <c r="D506" s="3537"/>
      <c r="E506" s="2760">
        <v>4.6768366948501446E-3</v>
      </c>
      <c r="F506" s="2751"/>
      <c r="G506" s="2751"/>
      <c r="H506" s="3555"/>
      <c r="I506" s="3555"/>
      <c r="J506" s="2751"/>
      <c r="K506" s="2751"/>
      <c r="L506" s="2751"/>
      <c r="M506" s="3537" t="s">
        <v>532</v>
      </c>
      <c r="N506" s="3537"/>
      <c r="O506" s="2762">
        <v>3.1042909099404133E-4</v>
      </c>
      <c r="P506" s="2751"/>
      <c r="Q506" s="2751"/>
      <c r="R506" s="238"/>
      <c r="Z506" s="238"/>
      <c r="AA506" s="238"/>
      <c r="AB506" s="238"/>
      <c r="AC506" s="238"/>
      <c r="AD506" s="238"/>
      <c r="AE506" s="238"/>
      <c r="AF506" s="238"/>
      <c r="AG506" s="238"/>
      <c r="AH506" s="238"/>
      <c r="AI506" s="238"/>
      <c r="AJ506" s="238"/>
      <c r="AK506" s="238"/>
      <c r="AL506" s="238"/>
      <c r="AM506" s="238"/>
      <c r="AN506" s="238"/>
      <c r="AO506" s="238"/>
      <c r="AP506" s="238"/>
      <c r="AQ506" s="238"/>
      <c r="AR506" s="238"/>
      <c r="AS506" s="238"/>
      <c r="AT506" s="238"/>
      <c r="AU506" s="238"/>
      <c r="AV506" s="238"/>
      <c r="AW506" s="238"/>
      <c r="AX506" s="238"/>
      <c r="AY506" s="238"/>
      <c r="AZ506" s="238"/>
      <c r="BB506" s="424"/>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37" customFormat="true" ht="25.15" customHeight="true" x14ac:dyDescent="0.2">
      <c r="A507" s="424"/>
      <c r="B507" s="424"/>
      <c r="C507" s="3536" t="s">
        <v>561</v>
      </c>
      <c r="D507" s="3537"/>
      <c r="E507" s="2760">
        <v>2.6069283432424262E-2</v>
      </c>
      <c r="F507" s="2751"/>
      <c r="G507" s="2751"/>
      <c r="H507" s="3555"/>
      <c r="I507" s="3555"/>
      <c r="J507" s="2751"/>
      <c r="K507" s="2751"/>
      <c r="L507" s="2751"/>
      <c r="M507" s="3537" t="s">
        <v>558</v>
      </c>
      <c r="N507" s="3537"/>
      <c r="O507" s="2762">
        <v>5.0111290732674542E-3</v>
      </c>
      <c r="P507" s="2751"/>
      <c r="Q507" s="2751"/>
      <c r="R507" s="238"/>
      <c r="Z507" s="238"/>
      <c r="AA507" s="238"/>
      <c r="AB507" s="238"/>
      <c r="AC507" s="238"/>
      <c r="AD507" s="238"/>
      <c r="AE507" s="238"/>
      <c r="AF507" s="238"/>
      <c r="AG507" s="238"/>
      <c r="AH507" s="238"/>
      <c r="AI507" s="238"/>
      <c r="AJ507" s="238"/>
      <c r="AK507" s="238"/>
      <c r="AL507" s="238"/>
      <c r="AM507" s="238"/>
      <c r="AN507" s="238"/>
      <c r="AO507" s="238"/>
      <c r="AP507" s="238"/>
      <c r="AQ507" s="238"/>
      <c r="AR507" s="238"/>
      <c r="AS507" s="238"/>
      <c r="AT507" s="238"/>
      <c r="AU507" s="238"/>
      <c r="AV507" s="238"/>
      <c r="AW507" s="238"/>
      <c r="AX507" s="238"/>
      <c r="AY507" s="238"/>
      <c r="AZ507" s="238"/>
      <c r="BB507" s="424"/>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37" customFormat="true" ht="25.15" customHeight="true" x14ac:dyDescent="0.2">
      <c r="A508" s="424"/>
      <c r="B508" s="424"/>
      <c r="C508" s="3536" t="s">
        <v>516</v>
      </c>
      <c r="D508" s="3537"/>
      <c r="E508" s="2760">
        <v>1.0811429896013004E-4</v>
      </c>
      <c r="F508" s="2751"/>
      <c r="G508" s="2751"/>
      <c r="H508" s="3537" t="s">
        <v>239</v>
      </c>
      <c r="I508" s="3537"/>
      <c r="J508" s="3537"/>
      <c r="K508" s="3537"/>
      <c r="L508" s="3537"/>
      <c r="M508" s="3537" t="s">
        <v>512</v>
      </c>
      <c r="N508" s="3537"/>
      <c r="O508" s="2762">
        <v>2.3228237271325763E-3</v>
      </c>
      <c r="P508" s="2751"/>
      <c r="Q508" s="2751"/>
      <c r="R508" s="238"/>
      <c r="Z508" s="238"/>
      <c r="AA508" s="238"/>
      <c r="AB508" s="238"/>
      <c r="AC508" s="238"/>
      <c r="AD508" s="238"/>
      <c r="AE508" s="238"/>
      <c r="AF508" s="238"/>
      <c r="AG508" s="238"/>
      <c r="AH508" s="238"/>
      <c r="AI508" s="238"/>
      <c r="AJ508" s="238"/>
      <c r="AK508" s="238"/>
      <c r="AL508" s="238"/>
      <c r="AM508" s="238"/>
      <c r="AN508" s="238"/>
      <c r="AO508" s="238"/>
      <c r="AP508" s="238"/>
      <c r="AQ508" s="238"/>
      <c r="AR508" s="238"/>
      <c r="AS508" s="238"/>
      <c r="AT508" s="238"/>
      <c r="AU508" s="238"/>
      <c r="AV508" s="238"/>
      <c r="AW508" s="238"/>
      <c r="AX508" s="238"/>
      <c r="AY508" s="238"/>
      <c r="AZ508" s="238"/>
      <c r="BB508" s="424"/>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37" customFormat="true" ht="25.15" customHeight="true" x14ac:dyDescent="0.2">
      <c r="A509" s="424"/>
      <c r="B509" s="424"/>
      <c r="C509" s="3558" t="s">
        <v>575</v>
      </c>
      <c r="D509" s="3537"/>
      <c r="E509" s="2760">
        <v>7.7423787916967119E-4</v>
      </c>
      <c r="F509" s="2751"/>
      <c r="G509" s="2751"/>
      <c r="H509" s="3537" t="s">
        <v>218</v>
      </c>
      <c r="I509" s="3537"/>
      <c r="J509" s="3552" t="s">
        <v>240</v>
      </c>
      <c r="K509" s="3553"/>
      <c r="L509" s="3554"/>
      <c r="M509" s="3537" t="s">
        <v>322</v>
      </c>
      <c r="N509" s="3537"/>
      <c r="O509" s="2762">
        <v>6.4383923128750201E-2</v>
      </c>
      <c r="P509" s="2751"/>
      <c r="Q509" s="2751"/>
      <c r="R509" s="238"/>
      <c r="Z509" s="238"/>
      <c r="AA509" s="238"/>
      <c r="AB509" s="238"/>
      <c r="AC509" s="238"/>
      <c r="AD509" s="238"/>
      <c r="AE509" s="238"/>
      <c r="AF509" s="238"/>
      <c r="AG509" s="238"/>
      <c r="AH509" s="238"/>
      <c r="AI509" s="238"/>
      <c r="AJ509" s="238"/>
      <c r="AK509" s="238"/>
      <c r="AL509" s="238"/>
      <c r="AM509" s="238"/>
      <c r="AN509" s="238"/>
      <c r="AO509" s="238"/>
      <c r="AP509" s="238"/>
      <c r="AQ509" s="238"/>
      <c r="AR509" s="238"/>
      <c r="AS509" s="238"/>
      <c r="AT509" s="238"/>
      <c r="AU509" s="238"/>
      <c r="AV509" s="238"/>
      <c r="AW509" s="238"/>
      <c r="AX509" s="238"/>
      <c r="AY509" s="238"/>
      <c r="AZ509" s="238"/>
      <c r="BB509" s="424"/>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37" customFormat="true" ht="25.15" customHeight="true" x14ac:dyDescent="0.2">
      <c r="A510" s="424"/>
      <c r="B510" s="424"/>
      <c r="C510" s="3556" t="s">
        <v>485</v>
      </c>
      <c r="D510" s="3537"/>
      <c r="E510" s="2760">
        <v>0.44546423707084681</v>
      </c>
      <c r="F510" s="2751"/>
      <c r="G510" s="2751"/>
      <c r="H510" s="3537"/>
      <c r="I510" s="3537"/>
      <c r="J510" s="2772" t="s">
        <v>197</v>
      </c>
      <c r="K510" s="2773" t="s">
        <v>241</v>
      </c>
      <c r="L510" s="2774" t="s">
        <v>242</v>
      </c>
      <c r="M510" s="3537" t="s">
        <v>524</v>
      </c>
      <c r="N510" s="3537"/>
      <c r="O510" s="2762">
        <v>1.11850572331674E-2</v>
      </c>
      <c r="P510" s="2751"/>
      <c r="Q510" s="2751"/>
      <c r="R510" s="238"/>
      <c r="Z510" s="238"/>
      <c r="AA510" s="238"/>
      <c r="AB510" s="238"/>
      <c r="AC510" s="238"/>
      <c r="AD510" s="238"/>
      <c r="AE510" s="238"/>
      <c r="AF510" s="238"/>
      <c r="AG510" s="238"/>
      <c r="AH510" s="238"/>
      <c r="AI510" s="238"/>
      <c r="AJ510" s="238"/>
      <c r="AK510" s="238"/>
      <c r="AL510" s="238"/>
      <c r="AM510" s="238"/>
      <c r="AN510" s="238"/>
      <c r="AO510" s="238"/>
      <c r="AP510" s="238"/>
      <c r="AQ510" s="238"/>
      <c r="AR510" s="238"/>
      <c r="AS510" s="238"/>
      <c r="AT510" s="238"/>
      <c r="AU510" s="238"/>
      <c r="AV510" s="238"/>
      <c r="AW510" s="238"/>
      <c r="AX510" s="238"/>
      <c r="AY510" s="238"/>
      <c r="AZ510" s="238"/>
      <c r="BB510" s="424"/>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37" customFormat="true" ht="25.15" customHeight="true" x14ac:dyDescent="0.2">
      <c r="A511" s="424"/>
      <c r="B511" s="424"/>
      <c r="C511" s="3556" t="s">
        <v>564</v>
      </c>
      <c r="D511" s="3537"/>
      <c r="E511" s="2760">
        <v>1.7551423255741196E-2</v>
      </c>
      <c r="F511" s="2751"/>
      <c r="G511" s="2751"/>
      <c r="H511" s="3537" t="s">
        <v>219</v>
      </c>
      <c r="I511" s="3537"/>
      <c r="J511" s="2775">
        <v>5.6332429191639166</v>
      </c>
      <c r="K511" s="2776">
        <v>11.496414120742687</v>
      </c>
      <c r="L511" s="2777">
        <v>11.496414120742687</v>
      </c>
      <c r="M511" s="3537" t="s">
        <v>518</v>
      </c>
      <c r="N511" s="3537"/>
      <c r="O511" s="2762">
        <v>2.3652939582483336E-3</v>
      </c>
      <c r="P511" s="2751"/>
      <c r="Q511" s="2751"/>
      <c r="R511" s="238"/>
      <c r="Z511" s="238"/>
      <c r="AA511" s="238"/>
      <c r="AB511" s="238"/>
      <c r="AC511" s="238"/>
      <c r="AD511" s="238"/>
      <c r="AE511" s="238"/>
      <c r="AF511" s="238"/>
      <c r="AG511" s="238"/>
      <c r="AH511" s="238"/>
      <c r="AI511" s="238"/>
      <c r="AJ511" s="238"/>
      <c r="AK511" s="238"/>
      <c r="AL511" s="238"/>
      <c r="AM511" s="238"/>
      <c r="AN511" s="238"/>
      <c r="AO511" s="238"/>
      <c r="AP511" s="238"/>
      <c r="AQ511" s="238"/>
      <c r="AR511" s="238"/>
      <c r="AS511" s="238"/>
      <c r="AT511" s="238"/>
      <c r="AU511" s="238"/>
      <c r="AV511" s="238"/>
      <c r="AW511" s="238"/>
      <c r="AX511" s="238"/>
      <c r="AY511" s="238"/>
      <c r="AZ511" s="238"/>
      <c r="BB511" s="424"/>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37" customFormat="true" ht="25.15" customHeight="true" x14ac:dyDescent="0.2">
      <c r="A512" s="424"/>
      <c r="B512" s="424"/>
      <c r="C512" s="3556" t="s">
        <v>566</v>
      </c>
      <c r="D512" s="3537"/>
      <c r="E512" s="2760">
        <v>1.3692626436003337E-2</v>
      </c>
      <c r="F512" s="2751"/>
      <c r="G512" s="2751"/>
      <c r="H512" s="3555"/>
      <c r="I512" s="3555"/>
      <c r="J512" s="2751"/>
      <c r="K512" s="2751"/>
      <c r="L512" s="2751"/>
      <c r="M512" s="3537" t="s">
        <v>522</v>
      </c>
      <c r="N512" s="3537"/>
      <c r="O512" s="2762">
        <v>5.0184050384361519E-4</v>
      </c>
      <c r="P512" s="2751"/>
      <c r="Q512" s="2751"/>
      <c r="R512" s="238"/>
      <c r="Z512" s="238"/>
      <c r="AA512" s="238"/>
      <c r="AB512" s="238"/>
      <c r="AC512" s="238"/>
      <c r="AD512" s="238"/>
      <c r="AE512" s="238"/>
      <c r="AF512" s="238"/>
      <c r="AG512" s="238"/>
      <c r="AH512" s="238"/>
      <c r="AI512" s="238"/>
      <c r="AJ512" s="238"/>
      <c r="AK512" s="238"/>
      <c r="AL512" s="238"/>
      <c r="AM512" s="238"/>
      <c r="AN512" s="238"/>
      <c r="AO512" s="238"/>
      <c r="AP512" s="238"/>
      <c r="AQ512" s="238"/>
      <c r="AR512" s="238"/>
      <c r="AS512" s="238"/>
      <c r="AT512" s="238"/>
      <c r="AU512" s="238"/>
      <c r="AV512" s="238"/>
      <c r="AW512" s="238"/>
      <c r="AX512" s="238"/>
      <c r="AY512" s="238"/>
      <c r="AZ512" s="238"/>
      <c r="BB512" s="424"/>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37" customFormat="true" ht="25.15" customHeight="true" x14ac:dyDescent="0.2">
      <c r="A513" s="424"/>
      <c r="B513" s="424"/>
      <c r="C513" s="3557" t="s">
        <v>570</v>
      </c>
      <c r="D513" s="3537"/>
      <c r="E513" s="2760">
        <v>2.249816736962566E-3</v>
      </c>
      <c r="F513" s="2751"/>
      <c r="G513" s="2751"/>
      <c r="H513" s="3555"/>
      <c r="I513" s="3555"/>
      <c r="J513" s="2751"/>
      <c r="K513" s="2751"/>
      <c r="L513" s="2751"/>
      <c r="M513" s="3537" t="s">
        <v>585</v>
      </c>
      <c r="N513" s="3537"/>
      <c r="O513" s="2762">
        <v>2.6071138860550011E-4</v>
      </c>
      <c r="P513" s="2751"/>
      <c r="Q513" s="2751"/>
      <c r="R513" s="238"/>
      <c r="Z513" s="238"/>
      <c r="AA513" s="238"/>
      <c r="AB513" s="238"/>
      <c r="AC513" s="238"/>
      <c r="AD513" s="238"/>
      <c r="AE513" s="238"/>
      <c r="AF513" s="238"/>
      <c r="AG513" s="238"/>
      <c r="AH513" s="238"/>
      <c r="AI513" s="238"/>
      <c r="AJ513" s="238"/>
      <c r="AK513" s="238"/>
      <c r="AL513" s="238"/>
      <c r="AM513" s="238"/>
      <c r="AN513" s="238"/>
      <c r="AO513" s="238"/>
      <c r="AP513" s="238"/>
      <c r="AQ513" s="238"/>
      <c r="AR513" s="238"/>
      <c r="AS513" s="238"/>
      <c r="AT513" s="238"/>
      <c r="AU513" s="238"/>
      <c r="AV513" s="238"/>
      <c r="AW513" s="238"/>
      <c r="AX513" s="238"/>
      <c r="AY513" s="238"/>
      <c r="AZ513" s="238"/>
      <c r="BB513" s="424"/>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37" customFormat="true" ht="25.15" customHeight="true" x14ac:dyDescent="0.2">
      <c r="A514" s="424"/>
      <c r="B514" s="424"/>
      <c r="C514" s="3551" t="s">
        <v>505</v>
      </c>
      <c r="D514" s="3537"/>
      <c r="E514" s="2760">
        <v>6.3700038738393444E-2</v>
      </c>
      <c r="F514" s="2751"/>
      <c r="G514" s="2751"/>
      <c r="H514" s="3537" t="s">
        <v>243</v>
      </c>
      <c r="I514" s="3537"/>
      <c r="J514" s="3537"/>
      <c r="K514" s="2751"/>
      <c r="L514" s="2751"/>
      <c r="M514" s="3537" t="s">
        <v>293</v>
      </c>
      <c r="N514" s="3537"/>
      <c r="O514" s="2762">
        <v>0.10577910962559417</v>
      </c>
      <c r="P514" s="2751"/>
      <c r="Q514" s="2751"/>
      <c r="R514" s="238"/>
      <c r="Z514" s="238"/>
      <c r="AA514" s="238"/>
      <c r="AB514" s="238"/>
      <c r="AC514" s="238"/>
      <c r="AD514" s="238"/>
      <c r="AE514" s="238"/>
      <c r="AF514" s="238"/>
      <c r="AG514" s="238"/>
      <c r="AH514" s="238"/>
      <c r="AI514" s="238"/>
      <c r="AJ514" s="238"/>
      <c r="AK514" s="238"/>
      <c r="AL514" s="238"/>
      <c r="AM514" s="238"/>
      <c r="AN514" s="238"/>
      <c r="AO514" s="238"/>
      <c r="AP514" s="238"/>
      <c r="AQ514" s="238"/>
      <c r="AR514" s="238"/>
      <c r="AS514" s="238"/>
      <c r="AT514" s="238"/>
      <c r="AU514" s="238"/>
      <c r="AV514" s="238"/>
      <c r="AW514" s="238"/>
      <c r="AX514" s="238"/>
      <c r="AY514" s="238"/>
      <c r="AZ514" s="238"/>
      <c r="BB514" s="424"/>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37" customFormat="true" ht="25.15" customHeight="true" x14ac:dyDescent="0.2">
      <c r="A515" s="424"/>
      <c r="B515" s="424"/>
      <c r="C515" s="3544" t="s">
        <v>482</v>
      </c>
      <c r="D515" s="3537"/>
      <c r="E515" s="2760">
        <v>0.47828635183216667</v>
      </c>
      <c r="F515" s="2751"/>
      <c r="G515" s="2751"/>
      <c r="H515" s="3537" t="s">
        <v>206</v>
      </c>
      <c r="I515" s="3537"/>
      <c r="J515" s="2752" t="s">
        <v>218</v>
      </c>
      <c r="K515" s="2751"/>
      <c r="L515" s="2751"/>
      <c r="M515" s="3537" t="s">
        <v>528</v>
      </c>
      <c r="N515" s="3537"/>
      <c r="O515" s="2762">
        <v>1.1708182881132424E-3</v>
      </c>
      <c r="P515" s="2751"/>
      <c r="Q515" s="2751"/>
      <c r="R515" s="238"/>
      <c r="Z515" s="238"/>
      <c r="AA515" s="238"/>
      <c r="AB515" s="238"/>
      <c r="AC515" s="238"/>
      <c r="AD515" s="238"/>
      <c r="AE515" s="238"/>
      <c r="AF515" s="238"/>
      <c r="AG515" s="238"/>
      <c r="AH515" s="238"/>
      <c r="AI515" s="238"/>
      <c r="AJ515" s="238"/>
      <c r="AK515" s="238"/>
      <c r="AL515" s="238"/>
      <c r="AM515" s="238"/>
      <c r="AN515" s="238"/>
      <c r="AO515" s="238"/>
      <c r="AP515" s="238"/>
      <c r="AQ515" s="238"/>
      <c r="AR515" s="238"/>
      <c r="AS515" s="238"/>
      <c r="AT515" s="238"/>
      <c r="AU515" s="238"/>
      <c r="AV515" s="238"/>
      <c r="AW515" s="238"/>
      <c r="AX515" s="238"/>
      <c r="AY515" s="238"/>
      <c r="AZ515" s="238"/>
      <c r="BB515" s="424"/>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37" customFormat="true" ht="25.15" customHeight="true" x14ac:dyDescent="0.2">
      <c r="A516" s="424"/>
      <c r="B516" s="424"/>
      <c r="C516" s="3536" t="s">
        <v>583</v>
      </c>
      <c r="D516" s="3537"/>
      <c r="E516" s="2760">
        <v>1.7192299378757423E-4</v>
      </c>
      <c r="F516" s="2751"/>
      <c r="G516" s="2751"/>
      <c r="H516" s="3537"/>
      <c r="I516" s="3537"/>
      <c r="J516" s="2755" t="s">
        <v>219</v>
      </c>
      <c r="K516" s="2751"/>
      <c r="L516" s="2751"/>
      <c r="M516" s="3537" t="s">
        <v>328</v>
      </c>
      <c r="N516" s="3537"/>
      <c r="O516" s="2762">
        <v>3.1927032564828983E-2</v>
      </c>
      <c r="P516" s="2751"/>
      <c r="Q516" s="2751"/>
      <c r="R516" s="238"/>
      <c r="Z516" s="238"/>
      <c r="AA516" s="238"/>
      <c r="AB516" s="238"/>
      <c r="AC516" s="238"/>
      <c r="AD516" s="238"/>
      <c r="AE516" s="238"/>
      <c r="AF516" s="238"/>
      <c r="AG516" s="238"/>
      <c r="AH516" s="238"/>
      <c r="AI516" s="238"/>
      <c r="AJ516" s="238"/>
      <c r="AK516" s="238"/>
      <c r="AL516" s="238"/>
      <c r="AM516" s="238"/>
      <c r="AN516" s="238"/>
      <c r="AO516" s="238"/>
      <c r="AP516" s="238"/>
      <c r="AQ516" s="238"/>
      <c r="AR516" s="238"/>
      <c r="AS516" s="238"/>
      <c r="AT516" s="238"/>
      <c r="AU516" s="238"/>
      <c r="AV516" s="238"/>
      <c r="AW516" s="238"/>
      <c r="AX516" s="238"/>
      <c r="AY516" s="238"/>
      <c r="AZ516" s="238"/>
      <c r="BB516" s="424"/>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37" customFormat="true" ht="25.15" customHeight="true" x14ac:dyDescent="0.2">
      <c r="A517" s="424"/>
      <c r="B517" s="424"/>
      <c r="C517" s="3536" t="s">
        <v>577</v>
      </c>
      <c r="D517" s="3537"/>
      <c r="E517" s="2760">
        <v>4.0034829740223638E-4</v>
      </c>
      <c r="F517" s="2751"/>
      <c r="G517" s="2751"/>
      <c r="H517" s="3537" t="s">
        <v>510</v>
      </c>
      <c r="I517" s="3537"/>
      <c r="J517" s="2758">
        <v>-4.2648005354888885E-2</v>
      </c>
      <c r="K517" s="2751"/>
      <c r="L517" s="2751"/>
      <c r="M517" s="3537" t="s">
        <v>527</v>
      </c>
      <c r="N517" s="3537"/>
      <c r="O517" s="2762">
        <v>2.4930028866037724E-3</v>
      </c>
      <c r="P517" s="2751"/>
      <c r="Q517" s="2751"/>
      <c r="R517" s="238"/>
      <c r="Z517" s="238"/>
      <c r="AA517" s="238"/>
      <c r="AB517" s="238"/>
      <c r="AC517" s="238"/>
      <c r="AD517" s="238"/>
      <c r="AE517" s="238"/>
      <c r="AF517" s="238"/>
      <c r="AG517" s="238"/>
      <c r="AH517" s="238"/>
      <c r="AI517" s="238"/>
      <c r="AJ517" s="238"/>
      <c r="AK517" s="238"/>
      <c r="AL517" s="238"/>
      <c r="AM517" s="238"/>
      <c r="AN517" s="238"/>
      <c r="AO517" s="238"/>
      <c r="AP517" s="238"/>
      <c r="AQ517" s="238"/>
      <c r="AR517" s="238"/>
      <c r="AS517" s="238"/>
      <c r="AT517" s="238"/>
      <c r="AU517" s="238"/>
      <c r="AV517" s="238"/>
      <c r="AW517" s="238"/>
      <c r="AX517" s="238"/>
      <c r="AY517" s="238"/>
      <c r="AZ517" s="238"/>
      <c r="BB517" s="424"/>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37" customFormat="true" ht="25.15" customHeight="true" x14ac:dyDescent="0.2">
      <c r="A518" s="424"/>
      <c r="B518" s="424"/>
      <c r="C518" s="3536" t="s">
        <v>574</v>
      </c>
      <c r="D518" s="3537"/>
      <c r="E518" s="2760">
        <v>7.8652246380962884E-4</v>
      </c>
      <c r="F518" s="2751"/>
      <c r="G518" s="2751"/>
      <c r="H518" s="3537" t="s">
        <v>399</v>
      </c>
      <c r="I518" s="3537"/>
      <c r="J518" s="2761">
        <v>0.12895412334991674</v>
      </c>
      <c r="K518" s="2751"/>
      <c r="L518" s="2751"/>
      <c r="M518" s="3537" t="s">
        <v>533</v>
      </c>
      <c r="N518" s="3537"/>
      <c r="O518" s="2762">
        <v>1.7260645159449081E-4</v>
      </c>
      <c r="P518" s="2751"/>
      <c r="Q518" s="2751"/>
      <c r="R518" s="238"/>
      <c r="Z518" s="238"/>
      <c r="AA518" s="238"/>
      <c r="AB518" s="238"/>
      <c r="AC518" s="238"/>
      <c r="AD518" s="238"/>
      <c r="AE518" s="238"/>
      <c r="AF518" s="238"/>
      <c r="AG518" s="238"/>
      <c r="AH518" s="238"/>
      <c r="AI518" s="238"/>
      <c r="AJ518" s="238"/>
      <c r="AK518" s="238"/>
      <c r="AL518" s="238"/>
      <c r="AM518" s="238"/>
      <c r="AN518" s="238"/>
      <c r="AO518" s="238"/>
      <c r="AP518" s="238"/>
      <c r="AQ518" s="238"/>
      <c r="AR518" s="238"/>
      <c r="AS518" s="238"/>
      <c r="AT518" s="238"/>
      <c r="AU518" s="238"/>
      <c r="AV518" s="238"/>
      <c r="AW518" s="238"/>
      <c r="AX518" s="238"/>
      <c r="AY518" s="238"/>
      <c r="AZ518" s="238"/>
      <c r="BB518" s="424"/>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37" customFormat="true" ht="25.15" customHeight="true" x14ac:dyDescent="0.2">
      <c r="A519" s="424"/>
      <c r="B519" s="424"/>
      <c r="C519" s="3536" t="s">
        <v>525</v>
      </c>
      <c r="D519" s="3537"/>
      <c r="E519" s="2760">
        <v>4.2024846527115691E-4</v>
      </c>
      <c r="F519" s="2751"/>
      <c r="G519" s="2751"/>
      <c r="H519" s="3537" t="s">
        <v>421</v>
      </c>
      <c r="I519" s="3537"/>
      <c r="J519" s="2761">
        <v>3.7438172958911616E-2</v>
      </c>
      <c r="K519" s="2751"/>
      <c r="L519" s="2751"/>
      <c r="M519" s="3537" t="s">
        <v>520</v>
      </c>
      <c r="N519" s="3537"/>
      <c r="O519" s="2762">
        <v>2.0848339125751495E-3</v>
      </c>
      <c r="P519" s="2751"/>
      <c r="Q519" s="2751"/>
      <c r="R519" s="238"/>
      <c r="Z519" s="238"/>
      <c r="AA519" s="238"/>
      <c r="AB519" s="238"/>
      <c r="AC519" s="238"/>
      <c r="AD519" s="238"/>
      <c r="AE519" s="238"/>
      <c r="AF519" s="238"/>
      <c r="AG519" s="238"/>
      <c r="AH519" s="238"/>
      <c r="AI519" s="238"/>
      <c r="AJ519" s="238"/>
      <c r="AK519" s="238"/>
      <c r="AL519" s="238"/>
      <c r="AM519" s="238"/>
      <c r="AN519" s="238"/>
      <c r="AO519" s="238"/>
      <c r="AP519" s="238"/>
      <c r="AQ519" s="238"/>
      <c r="AR519" s="238"/>
      <c r="AS519" s="238"/>
      <c r="AT519" s="238"/>
      <c r="AU519" s="238"/>
      <c r="AV519" s="238"/>
      <c r="AW519" s="238"/>
      <c r="AX519" s="238"/>
      <c r="AY519" s="238"/>
      <c r="AZ519" s="238"/>
      <c r="BB519" s="424"/>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37" customFormat="true" ht="25.15" customHeight="true" x14ac:dyDescent="0.2">
      <c r="A520" s="424"/>
      <c r="B520" s="424"/>
      <c r="C520" s="3536" t="s">
        <v>530</v>
      </c>
      <c r="D520" s="3537"/>
      <c r="E520" s="2768">
        <v>3.0816532897065191E-5</v>
      </c>
      <c r="F520" s="2751"/>
      <c r="G520" s="2751"/>
      <c r="H520" s="3537" t="s">
        <v>400</v>
      </c>
      <c r="I520" s="3537"/>
      <c r="J520" s="2761">
        <v>0.1299198828347036</v>
      </c>
      <c r="K520" s="2751"/>
      <c r="L520" s="2751"/>
      <c r="M520" s="3537" t="s">
        <v>571</v>
      </c>
      <c r="N520" s="3537"/>
      <c r="O520" s="2778">
        <v>3.5199211899319159E-6</v>
      </c>
      <c r="P520" s="2751"/>
      <c r="Q520" s="2751"/>
      <c r="R520" s="238"/>
      <c r="Z520" s="238"/>
      <c r="AA520" s="238"/>
      <c r="AB520" s="238"/>
      <c r="AC520" s="238"/>
      <c r="AD520" s="238"/>
      <c r="AE520" s="238"/>
      <c r="AF520" s="238"/>
      <c r="AG520" s="238"/>
      <c r="AH520" s="238"/>
      <c r="AI520" s="238"/>
      <c r="AJ520" s="238"/>
      <c r="AK520" s="238"/>
      <c r="AL520" s="238"/>
      <c r="AM520" s="238"/>
      <c r="AN520" s="238"/>
      <c r="AO520" s="238"/>
      <c r="AP520" s="238"/>
      <c r="AQ520" s="238"/>
      <c r="AR520" s="238"/>
      <c r="AS520" s="238"/>
      <c r="AT520" s="238"/>
      <c r="AU520" s="238"/>
      <c r="AV520" s="238"/>
      <c r="AW520" s="238"/>
      <c r="AX520" s="238"/>
      <c r="AY520" s="238"/>
      <c r="AZ520" s="238"/>
      <c r="BB520" s="424"/>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37" customFormat="true" ht="25.15" customHeight="true" x14ac:dyDescent="0.2">
      <c r="A521" s="424"/>
      <c r="B521" s="424"/>
      <c r="C521" s="3536" t="s">
        <v>406</v>
      </c>
      <c r="D521" s="3537"/>
      <c r="E521" s="2760">
        <v>0.45988084771886556</v>
      </c>
      <c r="F521" s="2751"/>
      <c r="G521" s="2751"/>
      <c r="H521" s="3537" t="s">
        <v>551</v>
      </c>
      <c r="I521" s="3537"/>
      <c r="J521" s="2761">
        <v>0.10449604797076881</v>
      </c>
      <c r="K521" s="2751"/>
      <c r="L521" s="2751"/>
      <c r="M521" s="3537" t="s">
        <v>498</v>
      </c>
      <c r="N521" s="3537"/>
      <c r="O521" s="2762">
        <v>9.915778823385353E-2</v>
      </c>
      <c r="P521" s="2751"/>
      <c r="Q521" s="2751"/>
      <c r="R521" s="238"/>
      <c r="Z521" s="238"/>
      <c r="AA521" s="238"/>
      <c r="AB521" s="238"/>
      <c r="AC521" s="238"/>
      <c r="AD521" s="238"/>
      <c r="AE521" s="238"/>
      <c r="AF521" s="238"/>
      <c r="AG521" s="238"/>
      <c r="AH521" s="238"/>
      <c r="AI521" s="238"/>
      <c r="AJ521" s="238"/>
      <c r="AK521" s="238"/>
      <c r="AL521" s="238"/>
      <c r="AM521" s="238"/>
      <c r="AN521" s="238"/>
      <c r="AO521" s="238"/>
      <c r="AP521" s="238"/>
      <c r="AQ521" s="238"/>
      <c r="AR521" s="238"/>
      <c r="AS521" s="238"/>
      <c r="AT521" s="238"/>
      <c r="AU521" s="238"/>
      <c r="AV521" s="238"/>
      <c r="AW521" s="238"/>
      <c r="AX521" s="238"/>
      <c r="AY521" s="238"/>
      <c r="AZ521" s="238"/>
      <c r="BB521" s="424"/>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37" customFormat="true" ht="25.15" customHeight="true" x14ac:dyDescent="0.2">
      <c r="A522" s="424"/>
      <c r="B522" s="424"/>
      <c r="C522" s="3536" t="s">
        <v>553</v>
      </c>
      <c r="D522" s="3537"/>
      <c r="E522" s="2760">
        <v>0.13099727767097036</v>
      </c>
      <c r="F522" s="2751"/>
      <c r="G522" s="2751"/>
      <c r="H522" s="3537" t="s">
        <v>438</v>
      </c>
      <c r="I522" s="3537"/>
      <c r="J522" s="2761">
        <v>-4.0806596626716311E-2</v>
      </c>
      <c r="K522" s="2751"/>
      <c r="L522" s="2751"/>
      <c r="M522" s="3537" t="s">
        <v>560</v>
      </c>
      <c r="N522" s="3537"/>
      <c r="O522" s="2762">
        <v>5.0061497792634448E-2</v>
      </c>
      <c r="P522" s="2751"/>
      <c r="Q522" s="2751"/>
      <c r="R522" s="238"/>
      <c r="Z522" s="238"/>
      <c r="AA522" s="238"/>
      <c r="AB522" s="238"/>
      <c r="AC522" s="238"/>
      <c r="AD522" s="238"/>
      <c r="AE522" s="238"/>
      <c r="AF522" s="238"/>
      <c r="AG522" s="238"/>
      <c r="AH522" s="238"/>
      <c r="AI522" s="238"/>
      <c r="AJ522" s="238"/>
      <c r="AK522" s="238"/>
      <c r="AL522" s="238"/>
      <c r="AM522" s="238"/>
      <c r="AN522" s="238"/>
      <c r="AO522" s="238"/>
      <c r="AP522" s="238"/>
      <c r="AQ522" s="238"/>
      <c r="AR522" s="238"/>
      <c r="AS522" s="238"/>
      <c r="AT522" s="238"/>
      <c r="AU522" s="238"/>
      <c r="AV522" s="238"/>
      <c r="AW522" s="238"/>
      <c r="AX522" s="238"/>
      <c r="AY522" s="238"/>
      <c r="AZ522" s="238"/>
      <c r="BB522" s="424"/>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37" customFormat="true" ht="25.15" customHeight="true" x14ac:dyDescent="0.2">
      <c r="A523" s="424"/>
      <c r="B523" s="424"/>
      <c r="C523" s="3536" t="s">
        <v>550</v>
      </c>
      <c r="D523" s="3537"/>
      <c r="E523" s="2760">
        <v>0.45020354338753293</v>
      </c>
      <c r="F523" s="2751"/>
      <c r="G523" s="2751"/>
      <c r="H523" s="3537" t="s">
        <v>411</v>
      </c>
      <c r="I523" s="3537"/>
      <c r="J523" s="2761">
        <v>9.3599790175619979E-2</v>
      </c>
      <c r="K523" s="2751"/>
      <c r="L523" s="2751"/>
      <c r="M523" s="3537" t="s">
        <v>316</v>
      </c>
      <c r="N523" s="3537"/>
      <c r="O523" s="2762">
        <v>9.9671147454852681E-3</v>
      </c>
      <c r="P523" s="2751"/>
      <c r="Q523" s="2751"/>
      <c r="R523" s="238"/>
      <c r="Z523" s="238"/>
      <c r="AA523" s="238"/>
      <c r="AB523" s="238"/>
      <c r="AC523" s="238"/>
      <c r="AD523" s="238"/>
      <c r="AE523" s="238"/>
      <c r="AF523" s="238"/>
      <c r="AG523" s="238"/>
      <c r="AH523" s="238"/>
      <c r="AI523" s="238"/>
      <c r="AJ523" s="238"/>
      <c r="AK523" s="238"/>
      <c r="AL523" s="238"/>
      <c r="AM523" s="238"/>
      <c r="AN523" s="238"/>
      <c r="AO523" s="238"/>
      <c r="AP523" s="238"/>
      <c r="AQ523" s="238"/>
      <c r="AR523" s="238"/>
      <c r="AS523" s="238"/>
      <c r="AT523" s="238"/>
      <c r="AU523" s="238"/>
      <c r="AV523" s="238"/>
      <c r="AW523" s="238"/>
      <c r="AX523" s="238"/>
      <c r="AY523" s="238"/>
      <c r="AZ523" s="238"/>
      <c r="BB523" s="424"/>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37" customFormat="true" ht="25.15" customHeight="true" x14ac:dyDescent="0.2">
      <c r="A524" s="424"/>
      <c r="B524" s="424"/>
      <c r="C524" s="3536" t="s">
        <v>546</v>
      </c>
      <c r="D524" s="3537"/>
      <c r="E524" s="2760">
        <v>0.57111164079612242</v>
      </c>
      <c r="F524" s="2751"/>
      <c r="G524" s="2751"/>
      <c r="H524" s="3537" t="s">
        <v>415</v>
      </c>
      <c r="I524" s="3537"/>
      <c r="J524" s="2761">
        <v>7.8328995281912617E-2</v>
      </c>
      <c r="K524" s="2751"/>
      <c r="L524" s="2751"/>
      <c r="M524" s="3537" t="s">
        <v>578</v>
      </c>
      <c r="N524" s="3537"/>
      <c r="O524" s="2762">
        <v>3.2184176274596568E-4</v>
      </c>
      <c r="P524" s="2751"/>
      <c r="Q524" s="2751"/>
      <c r="R524" s="238"/>
      <c r="Z524" s="238"/>
      <c r="AA524" s="238"/>
      <c r="AB524" s="238"/>
      <c r="AC524" s="238"/>
      <c r="AD524" s="238"/>
      <c r="AE524" s="238"/>
      <c r="AF524" s="238"/>
      <c r="AG524" s="238"/>
      <c r="AH524" s="238"/>
      <c r="AI524" s="238"/>
      <c r="AJ524" s="238"/>
      <c r="AK524" s="238"/>
      <c r="AL524" s="238"/>
      <c r="AM524" s="238"/>
      <c r="AN524" s="238"/>
      <c r="AO524" s="238"/>
      <c r="AP524" s="238"/>
      <c r="AQ524" s="238"/>
      <c r="AR524" s="238"/>
      <c r="AS524" s="238"/>
      <c r="AT524" s="238"/>
      <c r="AU524" s="238"/>
      <c r="AV524" s="238"/>
      <c r="AW524" s="238"/>
      <c r="AX524" s="238"/>
      <c r="AY524" s="238"/>
      <c r="AZ524" s="238"/>
      <c r="BB524" s="424"/>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37" customFormat="true" ht="25.15" customHeight="true" x14ac:dyDescent="0.2">
      <c r="A525" s="424"/>
      <c r="B525" s="424"/>
      <c r="C525" s="3536" t="s">
        <v>562</v>
      </c>
      <c r="D525" s="3537"/>
      <c r="E525" s="2760">
        <v>2.1917283928302913E-3</v>
      </c>
      <c r="F525" s="2751"/>
      <c r="G525" s="2751"/>
      <c r="H525" s="3537" t="s">
        <v>554</v>
      </c>
      <c r="I525" s="3537"/>
      <c r="J525" s="2761">
        <v>5.3914635832930338E-2</v>
      </c>
      <c r="K525" s="2751"/>
      <c r="L525" s="2751"/>
      <c r="M525" s="3537" t="s">
        <v>569</v>
      </c>
      <c r="N525" s="3537"/>
      <c r="O525" s="2762">
        <v>1.7411298171099761E-2</v>
      </c>
      <c r="P525" s="2751"/>
      <c r="Q525" s="2751"/>
      <c r="R525" s="238"/>
      <c r="Z525" s="238"/>
      <c r="AA525" s="238"/>
      <c r="AB525" s="238"/>
      <c r="AC525" s="238"/>
      <c r="AD525" s="238"/>
      <c r="AE525" s="238"/>
      <c r="AF525" s="238"/>
      <c r="AG525" s="238"/>
      <c r="AH525" s="238"/>
      <c r="AI525" s="238"/>
      <c r="AJ525" s="238"/>
      <c r="AK525" s="238"/>
      <c r="AL525" s="238"/>
      <c r="AM525" s="238"/>
      <c r="AN525" s="238"/>
      <c r="AO525" s="238"/>
      <c r="AP525" s="238"/>
      <c r="AQ525" s="238"/>
      <c r="AR525" s="238"/>
      <c r="AS525" s="238"/>
      <c r="AT525" s="238"/>
      <c r="AU525" s="238"/>
      <c r="AV525" s="238"/>
      <c r="AW525" s="238"/>
      <c r="AX525" s="238"/>
      <c r="AY525" s="238"/>
      <c r="AZ525" s="238"/>
      <c r="BB525" s="424"/>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37" customFormat="true" ht="25.15" customHeight="true" x14ac:dyDescent="0.2">
      <c r="A526" s="424"/>
      <c r="B526" s="424"/>
      <c r="C526" s="3536" t="s">
        <v>555</v>
      </c>
      <c r="D526" s="3537"/>
      <c r="E526" s="2760">
        <v>6.1851636451835008E-2</v>
      </c>
      <c r="F526" s="2751"/>
      <c r="G526" s="2751"/>
      <c r="H526" s="3537" t="s">
        <v>492</v>
      </c>
      <c r="I526" s="3537"/>
      <c r="J526" s="2761">
        <v>-5.5115772943592163E-2</v>
      </c>
      <c r="K526" s="2751"/>
      <c r="L526" s="2751"/>
      <c r="M526" s="3537" t="s">
        <v>581</v>
      </c>
      <c r="N526" s="3537"/>
      <c r="O526" s="2762">
        <v>8.2683899226891839E-4</v>
      </c>
      <c r="P526" s="2751"/>
      <c r="Q526" s="2751"/>
      <c r="R526" s="238"/>
      <c r="Z526" s="238"/>
      <c r="AA526" s="238"/>
      <c r="AB526" s="238"/>
      <c r="AC526" s="238"/>
      <c r="AD526" s="238"/>
      <c r="AE526" s="238"/>
      <c r="AF526" s="238"/>
      <c r="AG526" s="238"/>
      <c r="AH526" s="238"/>
      <c r="AI526" s="238"/>
      <c r="AJ526" s="238"/>
      <c r="AK526" s="238"/>
      <c r="AL526" s="238"/>
      <c r="AM526" s="238"/>
      <c r="AN526" s="238"/>
      <c r="AO526" s="238"/>
      <c r="AP526" s="238"/>
      <c r="AQ526" s="238"/>
      <c r="AR526" s="238"/>
      <c r="AS526" s="238"/>
      <c r="AT526" s="238"/>
      <c r="AU526" s="238"/>
      <c r="AV526" s="238"/>
      <c r="AW526" s="238"/>
      <c r="AX526" s="238"/>
      <c r="AY526" s="238"/>
      <c r="AZ526" s="238"/>
      <c r="BB526" s="424"/>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37" customFormat="true" ht="25.15" customHeight="true" x14ac:dyDescent="0.2">
      <c r="A527" s="424"/>
      <c r="B527" s="424"/>
      <c r="C527" s="3536" t="s">
        <v>531</v>
      </c>
      <c r="D527" s="3537"/>
      <c r="E527" s="2765">
        <v>1.7988592409186289E-4</v>
      </c>
      <c r="F527" s="2751"/>
      <c r="G527" s="2751"/>
      <c r="H527" s="3537" t="s">
        <v>514</v>
      </c>
      <c r="I527" s="3537"/>
      <c r="J527" s="2761">
        <v>-3.0830901143260619E-2</v>
      </c>
      <c r="K527" s="2751"/>
      <c r="L527" s="2751"/>
      <c r="M527" s="3537" t="s">
        <v>494</v>
      </c>
      <c r="N527" s="3537"/>
      <c r="O527" s="2762">
        <v>0.21805976226811141</v>
      </c>
      <c r="P527" s="2751"/>
      <c r="Q527" s="2751"/>
      <c r="R527" s="238"/>
      <c r="Z527" s="238"/>
      <c r="AA527" s="238"/>
      <c r="AB527" s="238"/>
      <c r="AC527" s="238"/>
      <c r="AD527" s="238"/>
      <c r="AE527" s="238"/>
      <c r="AF527" s="238"/>
      <c r="AG527" s="238"/>
      <c r="AH527" s="238"/>
      <c r="AI527" s="238"/>
      <c r="AJ527" s="238"/>
      <c r="AK527" s="238"/>
      <c r="AL527" s="238"/>
      <c r="AM527" s="238"/>
      <c r="AN527" s="238"/>
      <c r="AO527" s="238"/>
      <c r="AP527" s="238"/>
      <c r="AQ527" s="238"/>
      <c r="AR527" s="238"/>
      <c r="AS527" s="238"/>
      <c r="AT527" s="238"/>
      <c r="AU527" s="238"/>
      <c r="AV527" s="238"/>
      <c r="AW527" s="238"/>
      <c r="AX527" s="238"/>
      <c r="AY527" s="238"/>
      <c r="AZ527" s="238"/>
      <c r="BB527" s="424"/>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37" customFormat="true" ht="25.15" customHeight="true" x14ac:dyDescent="0.2">
      <c r="A528" s="424"/>
      <c r="B528" s="424"/>
      <c r="C528" s="3536"/>
      <c r="D528" s="3555"/>
      <c r="E528" s="2751"/>
      <c r="F528" s="2751"/>
      <c r="G528" s="2751"/>
      <c r="H528" s="3537" t="s">
        <v>497</v>
      </c>
      <c r="I528" s="3537"/>
      <c r="J528" s="2761">
        <v>8.9865376778999972E-2</v>
      </c>
      <c r="K528" s="2751"/>
      <c r="L528" s="2751"/>
      <c r="M528" s="3537" t="s">
        <v>507</v>
      </c>
      <c r="N528" s="3537"/>
      <c r="O528" s="2762">
        <v>1.614932552883825E-2</v>
      </c>
      <c r="P528" s="2751"/>
      <c r="Q528" s="2751"/>
      <c r="R528" s="238"/>
      <c r="Z528" s="238"/>
      <c r="AA528" s="238"/>
      <c r="AB528" s="238"/>
      <c r="AC528" s="238"/>
      <c r="AD528" s="238"/>
      <c r="AE528" s="238"/>
      <c r="AF528" s="238"/>
      <c r="AG528" s="238"/>
      <c r="AH528" s="238"/>
      <c r="AI528" s="238"/>
      <c r="AJ528" s="238"/>
      <c r="AK528" s="238"/>
      <c r="AL528" s="238"/>
      <c r="AM528" s="238"/>
      <c r="AN528" s="238"/>
      <c r="AO528" s="238"/>
      <c r="AP528" s="238"/>
      <c r="AQ528" s="238"/>
      <c r="AR528" s="238"/>
      <c r="AS528" s="238"/>
      <c r="AT528" s="238"/>
      <c r="AU528" s="238"/>
      <c r="AV528" s="238"/>
      <c r="AW528" s="238"/>
      <c r="AX528" s="238"/>
      <c r="AY528" s="238"/>
      <c r="AZ528" s="238"/>
      <c r="BB528" s="424"/>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37" customFormat="true" ht="25.15" customHeight="true" x14ac:dyDescent="0.2">
      <c r="A529" s="424"/>
      <c r="B529" s="424"/>
      <c r="C529" s="3536"/>
      <c r="D529" s="3555"/>
      <c r="E529" s="2751"/>
      <c r="F529" s="2751"/>
      <c r="G529" s="2751"/>
      <c r="H529" s="3537" t="s">
        <v>495</v>
      </c>
      <c r="I529" s="3537"/>
      <c r="J529" s="2761">
        <v>-1.8760940817152329E-2</v>
      </c>
      <c r="K529" s="2751"/>
      <c r="L529" s="2751"/>
      <c r="M529" s="3537" t="s">
        <v>568</v>
      </c>
      <c r="N529" s="3537"/>
      <c r="O529" s="2762">
        <v>3.0798792831892929E-4</v>
      </c>
      <c r="P529" s="2751"/>
      <c r="Q529" s="2751"/>
      <c r="R529" s="238"/>
      <c r="Z529" s="238"/>
      <c r="AA529" s="238"/>
      <c r="AB529" s="238"/>
      <c r="AC529" s="238"/>
      <c r="AD529" s="238"/>
      <c r="AE529" s="238"/>
      <c r="AF529" s="238"/>
      <c r="AG529" s="238"/>
      <c r="AH529" s="238"/>
      <c r="AI529" s="238"/>
      <c r="AJ529" s="238"/>
      <c r="AK529" s="238"/>
      <c r="AL529" s="238"/>
      <c r="AM529" s="238"/>
      <c r="AN529" s="238"/>
      <c r="AO529" s="238"/>
      <c r="AP529" s="238"/>
      <c r="AQ529" s="238"/>
      <c r="AR529" s="238"/>
      <c r="AS529" s="238"/>
      <c r="AT529" s="238"/>
      <c r="AU529" s="238"/>
      <c r="AV529" s="238"/>
      <c r="AW529" s="238"/>
      <c r="AX529" s="238"/>
      <c r="AY529" s="238"/>
      <c r="AZ529" s="238"/>
      <c r="BB529" s="424"/>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37" customFormat="true" ht="25.15" customHeight="true" x14ac:dyDescent="0.2">
      <c r="A530" s="424"/>
      <c r="B530" s="424"/>
      <c r="C530" s="3536" t="s">
        <v>239</v>
      </c>
      <c r="D530" s="3537"/>
      <c r="E530" s="3537"/>
      <c r="F530" s="3537"/>
      <c r="G530" s="3537"/>
      <c r="H530" s="3537" t="s">
        <v>579</v>
      </c>
      <c r="I530" s="3537"/>
      <c r="J530" s="2761">
        <v>2.1768966345439554E-3</v>
      </c>
      <c r="K530" s="2751"/>
      <c r="L530" s="2751"/>
      <c r="M530" s="3537" t="s">
        <v>561</v>
      </c>
      <c r="N530" s="3537"/>
      <c r="O530" s="2762">
        <v>7.4342498801709808E-3</v>
      </c>
      <c r="P530" s="2751"/>
      <c r="Q530" s="2751"/>
      <c r="R530" s="238"/>
      <c r="Z530" s="238"/>
      <c r="AA530" s="238"/>
      <c r="AB530" s="238"/>
      <c r="AC530" s="238"/>
      <c r="AD530" s="238"/>
      <c r="AE530" s="238"/>
      <c r="AF530" s="238"/>
      <c r="AG530" s="238"/>
      <c r="AH530" s="238"/>
      <c r="AI530" s="238"/>
      <c r="AJ530" s="238"/>
      <c r="AK530" s="238"/>
      <c r="AL530" s="238"/>
      <c r="AM530" s="238"/>
      <c r="AN530" s="238"/>
      <c r="AO530" s="238"/>
      <c r="AP530" s="238"/>
      <c r="AQ530" s="238"/>
      <c r="AR530" s="238"/>
      <c r="AS530" s="238"/>
      <c r="AT530" s="238"/>
      <c r="AU530" s="238"/>
      <c r="AV530" s="238"/>
      <c r="AW530" s="238"/>
      <c r="AX530" s="238"/>
      <c r="AY530" s="238"/>
      <c r="AZ530" s="238"/>
      <c r="BB530" s="424"/>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37" customFormat="true" ht="25.15" customHeight="true" x14ac:dyDescent="0.2">
      <c r="A531" s="424"/>
      <c r="B531" s="424"/>
      <c r="C531" s="3536" t="s">
        <v>218</v>
      </c>
      <c r="D531" s="3537"/>
      <c r="E531" s="3548" t="s">
        <v>240</v>
      </c>
      <c r="F531" s="3549"/>
      <c r="G531" s="3550"/>
      <c r="H531" s="3537" t="s">
        <v>558</v>
      </c>
      <c r="I531" s="3537"/>
      <c r="J531" s="2761">
        <v>-3.2007550268273052E-2</v>
      </c>
      <c r="K531" s="2751"/>
      <c r="L531" s="2751"/>
      <c r="M531" s="3537" t="s">
        <v>516</v>
      </c>
      <c r="N531" s="3537"/>
      <c r="O531" s="2762">
        <v>1.7671377221933137E-4</v>
      </c>
      <c r="P531" s="2751"/>
      <c r="Q531" s="2751"/>
      <c r="R531" s="238"/>
      <c r="Z531" s="238"/>
      <c r="AA531" s="238"/>
      <c r="AB531" s="238"/>
      <c r="AC531" s="238"/>
      <c r="AD531" s="238"/>
      <c r="AE531" s="238"/>
      <c r="AF531" s="238"/>
      <c r="AG531" s="238"/>
      <c r="AH531" s="238"/>
      <c r="AI531" s="238"/>
      <c r="AJ531" s="238"/>
      <c r="AK531" s="238"/>
      <c r="AL531" s="238"/>
      <c r="AM531" s="238"/>
      <c r="AN531" s="238"/>
      <c r="AO531" s="238"/>
      <c r="AP531" s="238"/>
      <c r="AQ531" s="238"/>
      <c r="AR531" s="238"/>
      <c r="AS531" s="238"/>
      <c r="AT531" s="238"/>
      <c r="AU531" s="238"/>
      <c r="AV531" s="238"/>
      <c r="AW531" s="238"/>
      <c r="AX531" s="238"/>
      <c r="AY531" s="238"/>
      <c r="AZ531" s="238"/>
      <c r="BB531" s="424"/>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37" customFormat="true" ht="25.15" customHeight="true" x14ac:dyDescent="0.2">
      <c r="A532" s="424"/>
      <c r="B532" s="424"/>
      <c r="C532" s="3537"/>
      <c r="D532" s="3537"/>
      <c r="E532" s="2779" t="s">
        <v>197</v>
      </c>
      <c r="F532" s="2780" t="s">
        <v>241</v>
      </c>
      <c r="G532" s="2781" t="s">
        <v>242</v>
      </c>
      <c r="H532" s="3537" t="s">
        <v>322</v>
      </c>
      <c r="I532" s="3537"/>
      <c r="J532" s="2761">
        <v>-0.10118522088672523</v>
      </c>
      <c r="K532" s="2751"/>
      <c r="L532" s="2751"/>
      <c r="M532" s="3537" t="s">
        <v>485</v>
      </c>
      <c r="N532" s="3537"/>
      <c r="O532" s="2762">
        <v>4.8996575384414202E-2</v>
      </c>
      <c r="P532" s="2751"/>
      <c r="Q532" s="2751"/>
      <c r="R532" s="238"/>
      <c r="Z532" s="238"/>
      <c r="AA532" s="238"/>
      <c r="AB532" s="238"/>
      <c r="AC532" s="238"/>
      <c r="AD532" s="238"/>
      <c r="AE532" s="238"/>
      <c r="AF532" s="238"/>
      <c r="AG532" s="238"/>
      <c r="AH532" s="238"/>
      <c r="AI532" s="238"/>
      <c r="AJ532" s="238"/>
      <c r="AK532" s="238"/>
      <c r="AL532" s="238"/>
      <c r="AM532" s="238"/>
      <c r="AN532" s="238"/>
      <c r="AO532" s="238"/>
      <c r="AP532" s="238"/>
      <c r="AQ532" s="238"/>
      <c r="AR532" s="238"/>
      <c r="AS532" s="238"/>
      <c r="AT532" s="238"/>
      <c r="AU532" s="238"/>
      <c r="AV532" s="238"/>
      <c r="AW532" s="238"/>
      <c r="AX532" s="238"/>
      <c r="AY532" s="238"/>
      <c r="AZ532" s="238"/>
      <c r="BB532" s="424"/>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37" customFormat="true" ht="25.15" customHeight="true" x14ac:dyDescent="0.2">
      <c r="A533" s="424"/>
      <c r="B533" s="424"/>
      <c r="C533" s="3536" t="s">
        <v>219</v>
      </c>
      <c r="D533" s="3537"/>
      <c r="E533" s="2782">
        <v>6.3312591051550555</v>
      </c>
      <c r="F533" s="2783">
        <v>10.55209850859176</v>
      </c>
      <c r="G533" s="2784">
        <v>10.55209850859176</v>
      </c>
      <c r="H533" s="3537" t="s">
        <v>524</v>
      </c>
      <c r="I533" s="3537"/>
      <c r="J533" s="2761">
        <v>-2.6579218312269455E-2</v>
      </c>
      <c r="K533" s="2751"/>
      <c r="L533" s="2751"/>
      <c r="M533" s="3537" t="s">
        <v>564</v>
      </c>
      <c r="N533" s="3537"/>
      <c r="O533" s="2762">
        <v>3.7867717248299734E-3</v>
      </c>
      <c r="P533" s="2751"/>
      <c r="Q533" s="2751"/>
      <c r="R533" s="238"/>
      <c r="Z533" s="238"/>
      <c r="AA533" s="238"/>
      <c r="AB533" s="238"/>
      <c r="AC533" s="238"/>
      <c r="AD533" s="238"/>
      <c r="AE533" s="238"/>
      <c r="AF533" s="238"/>
      <c r="AG533" s="238"/>
      <c r="AH533" s="238"/>
      <c r="AI533" s="238"/>
      <c r="AJ533" s="238"/>
      <c r="AK533" s="238"/>
      <c r="AL533" s="238"/>
      <c r="AM533" s="238"/>
      <c r="AN533" s="238"/>
      <c r="AO533" s="238"/>
      <c r="AP533" s="238"/>
      <c r="AQ533" s="238"/>
      <c r="AR533" s="238"/>
      <c r="AS533" s="238"/>
      <c r="AT533" s="238"/>
      <c r="AU533" s="238"/>
      <c r="AV533" s="238"/>
      <c r="AW533" s="238"/>
      <c r="AX533" s="238"/>
      <c r="AY533" s="238"/>
      <c r="AZ533" s="238"/>
      <c r="BB533" s="424"/>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37" customFormat="true" ht="25.15" customHeight="true" x14ac:dyDescent="0.2">
      <c r="A534" s="424"/>
      <c r="B534" s="424"/>
      <c r="C534" s="3536"/>
      <c r="D534" s="3555"/>
      <c r="E534" s="2751"/>
      <c r="F534" s="2751"/>
      <c r="G534" s="2751"/>
      <c r="H534" s="3537" t="s">
        <v>518</v>
      </c>
      <c r="I534" s="3537"/>
      <c r="J534" s="2761">
        <v>-1.3128909233801635E-2</v>
      </c>
      <c r="K534" s="2751"/>
      <c r="L534" s="2751"/>
      <c r="M534" s="3537" t="s">
        <v>566</v>
      </c>
      <c r="N534" s="3537"/>
      <c r="O534" s="2762">
        <v>1.1823979000850195E-3</v>
      </c>
      <c r="P534" s="2751"/>
      <c r="Q534" s="2751"/>
      <c r="R534" s="238"/>
      <c r="Z534" s="238"/>
      <c r="AA534" s="238"/>
      <c r="AB534" s="238"/>
      <c r="AC534" s="238"/>
      <c r="AD534" s="238"/>
      <c r="AE534" s="238"/>
      <c r="AF534" s="238"/>
      <c r="AG534" s="238"/>
      <c r="AH534" s="238"/>
      <c r="AI534" s="238"/>
      <c r="AJ534" s="238"/>
      <c r="AK534" s="238"/>
      <c r="AL534" s="238"/>
      <c r="AM534" s="238"/>
      <c r="AN534" s="238"/>
      <c r="AO534" s="238"/>
      <c r="AP534" s="238"/>
      <c r="AQ534" s="238"/>
      <c r="AR534" s="238"/>
      <c r="AS534" s="238"/>
      <c r="AT534" s="238"/>
      <c r="AU534" s="238"/>
      <c r="AV534" s="238"/>
      <c r="AW534" s="238"/>
      <c r="AX534" s="238"/>
      <c r="AY534" s="238"/>
      <c r="AZ534" s="238"/>
      <c r="BB534" s="424"/>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37" customFormat="true" ht="25.15" customHeight="true" x14ac:dyDescent="0.2">
      <c r="A535" s="424"/>
      <c r="B535" s="424"/>
      <c r="C535" s="3536"/>
      <c r="D535" s="3555"/>
      <c r="E535" s="2751"/>
      <c r="F535" s="2751"/>
      <c r="G535" s="2751"/>
      <c r="H535" s="3537" t="s">
        <v>522</v>
      </c>
      <c r="I535" s="3537"/>
      <c r="J535" s="2761">
        <v>1.3748160160808637E-3</v>
      </c>
      <c r="K535" s="2751"/>
      <c r="L535" s="2751"/>
      <c r="M535" s="3537" t="s">
        <v>570</v>
      </c>
      <c r="N535" s="3537"/>
      <c r="O535" s="2762">
        <v>1.1449303939401992E-3</v>
      </c>
      <c r="P535" s="2751"/>
      <c r="Q535" s="2751"/>
      <c r="R535" s="238"/>
      <c r="Z535" s="238"/>
      <c r="AA535" s="238"/>
      <c r="AB535" s="238"/>
      <c r="AC535" s="238"/>
      <c r="AD535" s="238"/>
      <c r="AE535" s="238"/>
      <c r="AF535" s="238"/>
      <c r="AG535" s="238"/>
      <c r="AH535" s="238"/>
      <c r="AI535" s="238"/>
      <c r="AJ535" s="238"/>
      <c r="AK535" s="238"/>
      <c r="AL535" s="238"/>
      <c r="AM535" s="238"/>
      <c r="AN535" s="238"/>
      <c r="AO535" s="238"/>
      <c r="AP535" s="238"/>
      <c r="AQ535" s="238"/>
      <c r="AR535" s="238"/>
      <c r="AS535" s="238"/>
      <c r="AT535" s="238"/>
      <c r="AU535" s="238"/>
      <c r="AV535" s="238"/>
      <c r="AW535" s="238"/>
      <c r="AX535" s="238"/>
      <c r="AY535" s="238"/>
      <c r="AZ535" s="238"/>
      <c r="BB535" s="424"/>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37" customFormat="true" ht="25.15" customHeight="true" x14ac:dyDescent="0.2">
      <c r="A536" s="424"/>
      <c r="B536" s="424"/>
      <c r="C536" s="3536" t="s">
        <v>243</v>
      </c>
      <c r="D536" s="3537"/>
      <c r="E536" s="3537"/>
      <c r="F536" s="2751"/>
      <c r="G536" s="2751"/>
      <c r="H536" s="3537" t="s">
        <v>293</v>
      </c>
      <c r="I536" s="3537"/>
      <c r="J536" s="2761">
        <v>6.2852734171778168E-2</v>
      </c>
      <c r="K536" s="2751"/>
      <c r="L536" s="2751"/>
      <c r="M536" s="3537" t="s">
        <v>505</v>
      </c>
      <c r="N536" s="3537"/>
      <c r="O536" s="2762">
        <v>2.487154685921041E-3</v>
      </c>
      <c r="P536" s="2751"/>
      <c r="Q536" s="2751"/>
      <c r="R536" s="238"/>
      <c r="Z536" s="238"/>
      <c r="AA536" s="238"/>
      <c r="AB536" s="238"/>
      <c r="AC536" s="238"/>
      <c r="AD536" s="238"/>
      <c r="AE536" s="238"/>
      <c r="AF536" s="238"/>
      <c r="AG536" s="238"/>
      <c r="AH536" s="238"/>
      <c r="AI536" s="238"/>
      <c r="AJ536" s="238"/>
      <c r="AK536" s="238"/>
      <c r="AL536" s="238"/>
      <c r="AM536" s="238"/>
      <c r="AN536" s="238"/>
      <c r="AO536" s="238"/>
      <c r="AP536" s="238"/>
      <c r="AQ536" s="238"/>
      <c r="AR536" s="238"/>
      <c r="AS536" s="238"/>
      <c r="AT536" s="238"/>
      <c r="AU536" s="238"/>
      <c r="AV536" s="238"/>
      <c r="AW536" s="238"/>
      <c r="AX536" s="238"/>
      <c r="AY536" s="238"/>
      <c r="AZ536" s="238"/>
      <c r="BB536" s="424"/>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37" customFormat="true" ht="25.15" customHeight="true" x14ac:dyDescent="0.2">
      <c r="A537" s="424"/>
      <c r="B537" s="424"/>
      <c r="C537" s="3536" t="s">
        <v>206</v>
      </c>
      <c r="D537" s="3537"/>
      <c r="E537" s="2750" t="s">
        <v>218</v>
      </c>
      <c r="F537" s="2751"/>
      <c r="G537" s="2751"/>
      <c r="H537" s="3537" t="s">
        <v>528</v>
      </c>
      <c r="I537" s="3537"/>
      <c r="J537" s="2761">
        <v>6.2375953961191005E-3</v>
      </c>
      <c r="K537" s="2751"/>
      <c r="L537" s="2751"/>
      <c r="M537" s="3537" t="s">
        <v>482</v>
      </c>
      <c r="N537" s="3537"/>
      <c r="O537" s="2762">
        <v>1.2632522333903523E-2</v>
      </c>
      <c r="P537" s="2751"/>
      <c r="Q537" s="2751"/>
      <c r="R537" s="238"/>
      <c r="Z537" s="238"/>
      <c r="AA537" s="238"/>
      <c r="AB537" s="238"/>
      <c r="AC537" s="238"/>
      <c r="AD537" s="238"/>
      <c r="AE537" s="238"/>
      <c r="AF537" s="238"/>
      <c r="AG537" s="238"/>
      <c r="AH537" s="238"/>
      <c r="AI537" s="238"/>
      <c r="AJ537" s="238"/>
      <c r="AK537" s="238"/>
      <c r="AL537" s="238"/>
      <c r="AM537" s="238"/>
      <c r="AN537" s="238"/>
      <c r="AO537" s="238"/>
      <c r="AP537" s="238"/>
      <c r="AQ537" s="238"/>
      <c r="AR537" s="238"/>
      <c r="AS537" s="238"/>
      <c r="AT537" s="238"/>
      <c r="AU537" s="238"/>
      <c r="AV537" s="238"/>
      <c r="AW537" s="238"/>
      <c r="AX537" s="238"/>
      <c r="AY537" s="238"/>
      <c r="AZ537" s="238"/>
      <c r="BB537" s="424"/>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37" customFormat="true" ht="25.15" customHeight="true" x14ac:dyDescent="0.2">
      <c r="A538" s="424"/>
      <c r="B538" s="424"/>
      <c r="C538" s="3537"/>
      <c r="D538" s="3537"/>
      <c r="E538" s="2754" t="s">
        <v>219</v>
      </c>
      <c r="F538" s="2751"/>
      <c r="G538" s="2751"/>
      <c r="H538" s="3537" t="s">
        <v>328</v>
      </c>
      <c r="I538" s="3537"/>
      <c r="J538" s="2761">
        <v>3.5704338034182007E-2</v>
      </c>
      <c r="K538" s="2751"/>
      <c r="L538" s="2751"/>
      <c r="M538" s="3537" t="s">
        <v>583</v>
      </c>
      <c r="N538" s="3537"/>
      <c r="O538" s="2762">
        <v>2.229795747161192E-3</v>
      </c>
      <c r="P538" s="2751"/>
      <c r="Q538" s="2751"/>
      <c r="R538" s="238"/>
      <c r="Z538" s="238"/>
      <c r="AA538" s="238"/>
      <c r="AB538" s="238"/>
      <c r="AC538" s="238"/>
      <c r="AD538" s="238"/>
      <c r="AE538" s="238"/>
      <c r="AF538" s="238"/>
      <c r="AG538" s="238"/>
      <c r="AH538" s="238"/>
      <c r="AI538" s="238"/>
      <c r="AJ538" s="238"/>
      <c r="AK538" s="238"/>
      <c r="AL538" s="238"/>
      <c r="AM538" s="238"/>
      <c r="AN538" s="238"/>
      <c r="AO538" s="238"/>
      <c r="AP538" s="238"/>
      <c r="AQ538" s="238"/>
      <c r="AR538" s="238"/>
      <c r="AS538" s="238"/>
      <c r="AT538" s="238"/>
      <c r="AU538" s="238"/>
      <c r="AV538" s="238"/>
      <c r="AW538" s="238"/>
      <c r="AX538" s="238"/>
      <c r="AY538" s="238"/>
      <c r="AZ538" s="238"/>
      <c r="BB538" s="424"/>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37" customFormat="true" ht="25.15" customHeight="true" x14ac:dyDescent="0.2">
      <c r="A539" s="424"/>
      <c r="B539" s="424"/>
      <c r="C539" s="3536" t="s">
        <v>510</v>
      </c>
      <c r="D539" s="3537"/>
      <c r="E539" s="2757">
        <v>-2.4077423603251054E-2</v>
      </c>
      <c r="F539" s="2751"/>
      <c r="G539" s="2751"/>
      <c r="H539" s="3537" t="s">
        <v>527</v>
      </c>
      <c r="I539" s="3537"/>
      <c r="J539" s="2761">
        <v>1.9435448851964444E-2</v>
      </c>
      <c r="K539" s="2751"/>
      <c r="L539" s="2751"/>
      <c r="M539" s="3537" t="s">
        <v>577</v>
      </c>
      <c r="N539" s="3537"/>
      <c r="O539" s="2762">
        <v>4.1573071949244939E-3</v>
      </c>
      <c r="P539" s="2751"/>
      <c r="Q539" s="2751"/>
      <c r="R539" s="238"/>
      <c r="Z539" s="238"/>
      <c r="AA539" s="238"/>
      <c r="AB539" s="238"/>
      <c r="AC539" s="238"/>
      <c r="AD539" s="238"/>
      <c r="AE539" s="238"/>
      <c r="AF539" s="238"/>
      <c r="AG539" s="238"/>
      <c r="AH539" s="238"/>
      <c r="AI539" s="238"/>
      <c r="AJ539" s="238"/>
      <c r="AK539" s="238"/>
      <c r="AL539" s="238"/>
      <c r="AM539" s="238"/>
      <c r="AN539" s="238"/>
      <c r="AO539" s="238"/>
      <c r="AP539" s="238"/>
      <c r="AQ539" s="238"/>
      <c r="AR539" s="238"/>
      <c r="AS539" s="238"/>
      <c r="AT539" s="238"/>
      <c r="AU539" s="238"/>
      <c r="AV539" s="238"/>
      <c r="AW539" s="238"/>
      <c r="AX539" s="238"/>
      <c r="AY539" s="238"/>
      <c r="AZ539" s="238"/>
      <c r="BB539" s="424"/>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37" customFormat="true" ht="25.15" customHeight="true" x14ac:dyDescent="0.2">
      <c r="A540" s="424"/>
      <c r="B540" s="424"/>
      <c r="C540" s="3536" t="s">
        <v>399</v>
      </c>
      <c r="D540" s="3537"/>
      <c r="E540" s="2760">
        <v>0.12256631747100592</v>
      </c>
      <c r="F540" s="2751"/>
      <c r="G540" s="2751"/>
      <c r="H540" s="3537" t="s">
        <v>520</v>
      </c>
      <c r="I540" s="3537"/>
      <c r="J540" s="2761">
        <v>1.5058486258977504E-2</v>
      </c>
      <c r="K540" s="2751"/>
      <c r="L540" s="2751"/>
      <c r="M540" s="3537" t="s">
        <v>574</v>
      </c>
      <c r="N540" s="3537"/>
      <c r="O540" s="2762">
        <v>4.3402360912600428E-3</v>
      </c>
      <c r="P540" s="2751"/>
      <c r="Q540" s="2751"/>
      <c r="R540" s="238"/>
      <c r="Z540" s="238"/>
      <c r="AA540" s="238"/>
      <c r="AB540" s="238"/>
      <c r="AC540" s="238"/>
      <c r="AD540" s="238"/>
      <c r="AE540" s="238"/>
      <c r="AF540" s="238"/>
      <c r="AG540" s="238"/>
      <c r="AH540" s="238"/>
      <c r="AI540" s="238"/>
      <c r="AJ540" s="238"/>
      <c r="AK540" s="238"/>
      <c r="AL540" s="238"/>
      <c r="AM540" s="238"/>
      <c r="AN540" s="238"/>
      <c r="AO540" s="238"/>
      <c r="AP540" s="238"/>
      <c r="AQ540" s="238"/>
      <c r="AR540" s="238"/>
      <c r="AS540" s="238"/>
      <c r="AT540" s="238"/>
      <c r="AU540" s="238"/>
      <c r="AV540" s="238"/>
      <c r="AW540" s="238"/>
      <c r="AX540" s="238"/>
      <c r="AY540" s="238"/>
      <c r="AZ540" s="238"/>
      <c r="BB540" s="424"/>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37" customFormat="true" ht="25.15" customHeight="true" x14ac:dyDescent="0.2">
      <c r="A541" s="424"/>
      <c r="B541" s="424"/>
      <c r="C541" s="3536" t="s">
        <v>421</v>
      </c>
      <c r="D541" s="3537"/>
      <c r="E541" s="2760">
        <v>3.931756046376534E-2</v>
      </c>
      <c r="F541" s="2751"/>
      <c r="G541" s="2751"/>
      <c r="H541" s="3537" t="s">
        <v>571</v>
      </c>
      <c r="I541" s="3537"/>
      <c r="J541" s="2761">
        <v>-8.3665005389553133E-3</v>
      </c>
      <c r="K541" s="2751"/>
      <c r="L541" s="2751"/>
      <c r="M541" s="3537" t="s">
        <v>525</v>
      </c>
      <c r="N541" s="3537"/>
      <c r="O541" s="2762">
        <v>7.2568251418969869E-4</v>
      </c>
      <c r="P541" s="2751"/>
      <c r="Q541" s="2751"/>
      <c r="R541" s="238"/>
      <c r="Z541" s="238"/>
      <c r="AA541" s="238"/>
      <c r="AB541" s="238"/>
      <c r="AC541" s="238"/>
      <c r="AD541" s="238"/>
      <c r="AE541" s="238"/>
      <c r="AF541" s="238"/>
      <c r="AG541" s="238"/>
      <c r="AH541" s="238"/>
      <c r="AI541" s="238"/>
      <c r="AJ541" s="238"/>
      <c r="AK541" s="238"/>
      <c r="AL541" s="238"/>
      <c r="AM541" s="238"/>
      <c r="AN541" s="238"/>
      <c r="AO541" s="238"/>
      <c r="AP541" s="238"/>
      <c r="AQ541" s="238"/>
      <c r="AR541" s="238"/>
      <c r="AS541" s="238"/>
      <c r="AT541" s="238"/>
      <c r="AU541" s="238"/>
      <c r="AV541" s="238"/>
      <c r="AW541" s="238"/>
      <c r="AX541" s="238"/>
      <c r="AY541" s="238"/>
      <c r="AZ541" s="238"/>
      <c r="BB541" s="424"/>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37" customFormat="true" ht="25.15" customHeight="true" x14ac:dyDescent="0.2">
      <c r="A542" s="424"/>
      <c r="B542" s="424"/>
      <c r="C542" s="3536" t="s">
        <v>400</v>
      </c>
      <c r="D542" s="3537"/>
      <c r="E542" s="2760">
        <v>0.11357632994209996</v>
      </c>
      <c r="F542" s="2751"/>
      <c r="G542" s="2751"/>
      <c r="H542" s="3537" t="s">
        <v>498</v>
      </c>
      <c r="I542" s="3537"/>
      <c r="J542" s="2761">
        <v>-3.5155344417760692E-2</v>
      </c>
      <c r="K542" s="2751"/>
      <c r="L542" s="2751"/>
      <c r="M542" s="3537" t="s">
        <v>530</v>
      </c>
      <c r="N542" s="3537"/>
      <c r="O542" s="2762">
        <v>5.817413521763729E-4</v>
      </c>
      <c r="P542" s="2751"/>
      <c r="Q542" s="2751"/>
      <c r="R542" s="238"/>
      <c r="Z542" s="238"/>
      <c r="AA542" s="238"/>
      <c r="AB542" s="238"/>
      <c r="AC542" s="238"/>
      <c r="AD542" s="238"/>
      <c r="AE542" s="238"/>
      <c r="AF542" s="238"/>
      <c r="AG542" s="238"/>
      <c r="AH542" s="238"/>
      <c r="AI542" s="238"/>
      <c r="AJ542" s="238"/>
      <c r="AK542" s="238"/>
      <c r="AL542" s="238"/>
      <c r="AM542" s="238"/>
      <c r="AN542" s="238"/>
      <c r="AO542" s="238"/>
      <c r="AP542" s="238"/>
      <c r="AQ542" s="238"/>
      <c r="AR542" s="238"/>
      <c r="AS542" s="238"/>
      <c r="AT542" s="238"/>
      <c r="AU542" s="238"/>
      <c r="AV542" s="238"/>
      <c r="AW542" s="238"/>
      <c r="AX542" s="238"/>
      <c r="AY542" s="238"/>
      <c r="AZ542" s="238"/>
      <c r="BB542" s="424"/>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37" customFormat="true" ht="25.15" customHeight="true" x14ac:dyDescent="0.2">
      <c r="A543" s="424"/>
      <c r="B543" s="424"/>
      <c r="C543" s="3536" t="s">
        <v>551</v>
      </c>
      <c r="D543" s="3537"/>
      <c r="E543" s="2760">
        <v>9.5109465758117073E-2</v>
      </c>
      <c r="F543" s="2751"/>
      <c r="G543" s="2751"/>
      <c r="H543" s="3537" t="s">
        <v>560</v>
      </c>
      <c r="I543" s="3537"/>
      <c r="J543" s="2761">
        <v>-2.44459645467878E-2</v>
      </c>
      <c r="K543" s="2751"/>
      <c r="L543" s="2751"/>
      <c r="M543" s="3537" t="s">
        <v>406</v>
      </c>
      <c r="N543" s="3537"/>
      <c r="O543" s="2762">
        <v>0.17992413761016099</v>
      </c>
      <c r="P543" s="2751"/>
      <c r="Q543" s="2751"/>
      <c r="R543" s="238"/>
      <c r="Z543" s="238"/>
      <c r="AA543" s="238"/>
      <c r="AB543" s="238"/>
      <c r="AC543" s="238"/>
      <c r="AD543" s="238"/>
      <c r="AE543" s="238"/>
      <c r="AF543" s="238"/>
      <c r="AG543" s="238"/>
      <c r="AH543" s="238"/>
      <c r="AI543" s="238"/>
      <c r="AJ543" s="238"/>
      <c r="AK543" s="238"/>
      <c r="AL543" s="238"/>
      <c r="AM543" s="238"/>
      <c r="AN543" s="238"/>
      <c r="AO543" s="238"/>
      <c r="AP543" s="238"/>
      <c r="AQ543" s="238"/>
      <c r="AR543" s="238"/>
      <c r="AS543" s="238"/>
      <c r="AT543" s="238"/>
      <c r="AU543" s="238"/>
      <c r="AV543" s="238"/>
      <c r="AW543" s="238"/>
      <c r="AX543" s="238"/>
      <c r="AY543" s="238"/>
      <c r="AZ543" s="238"/>
      <c r="BB543" s="424"/>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37" customFormat="true" ht="25.15" customHeight="true" x14ac:dyDescent="0.2">
      <c r="A544" s="424"/>
      <c r="B544" s="424"/>
      <c r="C544" s="3536" t="s">
        <v>438</v>
      </c>
      <c r="D544" s="3537"/>
      <c r="E544" s="2760">
        <v>-3.2810953329773698E-2</v>
      </c>
      <c r="F544" s="2751"/>
      <c r="G544" s="2751"/>
      <c r="H544" s="3537" t="s">
        <v>316</v>
      </c>
      <c r="I544" s="3537"/>
      <c r="J544" s="2761">
        <v>-2.1487929161783589E-2</v>
      </c>
      <c r="K544" s="2751"/>
      <c r="L544" s="2751"/>
      <c r="M544" s="3537" t="s">
        <v>553</v>
      </c>
      <c r="N544" s="3537"/>
      <c r="O544" s="2762">
        <v>8.0502116631033654E-2</v>
      </c>
      <c r="P544" s="2751"/>
      <c r="Q544" s="2751"/>
      <c r="R544" s="238"/>
      <c r="Z544" s="238"/>
      <c r="AA544" s="238"/>
      <c r="AB544" s="238"/>
      <c r="AC544" s="238"/>
      <c r="AD544" s="238"/>
      <c r="AE544" s="238"/>
      <c r="AF544" s="238"/>
      <c r="AG544" s="238"/>
      <c r="AH544" s="238"/>
      <c r="AI544" s="238"/>
      <c r="AJ544" s="238"/>
      <c r="AK544" s="238"/>
      <c r="AL544" s="238"/>
      <c r="AM544" s="238"/>
      <c r="AN544" s="238"/>
      <c r="AO544" s="238"/>
      <c r="AP544" s="238"/>
      <c r="AQ544" s="238"/>
      <c r="AR544" s="238"/>
      <c r="AS544" s="238"/>
      <c r="AT544" s="238"/>
      <c r="AU544" s="238"/>
      <c r="AV544" s="238"/>
      <c r="AW544" s="238"/>
      <c r="AX544" s="238"/>
      <c r="AY544" s="238"/>
      <c r="AZ544" s="238"/>
      <c r="BB544" s="424"/>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37" customFormat="true" ht="25.15" customHeight="true" x14ac:dyDescent="0.2">
      <c r="A545" s="424"/>
      <c r="B545" s="424"/>
      <c r="C545" s="3536" t="s">
        <v>411</v>
      </c>
      <c r="D545" s="3537"/>
      <c r="E545" s="2760">
        <v>6.5692832584823446E-2</v>
      </c>
      <c r="F545" s="2751"/>
      <c r="G545" s="2751"/>
      <c r="H545" s="3537" t="s">
        <v>569</v>
      </c>
      <c r="I545" s="3537"/>
      <c r="J545" s="2761">
        <v>-6.5375234585510686E-3</v>
      </c>
      <c r="K545" s="2751"/>
      <c r="L545" s="2751"/>
      <c r="M545" s="3537" t="s">
        <v>550</v>
      </c>
      <c r="N545" s="3537"/>
      <c r="O545" s="2762">
        <v>4.9550051838678791E-2</v>
      </c>
      <c r="P545" s="2751"/>
      <c r="Q545" s="2751"/>
      <c r="R545" s="238"/>
      <c r="Z545" s="238"/>
      <c r="AA545" s="238"/>
      <c r="AB545" s="238"/>
      <c r="AC545" s="238"/>
      <c r="AD545" s="238"/>
      <c r="AE545" s="238"/>
      <c r="AF545" s="238"/>
      <c r="AG545" s="238"/>
      <c r="AH545" s="238"/>
      <c r="AI545" s="238"/>
      <c r="AJ545" s="238"/>
      <c r="AK545" s="238"/>
      <c r="AL545" s="238"/>
      <c r="AM545" s="238"/>
      <c r="AN545" s="238"/>
      <c r="AO545" s="238"/>
      <c r="AP545" s="238"/>
      <c r="AQ545" s="238"/>
      <c r="AR545" s="238"/>
      <c r="AS545" s="238"/>
      <c r="AT545" s="238"/>
      <c r="AU545" s="238"/>
      <c r="AV545" s="238"/>
      <c r="AW545" s="238"/>
      <c r="AX545" s="238"/>
      <c r="AY545" s="238"/>
      <c r="AZ545" s="238"/>
      <c r="BB545" s="424"/>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37" customFormat="true" ht="25.15" customHeight="true" x14ac:dyDescent="0.2">
      <c r="A546" s="424"/>
      <c r="B546" s="424"/>
      <c r="C546" s="3536" t="s">
        <v>415</v>
      </c>
      <c r="D546" s="3537"/>
      <c r="E546" s="2760">
        <v>6.8221191262811481E-2</v>
      </c>
      <c r="F546" s="2751"/>
      <c r="G546" s="2751"/>
      <c r="H546" s="3537" t="s">
        <v>494</v>
      </c>
      <c r="I546" s="3537"/>
      <c r="J546" s="2761">
        <v>1.6445778907080447E-2</v>
      </c>
      <c r="K546" s="2751"/>
      <c r="L546" s="2751"/>
      <c r="M546" s="3537" t="s">
        <v>546</v>
      </c>
      <c r="N546" s="3537"/>
      <c r="O546" s="2762">
        <v>9.7312477185330787E-2</v>
      </c>
      <c r="P546" s="2751"/>
      <c r="Q546" s="2751"/>
      <c r="R546" s="238"/>
      <c r="Z546" s="238"/>
      <c r="AA546" s="238"/>
      <c r="AB546" s="238"/>
      <c r="AC546" s="238"/>
      <c r="AD546" s="238"/>
      <c r="AE546" s="238"/>
      <c r="AF546" s="238"/>
      <c r="AG546" s="238"/>
      <c r="AH546" s="238"/>
      <c r="AI546" s="238"/>
      <c r="AJ546" s="238"/>
      <c r="AK546" s="238"/>
      <c r="AL546" s="238"/>
      <c r="AM546" s="238"/>
      <c r="AN546" s="238"/>
      <c r="AO546" s="238"/>
      <c r="AP546" s="238"/>
      <c r="AQ546" s="238"/>
      <c r="AR546" s="238"/>
      <c r="AS546" s="238"/>
      <c r="AT546" s="238"/>
      <c r="AU546" s="238"/>
      <c r="AV546" s="238"/>
      <c r="AW546" s="238"/>
      <c r="AX546" s="238"/>
      <c r="AY546" s="238"/>
      <c r="AZ546" s="238"/>
      <c r="BB546" s="424"/>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37" customFormat="true" ht="25.15" customHeight="true" x14ac:dyDescent="0.2">
      <c r="A547" s="424"/>
      <c r="B547" s="424"/>
      <c r="C547" s="3536" t="s">
        <v>554</v>
      </c>
      <c r="D547" s="3537"/>
      <c r="E547" s="2760">
        <v>4.7430940282768848E-2</v>
      </c>
      <c r="F547" s="2751"/>
      <c r="G547" s="2751"/>
      <c r="H547" s="3537" t="s">
        <v>507</v>
      </c>
      <c r="I547" s="3537"/>
      <c r="J547" s="2761">
        <v>-5.5127387397313835E-3</v>
      </c>
      <c r="K547" s="2751"/>
      <c r="L547" s="2751"/>
      <c r="M547" s="3537" t="s">
        <v>562</v>
      </c>
      <c r="N547" s="3537"/>
      <c r="O547" s="2762">
        <v>6.3085119001883683E-2</v>
      </c>
      <c r="P547" s="2751"/>
      <c r="Q547" s="2751"/>
      <c r="R547" s="238"/>
      <c r="Z547" s="238"/>
      <c r="AA547" s="238"/>
      <c r="AB547" s="238"/>
      <c r="AC547" s="238"/>
      <c r="AD547" s="238"/>
      <c r="AE547" s="238"/>
      <c r="AF547" s="238"/>
      <c r="AG547" s="238"/>
      <c r="AH547" s="238"/>
      <c r="AI547" s="238"/>
      <c r="AJ547" s="238"/>
      <c r="AK547" s="238"/>
      <c r="AL547" s="238"/>
      <c r="AM547" s="238"/>
      <c r="AN547" s="238"/>
      <c r="AO547" s="238"/>
      <c r="AP547" s="238"/>
      <c r="AQ547" s="238"/>
      <c r="AR547" s="238"/>
      <c r="AS547" s="238"/>
      <c r="AT547" s="238"/>
      <c r="AU547" s="238"/>
      <c r="AV547" s="238"/>
      <c r="AW547" s="238"/>
      <c r="AX547" s="238"/>
      <c r="AY547" s="238"/>
      <c r="AZ547" s="238"/>
      <c r="BB547" s="424"/>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37" customFormat="true" ht="25.15" customHeight="true" x14ac:dyDescent="0.2">
      <c r="A548" s="424"/>
      <c r="B548" s="424"/>
      <c r="C548" s="3536" t="s">
        <v>492</v>
      </c>
      <c r="D548" s="3537"/>
      <c r="E548" s="2760">
        <v>-6.8893495147990397E-2</v>
      </c>
      <c r="F548" s="2751"/>
      <c r="G548" s="2751"/>
      <c r="H548" s="3537" t="s">
        <v>568</v>
      </c>
      <c r="I548" s="3537"/>
      <c r="J548" s="2761">
        <v>1.7438635387723476E-2</v>
      </c>
      <c r="K548" s="2751"/>
      <c r="L548" s="2751"/>
      <c r="M548" s="3537" t="s">
        <v>555</v>
      </c>
      <c r="N548" s="3537"/>
      <c r="O548" s="2762">
        <v>7.7569719689220565E-2</v>
      </c>
      <c r="P548" s="2751"/>
      <c r="Q548" s="2751"/>
      <c r="R548" s="238"/>
      <c r="Z548" s="238"/>
      <c r="AA548" s="238"/>
      <c r="AB548" s="238"/>
      <c r="AC548" s="238"/>
      <c r="AD548" s="238"/>
      <c r="AE548" s="238"/>
      <c r="AF548" s="238"/>
      <c r="AG548" s="238"/>
      <c r="AH548" s="238"/>
      <c r="AI548" s="238"/>
      <c r="AJ548" s="238"/>
      <c r="AK548" s="238"/>
      <c r="AL548" s="238"/>
      <c r="AM548" s="238"/>
      <c r="AN548" s="238"/>
      <c r="AO548" s="238"/>
      <c r="AP548" s="238"/>
      <c r="AQ548" s="238"/>
      <c r="AR548" s="238"/>
      <c r="AS548" s="238"/>
      <c r="AT548" s="238"/>
      <c r="AU548" s="238"/>
      <c r="AV548" s="238"/>
      <c r="AW548" s="238"/>
      <c r="AX548" s="238"/>
      <c r="AY548" s="238"/>
      <c r="AZ548" s="238"/>
      <c r="BB548" s="424"/>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37" customFormat="true" ht="25.15" customHeight="true" x14ac:dyDescent="0.2">
      <c r="A549" s="424"/>
      <c r="B549" s="424"/>
      <c r="C549" s="3536" t="s">
        <v>514</v>
      </c>
      <c r="D549" s="3537"/>
      <c r="E549" s="2760">
        <v>-2.4655278328735767E-2</v>
      </c>
      <c r="F549" s="2751"/>
      <c r="G549" s="2751"/>
      <c r="H549" s="3537" t="s">
        <v>561</v>
      </c>
      <c r="I549" s="3537"/>
      <c r="J549" s="2761">
        <v>2.6955080823311651E-2</v>
      </c>
      <c r="K549" s="2751"/>
      <c r="L549" s="2751"/>
      <c r="M549" s="3537" t="s">
        <v>531</v>
      </c>
      <c r="N549" s="3537"/>
      <c r="O549" s="2762">
        <v>1.3114713732831397E-3</v>
      </c>
      <c r="P549" s="2751"/>
      <c r="Q549" s="2751"/>
      <c r="R549" s="238"/>
      <c r="Z549" s="238"/>
      <c r="AA549" s="238"/>
      <c r="AB549" s="238"/>
      <c r="AC549" s="238"/>
      <c r="AD549" s="238"/>
      <c r="AE549" s="238"/>
      <c r="AF549" s="238"/>
      <c r="AG549" s="238"/>
      <c r="AH549" s="238"/>
      <c r="AI549" s="238"/>
      <c r="AJ549" s="238"/>
      <c r="AK549" s="238"/>
      <c r="AL549" s="238"/>
      <c r="AM549" s="238"/>
      <c r="AN549" s="238"/>
      <c r="AO549" s="238"/>
      <c r="AP549" s="238"/>
      <c r="AQ549" s="238"/>
      <c r="AR549" s="238"/>
      <c r="AS549" s="238"/>
      <c r="AT549" s="238"/>
      <c r="AU549" s="238"/>
      <c r="AV549" s="238"/>
      <c r="AW549" s="238"/>
      <c r="AX549" s="238"/>
      <c r="AY549" s="238"/>
      <c r="AZ549" s="238"/>
      <c r="BB549" s="424"/>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37" customFormat="true" ht="25.15" customHeight="true" x14ac:dyDescent="0.2">
      <c r="A550" s="424"/>
      <c r="B550" s="424"/>
      <c r="C550" s="3536" t="s">
        <v>584</v>
      </c>
      <c r="D550" s="3537"/>
      <c r="E550" s="2760">
        <v>-1.596239766909646E-3</v>
      </c>
      <c r="F550" s="2751"/>
      <c r="G550" s="2751"/>
      <c r="H550" s="3537" t="s">
        <v>575</v>
      </c>
      <c r="I550" s="3537"/>
      <c r="J550" s="2761">
        <v>3.9425099756196331E-3</v>
      </c>
      <c r="K550" s="2751"/>
      <c r="L550" s="2751"/>
      <c r="M550" s="3537" t="s">
        <v>503</v>
      </c>
      <c r="N550" s="3537"/>
      <c r="O550" s="2762">
        <v>9.2858922139240074E-2</v>
      </c>
      <c r="P550" s="2751"/>
      <c r="Q550" s="2751"/>
      <c r="R550" s="238"/>
      <c r="Z550" s="238"/>
      <c r="AA550" s="238"/>
      <c r="AB550" s="238"/>
      <c r="AC550" s="238"/>
      <c r="AD550" s="238"/>
      <c r="AE550" s="238"/>
      <c r="AF550" s="238"/>
      <c r="AG550" s="238"/>
      <c r="AH550" s="238"/>
      <c r="AI550" s="238"/>
      <c r="AJ550" s="238"/>
      <c r="AK550" s="238"/>
      <c r="AL550" s="238"/>
      <c r="AM550" s="238"/>
      <c r="AN550" s="238"/>
      <c r="AO550" s="238"/>
      <c r="AP550" s="238"/>
      <c r="AQ550" s="238"/>
      <c r="AR550" s="238"/>
      <c r="AS550" s="238"/>
      <c r="AT550" s="238"/>
      <c r="AU550" s="238"/>
      <c r="AV550" s="238"/>
      <c r="AW550" s="238"/>
      <c r="AX550" s="238"/>
      <c r="AY550" s="238"/>
      <c r="AZ550" s="238"/>
      <c r="BB550" s="424"/>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37" customFormat="true" ht="25.15" customHeight="true" x14ac:dyDescent="0.2">
      <c r="A551" s="424"/>
      <c r="B551" s="424"/>
      <c r="C551" s="3536" t="s">
        <v>497</v>
      </c>
      <c r="D551" s="3537"/>
      <c r="E551" s="2760">
        <v>7.9115670622793316E-2</v>
      </c>
      <c r="F551" s="2751"/>
      <c r="G551" s="2751"/>
      <c r="H551" s="3537" t="s">
        <v>485</v>
      </c>
      <c r="I551" s="3537"/>
      <c r="J551" s="2761">
        <v>0.10681151241530419</v>
      </c>
      <c r="K551" s="2751"/>
      <c r="L551" s="2751"/>
      <c r="M551" s="3537" t="s">
        <v>490</v>
      </c>
      <c r="N551" s="3537"/>
      <c r="O551" s="2762">
        <v>2.9158281127168789E-3</v>
      </c>
      <c r="P551" s="2751"/>
      <c r="Q551" s="2751"/>
      <c r="R551" s="238"/>
      <c r="Z551" s="238"/>
      <c r="AA551" s="238"/>
      <c r="AB551" s="238"/>
      <c r="AC551" s="238"/>
      <c r="AD551" s="238"/>
      <c r="AE551" s="238"/>
      <c r="AF551" s="238"/>
      <c r="AG551" s="238"/>
      <c r="AH551" s="238"/>
      <c r="AI551" s="238"/>
      <c r="AJ551" s="238"/>
      <c r="AK551" s="238"/>
      <c r="AL551" s="238"/>
      <c r="AM551" s="238"/>
      <c r="AN551" s="238"/>
      <c r="AO551" s="238"/>
      <c r="AP551" s="238"/>
      <c r="AQ551" s="238"/>
      <c r="AR551" s="238"/>
      <c r="AS551" s="238"/>
      <c r="AT551" s="238"/>
      <c r="AU551" s="238"/>
      <c r="AV551" s="238"/>
      <c r="AW551" s="238"/>
      <c r="AX551" s="238"/>
      <c r="AY551" s="238"/>
      <c r="AZ551" s="238"/>
      <c r="BB551" s="424"/>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37" customFormat="true" ht="25.15" customHeight="true" x14ac:dyDescent="0.2">
      <c r="A552" s="424"/>
      <c r="B552" s="424"/>
      <c r="C552" s="3536" t="s">
        <v>495</v>
      </c>
      <c r="D552" s="3537"/>
      <c r="E552" s="2760">
        <v>5.092194385987369E-2</v>
      </c>
      <c r="F552" s="2751"/>
      <c r="G552" s="2751"/>
      <c r="H552" s="3537" t="s">
        <v>564</v>
      </c>
      <c r="I552" s="3537"/>
      <c r="J552" s="2761">
        <v>1.8311428590227906E-2</v>
      </c>
      <c r="K552" s="2751"/>
      <c r="L552" s="2751"/>
      <c r="M552" s="3537" t="s">
        <v>523</v>
      </c>
      <c r="N552" s="3537"/>
      <c r="O552" s="2762">
        <v>0.10779878201290216</v>
      </c>
      <c r="P552" s="2751"/>
      <c r="Q552" s="2751"/>
      <c r="R552" s="238"/>
      <c r="Z552" s="238"/>
      <c r="AA552" s="238"/>
      <c r="AB552" s="238"/>
      <c r="AC552" s="238"/>
      <c r="AD552" s="238"/>
      <c r="AE552" s="238"/>
      <c r="AF552" s="238"/>
      <c r="AG552" s="238"/>
      <c r="AH552" s="238"/>
      <c r="AI552" s="238"/>
      <c r="AJ552" s="238"/>
      <c r="AK552" s="238"/>
      <c r="AL552" s="238"/>
      <c r="AM552" s="238"/>
      <c r="AN552" s="238"/>
      <c r="AO552" s="238"/>
      <c r="AP552" s="238"/>
      <c r="AQ552" s="238"/>
      <c r="AR552" s="238"/>
      <c r="AS552" s="238"/>
      <c r="AT552" s="238"/>
      <c r="AU552" s="238"/>
      <c r="AV552" s="238"/>
      <c r="AW552" s="238"/>
      <c r="AX552" s="238"/>
      <c r="AY552" s="238"/>
      <c r="AZ552" s="238"/>
      <c r="BB552" s="424"/>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37" customFormat="true" ht="25.15" customHeight="true" x14ac:dyDescent="0.2">
      <c r="A553" s="424"/>
      <c r="B553" s="424"/>
      <c r="C553" s="3536" t="s">
        <v>579</v>
      </c>
      <c r="D553" s="3537"/>
      <c r="E553" s="2760">
        <v>2.5400479702374881E-3</v>
      </c>
      <c r="F553" s="2751"/>
      <c r="G553" s="2751"/>
      <c r="H553" s="3537" t="s">
        <v>566</v>
      </c>
      <c r="I553" s="3537"/>
      <c r="J553" s="2761">
        <v>1.844308027718445E-2</v>
      </c>
      <c r="K553" s="2751"/>
      <c r="L553" s="2751"/>
      <c r="M553" s="3537" t="s">
        <v>552</v>
      </c>
      <c r="N553" s="3537"/>
      <c r="O553" s="2762">
        <v>0.12668347659604745</v>
      </c>
      <c r="P553" s="2751"/>
      <c r="Q553" s="2751"/>
      <c r="R553" s="238"/>
      <c r="Z553" s="238"/>
      <c r="AA553" s="238"/>
      <c r="AB553" s="238"/>
      <c r="AC553" s="238"/>
      <c r="AD553" s="238"/>
      <c r="AE553" s="238"/>
      <c r="AF553" s="238"/>
      <c r="AG553" s="238"/>
      <c r="AH553" s="238"/>
      <c r="AI553" s="238"/>
      <c r="AJ553" s="238"/>
      <c r="AK553" s="238"/>
      <c r="AL553" s="238"/>
      <c r="AM553" s="238"/>
      <c r="AN553" s="238"/>
      <c r="AO553" s="238"/>
      <c r="AP553" s="238"/>
      <c r="AQ553" s="238"/>
      <c r="AR553" s="238"/>
      <c r="AS553" s="238"/>
      <c r="AT553" s="238"/>
      <c r="AU553" s="238"/>
      <c r="AV553" s="238"/>
      <c r="AW553" s="238"/>
      <c r="AX553" s="238"/>
      <c r="AY553" s="238"/>
      <c r="AZ553" s="238"/>
      <c r="BB553" s="424"/>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37" customFormat="true" ht="25.15" customHeight="true" x14ac:dyDescent="0.2">
      <c r="A554" s="424"/>
      <c r="B554" s="424"/>
      <c r="C554" s="3536" t="s">
        <v>532</v>
      </c>
      <c r="D554" s="3537"/>
      <c r="E554" s="2760">
        <v>5.9384095414557916E-4</v>
      </c>
      <c r="F554" s="2751"/>
      <c r="G554" s="2751"/>
      <c r="H554" s="3537" t="s">
        <v>570</v>
      </c>
      <c r="I554" s="3537"/>
      <c r="J554" s="2761">
        <v>-2.4026510687575062E-3</v>
      </c>
      <c r="K554" s="2751"/>
      <c r="L554" s="2751"/>
      <c r="M554" s="3537" t="s">
        <v>580</v>
      </c>
      <c r="N554" s="3537"/>
      <c r="O554" s="2762">
        <v>7.2695586043970981E-3</v>
      </c>
      <c r="P554" s="2751"/>
      <c r="Q554" s="2751"/>
      <c r="R554" s="238"/>
      <c r="Z554" s="238"/>
      <c r="AA554" s="238"/>
      <c r="AB554" s="238"/>
      <c r="AC554" s="238"/>
      <c r="AD554" s="238"/>
      <c r="AE554" s="238"/>
      <c r="AF554" s="238"/>
      <c r="AG554" s="238"/>
      <c r="AH554" s="238"/>
      <c r="AI554" s="238"/>
      <c r="AJ554" s="238"/>
      <c r="AK554" s="238"/>
      <c r="AL554" s="238"/>
      <c r="AM554" s="238"/>
      <c r="AN554" s="238"/>
      <c r="AO554" s="238"/>
      <c r="AP554" s="238"/>
      <c r="AQ554" s="238"/>
      <c r="AR554" s="238"/>
      <c r="AS554" s="238"/>
      <c r="AT554" s="238"/>
      <c r="AU554" s="238"/>
      <c r="AV554" s="238"/>
      <c r="AW554" s="238"/>
      <c r="AX554" s="238"/>
      <c r="AY554" s="238"/>
      <c r="AZ554" s="238"/>
      <c r="BB554" s="424"/>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37" customFormat="true" ht="25.15" customHeight="true" x14ac:dyDescent="0.2">
      <c r="A555" s="424"/>
      <c r="B555" s="424"/>
      <c r="C555" s="3536" t="s">
        <v>558</v>
      </c>
      <c r="D555" s="3537"/>
      <c r="E555" s="2760">
        <v>-1.7972011646607812E-2</v>
      </c>
      <c r="F555" s="2751"/>
      <c r="G555" s="2751"/>
      <c r="H555" s="3537" t="s">
        <v>505</v>
      </c>
      <c r="I555" s="3537"/>
      <c r="J555" s="2761">
        <v>2.190529357843608E-2</v>
      </c>
      <c r="K555" s="2751"/>
      <c r="L555" s="2751"/>
      <c r="M555" s="3537" t="s">
        <v>547</v>
      </c>
      <c r="N555" s="3537"/>
      <c r="O555" s="2762">
        <v>0.28530161847690161</v>
      </c>
      <c r="P555" s="2751"/>
      <c r="Q555" s="2751"/>
      <c r="R555" s="238"/>
      <c r="Z555" s="238"/>
      <c r="AA555" s="238"/>
      <c r="AB555" s="238"/>
      <c r="AC555" s="238"/>
      <c r="AD555" s="238"/>
      <c r="AE555" s="238"/>
      <c r="AF555" s="238"/>
      <c r="AG555" s="238"/>
      <c r="AH555" s="238"/>
      <c r="AI555" s="238"/>
      <c r="AJ555" s="238"/>
      <c r="AK555" s="238"/>
      <c r="AL555" s="238"/>
      <c r="AM555" s="238"/>
      <c r="AN555" s="238"/>
      <c r="AO555" s="238"/>
      <c r="AP555" s="238"/>
      <c r="AQ555" s="238"/>
      <c r="AR555" s="238"/>
      <c r="AS555" s="238"/>
      <c r="AT555" s="238"/>
      <c r="AU555" s="238"/>
      <c r="AV555" s="238"/>
      <c r="AW555" s="238"/>
      <c r="AX555" s="238"/>
      <c r="AY555" s="238"/>
      <c r="AZ555" s="238"/>
      <c r="BB555" s="424"/>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37" customFormat="true" ht="25.15" customHeight="true" x14ac:dyDescent="0.2">
      <c r="A556" s="424"/>
      <c r="B556" s="424"/>
      <c r="C556" s="3536" t="s">
        <v>512</v>
      </c>
      <c r="D556" s="3537"/>
      <c r="E556" s="2760">
        <v>-5.9936464772542396E-3</v>
      </c>
      <c r="F556" s="2751"/>
      <c r="G556" s="2751"/>
      <c r="H556" s="3537" t="s">
        <v>482</v>
      </c>
      <c r="I556" s="3537"/>
      <c r="J556" s="2761">
        <v>-0.11924413999528755</v>
      </c>
      <c r="K556" s="2751"/>
      <c r="L556" s="2751"/>
      <c r="M556" s="3537" t="s">
        <v>573</v>
      </c>
      <c r="N556" s="3537"/>
      <c r="O556" s="2762">
        <v>1.1202983462694304E-2</v>
      </c>
      <c r="P556" s="2751"/>
      <c r="Q556" s="2751"/>
      <c r="R556" s="238"/>
      <c r="Z556" s="238"/>
      <c r="AA556" s="238"/>
      <c r="AB556" s="238"/>
      <c r="AC556" s="238"/>
      <c r="AD556" s="238"/>
      <c r="AE556" s="238"/>
      <c r="AF556" s="238"/>
      <c r="AG556" s="238"/>
      <c r="AH556" s="238"/>
      <c r="AI556" s="238"/>
      <c r="AJ556" s="238"/>
      <c r="AK556" s="238"/>
      <c r="AL556" s="238"/>
      <c r="AM556" s="238"/>
      <c r="AN556" s="238"/>
      <c r="AO556" s="238"/>
      <c r="AP556" s="238"/>
      <c r="AQ556" s="238"/>
      <c r="AR556" s="238"/>
      <c r="AS556" s="238"/>
      <c r="AT556" s="238"/>
      <c r="AU556" s="238"/>
      <c r="AV556" s="238"/>
      <c r="AW556" s="238"/>
      <c r="AX556" s="238"/>
      <c r="AY556" s="238"/>
      <c r="AZ556" s="238"/>
      <c r="BB556" s="424"/>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37" customFormat="true" ht="25.15" customHeight="true" x14ac:dyDescent="0.2">
      <c r="A557" s="424"/>
      <c r="B557" s="424"/>
      <c r="C557" s="3536" t="s">
        <v>322</v>
      </c>
      <c r="D557" s="3537"/>
      <c r="E557" s="2760">
        <v>-8.3167592679772265E-2</v>
      </c>
      <c r="F557" s="2751"/>
      <c r="G557" s="2751"/>
      <c r="H557" s="3537" t="s">
        <v>525</v>
      </c>
      <c r="I557" s="3537"/>
      <c r="J557" s="2761">
        <v>-1.0826569116477185E-2</v>
      </c>
      <c r="K557" s="2751"/>
      <c r="L557" s="2751"/>
      <c r="M557" s="3537" t="s">
        <v>565</v>
      </c>
      <c r="N557" s="3537"/>
      <c r="O557" s="2762">
        <v>4.9351155385155041E-2</v>
      </c>
      <c r="P557" s="2751"/>
      <c r="Q557" s="2751"/>
      <c r="R557" s="238"/>
      <c r="Z557" s="238"/>
      <c r="AA557" s="238"/>
      <c r="AB557" s="238"/>
      <c r="AC557" s="238"/>
      <c r="AD557" s="238"/>
      <c r="AE557" s="238"/>
      <c r="AF557" s="238"/>
      <c r="AG557" s="238"/>
      <c r="AH557" s="238"/>
      <c r="AI557" s="238"/>
      <c r="AJ557" s="238"/>
      <c r="AK557" s="238"/>
      <c r="AL557" s="238"/>
      <c r="AM557" s="238"/>
      <c r="AN557" s="238"/>
      <c r="AO557" s="238"/>
      <c r="AP557" s="238"/>
      <c r="AQ557" s="238"/>
      <c r="AR557" s="238"/>
      <c r="AS557" s="238"/>
      <c r="AT557" s="238"/>
      <c r="AU557" s="238"/>
      <c r="AV557" s="238"/>
      <c r="AW557" s="238"/>
      <c r="AX557" s="238"/>
      <c r="AY557" s="238"/>
      <c r="AZ557" s="238"/>
      <c r="BB557" s="424"/>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37" customFormat="true" ht="25.15" customHeight="true" x14ac:dyDescent="0.2">
      <c r="A558" s="424"/>
      <c r="B558" s="424"/>
      <c r="C558" s="3536" t="s">
        <v>524</v>
      </c>
      <c r="D558" s="3537"/>
      <c r="E558" s="2760">
        <v>-1.6619913452601009E-2</v>
      </c>
      <c r="F558" s="2751"/>
      <c r="G558" s="2751"/>
      <c r="H558" s="3537" t="s">
        <v>530</v>
      </c>
      <c r="I558" s="3537"/>
      <c r="J558" s="2761">
        <v>-2.9273815541906241E-3</v>
      </c>
      <c r="K558" s="2751"/>
      <c r="L558" s="2751"/>
      <c r="M558" s="3537" t="s">
        <v>556</v>
      </c>
      <c r="N558" s="3537"/>
      <c r="O558" s="2762">
        <v>8.8988895368134133E-2</v>
      </c>
      <c r="P558" s="2751"/>
      <c r="Q558" s="2751"/>
      <c r="R558" s="238"/>
      <c r="Z558" s="238"/>
      <c r="AA558" s="238"/>
      <c r="AB558" s="238"/>
      <c r="AC558" s="238"/>
      <c r="AD558" s="238"/>
      <c r="AE558" s="238"/>
      <c r="AF558" s="238"/>
      <c r="AG558" s="238"/>
      <c r="AH558" s="238"/>
      <c r="AI558" s="238"/>
      <c r="AJ558" s="238"/>
      <c r="AK558" s="238"/>
      <c r="AL558" s="238"/>
      <c r="AM558" s="238"/>
      <c r="AN558" s="238"/>
      <c r="AO558" s="238"/>
      <c r="AP558" s="238"/>
      <c r="AQ558" s="238"/>
      <c r="AR558" s="238"/>
      <c r="AS558" s="238"/>
      <c r="AT558" s="238"/>
      <c r="AU558" s="238"/>
      <c r="AV558" s="238"/>
      <c r="AW558" s="238"/>
      <c r="AX558" s="238"/>
      <c r="AY558" s="238"/>
      <c r="AZ558" s="238"/>
      <c r="BB558" s="424"/>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37" customFormat="true" ht="25.15" customHeight="true" x14ac:dyDescent="0.2">
      <c r="A559" s="424"/>
      <c r="B559" s="424"/>
      <c r="C559" s="3536" t="s">
        <v>518</v>
      </c>
      <c r="D559" s="3537"/>
      <c r="E559" s="2760">
        <v>-6.1181906662377324E-3</v>
      </c>
      <c r="F559" s="2751"/>
      <c r="G559" s="2751"/>
      <c r="H559" s="3537" t="s">
        <v>406</v>
      </c>
      <c r="I559" s="3537"/>
      <c r="J559" s="2761">
        <v>0.11883921221959624</v>
      </c>
      <c r="K559" s="2751"/>
      <c r="L559" s="2751"/>
      <c r="M559" s="3537" t="s">
        <v>587</v>
      </c>
      <c r="N559" s="3537"/>
      <c r="O559" s="2762">
        <v>9.940106854692298E-4</v>
      </c>
      <c r="P559" s="2751"/>
      <c r="Q559" s="2751"/>
      <c r="R559" s="238"/>
      <c r="Z559" s="238"/>
      <c r="AA559" s="238"/>
      <c r="AB559" s="238"/>
      <c r="AC559" s="238"/>
      <c r="AD559" s="238"/>
      <c r="AE559" s="238"/>
      <c r="AF559" s="238"/>
      <c r="AG559" s="238"/>
      <c r="AH559" s="238"/>
      <c r="AI559" s="238"/>
      <c r="AJ559" s="238"/>
      <c r="AK559" s="238"/>
      <c r="AL559" s="238"/>
      <c r="AM559" s="238"/>
      <c r="AN559" s="238"/>
      <c r="AO559" s="238"/>
      <c r="AP559" s="238"/>
      <c r="AQ559" s="238"/>
      <c r="AR559" s="238"/>
      <c r="AS559" s="238"/>
      <c r="AT559" s="238"/>
      <c r="AU559" s="238"/>
      <c r="AV559" s="238"/>
      <c r="AW559" s="238"/>
      <c r="AX559" s="238"/>
      <c r="AY559" s="238"/>
      <c r="AZ559" s="238"/>
      <c r="BB559" s="424"/>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37" customFormat="true" ht="25.15" customHeight="true" x14ac:dyDescent="0.2">
      <c r="A560" s="424"/>
      <c r="B560" s="424"/>
      <c r="C560" s="3536" t="s">
        <v>522</v>
      </c>
      <c r="D560" s="3537"/>
      <c r="E560" s="2760">
        <v>1.1676043654656148E-3</v>
      </c>
      <c r="F560" s="2751"/>
      <c r="G560" s="2751"/>
      <c r="H560" s="3537" t="s">
        <v>553</v>
      </c>
      <c r="I560" s="3537"/>
      <c r="J560" s="2761">
        <v>7.2257753258312463E-2</v>
      </c>
      <c r="K560" s="2751"/>
      <c r="L560" s="2751"/>
      <c r="M560" s="3537" t="s">
        <v>576</v>
      </c>
      <c r="N560" s="3537"/>
      <c r="O560" s="2762">
        <v>1.0907289284720982E-2</v>
      </c>
      <c r="P560" s="2751"/>
      <c r="Q560" s="2751"/>
      <c r="R560" s="238"/>
      <c r="Z560" s="238"/>
      <c r="AA560" s="238"/>
      <c r="AB560" s="238"/>
      <c r="AC560" s="238"/>
      <c r="AD560" s="238"/>
      <c r="AE560" s="238"/>
      <c r="AF560" s="238"/>
      <c r="AG560" s="238"/>
      <c r="AH560" s="238"/>
      <c r="AI560" s="238"/>
      <c r="AJ560" s="238"/>
      <c r="AK560" s="238"/>
      <c r="AL560" s="238"/>
      <c r="AM560" s="238"/>
      <c r="AN560" s="238"/>
      <c r="AO560" s="238"/>
      <c r="AP560" s="238"/>
      <c r="AQ560" s="238"/>
      <c r="AR560" s="238"/>
      <c r="AS560" s="238"/>
      <c r="AT560" s="238"/>
      <c r="AU560" s="238"/>
      <c r="AV560" s="238"/>
      <c r="AW560" s="238"/>
      <c r="AX560" s="238"/>
      <c r="AY560" s="238"/>
      <c r="AZ560" s="238"/>
      <c r="BB560" s="424"/>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37" customFormat="true" ht="25.15" customHeight="true" x14ac:dyDescent="0.2">
      <c r="A561" s="424"/>
      <c r="B561" s="424"/>
      <c r="C561" s="3536" t="s">
        <v>585</v>
      </c>
      <c r="D561" s="3537"/>
      <c r="E561" s="2760">
        <v>9.5098548138376846E-4</v>
      </c>
      <c r="F561" s="2751"/>
      <c r="G561" s="2751"/>
      <c r="H561" s="3537" t="s">
        <v>550</v>
      </c>
      <c r="I561" s="3537"/>
      <c r="J561" s="2761">
        <v>0.11090273717155477</v>
      </c>
      <c r="K561" s="2751"/>
      <c r="L561" s="2751"/>
      <c r="M561" s="3537" t="s">
        <v>563</v>
      </c>
      <c r="N561" s="3537"/>
      <c r="O561" s="2762">
        <v>5.6368001034866964E-2</v>
      </c>
      <c r="P561" s="2751"/>
      <c r="Q561" s="2751"/>
      <c r="R561" s="238"/>
      <c r="Z561" s="238"/>
      <c r="AA561" s="238"/>
      <c r="AB561" s="238"/>
      <c r="AC561" s="238"/>
      <c r="AD561" s="238"/>
      <c r="AE561" s="238"/>
      <c r="AF561" s="238"/>
      <c r="AG561" s="238"/>
      <c r="AH561" s="238"/>
      <c r="AI561" s="238"/>
      <c r="AJ561" s="238"/>
      <c r="AK561" s="238"/>
      <c r="AL561" s="238"/>
      <c r="AM561" s="238"/>
      <c r="AN561" s="238"/>
      <c r="AO561" s="238"/>
      <c r="AP561" s="238"/>
      <c r="AQ561" s="238"/>
      <c r="AR561" s="238"/>
      <c r="AS561" s="238"/>
      <c r="AT561" s="238"/>
      <c r="AU561" s="238"/>
      <c r="AV561" s="238"/>
      <c r="AW561" s="238"/>
      <c r="AX561" s="238"/>
      <c r="AY561" s="238"/>
      <c r="AZ561" s="238"/>
      <c r="BB561" s="424"/>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37" customFormat="true" ht="25.15" customHeight="true" x14ac:dyDescent="0.2">
      <c r="A562" s="424"/>
      <c r="B562" s="424"/>
      <c r="C562" s="3536" t="s">
        <v>293</v>
      </c>
      <c r="D562" s="3537"/>
      <c r="E562" s="2760">
        <v>8.0400259075638206E-2</v>
      </c>
      <c r="F562" s="2751"/>
      <c r="G562" s="2751"/>
      <c r="H562" s="3537" t="s">
        <v>546</v>
      </c>
      <c r="I562" s="3537"/>
      <c r="J562" s="2761">
        <v>0.12383346922301323</v>
      </c>
      <c r="K562" s="2751"/>
      <c r="L562" s="2751"/>
      <c r="M562" s="3537" t="s">
        <v>557</v>
      </c>
      <c r="N562" s="3537"/>
      <c r="O562" s="2762">
        <v>8.6749643524041103E-2</v>
      </c>
      <c r="P562" s="2751"/>
      <c r="Q562" s="2751"/>
      <c r="R562" s="238"/>
      <c r="Z562" s="238"/>
      <c r="AA562" s="238"/>
      <c r="AB562" s="238"/>
      <c r="AC562" s="238"/>
      <c r="AD562" s="238"/>
      <c r="AE562" s="238"/>
      <c r="AF562" s="238"/>
      <c r="AG562" s="238"/>
      <c r="AH562" s="238"/>
      <c r="AI562" s="238"/>
      <c r="AJ562" s="238"/>
      <c r="AK562" s="238"/>
      <c r="AL562" s="238"/>
      <c r="AM562" s="238"/>
      <c r="AN562" s="238"/>
      <c r="AO562" s="238"/>
      <c r="AP562" s="238"/>
      <c r="AQ562" s="238"/>
      <c r="AR562" s="238"/>
      <c r="AS562" s="238"/>
      <c r="AT562" s="238"/>
      <c r="AU562" s="238"/>
      <c r="AV562" s="238"/>
      <c r="AW562" s="238"/>
      <c r="AX562" s="238"/>
      <c r="AY562" s="238"/>
      <c r="AZ562" s="238"/>
      <c r="BB562" s="424"/>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37" customFormat="true" ht="25.15" customHeight="true" x14ac:dyDescent="0.2">
      <c r="A563" s="424"/>
      <c r="B563" s="424"/>
      <c r="C563" s="3536" t="s">
        <v>528</v>
      </c>
      <c r="D563" s="3537"/>
      <c r="E563" s="2760">
        <v>9.168094485178642E-3</v>
      </c>
      <c r="F563" s="2751"/>
      <c r="G563" s="2751"/>
      <c r="H563" s="3537" t="s">
        <v>562</v>
      </c>
      <c r="I563" s="3537"/>
      <c r="J563" s="2761">
        <v>2.0170202337317727E-2</v>
      </c>
      <c r="K563" s="2751"/>
      <c r="L563" s="2751"/>
      <c r="M563" s="3537" t="s">
        <v>588</v>
      </c>
      <c r="N563" s="3537"/>
      <c r="O563" s="2762">
        <v>4.0140493356187045E-4</v>
      </c>
      <c r="P563" s="2751"/>
      <c r="Q563" s="2751"/>
      <c r="R563" s="238"/>
      <c r="Z563" s="238"/>
      <c r="AA563" s="238"/>
      <c r="AB563" s="238"/>
      <c r="AC563" s="238"/>
      <c r="AD563" s="238"/>
      <c r="AE563" s="238"/>
      <c r="AF563" s="238"/>
      <c r="AG563" s="238"/>
      <c r="AH563" s="238"/>
      <c r="AI563" s="238"/>
      <c r="AJ563" s="238"/>
      <c r="AK563" s="238"/>
      <c r="AL563" s="238"/>
      <c r="AM563" s="238"/>
      <c r="AN563" s="238"/>
      <c r="AO563" s="238"/>
      <c r="AP563" s="238"/>
      <c r="AQ563" s="238"/>
      <c r="AR563" s="238"/>
      <c r="AS563" s="238"/>
      <c r="AT563" s="238"/>
      <c r="AU563" s="238"/>
      <c r="AV563" s="238"/>
      <c r="AW563" s="238"/>
      <c r="AX563" s="238"/>
      <c r="AY563" s="238"/>
      <c r="AZ563" s="238"/>
      <c r="BB563" s="424"/>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37" customFormat="true" ht="25.15" customHeight="true" x14ac:dyDescent="0.2">
      <c r="A564" s="424"/>
      <c r="B564" s="424"/>
      <c r="C564" s="3536" t="s">
        <v>328</v>
      </c>
      <c r="D564" s="3537"/>
      <c r="E564" s="2760">
        <v>4.9252912029424348E-2</v>
      </c>
      <c r="F564" s="2751"/>
      <c r="G564" s="2751"/>
      <c r="H564" s="3537" t="s">
        <v>555</v>
      </c>
      <c r="I564" s="3537"/>
      <c r="J564" s="2761">
        <v>-4.3728643364675288E-2</v>
      </c>
      <c r="K564" s="2751"/>
      <c r="L564" s="2751"/>
      <c r="M564" s="3537" t="s">
        <v>549</v>
      </c>
      <c r="N564" s="3537"/>
      <c r="O564" s="2762">
        <v>0.2015155984850372</v>
      </c>
      <c r="P564" s="2751"/>
      <c r="Q564" s="2751"/>
      <c r="R564" s="238"/>
      <c r="Z564" s="238"/>
      <c r="AA564" s="238"/>
      <c r="AB564" s="238"/>
      <c r="AC564" s="238"/>
      <c r="AD564" s="238"/>
      <c r="AE564" s="238"/>
      <c r="AF564" s="238"/>
      <c r="AG564" s="238"/>
      <c r="AH564" s="238"/>
      <c r="AI564" s="238"/>
      <c r="AJ564" s="238"/>
      <c r="AK564" s="238"/>
      <c r="AL564" s="238"/>
      <c r="AM564" s="238"/>
      <c r="AN564" s="238"/>
      <c r="AO564" s="238"/>
      <c r="AP564" s="238"/>
      <c r="AQ564" s="238"/>
      <c r="AR564" s="238"/>
      <c r="AS564" s="238"/>
      <c r="AT564" s="238"/>
      <c r="AU564" s="238"/>
      <c r="AV564" s="238"/>
      <c r="AW564" s="238"/>
      <c r="AX564" s="238"/>
      <c r="AY564" s="238"/>
      <c r="AZ564" s="238"/>
      <c r="BB564" s="424"/>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37" customFormat="true" ht="25.15" customHeight="true" x14ac:dyDescent="0.2">
      <c r="A565" s="424"/>
      <c r="B565" s="424"/>
      <c r="C565" s="3536" t="s">
        <v>527</v>
      </c>
      <c r="D565" s="3537"/>
      <c r="E565" s="2760">
        <v>2.3181046654335506E-2</v>
      </c>
      <c r="F565" s="2751"/>
      <c r="G565" s="2751"/>
      <c r="H565" s="3537" t="s">
        <v>531</v>
      </c>
      <c r="I565" s="3537"/>
      <c r="J565" s="2763">
        <v>-1.0469485047728795E-3</v>
      </c>
      <c r="K565" s="2751"/>
      <c r="L565" s="2751"/>
      <c r="M565" s="3537" t="s">
        <v>559</v>
      </c>
      <c r="N565" s="3537"/>
      <c r="O565" s="2762">
        <v>6.3181436039596028E-2</v>
      </c>
      <c r="P565" s="2751"/>
      <c r="Q565" s="2751"/>
      <c r="R565" s="238"/>
      <c r="Z565" s="238"/>
      <c r="AA565" s="238"/>
      <c r="AB565" s="238"/>
      <c r="AC565" s="238"/>
      <c r="AD565" s="238"/>
      <c r="AE565" s="238"/>
      <c r="AF565" s="238"/>
      <c r="AG565" s="238"/>
      <c r="AH565" s="238"/>
      <c r="AI565" s="238"/>
      <c r="AJ565" s="238"/>
      <c r="AK565" s="238"/>
      <c r="AL565" s="238"/>
      <c r="AM565" s="238"/>
      <c r="AN565" s="238"/>
      <c r="AO565" s="238"/>
      <c r="AP565" s="238"/>
      <c r="AQ565" s="238"/>
      <c r="AR565" s="238"/>
      <c r="AS565" s="238"/>
      <c r="AT565" s="238"/>
      <c r="AU565" s="238"/>
      <c r="AV565" s="238"/>
      <c r="AW565" s="238"/>
      <c r="AX565" s="238"/>
      <c r="AY565" s="238"/>
      <c r="AZ565" s="238"/>
      <c r="BB565" s="424"/>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37" customFormat="true" ht="25.15" customHeight="true" x14ac:dyDescent="0.2">
      <c r="A566" s="424"/>
      <c r="B566" s="424"/>
      <c r="C566" s="3536" t="s">
        <v>533</v>
      </c>
      <c r="D566" s="3537"/>
      <c r="E566" s="2760">
        <v>-1.4170342515315792E-3</v>
      </c>
      <c r="F566" s="2751"/>
      <c r="G566" s="2751"/>
      <c r="H566" s="3555"/>
      <c r="I566" s="3555"/>
      <c r="J566" s="2751"/>
      <c r="K566" s="2751"/>
      <c r="L566" s="2751"/>
      <c r="M566" s="3537" t="s">
        <v>582</v>
      </c>
      <c r="N566" s="3537"/>
      <c r="O566" s="2762">
        <v>6.0403689724459406E-3</v>
      </c>
      <c r="P566" s="2751"/>
      <c r="Q566" s="2751"/>
      <c r="R566" s="238"/>
      <c r="Z566" s="238"/>
      <c r="AA566" s="238"/>
      <c r="AB566" s="238"/>
      <c r="AC566" s="238"/>
      <c r="AD566" s="238"/>
      <c r="AE566" s="238"/>
      <c r="AF566" s="238"/>
      <c r="AG566" s="238"/>
      <c r="AH566" s="238"/>
      <c r="AI566" s="238"/>
      <c r="AJ566" s="238"/>
      <c r="AK566" s="238"/>
      <c r="AL566" s="238"/>
      <c r="AM566" s="238"/>
      <c r="AN566" s="238"/>
      <c r="AO566" s="238"/>
      <c r="AP566" s="238"/>
      <c r="AQ566" s="238"/>
      <c r="AR566" s="238"/>
      <c r="AS566" s="238"/>
      <c r="AT566" s="238"/>
      <c r="AU566" s="238"/>
      <c r="AV566" s="238"/>
      <c r="AW566" s="238"/>
      <c r="AX566" s="238"/>
      <c r="AY566" s="238"/>
      <c r="AZ566" s="238"/>
      <c r="BB566" s="424"/>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37" customFormat="true" ht="25.15" customHeight="true" x14ac:dyDescent="0.2">
      <c r="A567" s="424"/>
      <c r="B567" s="424"/>
      <c r="C567" s="3536" t="s">
        <v>520</v>
      </c>
      <c r="D567" s="3537"/>
      <c r="E567" s="2760">
        <v>-4.6439470001080374E-4</v>
      </c>
      <c r="F567" s="2751"/>
      <c r="G567" s="2751"/>
      <c r="H567" s="3555"/>
      <c r="I567" s="3555"/>
      <c r="J567" s="2751"/>
      <c r="K567" s="2751"/>
      <c r="L567" s="2751"/>
      <c r="M567" s="3537" t="s">
        <v>548</v>
      </c>
      <c r="N567" s="3537"/>
      <c r="O567" s="2762">
        <v>0.20913822642331389</v>
      </c>
      <c r="P567" s="2751"/>
      <c r="Q567" s="2751"/>
      <c r="R567" s="238"/>
      <c r="Z567" s="238"/>
      <c r="AA567" s="238"/>
      <c r="AB567" s="238"/>
      <c r="AC567" s="238"/>
      <c r="AD567" s="238"/>
      <c r="AE567" s="238"/>
      <c r="AF567" s="238"/>
      <c r="AG567" s="238"/>
      <c r="AH567" s="238"/>
      <c r="AI567" s="238"/>
      <c r="AJ567" s="238"/>
      <c r="AK567" s="238"/>
      <c r="AL567" s="238"/>
      <c r="AM567" s="238"/>
      <c r="AN567" s="238"/>
      <c r="AO567" s="238"/>
      <c r="AP567" s="238"/>
      <c r="AQ567" s="238"/>
      <c r="AR567" s="238"/>
      <c r="AS567" s="238"/>
      <c r="AT567" s="238"/>
      <c r="AU567" s="238"/>
      <c r="AV567" s="238"/>
      <c r="AW567" s="238"/>
      <c r="AX567" s="238"/>
      <c r="AY567" s="238"/>
      <c r="AZ567" s="238"/>
      <c r="BB567" s="424"/>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37" customFormat="true" ht="25.15" customHeight="true" x14ac:dyDescent="0.2">
      <c r="A568" s="424"/>
      <c r="B568" s="424"/>
      <c r="C568" s="3536" t="s">
        <v>571</v>
      </c>
      <c r="D568" s="3537"/>
      <c r="E568" s="2760">
        <v>-3.0302064590259086E-3</v>
      </c>
      <c r="F568" s="2751"/>
      <c r="G568" s="2751"/>
      <c r="H568" s="3537" t="s">
        <v>244</v>
      </c>
      <c r="I568" s="3537"/>
      <c r="J568" s="3537"/>
      <c r="K568" s="2751"/>
      <c r="L568" s="2751"/>
      <c r="M568" s="3537" t="s">
        <v>517</v>
      </c>
      <c r="N568" s="3537"/>
      <c r="O568" s="2762">
        <v>0.10408993521926398</v>
      </c>
      <c r="P568" s="2751"/>
      <c r="Q568" s="2751"/>
      <c r="R568" s="238"/>
      <c r="Z568" s="238"/>
      <c r="AA568" s="238"/>
      <c r="AB568" s="238"/>
      <c r="AC568" s="238"/>
      <c r="AD568" s="238"/>
      <c r="AE568" s="238"/>
      <c r="AF568" s="238"/>
      <c r="AG568" s="238"/>
      <c r="AH568" s="238"/>
      <c r="AI568" s="238"/>
      <c r="AJ568" s="238"/>
      <c r="AK568" s="238"/>
      <c r="AL568" s="238"/>
      <c r="AM568" s="238"/>
      <c r="AN568" s="238"/>
      <c r="AO568" s="238"/>
      <c r="AP568" s="238"/>
      <c r="AQ568" s="238"/>
      <c r="AR568" s="238"/>
      <c r="AS568" s="238"/>
      <c r="AT568" s="238"/>
      <c r="AU568" s="238"/>
      <c r="AV568" s="238"/>
      <c r="AW568" s="238"/>
      <c r="AX568" s="238"/>
      <c r="AY568" s="238"/>
      <c r="AZ568" s="238"/>
      <c r="BB568" s="424"/>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37" customFormat="true" ht="25.15" customHeight="true" x14ac:dyDescent="0.2">
      <c r="A569" s="424"/>
      <c r="B569" s="424"/>
      <c r="C569" s="3536" t="s">
        <v>498</v>
      </c>
      <c r="D569" s="3537"/>
      <c r="E569" s="2760">
        <v>-4.5642370310074142E-2</v>
      </c>
      <c r="F569" s="2751"/>
      <c r="G569" s="2751"/>
      <c r="H569" s="3537" t="s">
        <v>218</v>
      </c>
      <c r="I569" s="3537"/>
      <c r="J569" s="2785" t="s">
        <v>219</v>
      </c>
      <c r="K569" s="2751"/>
      <c r="L569" s="2751"/>
      <c r="M569" s="3537" t="s">
        <v>589</v>
      </c>
      <c r="N569" s="3537"/>
      <c r="O569" s="2778">
        <v>4.3506879501031661E-5</v>
      </c>
      <c r="P569" s="2751"/>
      <c r="Q569" s="2751"/>
      <c r="R569" s="238"/>
      <c r="Z569" s="238"/>
      <c r="AA569" s="238"/>
      <c r="AB569" s="238"/>
      <c r="AC569" s="238"/>
      <c r="AD569" s="238"/>
      <c r="AE569" s="238"/>
      <c r="AF569" s="238"/>
      <c r="AG569" s="238"/>
      <c r="AH569" s="238"/>
      <c r="AI569" s="238"/>
      <c r="AJ569" s="238"/>
      <c r="AK569" s="238"/>
      <c r="AL569" s="238"/>
      <c r="AM569" s="238"/>
      <c r="AN569" s="238"/>
      <c r="AO569" s="238"/>
      <c r="AP569" s="238"/>
      <c r="AQ569" s="238"/>
      <c r="AR569" s="238"/>
      <c r="AS569" s="238"/>
      <c r="AT569" s="238"/>
      <c r="AU569" s="238"/>
      <c r="AV569" s="238"/>
      <c r="AW569" s="238"/>
      <c r="AX569" s="238"/>
      <c r="AY569" s="238"/>
      <c r="AZ569" s="238"/>
      <c r="BB569" s="424"/>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37" customFormat="true" ht="25.15" customHeight="true" x14ac:dyDescent="0.2">
      <c r="A570" s="424"/>
      <c r="B570" s="424"/>
      <c r="C570" s="3536" t="s">
        <v>560</v>
      </c>
      <c r="D570" s="3537"/>
      <c r="E570" s="2760">
        <v>-2.5993243446700412E-2</v>
      </c>
      <c r="F570" s="2751"/>
      <c r="G570" s="2751"/>
      <c r="H570" s="3537" t="s">
        <v>219</v>
      </c>
      <c r="I570" s="3537"/>
      <c r="J570" s="2786">
        <v>0.99999999999999989</v>
      </c>
      <c r="K570" s="2751"/>
      <c r="L570" s="2751"/>
      <c r="M570" s="3537" t="s">
        <v>488</v>
      </c>
      <c r="N570" s="3537"/>
      <c r="O570" s="2762">
        <v>0.20022252103823873</v>
      </c>
      <c r="P570" s="2751"/>
      <c r="Q570" s="2751"/>
      <c r="R570" s="238"/>
      <c r="Z570" s="238"/>
      <c r="AA570" s="238"/>
      <c r="AB570" s="238"/>
      <c r="AC570" s="238"/>
      <c r="AD570" s="238"/>
      <c r="AE570" s="238"/>
      <c r="AF570" s="238"/>
      <c r="AG570" s="238"/>
      <c r="AH570" s="238"/>
      <c r="AI570" s="238"/>
      <c r="AJ570" s="238"/>
      <c r="AK570" s="238"/>
      <c r="AL570" s="238"/>
      <c r="AM570" s="238"/>
      <c r="AN570" s="238"/>
      <c r="AO570" s="238"/>
      <c r="AP570" s="238"/>
      <c r="AQ570" s="238"/>
      <c r="AR570" s="238"/>
      <c r="AS570" s="238"/>
      <c r="AT570" s="238"/>
      <c r="AU570" s="238"/>
      <c r="AV570" s="238"/>
      <c r="AW570" s="238"/>
      <c r="AX570" s="238"/>
      <c r="AY570" s="238"/>
      <c r="AZ570" s="238"/>
      <c r="BB570" s="424"/>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37" customFormat="true" ht="25.15" customHeight="true" x14ac:dyDescent="0.2">
      <c r="A571" s="424"/>
      <c r="B571" s="424"/>
      <c r="C571" s="3536" t="s">
        <v>316</v>
      </c>
      <c r="D571" s="3537"/>
      <c r="E571" s="2760">
        <v>-1.7414202302229419E-2</v>
      </c>
      <c r="F571" s="2751"/>
      <c r="G571" s="2751"/>
      <c r="H571" s="3555"/>
      <c r="I571" s="3555"/>
      <c r="J571" s="2751"/>
      <c r="K571" s="2751"/>
      <c r="L571" s="2751"/>
      <c r="M571" s="3537" t="s">
        <v>572</v>
      </c>
      <c r="N571" s="3537"/>
      <c r="O571" s="2762">
        <v>1.5162360429242827E-2</v>
      </c>
      <c r="P571" s="2751"/>
      <c r="Q571" s="2751"/>
      <c r="R571" s="238"/>
      <c r="Z571" s="238"/>
      <c r="AA571" s="238"/>
      <c r="AB571" s="238"/>
      <c r="AC571" s="238"/>
      <c r="AD571" s="238"/>
      <c r="AE571" s="238"/>
      <c r="AF571" s="238"/>
      <c r="AG571" s="238"/>
      <c r="AH571" s="238"/>
      <c r="AI571" s="238"/>
      <c r="AJ571" s="238"/>
      <c r="AK571" s="238"/>
      <c r="AL571" s="238"/>
      <c r="AM571" s="238"/>
      <c r="AN571" s="238"/>
      <c r="AO571" s="238"/>
      <c r="AP571" s="238"/>
      <c r="AQ571" s="238"/>
      <c r="AR571" s="238"/>
      <c r="AS571" s="238"/>
      <c r="AT571" s="238"/>
      <c r="AU571" s="238"/>
      <c r="AV571" s="238"/>
      <c r="AW571" s="238"/>
      <c r="AX571" s="238"/>
      <c r="AY571" s="238"/>
      <c r="AZ571" s="238"/>
      <c r="BB571" s="424"/>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37" customFormat="true" ht="25.15" customHeight="true" x14ac:dyDescent="0.2">
      <c r="A572" s="424"/>
      <c r="B572" s="424"/>
      <c r="C572" s="3536" t="s">
        <v>578</v>
      </c>
      <c r="D572" s="3537"/>
      <c r="E572" s="2760">
        <v>-3.1361441994004198E-3</v>
      </c>
      <c r="F572" s="2751"/>
      <c r="G572" s="2751"/>
      <c r="H572" s="3555"/>
      <c r="I572" s="3555"/>
      <c r="J572" s="2751"/>
      <c r="K572" s="2751"/>
      <c r="L572" s="2751"/>
      <c r="M572" s="3537" t="s">
        <v>586</v>
      </c>
      <c r="N572" s="3537"/>
      <c r="O572" s="2762">
        <v>1.9750782186939279E-3</v>
      </c>
      <c r="P572" s="2751"/>
      <c r="Q572" s="2751"/>
      <c r="R572" s="238"/>
      <c r="Z572" s="238"/>
      <c r="AA572" s="238"/>
      <c r="AB572" s="238"/>
      <c r="AC572" s="238"/>
      <c r="AD572" s="238"/>
      <c r="AE572" s="238"/>
      <c r="AF572" s="238"/>
      <c r="AG572" s="238"/>
      <c r="AH572" s="238"/>
      <c r="AI572" s="238"/>
      <c r="AJ572" s="238"/>
      <c r="AK572" s="238"/>
      <c r="AL572" s="238"/>
      <c r="AM572" s="238"/>
      <c r="AN572" s="238"/>
      <c r="AO572" s="238"/>
      <c r="AP572" s="238"/>
      <c r="AQ572" s="238"/>
      <c r="AR572" s="238"/>
      <c r="AS572" s="238"/>
      <c r="AT572" s="238"/>
      <c r="AU572" s="238"/>
      <c r="AV572" s="238"/>
      <c r="AW572" s="238"/>
      <c r="AX572" s="238"/>
      <c r="AY572" s="238"/>
      <c r="AZ572" s="238"/>
      <c r="BB572" s="424"/>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37" customFormat="true" ht="25.15" customHeight="true" x14ac:dyDescent="0.2">
      <c r="A573" s="424"/>
      <c r="B573" s="424"/>
      <c r="C573" s="3536" t="s">
        <v>569</v>
      </c>
      <c r="D573" s="3537"/>
      <c r="E573" s="2760">
        <v>-1.2778177815562819E-2</v>
      </c>
      <c r="F573" s="2751"/>
      <c r="G573" s="2751"/>
      <c r="H573" s="3555"/>
      <c r="I573" s="3555"/>
      <c r="J573" s="2751"/>
      <c r="K573" s="2751"/>
      <c r="L573" s="2751"/>
      <c r="M573" s="3537" t="s">
        <v>567</v>
      </c>
      <c r="N573" s="3537"/>
      <c r="O573" s="2769">
        <v>4.2983579859210114E-2</v>
      </c>
      <c r="P573" s="2751"/>
      <c r="Q573" s="2751"/>
      <c r="R573" s="238"/>
      <c r="Z573" s="238"/>
      <c r="AA573" s="238"/>
      <c r="AB573" s="238"/>
      <c r="AC573" s="238"/>
      <c r="AD573" s="238"/>
      <c r="AE573" s="238"/>
      <c r="AF573" s="238"/>
      <c r="AG573" s="238"/>
      <c r="AH573" s="238"/>
      <c r="AI573" s="238"/>
      <c r="AJ573" s="238"/>
      <c r="AK573" s="238"/>
      <c r="AL573" s="238"/>
      <c r="AM573" s="238"/>
      <c r="AN573" s="238"/>
      <c r="AO573" s="238"/>
      <c r="AP573" s="238"/>
      <c r="AQ573" s="238"/>
      <c r="AR573" s="238"/>
      <c r="AS573" s="238"/>
      <c r="AT573" s="238"/>
      <c r="AU573" s="238"/>
      <c r="AV573" s="238"/>
      <c r="AW573" s="238"/>
      <c r="AX573" s="238"/>
      <c r="AY573" s="238"/>
      <c r="AZ573" s="238"/>
      <c r="BB573" s="424"/>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37" customFormat="true" ht="25.15" customHeight="true" x14ac:dyDescent="0.2">
      <c r="A574" s="424"/>
      <c r="B574" s="424"/>
      <c r="C574" s="3536" t="s">
        <v>581</v>
      </c>
      <c r="D574" s="3537"/>
      <c r="E574" s="2760">
        <v>-2.7595850335665698E-3</v>
      </c>
      <c r="F574" s="2751"/>
      <c r="G574" s="2751"/>
      <c r="H574" s="3555"/>
      <c r="I574" s="3555"/>
      <c r="J574" s="2751"/>
      <c r="K574" s="2751"/>
      <c r="L574" s="2751"/>
      <c r="M574" s="3555"/>
      <c r="N574" s="3555"/>
      <c r="O574" s="2751"/>
      <c r="P574" s="2751"/>
      <c r="Q574" s="2751"/>
      <c r="R574" s="238"/>
      <c r="Z574" s="238"/>
      <c r="AA574" s="238"/>
      <c r="AB574" s="238"/>
      <c r="AC574" s="238"/>
      <c r="AD574" s="238"/>
      <c r="AE574" s="238"/>
      <c r="AF574" s="238"/>
      <c r="AG574" s="238"/>
      <c r="AH574" s="238"/>
      <c r="AI574" s="238"/>
      <c r="AJ574" s="238"/>
      <c r="AK574" s="238"/>
      <c r="AL574" s="238"/>
      <c r="AM574" s="238"/>
      <c r="AN574" s="238"/>
      <c r="AO574" s="238"/>
      <c r="AP574" s="238"/>
      <c r="AQ574" s="238"/>
      <c r="AR574" s="238"/>
      <c r="AS574" s="238"/>
      <c r="AT574" s="238"/>
      <c r="AU574" s="238"/>
      <c r="AV574" s="238"/>
      <c r="AW574" s="238"/>
      <c r="AX574" s="238"/>
      <c r="AY574" s="238"/>
      <c r="AZ574" s="238"/>
      <c r="BB574" s="424"/>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37" customFormat="true" ht="25.15" customHeight="true" x14ac:dyDescent="0.2">
      <c r="A575" s="424"/>
      <c r="B575" s="424"/>
      <c r="C575" s="3536" t="s">
        <v>494</v>
      </c>
      <c r="D575" s="3537"/>
      <c r="E575" s="2760">
        <v>5.8941953734598006E-2</v>
      </c>
      <c r="F575" s="2751"/>
      <c r="G575" s="2751"/>
      <c r="H575" s="3555"/>
      <c r="I575" s="3555"/>
      <c r="J575" s="2751"/>
      <c r="K575" s="2751"/>
      <c r="L575" s="2751"/>
      <c r="M575" s="3555"/>
      <c r="N575" s="3555"/>
      <c r="O575" s="2751"/>
      <c r="P575" s="2751"/>
      <c r="Q575" s="2751"/>
      <c r="R575" s="238"/>
      <c r="Z575" s="238"/>
      <c r="AA575" s="238"/>
      <c r="AB575" s="238"/>
      <c r="AC575" s="238"/>
      <c r="AD575" s="238"/>
      <c r="AE575" s="238"/>
      <c r="AF575" s="238"/>
      <c r="AG575" s="238"/>
      <c r="AH575" s="238"/>
      <c r="AI575" s="238"/>
      <c r="AJ575" s="238"/>
      <c r="AK575" s="238"/>
      <c r="AL575" s="238"/>
      <c r="AM575" s="238"/>
      <c r="AN575" s="238"/>
      <c r="AO575" s="238"/>
      <c r="AP575" s="238"/>
      <c r="AQ575" s="238"/>
      <c r="AR575" s="238"/>
      <c r="AS575" s="238"/>
      <c r="AT575" s="238"/>
      <c r="AU575" s="238"/>
      <c r="AV575" s="238"/>
      <c r="AW575" s="238"/>
      <c r="AX575" s="238"/>
      <c r="AY575" s="238"/>
      <c r="AZ575" s="238"/>
      <c r="BB575" s="424"/>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37" customFormat="true" ht="25.15" customHeight="true" x14ac:dyDescent="0.2">
      <c r="A576" s="424"/>
      <c r="B576" s="424"/>
      <c r="C576" s="3536" t="s">
        <v>507</v>
      </c>
      <c r="D576" s="3537"/>
      <c r="E576" s="2760">
        <v>-1.9598508728499272E-2</v>
      </c>
      <c r="F576" s="2751"/>
      <c r="G576" s="2751"/>
      <c r="H576" s="3555"/>
      <c r="I576" s="3555"/>
      <c r="J576" s="2751"/>
      <c r="K576" s="2751"/>
      <c r="L576" s="2751"/>
      <c r="M576" s="3537" t="s">
        <v>239</v>
      </c>
      <c r="N576" s="3537"/>
      <c r="O576" s="3537"/>
      <c r="P576" s="3537"/>
      <c r="Q576" s="3537"/>
      <c r="R576" s="238"/>
      <c r="Z576" s="238"/>
      <c r="AA576" s="238"/>
      <c r="AB576" s="238"/>
      <c r="AC576" s="238"/>
      <c r="AD576" s="238"/>
      <c r="AE576" s="238"/>
      <c r="AF576" s="238"/>
      <c r="AG576" s="238"/>
      <c r="AH576" s="238"/>
      <c r="AI576" s="238"/>
      <c r="AJ576" s="238"/>
      <c r="AK576" s="238"/>
      <c r="AL576" s="238"/>
      <c r="AM576" s="238"/>
      <c r="AN576" s="238"/>
      <c r="AO576" s="238"/>
      <c r="AP576" s="238"/>
      <c r="AQ576" s="238"/>
      <c r="AR576" s="238"/>
      <c r="AS576" s="238"/>
      <c r="AT576" s="238"/>
      <c r="AU576" s="238"/>
      <c r="AV576" s="238"/>
      <c r="AW576" s="238"/>
      <c r="AX576" s="238"/>
      <c r="AY576" s="238"/>
      <c r="AZ576" s="238"/>
      <c r="BB576" s="424"/>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37" customFormat="true" ht="25.15" customHeight="true" x14ac:dyDescent="0.2">
      <c r="A577" s="424"/>
      <c r="B577" s="424"/>
      <c r="C577" s="3536" t="s">
        <v>568</v>
      </c>
      <c r="D577" s="3537"/>
      <c r="E577" s="2760">
        <v>1.0801548387778784E-2</v>
      </c>
      <c r="F577" s="2751"/>
      <c r="G577" s="2751"/>
      <c r="H577" s="3555"/>
      <c r="I577" s="3555"/>
      <c r="J577" s="2751"/>
      <c r="K577" s="2751"/>
      <c r="L577" s="2751"/>
      <c r="M577" s="3537" t="s">
        <v>218</v>
      </c>
      <c r="N577" s="3537"/>
      <c r="O577" s="3545" t="s">
        <v>240</v>
      </c>
      <c r="P577" s="3546"/>
      <c r="Q577" s="3547"/>
      <c r="R577" s="238"/>
      <c r="Z577" s="238"/>
      <c r="AA577" s="238"/>
      <c r="AB577" s="238"/>
      <c r="AC577" s="238"/>
      <c r="AD577" s="238"/>
      <c r="AE577" s="238"/>
      <c r="AF577" s="238"/>
      <c r="AG577" s="238"/>
      <c r="AH577" s="238"/>
      <c r="AI577" s="238"/>
      <c r="AJ577" s="238"/>
      <c r="AK577" s="238"/>
      <c r="AL577" s="238"/>
      <c r="AM577" s="238"/>
      <c r="AN577" s="238"/>
      <c r="AO577" s="238"/>
      <c r="AP577" s="238"/>
      <c r="AQ577" s="238"/>
      <c r="AR577" s="238"/>
      <c r="AS577" s="238"/>
      <c r="AT577" s="238"/>
      <c r="AU577" s="238"/>
      <c r="AV577" s="238"/>
      <c r="AW577" s="238"/>
      <c r="AX577" s="238"/>
      <c r="AY577" s="238"/>
      <c r="AZ577" s="238"/>
      <c r="BB577" s="424"/>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37" customFormat="true" ht="25.15" customHeight="true" x14ac:dyDescent="0.2">
      <c r="A578" s="424"/>
      <c r="B578" s="424"/>
      <c r="C578" s="3536" t="s">
        <v>561</v>
      </c>
      <c r="D578" s="3537"/>
      <c r="E578" s="2760">
        <v>2.5502012815413134E-2</v>
      </c>
      <c r="F578" s="2751"/>
      <c r="G578" s="2751"/>
      <c r="H578" s="3555"/>
      <c r="I578" s="3555"/>
      <c r="J578" s="2751"/>
      <c r="K578" s="2751"/>
      <c r="L578" s="2751"/>
      <c r="M578" s="3537"/>
      <c r="N578" s="3537"/>
      <c r="O578" s="2787" t="s">
        <v>197</v>
      </c>
      <c r="P578" s="2788" t="s">
        <v>241</v>
      </c>
      <c r="Q578" s="2789" t="s">
        <v>242</v>
      </c>
      <c r="R578" s="238"/>
      <c r="Z578" s="238"/>
      <c r="AA578" s="238"/>
      <c r="AB578" s="238"/>
      <c r="AC578" s="238"/>
      <c r="AD578" s="238"/>
      <c r="AE578" s="238"/>
      <c r="AF578" s="238"/>
      <c r="AG578" s="238"/>
      <c r="AH578" s="238"/>
      <c r="AI578" s="238"/>
      <c r="AJ578" s="238"/>
      <c r="AK578" s="238"/>
      <c r="AL578" s="238"/>
      <c r="AM578" s="238"/>
      <c r="AN578" s="238"/>
      <c r="AO578" s="238"/>
      <c r="AP578" s="238"/>
      <c r="AQ578" s="238"/>
      <c r="AR578" s="238"/>
      <c r="AS578" s="238"/>
      <c r="AT578" s="238"/>
      <c r="AU578" s="238"/>
      <c r="AV578" s="238"/>
      <c r="AW578" s="238"/>
      <c r="AX578" s="238"/>
      <c r="AY578" s="238"/>
      <c r="AZ578" s="238"/>
      <c r="BB578" s="424"/>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37" customFormat="true" ht="25.15" customHeight="true" x14ac:dyDescent="0.2">
      <c r="A579" s="424"/>
      <c r="B579" s="424"/>
      <c r="C579" s="3536" t="s">
        <v>516</v>
      </c>
      <c r="D579" s="3537"/>
      <c r="E579" s="2760">
        <v>-1.6422961736020879E-3</v>
      </c>
      <c r="F579" s="2751"/>
      <c r="G579" s="2751"/>
      <c r="H579" s="3555"/>
      <c r="I579" s="3555"/>
      <c r="J579" s="2751"/>
      <c r="K579" s="2751"/>
      <c r="L579" s="2751"/>
      <c r="M579" s="3537" t="s">
        <v>219</v>
      </c>
      <c r="N579" s="3537"/>
      <c r="O579" s="2790">
        <v>4.2672781410087914</v>
      </c>
      <c r="P579" s="2791">
        <v>5.1412989650708329</v>
      </c>
      <c r="Q579" s="2792">
        <v>5.1412989650708329</v>
      </c>
      <c r="R579" s="238"/>
      <c r="Z579" s="238"/>
      <c r="AA579" s="238"/>
      <c r="AB579" s="238"/>
      <c r="AC579" s="238"/>
      <c r="AD579" s="238"/>
      <c r="AE579" s="238"/>
      <c r="AF579" s="238"/>
      <c r="AG579" s="238"/>
      <c r="AH579" s="238"/>
      <c r="AI579" s="238"/>
      <c r="AJ579" s="238"/>
      <c r="AK579" s="238"/>
      <c r="AL579" s="238"/>
      <c r="AM579" s="238"/>
      <c r="AN579" s="238"/>
      <c r="AO579" s="238"/>
      <c r="AP579" s="238"/>
      <c r="AQ579" s="238"/>
      <c r="AR579" s="238"/>
      <c r="AS579" s="238"/>
      <c r="AT579" s="238"/>
      <c r="AU579" s="238"/>
      <c r="AV579" s="238"/>
      <c r="AW579" s="238"/>
      <c r="AX579" s="238"/>
      <c r="AY579" s="238"/>
      <c r="AZ579" s="238"/>
      <c r="BB579" s="424"/>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37" customFormat="true" ht="25.15" customHeight="true" x14ac:dyDescent="0.2">
      <c r="A580" s="424"/>
      <c r="B580" s="424"/>
      <c r="C580" s="3536" t="s">
        <v>575</v>
      </c>
      <c r="D580" s="3537"/>
      <c r="E580" s="2760">
        <v>4.3948810009200251E-3</v>
      </c>
      <c r="F580" s="2751"/>
      <c r="G580" s="2751"/>
      <c r="H580" s="3555"/>
      <c r="I580" s="3555"/>
      <c r="J580" s="2751"/>
      <c r="K580" s="2751"/>
      <c r="L580" s="2751"/>
      <c r="M580" s="3555"/>
      <c r="N580" s="3555"/>
      <c r="O580" s="2751"/>
      <c r="P580" s="2751"/>
      <c r="Q580" s="2751"/>
      <c r="R580" s="238"/>
      <c r="Z580" s="238"/>
      <c r="AA580" s="238"/>
      <c r="AB580" s="238"/>
      <c r="AC580" s="238"/>
      <c r="AD580" s="238"/>
      <c r="AE580" s="238"/>
      <c r="AF580" s="238"/>
      <c r="AG580" s="238"/>
      <c r="AH580" s="238"/>
      <c r="AI580" s="238"/>
      <c r="AJ580" s="238"/>
      <c r="AK580" s="238"/>
      <c r="AL580" s="238"/>
      <c r="AM580" s="238"/>
      <c r="AN580" s="238"/>
      <c r="AO580" s="238"/>
      <c r="AP580" s="238"/>
      <c r="AQ580" s="238"/>
      <c r="AR580" s="238"/>
      <c r="AS580" s="238"/>
      <c r="AT580" s="238"/>
      <c r="AU580" s="238"/>
      <c r="AV580" s="238"/>
      <c r="AW580" s="238"/>
      <c r="AX580" s="238"/>
      <c r="AY580" s="238"/>
      <c r="AZ580" s="238"/>
      <c r="BB580" s="424"/>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37" customFormat="true" ht="25.15" customHeight="true" x14ac:dyDescent="0.2">
      <c r="A581" s="424"/>
      <c r="B581" s="424"/>
      <c r="C581" s="3536" t="s">
        <v>485</v>
      </c>
      <c r="D581" s="3537"/>
      <c r="E581" s="2760">
        <v>0.10541837915863608</v>
      </c>
      <c r="F581" s="2751"/>
      <c r="G581" s="2751"/>
      <c r="H581" s="3555"/>
      <c r="I581" s="3555"/>
      <c r="J581" s="2751"/>
      <c r="K581" s="2751"/>
      <c r="L581" s="2751"/>
      <c r="M581" s="3555"/>
      <c r="N581" s="3555"/>
      <c r="O581" s="2751"/>
      <c r="P581" s="2751"/>
      <c r="Q581" s="2751"/>
      <c r="R581" s="238"/>
      <c r="Z581" s="238"/>
      <c r="AA581" s="238"/>
      <c r="AB581" s="238"/>
      <c r="AC581" s="238"/>
      <c r="AD581" s="238"/>
      <c r="AE581" s="238"/>
      <c r="AF581" s="238"/>
      <c r="AG581" s="238"/>
      <c r="AH581" s="238"/>
      <c r="AI581" s="238"/>
      <c r="AJ581" s="238"/>
      <c r="AK581" s="238"/>
      <c r="AL581" s="238"/>
      <c r="AM581" s="238"/>
      <c r="AN581" s="238"/>
      <c r="AO581" s="238"/>
      <c r="AP581" s="238"/>
      <c r="AQ581" s="238"/>
      <c r="AR581" s="238"/>
      <c r="AS581" s="238"/>
      <c r="AT581" s="238"/>
      <c r="AU581" s="238"/>
      <c r="AV581" s="238"/>
      <c r="AW581" s="238"/>
      <c r="AX581" s="238"/>
      <c r="AY581" s="238"/>
      <c r="AZ581" s="238"/>
      <c r="BB581" s="424"/>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37" customFormat="true" ht="25.15" customHeight="true" x14ac:dyDescent="0.2">
      <c r="A582" s="424"/>
      <c r="B582" s="424"/>
      <c r="C582" s="3536" t="s">
        <v>564</v>
      </c>
      <c r="D582" s="3537"/>
      <c r="E582" s="2760">
        <v>2.0925029669181579E-2</v>
      </c>
      <c r="F582" s="2751"/>
      <c r="G582" s="2751"/>
      <c r="H582" s="3555"/>
      <c r="I582" s="3555"/>
      <c r="J582" s="2751"/>
      <c r="K582" s="2751"/>
      <c r="L582" s="2751"/>
      <c r="M582" s="3537" t="s">
        <v>243</v>
      </c>
      <c r="N582" s="3537"/>
      <c r="O582" s="3537"/>
      <c r="P582" s="2751"/>
      <c r="Q582" s="2751"/>
      <c r="R582" s="238"/>
      <c r="Z582" s="238"/>
      <c r="AA582" s="238"/>
      <c r="AB582" s="238"/>
      <c r="AC582" s="238"/>
      <c r="AD582" s="238"/>
      <c r="AE582" s="238"/>
      <c r="AF582" s="238"/>
      <c r="AG582" s="238"/>
      <c r="AH582" s="238"/>
      <c r="AI582" s="238"/>
      <c r="AJ582" s="238"/>
      <c r="AK582" s="238"/>
      <c r="AL582" s="238"/>
      <c r="AM582" s="238"/>
      <c r="AN582" s="238"/>
      <c r="AO582" s="238"/>
      <c r="AP582" s="238"/>
      <c r="AQ582" s="238"/>
      <c r="AR582" s="238"/>
      <c r="AS582" s="238"/>
      <c r="AT582" s="238"/>
      <c r="AU582" s="238"/>
      <c r="AV582" s="238"/>
      <c r="AW582" s="238"/>
      <c r="AX582" s="238"/>
      <c r="AY582" s="238"/>
      <c r="AZ582" s="238"/>
      <c r="BB582" s="424"/>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37" customFormat="true" ht="25.15" customHeight="true" x14ac:dyDescent="0.2">
      <c r="A583" s="424"/>
      <c r="B583" s="424"/>
      <c r="C583" s="3536" t="s">
        <v>566</v>
      </c>
      <c r="D583" s="3537"/>
      <c r="E583" s="2760">
        <v>1.8482184131151252E-2</v>
      </c>
      <c r="F583" s="2751"/>
      <c r="G583" s="2751"/>
      <c r="H583" s="3555"/>
      <c r="I583" s="3555"/>
      <c r="J583" s="2751"/>
      <c r="K583" s="2751"/>
      <c r="L583" s="2751"/>
      <c r="M583" s="3537" t="s">
        <v>206</v>
      </c>
      <c r="N583" s="3537"/>
      <c r="O583" s="2753" t="s">
        <v>218</v>
      </c>
      <c r="P583" s="2751"/>
      <c r="Q583" s="2751"/>
      <c r="R583" s="238"/>
      <c r="Z583" s="238"/>
      <c r="AA583" s="238"/>
      <c r="AB583" s="238"/>
      <c r="AC583" s="238"/>
      <c r="AD583" s="238"/>
      <c r="AE583" s="238"/>
      <c r="AF583" s="238"/>
      <c r="AG583" s="238"/>
      <c r="AH583" s="238"/>
      <c r="AI583" s="238"/>
      <c r="AJ583" s="238"/>
      <c r="AK583" s="238"/>
      <c r="AL583" s="238"/>
      <c r="AM583" s="238"/>
      <c r="AN583" s="238"/>
      <c r="AO583" s="238"/>
      <c r="AP583" s="238"/>
      <c r="AQ583" s="238"/>
      <c r="AR583" s="238"/>
      <c r="AS583" s="238"/>
      <c r="AT583" s="238"/>
      <c r="AU583" s="238"/>
      <c r="AV583" s="238"/>
      <c r="AW583" s="238"/>
      <c r="AX583" s="238"/>
      <c r="AY583" s="238"/>
      <c r="AZ583" s="238"/>
      <c r="BB583" s="424"/>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37" customFormat="true" ht="25.15" customHeight="true" x14ac:dyDescent="0.2">
      <c r="A584" s="424"/>
      <c r="B584" s="424"/>
      <c r="C584" s="3536" t="s">
        <v>570</v>
      </c>
      <c r="D584" s="3537"/>
      <c r="E584" s="2760">
        <v>7.4917535854025228E-3</v>
      </c>
      <c r="F584" s="2751"/>
      <c r="G584" s="2751"/>
      <c r="H584" s="3555"/>
      <c r="I584" s="3555"/>
      <c r="J584" s="2751"/>
      <c r="K584" s="2751"/>
      <c r="L584" s="2751"/>
      <c r="M584" s="3537"/>
      <c r="N584" s="3537"/>
      <c r="O584" s="2756" t="s">
        <v>219</v>
      </c>
      <c r="P584" s="2751"/>
      <c r="Q584" s="2751"/>
      <c r="R584" s="238"/>
      <c r="Z584" s="238"/>
      <c r="AA584" s="238"/>
      <c r="AB584" s="238"/>
      <c r="AC584" s="238"/>
      <c r="AD584" s="238"/>
      <c r="AE584" s="238"/>
      <c r="AF584" s="238"/>
      <c r="AG584" s="238"/>
      <c r="AH584" s="238"/>
      <c r="AI584" s="238"/>
      <c r="AJ584" s="238"/>
      <c r="AK584" s="238"/>
      <c r="AL584" s="238"/>
      <c r="AM584" s="238"/>
      <c r="AN584" s="238"/>
      <c r="AO584" s="238"/>
      <c r="AP584" s="238"/>
      <c r="AQ584" s="238"/>
      <c r="AR584" s="238"/>
      <c r="AS584" s="238"/>
      <c r="AT584" s="238"/>
      <c r="AU584" s="238"/>
      <c r="AV584" s="238"/>
      <c r="AW584" s="238"/>
      <c r="AX584" s="238"/>
      <c r="AY584" s="238"/>
      <c r="AZ584" s="238"/>
      <c r="BB584" s="424"/>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37" customFormat="true" ht="25.15" customHeight="true" x14ac:dyDescent="0.2">
      <c r="A585" s="424"/>
      <c r="B585" s="424"/>
      <c r="C585" s="3536" t="s">
        <v>505</v>
      </c>
      <c r="D585" s="3537"/>
      <c r="E585" s="2760">
        <v>3.9863897817816137E-2</v>
      </c>
      <c r="F585" s="2751"/>
      <c r="G585" s="2751"/>
      <c r="H585" s="3555"/>
      <c r="I585" s="3555"/>
      <c r="J585" s="2751"/>
      <c r="K585" s="2751"/>
      <c r="L585" s="2751"/>
      <c r="M585" s="3537" t="s">
        <v>510</v>
      </c>
      <c r="N585" s="3537"/>
      <c r="O585" s="2759">
        <v>-2.2249931607715143E-2</v>
      </c>
      <c r="P585" s="2751"/>
      <c r="Q585" s="2751"/>
      <c r="R585" s="238"/>
      <c r="Z585" s="238"/>
      <c r="AA585" s="238"/>
      <c r="AB585" s="238"/>
      <c r="AC585" s="238"/>
      <c r="AD585" s="238"/>
      <c r="AE585" s="238"/>
      <c r="AF585" s="238"/>
      <c r="AG585" s="238"/>
      <c r="AH585" s="238"/>
      <c r="AI585" s="238"/>
      <c r="AJ585" s="238"/>
      <c r="AK585" s="238"/>
      <c r="AL585" s="238"/>
      <c r="AM585" s="238"/>
      <c r="AN585" s="238"/>
      <c r="AO585" s="238"/>
      <c r="AP585" s="238"/>
      <c r="AQ585" s="238"/>
      <c r="AR585" s="238"/>
      <c r="AS585" s="238"/>
      <c r="AT585" s="238"/>
      <c r="AU585" s="238"/>
      <c r="AV585" s="238"/>
      <c r="AW585" s="238"/>
      <c r="AX585" s="238"/>
      <c r="AY585" s="238"/>
      <c r="AZ585" s="238"/>
      <c r="BB585" s="424"/>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37" customFormat="true" ht="25.15" customHeight="true" x14ac:dyDescent="0.2">
      <c r="A586" s="424"/>
      <c r="B586" s="424"/>
      <c r="C586" s="3536" t="s">
        <v>482</v>
      </c>
      <c r="D586" s="3537"/>
      <c r="E586" s="2760">
        <v>-0.10923301143183133</v>
      </c>
      <c r="F586" s="2751"/>
      <c r="G586" s="2751"/>
      <c r="H586" s="3555"/>
      <c r="I586" s="3555"/>
      <c r="J586" s="2751"/>
      <c r="K586" s="2751"/>
      <c r="L586" s="2751"/>
      <c r="M586" s="3537" t="s">
        <v>399</v>
      </c>
      <c r="N586" s="3537"/>
      <c r="O586" s="2762">
        <v>5.6655139857447849E-2</v>
      </c>
      <c r="P586" s="2751"/>
      <c r="Q586" s="2751"/>
      <c r="R586" s="238"/>
      <c r="Z586" s="238"/>
      <c r="AA586" s="238"/>
      <c r="AB586" s="238"/>
      <c r="AC586" s="238"/>
      <c r="AD586" s="238"/>
      <c r="AE586" s="238"/>
      <c r="AF586" s="238"/>
      <c r="AG586" s="238"/>
      <c r="AH586" s="238"/>
      <c r="AI586" s="238"/>
      <c r="AJ586" s="238"/>
      <c r="AK586" s="238"/>
      <c r="AL586" s="238"/>
      <c r="AM586" s="238"/>
      <c r="AN586" s="238"/>
      <c r="AO586" s="238"/>
      <c r="AP586" s="238"/>
      <c r="AQ586" s="238"/>
      <c r="AR586" s="238"/>
      <c r="AS586" s="238"/>
      <c r="AT586" s="238"/>
      <c r="AU586" s="238"/>
      <c r="AV586" s="238"/>
      <c r="AW586" s="238"/>
      <c r="AX586" s="238"/>
      <c r="AY586" s="238"/>
      <c r="AZ586" s="238"/>
      <c r="BB586" s="424"/>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37" customFormat="true" ht="25.15" customHeight="true" x14ac:dyDescent="0.2">
      <c r="A587" s="424"/>
      <c r="B587" s="424"/>
      <c r="C587" s="3536" t="s">
        <v>583</v>
      </c>
      <c r="D587" s="3537"/>
      <c r="E587" s="2760">
        <v>-2.0709847232326939E-3</v>
      </c>
      <c r="F587" s="2751"/>
      <c r="G587" s="2751"/>
      <c r="H587" s="3555"/>
      <c r="I587" s="3555"/>
      <c r="J587" s="2751"/>
      <c r="K587" s="2751"/>
      <c r="L587" s="2751"/>
      <c r="M587" s="3537" t="s">
        <v>421</v>
      </c>
      <c r="N587" s="3537"/>
      <c r="O587" s="2762">
        <v>9.163295700872813E-2</v>
      </c>
      <c r="P587" s="2751"/>
      <c r="Q587" s="2751"/>
      <c r="R587" s="238"/>
      <c r="Z587" s="238"/>
      <c r="AA587" s="238"/>
      <c r="AB587" s="238"/>
      <c r="AC587" s="238"/>
      <c r="AD587" s="238"/>
      <c r="AE587" s="238"/>
      <c r="AF587" s="238"/>
      <c r="AG587" s="238"/>
      <c r="AH587" s="238"/>
      <c r="AI587" s="238"/>
      <c r="AJ587" s="238"/>
      <c r="AK587" s="238"/>
      <c r="AL587" s="238"/>
      <c r="AM587" s="238"/>
      <c r="AN587" s="238"/>
      <c r="AO587" s="238"/>
      <c r="AP587" s="238"/>
      <c r="AQ587" s="238"/>
      <c r="AR587" s="238"/>
      <c r="AS587" s="238"/>
      <c r="AT587" s="238"/>
      <c r="AU587" s="238"/>
      <c r="AV587" s="238"/>
      <c r="AW587" s="238"/>
      <c r="AX587" s="238"/>
      <c r="AY587" s="238"/>
      <c r="AZ587" s="238"/>
      <c r="BB587" s="424"/>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37" customFormat="true" ht="25.15" customHeight="true" x14ac:dyDescent="0.2">
      <c r="A588" s="424"/>
      <c r="B588" s="424"/>
      <c r="C588" s="3536" t="s">
        <v>577</v>
      </c>
      <c r="D588" s="3537"/>
      <c r="E588" s="2760">
        <v>-3.1603043262127001E-3</v>
      </c>
      <c r="F588" s="2751"/>
      <c r="G588" s="2751"/>
      <c r="H588" s="3555"/>
      <c r="I588" s="3555"/>
      <c r="J588" s="2751"/>
      <c r="K588" s="2751"/>
      <c r="L588" s="2751"/>
      <c r="M588" s="3537" t="s">
        <v>400</v>
      </c>
      <c r="N588" s="3537"/>
      <c r="O588" s="2762">
        <v>0.10298633593167807</v>
      </c>
      <c r="P588" s="2751"/>
      <c r="Q588" s="2751"/>
      <c r="R588" s="238"/>
      <c r="Z588" s="238"/>
      <c r="AA588" s="238"/>
      <c r="AB588" s="238"/>
      <c r="AC588" s="238"/>
      <c r="AD588" s="238"/>
      <c r="AE588" s="238"/>
      <c r="AF588" s="238"/>
      <c r="AG588" s="238"/>
      <c r="AH588" s="238"/>
      <c r="AI588" s="238"/>
      <c r="AJ588" s="238"/>
      <c r="AK588" s="238"/>
      <c r="AL588" s="238"/>
      <c r="AM588" s="238"/>
      <c r="AN588" s="238"/>
      <c r="AO588" s="238"/>
      <c r="AP588" s="238"/>
      <c r="AQ588" s="238"/>
      <c r="AR588" s="238"/>
      <c r="AS588" s="238"/>
      <c r="AT588" s="238"/>
      <c r="AU588" s="238"/>
      <c r="AV588" s="238"/>
      <c r="AW588" s="238"/>
      <c r="AX588" s="238"/>
      <c r="AY588" s="238"/>
      <c r="AZ588" s="238"/>
      <c r="BB588" s="424"/>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37" customFormat="true" ht="25.15" customHeight="true" x14ac:dyDescent="0.2">
      <c r="A589" s="424"/>
      <c r="B589" s="424"/>
      <c r="C589" s="3536" t="s">
        <v>574</v>
      </c>
      <c r="D589" s="3537"/>
      <c r="E589" s="2760">
        <v>-4.4296098702510962E-3</v>
      </c>
      <c r="F589" s="2751"/>
      <c r="G589" s="2751"/>
      <c r="H589" s="3555"/>
      <c r="I589" s="3555"/>
      <c r="J589" s="2751"/>
      <c r="K589" s="2751"/>
      <c r="L589" s="2751"/>
      <c r="M589" s="3537" t="s">
        <v>551</v>
      </c>
      <c r="N589" s="3537"/>
      <c r="O589" s="2762">
        <v>3.6719606635647425E-2</v>
      </c>
      <c r="P589" s="2751"/>
      <c r="Q589" s="2751"/>
      <c r="R589" s="238"/>
      <c r="Z589" s="238"/>
      <c r="AA589" s="238"/>
      <c r="AB589" s="238"/>
      <c r="AC589" s="238"/>
      <c r="AD589" s="238"/>
      <c r="AE589" s="238"/>
      <c r="AF589" s="238"/>
      <c r="AG589" s="238"/>
      <c r="AH589" s="238"/>
      <c r="AI589" s="238"/>
      <c r="AJ589" s="238"/>
      <c r="AK589" s="238"/>
      <c r="AL589" s="238"/>
      <c r="AM589" s="238"/>
      <c r="AN589" s="238"/>
      <c r="AO589" s="238"/>
      <c r="AP589" s="238"/>
      <c r="AQ589" s="238"/>
      <c r="AR589" s="238"/>
      <c r="AS589" s="238"/>
      <c r="AT589" s="238"/>
      <c r="AU589" s="238"/>
      <c r="AV589" s="238"/>
      <c r="AW589" s="238"/>
      <c r="AX589" s="238"/>
      <c r="AY589" s="238"/>
      <c r="AZ589" s="238"/>
      <c r="BB589" s="424"/>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37" customFormat="true" ht="25.15" customHeight="true" x14ac:dyDescent="0.2">
      <c r="A590" s="424"/>
      <c r="B590" s="424"/>
      <c r="C590" s="3536" t="s">
        <v>525</v>
      </c>
      <c r="D590" s="3537"/>
      <c r="E590" s="2760">
        <v>3.2378966374734968E-3</v>
      </c>
      <c r="F590" s="2751"/>
      <c r="G590" s="2751"/>
      <c r="H590" s="3555"/>
      <c r="I590" s="3555"/>
      <c r="J590" s="2751"/>
      <c r="K590" s="2751"/>
      <c r="L590" s="2751"/>
      <c r="M590" s="3537" t="s">
        <v>438</v>
      </c>
      <c r="N590" s="3537"/>
      <c r="O590" s="2762">
        <v>4.1523795145291108E-2</v>
      </c>
      <c r="P590" s="2751"/>
      <c r="Q590" s="2751"/>
      <c r="R590" s="238"/>
      <c r="Z590" s="238"/>
      <c r="AA590" s="238"/>
      <c r="AB590" s="238"/>
      <c r="AC590" s="238"/>
      <c r="AD590" s="238"/>
      <c r="AE590" s="238"/>
      <c r="AF590" s="238"/>
      <c r="AG590" s="238"/>
      <c r="AH590" s="238"/>
      <c r="AI590" s="238"/>
      <c r="AJ590" s="238"/>
      <c r="AK590" s="238"/>
      <c r="AL590" s="238"/>
      <c r="AM590" s="238"/>
      <c r="AN590" s="238"/>
      <c r="AO590" s="238"/>
      <c r="AP590" s="238"/>
      <c r="AQ590" s="238"/>
      <c r="AR590" s="238"/>
      <c r="AS590" s="238"/>
      <c r="AT590" s="238"/>
      <c r="AU590" s="238"/>
      <c r="AV590" s="238"/>
      <c r="AW590" s="238"/>
      <c r="AX590" s="238"/>
      <c r="AY590" s="238"/>
      <c r="AZ590" s="238"/>
      <c r="BB590" s="424"/>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37" customFormat="true" ht="25.15" customHeight="true" x14ac:dyDescent="0.2">
      <c r="A591" s="424"/>
      <c r="B591" s="424"/>
      <c r="C591" s="3536" t="s">
        <v>530</v>
      </c>
      <c r="D591" s="3537"/>
      <c r="E591" s="2760">
        <v>8.7680254255995246E-4</v>
      </c>
      <c r="F591" s="2751"/>
      <c r="G591" s="2751"/>
      <c r="H591" s="3555"/>
      <c r="I591" s="3555"/>
      <c r="J591" s="2751"/>
      <c r="K591" s="2751"/>
      <c r="L591" s="2751"/>
      <c r="M591" s="3537" t="s">
        <v>411</v>
      </c>
      <c r="N591" s="3537"/>
      <c r="O591" s="2762">
        <v>0.1252547218275161</v>
      </c>
      <c r="P591" s="2751"/>
      <c r="Q591" s="2751"/>
      <c r="R591" s="238"/>
      <c r="Z591" s="238"/>
      <c r="AA591" s="238"/>
      <c r="AB591" s="238"/>
      <c r="AC591" s="238"/>
      <c r="AD591" s="238"/>
      <c r="AE591" s="238"/>
      <c r="AF591" s="238"/>
      <c r="AG591" s="238"/>
      <c r="AH591" s="238"/>
      <c r="AI591" s="238"/>
      <c r="AJ591" s="238"/>
      <c r="AK591" s="238"/>
      <c r="AL591" s="238"/>
      <c r="AM591" s="238"/>
      <c r="AN591" s="238"/>
      <c r="AO591" s="238"/>
      <c r="AP591" s="238"/>
      <c r="AQ591" s="238"/>
      <c r="AR591" s="238"/>
      <c r="AS591" s="238"/>
      <c r="AT591" s="238"/>
      <c r="AU591" s="238"/>
      <c r="AV591" s="238"/>
      <c r="AW591" s="238"/>
      <c r="AX591" s="238"/>
      <c r="AY591" s="238"/>
      <c r="AZ591" s="238"/>
      <c r="BB591" s="424"/>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37" customFormat="true" ht="25.15" customHeight="true" x14ac:dyDescent="0.2">
      <c r="A592" s="424"/>
      <c r="B592" s="424"/>
      <c r="C592" s="3536" t="s">
        <v>406</v>
      </c>
      <c r="D592" s="3537"/>
      <c r="E592" s="2760">
        <v>0.10711063015006507</v>
      </c>
      <c r="F592" s="2751"/>
      <c r="G592" s="2751"/>
      <c r="H592" s="3555"/>
      <c r="I592" s="3555"/>
      <c r="J592" s="2751"/>
      <c r="K592" s="2751"/>
      <c r="L592" s="2751"/>
      <c r="M592" s="3537" t="s">
        <v>415</v>
      </c>
      <c r="N592" s="3537"/>
      <c r="O592" s="2762">
        <v>3.8744142612608931E-2</v>
      </c>
      <c r="P592" s="2751"/>
      <c r="Q592" s="2751"/>
      <c r="R592" s="238"/>
      <c r="Z592" s="238"/>
      <c r="AA592" s="238"/>
      <c r="AB592" s="238"/>
      <c r="AC592" s="238"/>
      <c r="AD592" s="238"/>
      <c r="AE592" s="238"/>
      <c r="AF592" s="238"/>
      <c r="AG592" s="238"/>
      <c r="AH592" s="238"/>
      <c r="AI592" s="238"/>
      <c r="AJ592" s="238"/>
      <c r="AK592" s="238"/>
      <c r="AL592" s="238"/>
      <c r="AM592" s="238"/>
      <c r="AN592" s="238"/>
      <c r="AO592" s="238"/>
      <c r="AP592" s="238"/>
      <c r="AQ592" s="238"/>
      <c r="AR592" s="238"/>
      <c r="AS592" s="238"/>
      <c r="AT592" s="238"/>
      <c r="AU592" s="238"/>
      <c r="AV592" s="238"/>
      <c r="AW592" s="238"/>
      <c r="AX592" s="238"/>
      <c r="AY592" s="238"/>
      <c r="AZ592" s="238"/>
      <c r="BB592" s="424"/>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37" customFormat="true" ht="25.15" customHeight="true" x14ac:dyDescent="0.2">
      <c r="A593" s="424"/>
      <c r="B593" s="424"/>
      <c r="C593" s="3536" t="s">
        <v>553</v>
      </c>
      <c r="D593" s="3537"/>
      <c r="E593" s="2760">
        <v>5.7166426872098081E-2</v>
      </c>
      <c r="F593" s="2751"/>
      <c r="G593" s="2751"/>
      <c r="H593" s="3555"/>
      <c r="I593" s="3555"/>
      <c r="J593" s="2751"/>
      <c r="K593" s="2751"/>
      <c r="L593" s="2751"/>
      <c r="M593" s="3537" t="s">
        <v>554</v>
      </c>
      <c r="N593" s="3537"/>
      <c r="O593" s="2762">
        <v>1.3415944810967338E-2</v>
      </c>
      <c r="P593" s="2751"/>
      <c r="Q593" s="2751"/>
      <c r="R593" s="238"/>
      <c r="Z593" s="238"/>
      <c r="AA593" s="238"/>
      <c r="AB593" s="238"/>
      <c r="AC593" s="238"/>
      <c r="AD593" s="238"/>
      <c r="AE593" s="238"/>
      <c r="AF593" s="238"/>
      <c r="AG593" s="238"/>
      <c r="AH593" s="238"/>
      <c r="AI593" s="238"/>
      <c r="AJ593" s="238"/>
      <c r="AK593" s="238"/>
      <c r="AL593" s="238"/>
      <c r="AM593" s="238"/>
      <c r="AN593" s="238"/>
      <c r="AO593" s="238"/>
      <c r="AP593" s="238"/>
      <c r="AQ593" s="238"/>
      <c r="AR593" s="238"/>
      <c r="AS593" s="238"/>
      <c r="AT593" s="238"/>
      <c r="AU593" s="238"/>
      <c r="AV593" s="238"/>
      <c r="AW593" s="238"/>
      <c r="AX593" s="238"/>
      <c r="AY593" s="238"/>
      <c r="AZ593" s="238"/>
      <c r="BB593" s="424"/>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37" customFormat="true" ht="25.15" customHeight="true" x14ac:dyDescent="0.2">
      <c r="A594" s="424"/>
      <c r="B594" s="424"/>
      <c r="C594" s="3536" t="s">
        <v>550</v>
      </c>
      <c r="D594" s="3537"/>
      <c r="E594" s="2760">
        <v>0.10597767003968499</v>
      </c>
      <c r="F594" s="2751"/>
      <c r="G594" s="2751"/>
      <c r="H594" s="3555"/>
      <c r="I594" s="3555"/>
      <c r="J594" s="2751"/>
      <c r="K594" s="2751"/>
      <c r="L594" s="2751"/>
      <c r="M594" s="3537" t="s">
        <v>492</v>
      </c>
      <c r="N594" s="3537"/>
      <c r="O594" s="2762">
        <v>-0.10446179766487539</v>
      </c>
      <c r="P594" s="2751"/>
      <c r="Q594" s="2751"/>
      <c r="R594" s="238"/>
      <c r="Z594" s="238"/>
      <c r="AA594" s="238"/>
      <c r="AB594" s="238"/>
      <c r="AC594" s="238"/>
      <c r="AD594" s="238"/>
      <c r="AE594" s="238"/>
      <c r="AF594" s="238"/>
      <c r="AG594" s="238"/>
      <c r="AH594" s="238"/>
      <c r="AI594" s="238"/>
      <c r="AJ594" s="238"/>
      <c r="AK594" s="238"/>
      <c r="AL594" s="238"/>
      <c r="AM594" s="238"/>
      <c r="AN594" s="238"/>
      <c r="AO594" s="238"/>
      <c r="AP594" s="238"/>
      <c r="AQ594" s="238"/>
      <c r="AR594" s="238"/>
      <c r="AS594" s="238"/>
      <c r="AT594" s="238"/>
      <c r="AU594" s="238"/>
      <c r="AV594" s="238"/>
      <c r="AW594" s="238"/>
      <c r="AX594" s="238"/>
      <c r="AY594" s="238"/>
      <c r="AZ594" s="238"/>
      <c r="BB594" s="424"/>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37" customFormat="true" ht="25.15" customHeight="true" x14ac:dyDescent="0.2">
      <c r="A595" s="424"/>
      <c r="B595" s="424"/>
      <c r="C595" s="3536" t="s">
        <v>546</v>
      </c>
      <c r="D595" s="3537"/>
      <c r="E595" s="2760">
        <v>0.11936319055704124</v>
      </c>
      <c r="F595" s="2751"/>
      <c r="G595" s="2751"/>
      <c r="H595" s="3555"/>
      <c r="I595" s="3555"/>
      <c r="J595" s="2751"/>
      <c r="K595" s="2751"/>
      <c r="L595" s="2751"/>
      <c r="M595" s="3537" t="s">
        <v>514</v>
      </c>
      <c r="N595" s="3537"/>
      <c r="O595" s="2762">
        <v>-1.5352409344576842E-2</v>
      </c>
      <c r="P595" s="2751"/>
      <c r="Q595" s="2751"/>
      <c r="R595" s="238"/>
      <c r="Z595" s="238"/>
      <c r="AA595" s="238"/>
      <c r="AB595" s="238"/>
      <c r="AC595" s="238"/>
      <c r="AD595" s="238"/>
      <c r="AE595" s="238"/>
      <c r="AF595" s="238"/>
      <c r="AG595" s="238"/>
      <c r="AH595" s="238"/>
      <c r="AI595" s="238"/>
      <c r="AJ595" s="238"/>
      <c r="AK595" s="238"/>
      <c r="AL595" s="238"/>
      <c r="AM595" s="238"/>
      <c r="AN595" s="238"/>
      <c r="AO595" s="238"/>
      <c r="AP595" s="238"/>
      <c r="AQ595" s="238"/>
      <c r="AR595" s="238"/>
      <c r="AS595" s="238"/>
      <c r="AT595" s="238"/>
      <c r="AU595" s="238"/>
      <c r="AV595" s="238"/>
      <c r="AW595" s="238"/>
      <c r="AX595" s="238"/>
      <c r="AY595" s="238"/>
      <c r="AZ595" s="238"/>
      <c r="BB595" s="424"/>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37" customFormat="true" ht="25.15" customHeight="true" x14ac:dyDescent="0.2">
      <c r="A596" s="424"/>
      <c r="B596" s="424"/>
      <c r="C596" s="3536" t="s">
        <v>562</v>
      </c>
      <c r="D596" s="3537"/>
      <c r="E596" s="2760">
        <v>7.3944057816374802E-3</v>
      </c>
      <c r="F596" s="2751"/>
      <c r="G596" s="2751"/>
      <c r="H596" s="3555"/>
      <c r="I596" s="3555"/>
      <c r="J596" s="2751"/>
      <c r="K596" s="2751"/>
      <c r="L596" s="2751"/>
      <c r="M596" s="3537" t="s">
        <v>584</v>
      </c>
      <c r="N596" s="3537"/>
      <c r="O596" s="2762">
        <v>2.6458678194064482E-3</v>
      </c>
      <c r="P596" s="2751"/>
      <c r="Q596" s="2751"/>
      <c r="R596" s="238"/>
      <c r="Z596" s="238"/>
      <c r="AA596" s="238"/>
      <c r="AB596" s="238"/>
      <c r="AC596" s="238"/>
      <c r="AD596" s="238"/>
      <c r="AE596" s="238"/>
      <c r="AF596" s="238"/>
      <c r="AG596" s="238"/>
      <c r="AH596" s="238"/>
      <c r="AI596" s="238"/>
      <c r="AJ596" s="238"/>
      <c r="AK596" s="238"/>
      <c r="AL596" s="238"/>
      <c r="AM596" s="238"/>
      <c r="AN596" s="238"/>
      <c r="AO596" s="238"/>
      <c r="AP596" s="238"/>
      <c r="AQ596" s="238"/>
      <c r="AR596" s="238"/>
      <c r="AS596" s="238"/>
      <c r="AT596" s="238"/>
      <c r="AU596" s="238"/>
      <c r="AV596" s="238"/>
      <c r="AW596" s="238"/>
      <c r="AX596" s="238"/>
      <c r="AY596" s="238"/>
      <c r="AZ596" s="238"/>
      <c r="BB596" s="424"/>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37" customFormat="true" ht="25.15" customHeight="true" x14ac:dyDescent="0.2">
      <c r="A597" s="424"/>
      <c r="B597" s="424"/>
      <c r="C597" s="3536" t="s">
        <v>555</v>
      </c>
      <c r="D597" s="3537"/>
      <c r="E597" s="2760">
        <v>-3.928126905141785E-2</v>
      </c>
      <c r="F597" s="2751"/>
      <c r="G597" s="2751"/>
      <c r="H597" s="3555"/>
      <c r="I597" s="3555"/>
      <c r="J597" s="2751"/>
      <c r="K597" s="2751"/>
      <c r="L597" s="2751"/>
      <c r="M597" s="3537" t="s">
        <v>497</v>
      </c>
      <c r="N597" s="3537"/>
      <c r="O597" s="2762">
        <v>3.6594721762947327E-2</v>
      </c>
      <c r="P597" s="2751"/>
      <c r="Q597" s="2751"/>
      <c r="R597" s="238"/>
      <c r="Z597" s="238"/>
      <c r="AA597" s="238"/>
      <c r="AB597" s="238"/>
      <c r="AC597" s="238"/>
      <c r="AD597" s="238"/>
      <c r="AE597" s="238"/>
      <c r="AF597" s="238"/>
      <c r="AG597" s="238"/>
      <c r="AH597" s="238"/>
      <c r="AI597" s="238"/>
      <c r="AJ597" s="238"/>
      <c r="AK597" s="238"/>
      <c r="AL597" s="238"/>
      <c r="AM597" s="238"/>
      <c r="AN597" s="238"/>
      <c r="AO597" s="238"/>
      <c r="AP597" s="238"/>
      <c r="AQ597" s="238"/>
      <c r="AR597" s="238"/>
      <c r="AS597" s="238"/>
      <c r="AT597" s="238"/>
      <c r="AU597" s="238"/>
      <c r="AV597" s="238"/>
      <c r="AW597" s="238"/>
      <c r="AX597" s="238"/>
      <c r="AY597" s="238"/>
      <c r="AZ597" s="238"/>
      <c r="BB597" s="424"/>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37" customFormat="true" ht="25.15" customHeight="true" x14ac:dyDescent="0.2">
      <c r="A598" s="424"/>
      <c r="B598" s="424"/>
      <c r="C598" s="3536" t="s">
        <v>531</v>
      </c>
      <c r="D598" s="3537"/>
      <c r="E598" s="2765">
        <v>-2.1184026131861079E-3</v>
      </c>
      <c r="F598" s="2751"/>
      <c r="G598" s="2751"/>
      <c r="H598" s="3555"/>
      <c r="I598" s="3555"/>
      <c r="J598" s="2751"/>
      <c r="K598" s="2751"/>
      <c r="L598" s="2751"/>
      <c r="M598" s="3537" t="s">
        <v>495</v>
      </c>
      <c r="N598" s="3537"/>
      <c r="O598" s="2762">
        <v>0.10487304617268577</v>
      </c>
      <c r="P598" s="2751"/>
      <c r="Q598" s="2751"/>
      <c r="R598" s="238"/>
      <c r="Z598" s="238"/>
      <c r="AA598" s="238"/>
      <c r="AB598" s="238"/>
      <c r="AC598" s="238"/>
      <c r="AD598" s="238"/>
      <c r="AE598" s="238"/>
      <c r="AF598" s="238"/>
      <c r="AG598" s="238"/>
      <c r="AH598" s="238"/>
      <c r="AI598" s="238"/>
      <c r="AJ598" s="238"/>
      <c r="AK598" s="238"/>
      <c r="AL598" s="238"/>
      <c r="AM598" s="238"/>
      <c r="AN598" s="238"/>
      <c r="AO598" s="238"/>
      <c r="AP598" s="238"/>
      <c r="AQ598" s="238"/>
      <c r="AR598" s="238"/>
      <c r="AS598" s="238"/>
      <c r="AT598" s="238"/>
      <c r="AU598" s="238"/>
      <c r="AV598" s="238"/>
      <c r="AW598" s="238"/>
      <c r="AX598" s="238"/>
      <c r="AY598" s="238"/>
      <c r="AZ598" s="238"/>
      <c r="BB598" s="424"/>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37" customFormat="true" ht="25.15" customHeight="true" x14ac:dyDescent="0.2">
      <c r="A599" s="424"/>
      <c r="B599" s="424"/>
      <c r="C599" s="3536"/>
      <c r="D599" s="3555"/>
      <c r="E599" s="2751"/>
      <c r="F599" s="2751"/>
      <c r="G599" s="2751"/>
      <c r="H599" s="3555"/>
      <c r="I599" s="3555"/>
      <c r="J599" s="2751"/>
      <c r="K599" s="2751"/>
      <c r="L599" s="2751"/>
      <c r="M599" s="3537" t="s">
        <v>579</v>
      </c>
      <c r="N599" s="3537"/>
      <c r="O599" s="2762">
        <v>3.5465730422080794E-3</v>
      </c>
      <c r="P599" s="2751"/>
      <c r="Q599" s="2751"/>
      <c r="R599" s="238"/>
      <c r="Z599" s="238"/>
      <c r="AA599" s="238"/>
      <c r="AB599" s="238"/>
      <c r="AC599" s="238"/>
      <c r="AD599" s="238"/>
      <c r="AE599" s="238"/>
      <c r="AF599" s="238"/>
      <c r="AG599" s="238"/>
      <c r="AH599" s="238"/>
      <c r="AI599" s="238"/>
      <c r="AJ599" s="238"/>
      <c r="AK599" s="238"/>
      <c r="AL599" s="238"/>
      <c r="AM599" s="238"/>
      <c r="AN599" s="238"/>
      <c r="AO599" s="238"/>
      <c r="AP599" s="238"/>
      <c r="AQ599" s="238"/>
      <c r="AR599" s="238"/>
      <c r="AS599" s="238"/>
      <c r="AT599" s="238"/>
      <c r="AU599" s="238"/>
      <c r="AV599" s="238"/>
      <c r="AW599" s="238"/>
      <c r="AX599" s="238"/>
      <c r="AY599" s="238"/>
      <c r="AZ599" s="238"/>
      <c r="BB599" s="424"/>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37" customFormat="true" ht="25.15" customHeight="true" x14ac:dyDescent="0.2">
      <c r="A600" s="424"/>
      <c r="B600" s="424"/>
      <c r="C600" s="3536"/>
      <c r="D600" s="3555"/>
      <c r="E600" s="2751"/>
      <c r="F600" s="2751"/>
      <c r="G600" s="2751"/>
      <c r="H600" s="3555"/>
      <c r="I600" s="3555"/>
      <c r="J600" s="2751"/>
      <c r="K600" s="2751"/>
      <c r="L600" s="2751"/>
      <c r="M600" s="3537" t="s">
        <v>532</v>
      </c>
      <c r="N600" s="3537"/>
      <c r="O600" s="2762">
        <v>4.1288609345660737E-3</v>
      </c>
      <c r="P600" s="2751"/>
      <c r="Q600" s="2751"/>
      <c r="R600" s="238"/>
      <c r="Z600" s="238"/>
      <c r="AA600" s="238"/>
      <c r="AB600" s="238"/>
      <c r="AC600" s="238"/>
      <c r="AD600" s="238"/>
      <c r="AE600" s="238"/>
      <c r="AF600" s="238"/>
      <c r="AG600" s="238"/>
      <c r="AH600" s="238"/>
      <c r="AI600" s="238"/>
      <c r="AJ600" s="238"/>
      <c r="AK600" s="238"/>
      <c r="AL600" s="238"/>
      <c r="AM600" s="238"/>
      <c r="AN600" s="238"/>
      <c r="AO600" s="238"/>
      <c r="AP600" s="238"/>
      <c r="AQ600" s="238"/>
      <c r="AR600" s="238"/>
      <c r="AS600" s="238"/>
      <c r="AT600" s="238"/>
      <c r="AU600" s="238"/>
      <c r="AV600" s="238"/>
      <c r="AW600" s="238"/>
      <c r="AX600" s="238"/>
      <c r="AY600" s="238"/>
      <c r="AZ600" s="238"/>
      <c r="BB600" s="424"/>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37" customFormat="true" ht="25.15" customHeight="true" x14ac:dyDescent="0.2">
      <c r="A601" s="424"/>
      <c r="B601" s="424"/>
      <c r="C601" s="3536" t="s">
        <v>244</v>
      </c>
      <c r="D601" s="3537"/>
      <c r="E601" s="3537"/>
      <c r="F601" s="2751"/>
      <c r="G601" s="2751"/>
      <c r="H601" s="3555"/>
      <c r="I601" s="3555"/>
      <c r="J601" s="2751"/>
      <c r="K601" s="2751"/>
      <c r="L601" s="2751"/>
      <c r="M601" s="3537" t="s">
        <v>558</v>
      </c>
      <c r="N601" s="3537"/>
      <c r="O601" s="2762">
        <v>-1.6588871517181886E-2</v>
      </c>
      <c r="P601" s="2751"/>
      <c r="Q601" s="2751"/>
      <c r="R601" s="238"/>
      <c r="Z601" s="238"/>
      <c r="AA601" s="238"/>
      <c r="AB601" s="238"/>
      <c r="AC601" s="238"/>
      <c r="AD601" s="238"/>
      <c r="AE601" s="238"/>
      <c r="AF601" s="238"/>
      <c r="AG601" s="238"/>
      <c r="AH601" s="238"/>
      <c r="AI601" s="238"/>
      <c r="AJ601" s="238"/>
      <c r="AK601" s="238"/>
      <c r="AL601" s="238"/>
      <c r="AM601" s="238"/>
      <c r="AN601" s="238"/>
      <c r="AO601" s="238"/>
      <c r="AP601" s="238"/>
      <c r="AQ601" s="238"/>
      <c r="AR601" s="238"/>
      <c r="AS601" s="238"/>
      <c r="AT601" s="238"/>
      <c r="AU601" s="238"/>
      <c r="AV601" s="238"/>
      <c r="AW601" s="238"/>
      <c r="AX601" s="238"/>
      <c r="AY601" s="238"/>
      <c r="AZ601" s="238"/>
      <c r="BB601" s="424"/>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37" customFormat="true" ht="25.15" customHeight="true" x14ac:dyDescent="0.2">
      <c r="A602" s="424"/>
      <c r="B602" s="424"/>
      <c r="C602" s="3536" t="s">
        <v>218</v>
      </c>
      <c r="D602" s="3537"/>
      <c r="E602" s="2793" t="s">
        <v>219</v>
      </c>
      <c r="F602" s="2751"/>
      <c r="G602" s="2751"/>
      <c r="H602" s="3555"/>
      <c r="I602" s="3555"/>
      <c r="J602" s="2751"/>
      <c r="K602" s="2751"/>
      <c r="L602" s="2751"/>
      <c r="M602" s="3537" t="s">
        <v>512</v>
      </c>
      <c r="N602" s="3537"/>
      <c r="O602" s="2762">
        <v>-1.1294244253759033E-2</v>
      </c>
      <c r="P602" s="2751"/>
      <c r="Q602" s="2751"/>
      <c r="R602" s="238"/>
      <c r="Z602" s="238"/>
      <c r="AA602" s="238"/>
      <c r="AB602" s="238"/>
      <c r="AC602" s="238"/>
      <c r="AD602" s="238"/>
      <c r="AE602" s="238"/>
      <c r="AF602" s="238"/>
      <c r="AG602" s="238"/>
      <c r="AH602" s="238"/>
      <c r="AI602" s="238"/>
      <c r="AJ602" s="238"/>
      <c r="AK602" s="238"/>
      <c r="AL602" s="238"/>
      <c r="AM602" s="238"/>
      <c r="AN602" s="238"/>
      <c r="AO602" s="238"/>
      <c r="AP602" s="238"/>
      <c r="AQ602" s="238"/>
      <c r="AR602" s="238"/>
      <c r="AS602" s="238"/>
      <c r="AT602" s="238"/>
      <c r="AU602" s="238"/>
      <c r="AV602" s="238"/>
      <c r="AW602" s="238"/>
      <c r="AX602" s="238"/>
      <c r="AY602" s="238"/>
      <c r="AZ602" s="238"/>
      <c r="BB602" s="424"/>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37" customFormat="true" ht="25.15" customHeight="true" x14ac:dyDescent="0.2">
      <c r="A603" s="424"/>
      <c r="B603" s="424"/>
      <c r="C603" s="3536" t="s">
        <v>219</v>
      </c>
      <c r="D603" s="3537"/>
      <c r="E603" s="2794">
        <v>1</v>
      </c>
      <c r="F603" s="2751"/>
      <c r="G603" s="2751"/>
      <c r="H603" s="3555"/>
      <c r="I603" s="3555"/>
      <c r="J603" s="2751"/>
      <c r="K603" s="2751"/>
      <c r="L603" s="2751"/>
      <c r="M603" s="3537" t="s">
        <v>322</v>
      </c>
      <c r="N603" s="3537"/>
      <c r="O603" s="2762">
        <v>-5.9461761003943299E-2</v>
      </c>
      <c r="P603" s="2751"/>
      <c r="Q603" s="2751"/>
      <c r="R603" s="238"/>
      <c r="Z603" s="238"/>
      <c r="AA603" s="238"/>
      <c r="AB603" s="238"/>
      <c r="AC603" s="238"/>
      <c r="AD603" s="238"/>
      <c r="AE603" s="238"/>
      <c r="AF603" s="238"/>
      <c r="AG603" s="238"/>
      <c r="AH603" s="238"/>
      <c r="AI603" s="238"/>
      <c r="AJ603" s="238"/>
      <c r="AK603" s="238"/>
      <c r="AL603" s="238"/>
      <c r="AM603" s="238"/>
      <c r="AN603" s="238"/>
      <c r="AO603" s="238"/>
      <c r="AP603" s="238"/>
      <c r="AQ603" s="238"/>
      <c r="AR603" s="238"/>
      <c r="AS603" s="238"/>
      <c r="AT603" s="238"/>
      <c r="AU603" s="238"/>
      <c r="AV603" s="238"/>
      <c r="AW603" s="238"/>
      <c r="AX603" s="238"/>
      <c r="AY603" s="238"/>
      <c r="AZ603" s="238"/>
      <c r="BB603" s="424"/>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38" customFormat="true" ht="25.15" customHeight="true" x14ac:dyDescent="0.2">
      <c r="A604" s="425"/>
      <c r="B604" s="425"/>
      <c r="C604" s="3536"/>
      <c r="D604" s="3555"/>
      <c r="E604" s="2751"/>
      <c r="F604" s="2751"/>
      <c r="G604" s="2751"/>
      <c r="H604" s="3555"/>
      <c r="I604" s="3555"/>
      <c r="J604" s="2751"/>
      <c r="K604" s="2751"/>
      <c r="L604" s="2751"/>
      <c r="M604" s="3537" t="s">
        <v>524</v>
      </c>
      <c r="N604" s="3537"/>
      <c r="O604" s="2762">
        <v>-2.4783814751985961E-2</v>
      </c>
      <c r="P604" s="2751"/>
      <c r="Q604" s="2751"/>
      <c r="BB604" s="425"/>
    </row>
    <row r="605" s="238" customFormat="true" ht="25.15" customHeight="true" x14ac:dyDescent="0.2">
      <c r="A605" s="425"/>
      <c r="B605" s="425"/>
      <c r="C605" s="3536"/>
      <c r="D605" s="3555"/>
      <c r="E605" s="2751"/>
      <c r="F605" s="2751"/>
      <c r="G605" s="2751"/>
      <c r="H605" s="3555"/>
      <c r="I605" s="3555"/>
      <c r="J605" s="2751"/>
      <c r="K605" s="2751"/>
      <c r="L605" s="2751"/>
      <c r="M605" s="3537" t="s">
        <v>518</v>
      </c>
      <c r="N605" s="3537"/>
      <c r="O605" s="2762">
        <v>1.1397027866391317E-2</v>
      </c>
      <c r="P605" s="2751"/>
      <c r="Q605" s="2751"/>
      <c r="BB605" s="425"/>
    </row>
    <row r="606" s="238" customFormat="true" ht="25.15" customHeight="true" x14ac:dyDescent="0.2">
      <c r="A606" s="425"/>
      <c r="B606" s="425"/>
      <c r="C606" s="3536"/>
      <c r="D606" s="3555"/>
      <c r="E606" s="2751"/>
      <c r="F606" s="2751"/>
      <c r="G606" s="2751"/>
      <c r="H606" s="3555"/>
      <c r="I606" s="3555"/>
      <c r="J606" s="2751"/>
      <c r="K606" s="2751"/>
      <c r="L606" s="2751"/>
      <c r="M606" s="3537" t="s">
        <v>522</v>
      </c>
      <c r="N606" s="3537"/>
      <c r="O606" s="2762">
        <v>-5.2496687931917951E-3</v>
      </c>
      <c r="P606" s="2751"/>
      <c r="Q606" s="2751"/>
      <c r="BB606" s="425"/>
    </row>
    <row r="607" s="238" customFormat="true" ht="25.15" customHeight="true" x14ac:dyDescent="0.2">
      <c r="A607" s="425"/>
      <c r="B607" s="425"/>
      <c r="C607" s="3536"/>
      <c r="D607" s="3555"/>
      <c r="E607" s="2751"/>
      <c r="F607" s="2751"/>
      <c r="G607" s="2751"/>
      <c r="H607" s="3555"/>
      <c r="I607" s="3555"/>
      <c r="J607" s="2751"/>
      <c r="K607" s="2751"/>
      <c r="L607" s="2751"/>
      <c r="M607" s="3537" t="s">
        <v>585</v>
      </c>
      <c r="N607" s="3537"/>
      <c r="O607" s="2762">
        <v>3.7838076447694762E-3</v>
      </c>
      <c r="P607" s="2751"/>
      <c r="Q607" s="2751"/>
      <c r="BB607" s="425"/>
    </row>
    <row r="608" s="238" customFormat="true" ht="25.15" customHeight="true" x14ac:dyDescent="0.2">
      <c r="A608" s="425"/>
      <c r="B608" s="425"/>
      <c r="C608" s="3536"/>
      <c r="D608" s="3555"/>
      <c r="E608" s="2751"/>
      <c r="F608" s="2751"/>
      <c r="G608" s="2751"/>
      <c r="H608" s="3555"/>
      <c r="I608" s="3555"/>
      <c r="J608" s="2751"/>
      <c r="K608" s="2751"/>
      <c r="L608" s="2751"/>
      <c r="M608" s="3537" t="s">
        <v>293</v>
      </c>
      <c r="N608" s="3537"/>
      <c r="O608" s="2762">
        <v>7.6216500206165494E-2</v>
      </c>
      <c r="P608" s="2751"/>
      <c r="Q608" s="2751"/>
      <c r="BB608" s="425"/>
    </row>
    <row r="609" s="238" customFormat="true" ht="25.15" customHeight="true" x14ac:dyDescent="0.2">
      <c r="A609" s="425"/>
      <c r="B609" s="425"/>
      <c r="C609" s="3536"/>
      <c r="D609" s="3555"/>
      <c r="E609" s="2751"/>
      <c r="F609" s="2751"/>
      <c r="G609" s="2751"/>
      <c r="H609" s="3555"/>
      <c r="I609" s="3555"/>
      <c r="J609" s="2751"/>
      <c r="K609" s="2751"/>
      <c r="L609" s="2751"/>
      <c r="M609" s="3537" t="s">
        <v>528</v>
      </c>
      <c r="N609" s="3537"/>
      <c r="O609" s="2762">
        <v>8.0185122617875814E-3</v>
      </c>
      <c r="P609" s="2751"/>
      <c r="Q609" s="2751"/>
      <c r="BB609" s="425"/>
    </row>
    <row r="610" s="238" customFormat="true" ht="25.15" customHeight="true" x14ac:dyDescent="0.2">
      <c r="A610" s="425"/>
      <c r="B610" s="425"/>
      <c r="C610" s="3536"/>
      <c r="D610" s="3555"/>
      <c r="E610" s="2751"/>
      <c r="F610" s="2751"/>
      <c r="G610" s="2751"/>
      <c r="H610" s="3555"/>
      <c r="I610" s="3555"/>
      <c r="J610" s="2751"/>
      <c r="K610" s="2751"/>
      <c r="L610" s="2751"/>
      <c r="M610" s="3537" t="s">
        <v>328</v>
      </c>
      <c r="N610" s="3537"/>
      <c r="O610" s="2762">
        <v>4.1872445553798952E-2</v>
      </c>
      <c r="P610" s="2751"/>
      <c r="Q610" s="2751"/>
      <c r="BB610" s="425"/>
    </row>
    <row r="611" s="238" customFormat="true" ht="25.15" customHeight="true" x14ac:dyDescent="0.2">
      <c r="A611" s="425"/>
      <c r="B611" s="425"/>
      <c r="C611" s="3536"/>
      <c r="D611" s="3555"/>
      <c r="E611" s="2751"/>
      <c r="F611" s="2751"/>
      <c r="G611" s="2751"/>
      <c r="H611" s="3555"/>
      <c r="I611" s="3555"/>
      <c r="J611" s="2751"/>
      <c r="K611" s="2751"/>
      <c r="L611" s="2751"/>
      <c r="M611" s="3537" t="s">
        <v>527</v>
      </c>
      <c r="N611" s="3537"/>
      <c r="O611" s="2762">
        <v>1.1700662152292483E-2</v>
      </c>
      <c r="P611" s="2751"/>
      <c r="Q611" s="2751"/>
      <c r="BB611" s="425"/>
    </row>
    <row r="612" s="238" customFormat="true" ht="25.15" customHeight="true" x14ac:dyDescent="0.2">
      <c r="A612" s="425"/>
      <c r="B612" s="425"/>
      <c r="C612" s="3536"/>
      <c r="D612" s="3555"/>
      <c r="E612" s="2751"/>
      <c r="F612" s="2751"/>
      <c r="G612" s="2751"/>
      <c r="H612" s="3555"/>
      <c r="I612" s="3555"/>
      <c r="J612" s="2751"/>
      <c r="K612" s="2751"/>
      <c r="L612" s="2751"/>
      <c r="M612" s="3537" t="s">
        <v>533</v>
      </c>
      <c r="N612" s="3537"/>
      <c r="O612" s="2762">
        <v>-3.0787722338100685E-3</v>
      </c>
      <c r="P612" s="2751"/>
      <c r="Q612" s="2751"/>
      <c r="BB612" s="425"/>
    </row>
    <row r="613" s="238" customFormat="true" ht="25.15" customHeight="true" x14ac:dyDescent="0.2">
      <c r="A613" s="425"/>
      <c r="B613" s="425"/>
      <c r="C613" s="3536"/>
      <c r="D613" s="3555"/>
      <c r="E613" s="2751"/>
      <c r="F613" s="2751"/>
      <c r="G613" s="2751"/>
      <c r="H613" s="3555"/>
      <c r="I613" s="3555"/>
      <c r="J613" s="2751"/>
      <c r="K613" s="2751"/>
      <c r="L613" s="2751"/>
      <c r="M613" s="3537" t="s">
        <v>520</v>
      </c>
      <c r="N613" s="3537"/>
      <c r="O613" s="2762">
        <v>-1.0700024702643371E-2</v>
      </c>
      <c r="P613" s="2751"/>
      <c r="Q613" s="2751"/>
      <c r="BB613" s="425"/>
    </row>
    <row r="614" s="238" customFormat="true" ht="25.15" customHeight="true" x14ac:dyDescent="0.2">
      <c r="A614" s="425"/>
      <c r="B614" s="425"/>
      <c r="C614" s="3536"/>
      <c r="D614" s="3555"/>
      <c r="E614" s="2751"/>
      <c r="F614" s="2751"/>
      <c r="G614" s="2751"/>
      <c r="H614" s="3555"/>
      <c r="I614" s="3555"/>
      <c r="J614" s="2751"/>
      <c r="K614" s="2751"/>
      <c r="L614" s="2751"/>
      <c r="M614" s="3537" t="s">
        <v>571</v>
      </c>
      <c r="N614" s="3537"/>
      <c r="O614" s="2762">
        <v>4.3965854553239232E-4</v>
      </c>
      <c r="P614" s="2751"/>
      <c r="Q614" s="2751"/>
      <c r="BB614" s="425"/>
    </row>
    <row r="615" s="238" customFormat="true" ht="25.15" customHeight="true" x14ac:dyDescent="0.2">
      <c r="A615" s="425"/>
      <c r="B615" s="425"/>
      <c r="C615" s="3536"/>
      <c r="D615" s="3555"/>
      <c r="E615" s="2751"/>
      <c r="F615" s="2751"/>
      <c r="G615" s="2751"/>
      <c r="H615" s="3555"/>
      <c r="I615" s="3555"/>
      <c r="J615" s="2751"/>
      <c r="K615" s="2751"/>
      <c r="L615" s="2751"/>
      <c r="M615" s="3537" t="s">
        <v>498</v>
      </c>
      <c r="N615" s="3537"/>
      <c r="O615" s="2762">
        <v>-7.3792540860731934E-2</v>
      </c>
      <c r="P615" s="2751"/>
      <c r="Q615" s="2751"/>
      <c r="BB615" s="425"/>
    </row>
    <row r="616" s="238" customFormat="true" ht="25.15" customHeight="true" x14ac:dyDescent="0.2">
      <c r="A616" s="425"/>
      <c r="B616" s="425"/>
      <c r="C616" s="3536"/>
      <c r="D616" s="3555"/>
      <c r="E616" s="2751"/>
      <c r="F616" s="2751"/>
      <c r="G616" s="2751"/>
      <c r="H616" s="3555"/>
      <c r="I616" s="3555"/>
      <c r="J616" s="2751"/>
      <c r="K616" s="2751"/>
      <c r="L616" s="2751"/>
      <c r="M616" s="3537" t="s">
        <v>560</v>
      </c>
      <c r="N616" s="3537"/>
      <c r="O616" s="2762">
        <v>-5.2432548651272316E-2</v>
      </c>
      <c r="P616" s="2751"/>
      <c r="Q616" s="2751"/>
      <c r="BB616" s="425"/>
    </row>
    <row r="617" s="238" customFormat="true" ht="25.15" customHeight="true" x14ac:dyDescent="0.2">
      <c r="A617" s="425"/>
      <c r="B617" s="425"/>
      <c r="C617" s="3536"/>
      <c r="D617" s="3555"/>
      <c r="E617" s="2751"/>
      <c r="F617" s="2751"/>
      <c r="G617" s="2751"/>
      <c r="H617" s="3555"/>
      <c r="I617" s="3555"/>
      <c r="J617" s="2751"/>
      <c r="K617" s="2751"/>
      <c r="L617" s="2751"/>
      <c r="M617" s="3537" t="s">
        <v>316</v>
      </c>
      <c r="N617" s="3537"/>
      <c r="O617" s="2762">
        <v>-2.3395577936501745E-2</v>
      </c>
      <c r="P617" s="2751"/>
      <c r="Q617" s="2751"/>
      <c r="BB617" s="425"/>
    </row>
    <row r="618" s="238" customFormat="true" ht="25.15" customHeight="true" x14ac:dyDescent="0.2">
      <c r="A618" s="425"/>
      <c r="B618" s="425"/>
      <c r="C618" s="3536"/>
      <c r="D618" s="3555"/>
      <c r="E618" s="2751"/>
      <c r="F618" s="2751"/>
      <c r="G618" s="2751"/>
      <c r="H618" s="3555"/>
      <c r="I618" s="3555"/>
      <c r="J618" s="2751"/>
      <c r="K618" s="2751"/>
      <c r="L618" s="2751"/>
      <c r="M618" s="3537" t="s">
        <v>578</v>
      </c>
      <c r="N618" s="3537"/>
      <c r="O618" s="2762">
        <v>-4.2040729949153347E-3</v>
      </c>
      <c r="P618" s="2751"/>
      <c r="Q618" s="2751"/>
      <c r="BB618" s="425"/>
    </row>
    <row r="619" s="238" customFormat="true" ht="25.15" customHeight="true" x14ac:dyDescent="0.2">
      <c r="A619" s="425"/>
      <c r="B619" s="425"/>
      <c r="C619" s="3536"/>
      <c r="D619" s="3555"/>
      <c r="E619" s="2751"/>
      <c r="F619" s="2751"/>
      <c r="G619" s="2751"/>
      <c r="H619" s="3555"/>
      <c r="I619" s="3555"/>
      <c r="J619" s="2751"/>
      <c r="K619" s="2751"/>
      <c r="L619" s="2751"/>
      <c r="M619" s="3537" t="s">
        <v>569</v>
      </c>
      <c r="N619" s="3537"/>
      <c r="O619" s="2762">
        <v>-3.0921789927886606E-2</v>
      </c>
      <c r="P619" s="2751"/>
      <c r="Q619" s="2751"/>
      <c r="BB619" s="425"/>
    </row>
    <row r="620" s="238" customFormat="true" ht="25.15" customHeight="true" x14ac:dyDescent="0.2">
      <c r="A620" s="425"/>
      <c r="B620" s="425"/>
      <c r="C620" s="3536"/>
      <c r="D620" s="3555"/>
      <c r="E620" s="2751"/>
      <c r="F620" s="2751"/>
      <c r="G620" s="2751"/>
      <c r="H620" s="3555"/>
      <c r="I620" s="3555"/>
      <c r="J620" s="2751"/>
      <c r="K620" s="2751"/>
      <c r="L620" s="2751"/>
      <c r="M620" s="3537" t="s">
        <v>581</v>
      </c>
      <c r="N620" s="3537"/>
      <c r="O620" s="2762">
        <v>-6.7384424471431019E-3</v>
      </c>
      <c r="P620" s="2751"/>
      <c r="Q620" s="2751"/>
      <c r="BB620" s="425"/>
    </row>
    <row r="621" s="238" customFormat="true" ht="25.15" customHeight="true" x14ac:dyDescent="0.2">
      <c r="A621" s="425"/>
      <c r="B621" s="425"/>
      <c r="C621" s="3558"/>
      <c r="D621" s="3555"/>
      <c r="E621" s="2751"/>
      <c r="F621" s="2751"/>
      <c r="G621" s="2751"/>
      <c r="H621" s="3555"/>
      <c r="I621" s="3555"/>
      <c r="J621" s="2751"/>
      <c r="K621" s="2751"/>
      <c r="L621" s="2751"/>
      <c r="M621" s="3537" t="s">
        <v>494</v>
      </c>
      <c r="N621" s="3537"/>
      <c r="O621" s="2762">
        <v>0.10943010503151786</v>
      </c>
      <c r="P621" s="2751"/>
      <c r="Q621" s="2751"/>
      <c r="BB621" s="425"/>
    </row>
    <row r="622" s="238" customFormat="true" ht="25.15" customHeight="true" x14ac:dyDescent="0.2">
      <c r="A622" s="425"/>
      <c r="B622" s="425"/>
      <c r="C622" s="3556"/>
      <c r="D622" s="3555"/>
      <c r="E622" s="2751"/>
      <c r="F622" s="2751"/>
      <c r="G622" s="2751"/>
      <c r="H622" s="3555"/>
      <c r="I622" s="3555"/>
      <c r="J622" s="2751"/>
      <c r="K622" s="2751"/>
      <c r="L622" s="2751"/>
      <c r="M622" s="3537" t="s">
        <v>507</v>
      </c>
      <c r="N622" s="3537"/>
      <c r="O622" s="2762">
        <v>-2.9780106281599564E-2</v>
      </c>
      <c r="P622" s="2751"/>
      <c r="Q622" s="2751"/>
      <c r="BB622" s="425"/>
    </row>
    <row r="623" s="238" customFormat="true" ht="25.15" customHeight="true" x14ac:dyDescent="0.2">
      <c r="A623" s="425"/>
      <c r="B623" s="425"/>
      <c r="C623" s="3556"/>
      <c r="D623" s="3555"/>
      <c r="E623" s="2751"/>
      <c r="F623" s="2751"/>
      <c r="G623" s="2751"/>
      <c r="H623" s="3555"/>
      <c r="I623" s="3555"/>
      <c r="J623" s="2751"/>
      <c r="K623" s="2751"/>
      <c r="L623" s="2751"/>
      <c r="M623" s="3537" t="s">
        <v>568</v>
      </c>
      <c r="N623" s="3537"/>
      <c r="O623" s="2762">
        <v>-4.1125945550228643E-3</v>
      </c>
      <c r="P623" s="2751"/>
      <c r="Q623" s="2751"/>
      <c r="BB623" s="425"/>
    </row>
    <row r="624" s="238" customFormat="true" ht="25.15" customHeight="true" x14ac:dyDescent="0.2">
      <c r="A624" s="425"/>
      <c r="B624" s="425"/>
      <c r="C624" s="3557"/>
      <c r="D624" s="3555"/>
      <c r="E624" s="2751"/>
      <c r="F624" s="2751"/>
      <c r="G624" s="2751"/>
      <c r="H624" s="3555"/>
      <c r="I624" s="3555"/>
      <c r="J624" s="2751"/>
      <c r="K624" s="2751"/>
      <c r="L624" s="2751"/>
      <c r="M624" s="3537" t="s">
        <v>561</v>
      </c>
      <c r="N624" s="3537"/>
      <c r="O624" s="2762">
        <v>2.0205408082561389E-2</v>
      </c>
      <c r="P624" s="2751"/>
      <c r="Q624" s="2751"/>
      <c r="BB624" s="425"/>
    </row>
    <row r="625" s="238" customFormat="true" ht="25.15" customHeight="true" x14ac:dyDescent="0.2">
      <c r="A625" s="425"/>
      <c r="B625" s="425"/>
      <c r="C625" s="3543"/>
      <c r="D625" s="3555"/>
      <c r="E625" s="2751"/>
      <c r="F625" s="2751"/>
      <c r="G625" s="2751"/>
      <c r="H625" s="3555"/>
      <c r="I625" s="3555"/>
      <c r="J625" s="2751"/>
      <c r="K625" s="2751"/>
      <c r="L625" s="2751"/>
      <c r="M625" s="3537" t="s">
        <v>516</v>
      </c>
      <c r="N625" s="3537"/>
      <c r="O625" s="2762">
        <v>-3.1151879032246493E-3</v>
      </c>
      <c r="P625" s="2751"/>
      <c r="Q625" s="2751"/>
      <c r="BB625" s="425"/>
    </row>
    <row r="626" s="238" customFormat="true" ht="25.15" customHeight="true" x14ac:dyDescent="0.2">
      <c r="A626" s="425"/>
      <c r="B626" s="425"/>
      <c r="C626" s="3556"/>
      <c r="D626" s="3555"/>
      <c r="E626" s="2751"/>
      <c r="F626" s="2751"/>
      <c r="G626" s="2751"/>
      <c r="H626" s="3555"/>
      <c r="I626" s="3555"/>
      <c r="J626" s="2751"/>
      <c r="K626" s="2751"/>
      <c r="L626" s="2751"/>
      <c r="M626" s="3537" t="s">
        <v>485</v>
      </c>
      <c r="N626" s="3537"/>
      <c r="O626" s="2762">
        <v>5.1871870861031143E-2</v>
      </c>
      <c r="P626" s="2751"/>
      <c r="Q626" s="2751"/>
      <c r="BB626" s="425"/>
    </row>
    <row r="627" s="238" customFormat="true" ht="25.15" customHeight="true" x14ac:dyDescent="0.2">
      <c r="A627" s="425"/>
      <c r="B627" s="425"/>
      <c r="C627" s="3559"/>
      <c r="D627" s="3555"/>
      <c r="E627" s="2751"/>
      <c r="F627" s="2751"/>
      <c r="G627" s="2751"/>
      <c r="H627" s="3555"/>
      <c r="I627" s="3555"/>
      <c r="J627" s="2751"/>
      <c r="K627" s="2751"/>
      <c r="L627" s="2751"/>
      <c r="M627" s="3537" t="s">
        <v>564</v>
      </c>
      <c r="N627" s="3537"/>
      <c r="O627" s="2762">
        <v>1.4420609338381189E-2</v>
      </c>
      <c r="P627" s="2751"/>
      <c r="Q627" s="2751"/>
      <c r="BB627" s="425"/>
    </row>
    <row r="628" s="238" customFormat="true" ht="25.15" customHeight="true" x14ac:dyDescent="0.2">
      <c r="A628" s="425"/>
      <c r="B628" s="425"/>
      <c r="C628" s="3556"/>
      <c r="D628" s="3555"/>
      <c r="E628" s="2751"/>
      <c r="F628" s="2751"/>
      <c r="G628" s="2751"/>
      <c r="H628" s="3555"/>
      <c r="I628" s="3555"/>
      <c r="J628" s="2751"/>
      <c r="K628" s="2751"/>
      <c r="L628" s="2751"/>
      <c r="M628" s="3537" t="s">
        <v>566</v>
      </c>
      <c r="N628" s="3537"/>
      <c r="O628" s="2762">
        <v>8.0580669948993235E-3</v>
      </c>
      <c r="P628" s="2751"/>
      <c r="Q628" s="2751"/>
      <c r="BB628" s="425"/>
    </row>
    <row r="629" s="238" customFormat="true" ht="25.15" customHeight="true" x14ac:dyDescent="0.2">
      <c r="A629" s="425"/>
      <c r="B629" s="425"/>
      <c r="C629" s="3556"/>
      <c r="D629" s="3555"/>
      <c r="E629" s="2751"/>
      <c r="F629" s="2751"/>
      <c r="G629" s="2751"/>
      <c r="H629" s="3555"/>
      <c r="I629" s="3555"/>
      <c r="J629" s="2751"/>
      <c r="K629" s="2751"/>
      <c r="L629" s="2751"/>
      <c r="M629" s="3537" t="s">
        <v>570</v>
      </c>
      <c r="N629" s="3537"/>
      <c r="O629" s="2762">
        <v>7.9293683172074365E-3</v>
      </c>
      <c r="P629" s="2751"/>
      <c r="Q629" s="2751"/>
      <c r="BB629" s="425"/>
    </row>
    <row r="630" s="238" customFormat="true" ht="25.15" customHeight="true" x14ac:dyDescent="0.2">
      <c r="A630" s="425"/>
      <c r="B630" s="425"/>
      <c r="C630" s="3556"/>
      <c r="D630" s="3555"/>
      <c r="E630" s="2751"/>
      <c r="F630" s="2751"/>
      <c r="G630" s="2751"/>
      <c r="H630" s="3555"/>
      <c r="I630" s="3555"/>
      <c r="J630" s="2751"/>
      <c r="K630" s="2751"/>
      <c r="L630" s="2751"/>
      <c r="M630" s="3537" t="s">
        <v>505</v>
      </c>
      <c r="N630" s="3537"/>
      <c r="O630" s="2762">
        <v>1.1686930118893072E-2</v>
      </c>
      <c r="P630" s="2751"/>
      <c r="Q630" s="2751"/>
      <c r="BB630" s="425"/>
    </row>
    <row r="631" s="238" customFormat="true" ht="25.15" customHeight="true" x14ac:dyDescent="0.2">
      <c r="A631" s="425"/>
      <c r="B631" s="425"/>
      <c r="C631" s="3556"/>
      <c r="D631" s="3555"/>
      <c r="E631" s="2751"/>
      <c r="F631" s="2751"/>
      <c r="G631" s="2751"/>
      <c r="H631" s="3555"/>
      <c r="I631" s="3555"/>
      <c r="J631" s="2751"/>
      <c r="K631" s="2751"/>
      <c r="L631" s="2751"/>
      <c r="M631" s="3537" t="s">
        <v>482</v>
      </c>
      <c r="N631" s="3537"/>
      <c r="O631" s="2762">
        <v>-2.633868487571368E-2</v>
      </c>
      <c r="P631" s="2751"/>
      <c r="Q631" s="2751"/>
      <c r="BB631" s="425"/>
    </row>
    <row r="632" s="238" customFormat="true" ht="25.15" customHeight="true" x14ac:dyDescent="0.2">
      <c r="A632" s="425"/>
      <c r="B632" s="425"/>
      <c r="C632" s="3556"/>
      <c r="D632" s="3555"/>
      <c r="E632" s="2751"/>
      <c r="F632" s="2751"/>
      <c r="G632" s="2751"/>
      <c r="H632" s="3555"/>
      <c r="I632" s="3555"/>
      <c r="J632" s="2751"/>
      <c r="K632" s="2751"/>
      <c r="L632" s="2751"/>
      <c r="M632" s="3537" t="s">
        <v>583</v>
      </c>
      <c r="N632" s="3537"/>
      <c r="O632" s="2762">
        <v>-1.1065768753615847E-2</v>
      </c>
      <c r="P632" s="2751"/>
      <c r="Q632" s="2751"/>
      <c r="BB632" s="425"/>
    </row>
    <row r="633" s="238" customFormat="true" ht="25.15" customHeight="true" x14ac:dyDescent="0.2">
      <c r="A633" s="425"/>
      <c r="B633" s="425"/>
      <c r="C633" s="3556"/>
      <c r="D633" s="3555"/>
      <c r="E633" s="2751"/>
      <c r="F633" s="2751"/>
      <c r="G633" s="2751"/>
      <c r="H633" s="3555"/>
      <c r="I633" s="3555"/>
      <c r="J633" s="2751"/>
      <c r="K633" s="2751"/>
      <c r="L633" s="2751"/>
      <c r="M633" s="3537" t="s">
        <v>577</v>
      </c>
      <c r="N633" s="3537"/>
      <c r="O633" s="2762">
        <v>-1.5109674455557604E-2</v>
      </c>
      <c r="P633" s="2751"/>
      <c r="Q633" s="2751"/>
      <c r="BB633" s="425"/>
    </row>
    <row r="634" s="238" customFormat="true" ht="25.15" customHeight="true" x14ac:dyDescent="0.2">
      <c r="A634" s="425"/>
      <c r="B634" s="425"/>
      <c r="C634" s="3556"/>
      <c r="D634" s="3555"/>
      <c r="E634" s="2751"/>
      <c r="F634" s="2751"/>
      <c r="G634" s="2751"/>
      <c r="H634" s="3555"/>
      <c r="I634" s="3555"/>
      <c r="J634" s="2751"/>
      <c r="K634" s="2751"/>
      <c r="L634" s="2751"/>
      <c r="M634" s="3537" t="s">
        <v>574</v>
      </c>
      <c r="N634" s="3537"/>
      <c r="O634" s="2762">
        <v>-1.5438522175187363E-2</v>
      </c>
      <c r="P634" s="2751"/>
      <c r="Q634" s="2751"/>
      <c r="BB634" s="425"/>
    </row>
    <row r="635" s="238" customFormat="true" ht="25.15" customHeight="true" x14ac:dyDescent="0.2">
      <c r="A635" s="425"/>
      <c r="B635" s="425"/>
      <c r="C635" s="3556"/>
      <c r="D635" s="3555"/>
      <c r="E635" s="2751"/>
      <c r="F635" s="2751"/>
      <c r="G635" s="2751"/>
      <c r="H635" s="3555"/>
      <c r="I635" s="3555"/>
      <c r="J635" s="2751"/>
      <c r="K635" s="2751"/>
      <c r="L635" s="2751"/>
      <c r="M635" s="3537" t="s">
        <v>525</v>
      </c>
      <c r="N635" s="3537"/>
      <c r="O635" s="2762">
        <v>-6.3128050561566396E-3</v>
      </c>
      <c r="P635" s="2751"/>
      <c r="Q635" s="2751"/>
      <c r="BB635" s="425"/>
    </row>
    <row r="636" s="238" customFormat="true" ht="25.15" customHeight="true" x14ac:dyDescent="0.2">
      <c r="A636" s="425"/>
      <c r="B636" s="425"/>
      <c r="C636" s="3556"/>
      <c r="D636" s="3555"/>
      <c r="E636" s="2751"/>
      <c r="F636" s="2751"/>
      <c r="G636" s="2751"/>
      <c r="H636" s="3555"/>
      <c r="I636" s="3555"/>
      <c r="J636" s="2751"/>
      <c r="K636" s="2751"/>
      <c r="L636" s="2751"/>
      <c r="M636" s="3537" t="s">
        <v>530</v>
      </c>
      <c r="N636" s="3537"/>
      <c r="O636" s="2762">
        <v>-5.6521543996657002E-3</v>
      </c>
      <c r="P636" s="2751"/>
      <c r="Q636" s="2751"/>
      <c r="BB636" s="425"/>
    </row>
    <row r="637" s="238" customFormat="true" ht="25.15" customHeight="true" x14ac:dyDescent="0.2">
      <c r="A637" s="425"/>
      <c r="B637" s="425"/>
      <c r="C637" s="3556"/>
      <c r="D637" s="3555"/>
      <c r="E637" s="2751"/>
      <c r="F637" s="2751"/>
      <c r="G637" s="2751"/>
      <c r="H637" s="3555"/>
      <c r="I637" s="3555"/>
      <c r="J637" s="2751"/>
      <c r="K637" s="2751"/>
      <c r="L637" s="2751"/>
      <c r="M637" s="3537" t="s">
        <v>406</v>
      </c>
      <c r="N637" s="3537"/>
      <c r="O637" s="2762">
        <v>9.9401688989922146E-2</v>
      </c>
      <c r="P637" s="2751"/>
      <c r="Q637" s="2751"/>
      <c r="BB637" s="425"/>
    </row>
    <row r="638" s="238" customFormat="true" ht="25.15" customHeight="true" x14ac:dyDescent="0.2">
      <c r="A638" s="425"/>
      <c r="B638" s="425"/>
      <c r="C638" s="3556"/>
      <c r="D638" s="3555"/>
      <c r="E638" s="2751"/>
      <c r="F638" s="2751"/>
      <c r="G638" s="2751"/>
      <c r="H638" s="3555"/>
      <c r="I638" s="3555"/>
      <c r="J638" s="2751"/>
      <c r="K638" s="2751"/>
      <c r="L638" s="2751"/>
      <c r="M638" s="3537" t="s">
        <v>553</v>
      </c>
      <c r="N638" s="3537"/>
      <c r="O638" s="2762">
        <v>6.6489443587734717E-2</v>
      </c>
      <c r="P638" s="2751"/>
      <c r="Q638" s="2751"/>
      <c r="BB638" s="425"/>
    </row>
    <row r="639" s="238" customFormat="true" ht="25.15" customHeight="true" x14ac:dyDescent="0.2">
      <c r="A639" s="425"/>
      <c r="B639" s="425"/>
      <c r="C639" s="3556"/>
      <c r="D639" s="3555"/>
      <c r="E639" s="2751"/>
      <c r="F639" s="2751"/>
      <c r="G639" s="2751"/>
      <c r="H639" s="3555"/>
      <c r="I639" s="3555"/>
      <c r="J639" s="2751"/>
      <c r="K639" s="2751"/>
      <c r="L639" s="2751"/>
      <c r="M639" s="3537" t="s">
        <v>550</v>
      </c>
      <c r="N639" s="3537"/>
      <c r="O639" s="2762">
        <v>5.2164026337135218E-2</v>
      </c>
      <c r="P639" s="2751"/>
      <c r="Q639" s="2751"/>
      <c r="BB639" s="425"/>
    </row>
    <row r="640" s="238" customFormat="true" ht="25.15" customHeight="true" x14ac:dyDescent="0.2">
      <c r="A640" s="425"/>
      <c r="B640" s="425"/>
      <c r="C640" s="3556"/>
      <c r="D640" s="3555"/>
      <c r="E640" s="2751"/>
      <c r="F640" s="2751"/>
      <c r="G640" s="2751"/>
      <c r="H640" s="3555"/>
      <c r="I640" s="3555"/>
      <c r="J640" s="2751"/>
      <c r="K640" s="2751"/>
      <c r="L640" s="2751"/>
      <c r="M640" s="3537" t="s">
        <v>546</v>
      </c>
      <c r="N640" s="3537"/>
      <c r="O640" s="2762">
        <v>7.3102682382134784E-2</v>
      </c>
      <c r="P640" s="2751"/>
      <c r="Q640" s="2751"/>
      <c r="BB640" s="425"/>
    </row>
    <row r="641" s="238" customFormat="true" ht="25.15" customHeight="true" x14ac:dyDescent="0.2">
      <c r="A641" s="425"/>
      <c r="B641" s="425"/>
      <c r="C641" s="3556"/>
      <c r="D641" s="3555"/>
      <c r="E641" s="2751"/>
      <c r="F641" s="2751"/>
      <c r="G641" s="2751"/>
      <c r="H641" s="3555"/>
      <c r="I641" s="3555"/>
      <c r="J641" s="2751"/>
      <c r="K641" s="2751"/>
      <c r="L641" s="2751"/>
      <c r="M641" s="3537" t="s">
        <v>562</v>
      </c>
      <c r="N641" s="3537"/>
      <c r="O641" s="2762">
        <v>5.8858950257368647E-2</v>
      </c>
      <c r="P641" s="2751"/>
      <c r="Q641" s="2751"/>
      <c r="BB641" s="425"/>
    </row>
    <row r="642" s="238" customFormat="true" ht="25.15" customHeight="true" x14ac:dyDescent="0.2">
      <c r="A642" s="425"/>
      <c r="B642" s="425"/>
      <c r="C642" s="3556"/>
      <c r="D642" s="3555"/>
      <c r="E642" s="2751"/>
      <c r="F642" s="2751"/>
      <c r="G642" s="2751"/>
      <c r="H642" s="3555"/>
      <c r="I642" s="3555"/>
      <c r="J642" s="2751"/>
      <c r="K642" s="2751"/>
      <c r="L642" s="2751"/>
      <c r="M642" s="3537" t="s">
        <v>555</v>
      </c>
      <c r="N642" s="3537"/>
      <c r="O642" s="2762">
        <v>6.5267226800548486E-2</v>
      </c>
      <c r="P642" s="2751"/>
      <c r="Q642" s="2751"/>
      <c r="BB642" s="425"/>
    </row>
    <row r="643" s="238" customFormat="true" ht="25.15" customHeight="true" x14ac:dyDescent="0.2">
      <c r="A643" s="425"/>
      <c r="B643" s="425"/>
      <c r="C643" s="3556"/>
      <c r="D643" s="3555"/>
      <c r="E643" s="2751"/>
      <c r="F643" s="2751"/>
      <c r="G643" s="2751"/>
      <c r="H643" s="3555"/>
      <c r="I643" s="3555"/>
      <c r="J643" s="2751"/>
      <c r="K643" s="2751"/>
      <c r="L643" s="2751"/>
      <c r="M643" s="3537" t="s">
        <v>531</v>
      </c>
      <c r="N643" s="3537"/>
      <c r="O643" s="2762">
        <v>8.4864968930576934E-3</v>
      </c>
      <c r="P643" s="2751"/>
      <c r="Q643" s="2751"/>
      <c r="BB643" s="425"/>
    </row>
    <row r="644" s="238" customFormat="true" ht="25.15" customHeight="true" x14ac:dyDescent="0.2">
      <c r="A644" s="425"/>
      <c r="B644" s="425"/>
      <c r="C644" s="3556"/>
      <c r="D644" s="3555"/>
      <c r="E644" s="2751"/>
      <c r="F644" s="2751"/>
      <c r="G644" s="2751"/>
      <c r="H644" s="3555"/>
      <c r="I644" s="3555"/>
      <c r="J644" s="2751"/>
      <c r="K644" s="2751"/>
      <c r="L644" s="2751"/>
      <c r="M644" s="3537" t="s">
        <v>503</v>
      </c>
      <c r="N644" s="3537"/>
      <c r="O644" s="2762">
        <v>-7.14103017234059E-2</v>
      </c>
      <c r="P644" s="2751"/>
      <c r="Q644" s="2751"/>
      <c r="BB644" s="425"/>
    </row>
    <row r="645" s="238" customFormat="true" ht="25.15" customHeight="true" x14ac:dyDescent="0.2">
      <c r="A645" s="425"/>
      <c r="B645" s="425"/>
      <c r="C645" s="3556"/>
      <c r="D645" s="3555"/>
      <c r="E645" s="2751"/>
      <c r="F645" s="2751"/>
      <c r="G645" s="2751"/>
      <c r="H645" s="3555"/>
      <c r="I645" s="3555"/>
      <c r="J645" s="2751"/>
      <c r="K645" s="2751"/>
      <c r="L645" s="2751"/>
      <c r="M645" s="3537" t="s">
        <v>490</v>
      </c>
      <c r="N645" s="3537"/>
      <c r="O645" s="2762">
        <v>-1.2654063466990752E-2</v>
      </c>
      <c r="P645" s="2751"/>
      <c r="Q645" s="2751"/>
      <c r="BB645" s="425"/>
    </row>
    <row r="646" s="238" customFormat="true" ht="25.15" customHeight="true" x14ac:dyDescent="0.2">
      <c r="A646" s="425"/>
      <c r="B646" s="425"/>
      <c r="C646" s="3556"/>
      <c r="D646" s="3555"/>
      <c r="E646" s="2751"/>
      <c r="F646" s="2751"/>
      <c r="G646" s="2751"/>
      <c r="H646" s="3555"/>
      <c r="I646" s="3555"/>
      <c r="J646" s="2751"/>
      <c r="K646" s="2751"/>
      <c r="L646" s="2751"/>
      <c r="M646" s="3537" t="s">
        <v>523</v>
      </c>
      <c r="N646" s="3537"/>
      <c r="O646" s="2762">
        <v>7.6940672134907906E-2</v>
      </c>
      <c r="P646" s="2751"/>
      <c r="Q646" s="2751"/>
      <c r="BB646" s="425"/>
    </row>
    <row r="647" s="238" customFormat="true" ht="25.15" customHeight="true" x14ac:dyDescent="0.2">
      <c r="A647" s="425"/>
      <c r="B647" s="425"/>
      <c r="C647" s="3556"/>
      <c r="D647" s="3555"/>
      <c r="E647" s="2751"/>
      <c r="F647" s="2751"/>
      <c r="G647" s="2751"/>
      <c r="H647" s="3555"/>
      <c r="I647" s="3555"/>
      <c r="J647" s="2751"/>
      <c r="K647" s="2751"/>
      <c r="L647" s="2751"/>
      <c r="M647" s="3537" t="s">
        <v>552</v>
      </c>
      <c r="N647" s="3537"/>
      <c r="O647" s="2762">
        <v>-8.3408255044154458E-2</v>
      </c>
      <c r="P647" s="2751"/>
      <c r="Q647" s="2751"/>
      <c r="BB647" s="425"/>
    </row>
    <row r="648" s="238" customFormat="true" ht="25.15" customHeight="true" x14ac:dyDescent="0.2">
      <c r="A648" s="425"/>
      <c r="B648" s="425"/>
      <c r="C648" s="3556"/>
      <c r="D648" s="3555"/>
      <c r="E648" s="2751"/>
      <c r="F648" s="2751"/>
      <c r="G648" s="2751"/>
      <c r="H648" s="3555"/>
      <c r="I648" s="3555"/>
      <c r="J648" s="2751"/>
      <c r="K648" s="2751"/>
      <c r="L648" s="2751"/>
      <c r="M648" s="3537" t="s">
        <v>580</v>
      </c>
      <c r="N648" s="3537"/>
      <c r="O648" s="2762">
        <v>-1.99803490037418E-2</v>
      </c>
      <c r="P648" s="2751"/>
      <c r="Q648" s="2751"/>
      <c r="BB648" s="425"/>
    </row>
    <row r="649" s="238" customFormat="true" ht="25.15" customHeight="true" x14ac:dyDescent="0.2">
      <c r="A649" s="425"/>
      <c r="B649" s="425"/>
      <c r="C649" s="3556"/>
      <c r="D649" s="3555"/>
      <c r="E649" s="2751"/>
      <c r="F649" s="2751"/>
      <c r="G649" s="2751"/>
      <c r="H649" s="3555"/>
      <c r="I649" s="3555"/>
      <c r="J649" s="2751"/>
      <c r="K649" s="2751"/>
      <c r="L649" s="2751"/>
      <c r="M649" s="3537" t="s">
        <v>547</v>
      </c>
      <c r="N649" s="3537"/>
      <c r="O649" s="2762">
        <v>0.12517026353474259</v>
      </c>
      <c r="P649" s="2751"/>
      <c r="Q649" s="2751"/>
      <c r="BB649" s="425"/>
    </row>
    <row r="650" s="238" customFormat="true" ht="25.15" customHeight="true" x14ac:dyDescent="0.2">
      <c r="A650" s="425"/>
      <c r="B650" s="425"/>
      <c r="C650" s="3556"/>
      <c r="D650" s="3555"/>
      <c r="E650" s="2751"/>
      <c r="F650" s="2751"/>
      <c r="G650" s="2751"/>
      <c r="H650" s="3555"/>
      <c r="I650" s="3555"/>
      <c r="J650" s="2751"/>
      <c r="K650" s="2751"/>
      <c r="L650" s="2751"/>
      <c r="M650" s="3537" t="s">
        <v>573</v>
      </c>
      <c r="N650" s="3537"/>
      <c r="O650" s="2762">
        <v>-2.4803667242394703E-2</v>
      </c>
      <c r="P650" s="2751"/>
      <c r="Q650" s="2751"/>
      <c r="BB650" s="425"/>
    </row>
    <row r="651" s="238" customFormat="true" ht="25.15" customHeight="true" x14ac:dyDescent="0.2">
      <c r="A651" s="425"/>
      <c r="B651" s="425"/>
      <c r="C651" s="3556"/>
      <c r="D651" s="3555"/>
      <c r="E651" s="2751"/>
      <c r="F651" s="2751"/>
      <c r="G651" s="2751"/>
      <c r="H651" s="3555"/>
      <c r="I651" s="3555"/>
      <c r="J651" s="2751"/>
      <c r="K651" s="2751"/>
      <c r="L651" s="2751"/>
      <c r="M651" s="3537" t="s">
        <v>565</v>
      </c>
      <c r="N651" s="3537"/>
      <c r="O651" s="2762">
        <v>5.2059226522704054E-2</v>
      </c>
      <c r="P651" s="2751"/>
      <c r="Q651" s="2751"/>
      <c r="BB651" s="425"/>
    </row>
    <row r="652" s="238" customFormat="true" ht="25.15" customHeight="true" x14ac:dyDescent="0.2">
      <c r="A652" s="425"/>
      <c r="B652" s="425"/>
      <c r="C652" s="3556"/>
      <c r="D652" s="3555"/>
      <c r="E652" s="2751"/>
      <c r="F652" s="2751"/>
      <c r="G652" s="2751"/>
      <c r="H652" s="3555"/>
      <c r="I652" s="3555"/>
      <c r="J652" s="2751"/>
      <c r="K652" s="2751"/>
      <c r="L652" s="2751"/>
      <c r="M652" s="3537" t="s">
        <v>556</v>
      </c>
      <c r="N652" s="3537"/>
      <c r="O652" s="2762">
        <v>6.9906403088863298E-2</v>
      </c>
      <c r="P652" s="2751"/>
      <c r="Q652" s="2751"/>
      <c r="BB652" s="425"/>
    </row>
    <row r="653" s="238" customFormat="true" ht="25.15" customHeight="true" x14ac:dyDescent="0.2">
      <c r="A653" s="425"/>
      <c r="B653" s="425"/>
      <c r="C653" s="3556"/>
      <c r="D653" s="3555"/>
      <c r="E653" s="2751"/>
      <c r="F653" s="2751"/>
      <c r="G653" s="2751"/>
      <c r="H653" s="3555"/>
      <c r="I653" s="3555"/>
      <c r="J653" s="2751"/>
      <c r="K653" s="2751"/>
      <c r="L653" s="2751"/>
      <c r="M653" s="3537" t="s">
        <v>587</v>
      </c>
      <c r="N653" s="3537"/>
      <c r="O653" s="2762">
        <v>-7.3883009168490736E-3</v>
      </c>
      <c r="P653" s="2751"/>
      <c r="Q653" s="2751"/>
      <c r="BB653" s="425"/>
    </row>
    <row r="654" s="238" customFormat="true" ht="25.15" customHeight="true" x14ac:dyDescent="0.2">
      <c r="A654" s="425"/>
      <c r="B654" s="425"/>
      <c r="C654" s="3556"/>
      <c r="D654" s="3555"/>
      <c r="E654" s="2751"/>
      <c r="F654" s="2751"/>
      <c r="G654" s="2751"/>
      <c r="H654" s="3555"/>
      <c r="I654" s="3555"/>
      <c r="J654" s="2751"/>
      <c r="K654" s="2751"/>
      <c r="L654" s="2751"/>
      <c r="M654" s="3537" t="s">
        <v>576</v>
      </c>
      <c r="N654" s="3537"/>
      <c r="O654" s="2762">
        <v>2.4474141395565217E-2</v>
      </c>
      <c r="P654" s="2751"/>
      <c r="Q654" s="2751"/>
      <c r="BB654" s="425"/>
    </row>
    <row r="655" s="238" customFormat="true" ht="25.15" customHeight="true" x14ac:dyDescent="0.2">
      <c r="A655" s="425"/>
      <c r="B655" s="425"/>
      <c r="C655" s="3556"/>
      <c r="D655" s="3555"/>
      <c r="E655" s="2751"/>
      <c r="F655" s="2751"/>
      <c r="G655" s="2751"/>
      <c r="H655" s="3555"/>
      <c r="I655" s="3555"/>
      <c r="J655" s="2751"/>
      <c r="K655" s="2751"/>
      <c r="L655" s="2751"/>
      <c r="M655" s="3537" t="s">
        <v>563</v>
      </c>
      <c r="N655" s="3537"/>
      <c r="O655" s="2762">
        <v>5.5637212846713385E-2</v>
      </c>
      <c r="P655" s="2751"/>
      <c r="Q655" s="2751"/>
      <c r="BB655" s="425"/>
    </row>
    <row r="656" s="238" customFormat="true" ht="25.15" customHeight="true" x14ac:dyDescent="0.2">
      <c r="A656" s="425"/>
      <c r="B656" s="425"/>
      <c r="C656" s="3556"/>
      <c r="D656" s="3555"/>
      <c r="E656" s="2751"/>
      <c r="F656" s="2751"/>
      <c r="G656" s="2751"/>
      <c r="H656" s="3555"/>
      <c r="I656" s="3555"/>
      <c r="J656" s="2751"/>
      <c r="K656" s="2751"/>
      <c r="L656" s="2751"/>
      <c r="M656" s="3537" t="s">
        <v>557</v>
      </c>
      <c r="N656" s="3537"/>
      <c r="O656" s="2762">
        <v>-6.9021262409853165E-2</v>
      </c>
      <c r="P656" s="2751"/>
      <c r="Q656" s="2751"/>
      <c r="BB656" s="425"/>
    </row>
    <row r="657" s="238" customFormat="true" ht="25.15" customHeight="true" x14ac:dyDescent="0.2">
      <c r="A657" s="425"/>
      <c r="B657" s="425"/>
      <c r="C657" s="3556"/>
      <c r="D657" s="3555"/>
      <c r="E657" s="2751"/>
      <c r="F657" s="2751"/>
      <c r="G657" s="2751"/>
      <c r="H657" s="3555"/>
      <c r="I657" s="3555"/>
      <c r="J657" s="2751"/>
      <c r="K657" s="2751"/>
      <c r="L657" s="2751"/>
      <c r="M657" s="3537" t="s">
        <v>588</v>
      </c>
      <c r="N657" s="3537"/>
      <c r="O657" s="2762">
        <v>-4.6950519487652899E-3</v>
      </c>
      <c r="P657" s="2751"/>
      <c r="Q657" s="2751"/>
      <c r="BB657" s="425"/>
    </row>
    <row r="658" s="238" customFormat="true" ht="25.15" customHeight="true" x14ac:dyDescent="0.2">
      <c r="A658" s="425"/>
      <c r="B658" s="425"/>
      <c r="C658" s="3556"/>
      <c r="D658" s="3555"/>
      <c r="E658" s="2751"/>
      <c r="F658" s="2751"/>
      <c r="G658" s="2751"/>
      <c r="H658" s="3555"/>
      <c r="I658" s="3555"/>
      <c r="J658" s="2751"/>
      <c r="K658" s="2751"/>
      <c r="L658" s="2751"/>
      <c r="M658" s="3537" t="s">
        <v>549</v>
      </c>
      <c r="N658" s="3537"/>
      <c r="O658" s="2762">
        <v>0.10519700689355606</v>
      </c>
      <c r="P658" s="2751"/>
      <c r="Q658" s="2751"/>
      <c r="BB658" s="425"/>
    </row>
    <row r="659" s="238" customFormat="true" ht="25.15" customHeight="true" x14ac:dyDescent="0.2">
      <c r="A659" s="425"/>
      <c r="B659" s="425"/>
      <c r="C659" s="3556"/>
      <c r="D659" s="3555"/>
      <c r="E659" s="2751"/>
      <c r="F659" s="2751"/>
      <c r="G659" s="2751"/>
      <c r="H659" s="3555"/>
      <c r="I659" s="3555"/>
      <c r="J659" s="2751"/>
      <c r="K659" s="2751"/>
      <c r="L659" s="2751"/>
      <c r="M659" s="3537" t="s">
        <v>559</v>
      </c>
      <c r="N659" s="3537"/>
      <c r="O659" s="2762">
        <v>-5.8903865425940179E-2</v>
      </c>
      <c r="P659" s="2751"/>
      <c r="Q659" s="2751"/>
      <c r="BB659" s="425"/>
    </row>
    <row r="660" s="238" customFormat="true" ht="25.15" customHeight="true" x14ac:dyDescent="0.2">
      <c r="A660" s="425"/>
      <c r="B660" s="425"/>
      <c r="C660" s="3556"/>
      <c r="D660" s="3555"/>
      <c r="E660" s="2751"/>
      <c r="F660" s="2751"/>
      <c r="G660" s="2751"/>
      <c r="H660" s="3555"/>
      <c r="I660" s="3555"/>
      <c r="J660" s="2751"/>
      <c r="K660" s="2751"/>
      <c r="L660" s="2751"/>
      <c r="M660" s="3537" t="s">
        <v>582</v>
      </c>
      <c r="N660" s="3537"/>
      <c r="O660" s="2762">
        <v>1.8212970449502274E-2</v>
      </c>
      <c r="P660" s="2751"/>
      <c r="Q660" s="2751"/>
      <c r="BB660" s="425"/>
    </row>
    <row r="661" s="238" customFormat="true" ht="25.15" customHeight="true" x14ac:dyDescent="0.2">
      <c r="A661" s="425"/>
      <c r="B661" s="425"/>
      <c r="C661" s="3556"/>
      <c r="D661" s="3555"/>
      <c r="E661" s="2751"/>
      <c r="F661" s="2751"/>
      <c r="G661" s="2751"/>
      <c r="H661" s="3555"/>
      <c r="I661" s="3555"/>
      <c r="J661" s="2751"/>
      <c r="K661" s="2751"/>
      <c r="L661" s="2751"/>
      <c r="M661" s="3537" t="s">
        <v>548</v>
      </c>
      <c r="N661" s="3537"/>
      <c r="O661" s="2762">
        <v>0.10716815630383919</v>
      </c>
      <c r="P661" s="2751"/>
      <c r="Q661" s="2751"/>
      <c r="BB661" s="425"/>
    </row>
    <row r="662" s="238" customFormat="true" ht="25.15" customHeight="true" x14ac:dyDescent="0.2">
      <c r="A662" s="425"/>
      <c r="B662" s="425"/>
      <c r="C662" s="3556"/>
      <c r="D662" s="3555"/>
      <c r="E662" s="2751"/>
      <c r="F662" s="2751"/>
      <c r="G662" s="2751"/>
      <c r="H662" s="3555"/>
      <c r="I662" s="3555"/>
      <c r="J662" s="2751"/>
      <c r="K662" s="2751"/>
      <c r="L662" s="2751"/>
      <c r="M662" s="3537" t="s">
        <v>517</v>
      </c>
      <c r="N662" s="3537"/>
      <c r="O662" s="2762">
        <v>-7.5605504908931268E-2</v>
      </c>
      <c r="P662" s="2751"/>
      <c r="Q662" s="2751"/>
      <c r="BB662" s="425"/>
    </row>
    <row r="663" s="238" customFormat="true" ht="25.15" customHeight="true" x14ac:dyDescent="0.2">
      <c r="A663" s="425"/>
      <c r="B663" s="425"/>
      <c r="C663" s="3556"/>
      <c r="D663" s="3555"/>
      <c r="E663" s="2751"/>
      <c r="F663" s="2751"/>
      <c r="G663" s="2751"/>
      <c r="H663" s="3555"/>
      <c r="I663" s="3555"/>
      <c r="J663" s="2751"/>
      <c r="K663" s="2751"/>
      <c r="L663" s="2751"/>
      <c r="M663" s="3537" t="s">
        <v>589</v>
      </c>
      <c r="N663" s="3537"/>
      <c r="O663" s="2762">
        <v>1.5457099992516581E-3</v>
      </c>
      <c r="P663" s="2751"/>
      <c r="Q663" s="2751"/>
      <c r="BB663" s="425"/>
    </row>
    <row r="664" s="238" customFormat="true" ht="25.15" customHeight="true" x14ac:dyDescent="0.2">
      <c r="A664" s="425"/>
      <c r="B664" s="425"/>
      <c r="C664" s="3556"/>
      <c r="D664" s="3555"/>
      <c r="E664" s="2751"/>
      <c r="F664" s="2751"/>
      <c r="G664" s="2751"/>
      <c r="H664" s="3555"/>
      <c r="I664" s="3555"/>
      <c r="J664" s="2751"/>
      <c r="K664" s="2751"/>
      <c r="L664" s="2751"/>
      <c r="M664" s="3537" t="s">
        <v>488</v>
      </c>
      <c r="N664" s="3537"/>
      <c r="O664" s="2762">
        <v>0.10485895168680927</v>
      </c>
      <c r="P664" s="2751"/>
      <c r="Q664" s="2751"/>
      <c r="BB664" s="425"/>
    </row>
    <row r="665" s="238" customFormat="true" ht="25.15" customHeight="true" x14ac:dyDescent="0.2">
      <c r="A665" s="425"/>
      <c r="B665" s="425"/>
      <c r="C665" s="3556"/>
      <c r="D665" s="3555"/>
      <c r="E665" s="2751"/>
      <c r="F665" s="2751"/>
      <c r="G665" s="2751"/>
      <c r="H665" s="3555"/>
      <c r="I665" s="3555"/>
      <c r="J665" s="2751"/>
      <c r="K665" s="2751"/>
      <c r="L665" s="2751"/>
      <c r="M665" s="3537" t="s">
        <v>572</v>
      </c>
      <c r="N665" s="3537"/>
      <c r="O665" s="2762">
        <v>-2.8855756000976746E-2</v>
      </c>
      <c r="P665" s="2751"/>
      <c r="Q665" s="2751"/>
      <c r="BB665" s="425"/>
    </row>
    <row r="666" s="238" customFormat="true" ht="25.15" customHeight="true" x14ac:dyDescent="0.2">
      <c r="A666" s="425"/>
      <c r="B666" s="425"/>
      <c r="C666" s="3556"/>
      <c r="D666" s="3555"/>
      <c r="E666" s="2751"/>
      <c r="F666" s="2751"/>
      <c r="G666" s="2751"/>
      <c r="H666" s="3555"/>
      <c r="I666" s="3555"/>
      <c r="J666" s="2751"/>
      <c r="K666" s="2751"/>
      <c r="L666" s="2751"/>
      <c r="M666" s="3537" t="s">
        <v>586</v>
      </c>
      <c r="N666" s="3537"/>
      <c r="O666" s="2762">
        <v>1.0414566531259755E-2</v>
      </c>
      <c r="P666" s="2751"/>
      <c r="Q666" s="2751"/>
      <c r="BB666" s="425"/>
    </row>
    <row r="667" s="238" customFormat="true" ht="25.15" customHeight="true" x14ac:dyDescent="0.2">
      <c r="A667" s="425"/>
      <c r="B667" s="425"/>
      <c r="C667" s="3556"/>
      <c r="D667" s="3555"/>
      <c r="E667" s="2751"/>
      <c r="F667" s="2751"/>
      <c r="G667" s="2751"/>
      <c r="H667" s="3555"/>
      <c r="I667" s="3555"/>
      <c r="J667" s="2751"/>
      <c r="K667" s="2751"/>
      <c r="L667" s="2751"/>
      <c r="M667" s="3537" t="s">
        <v>567</v>
      </c>
      <c r="N667" s="3537"/>
      <c r="O667" s="2769">
        <v>4.8584791154165551E-2</v>
      </c>
      <c r="P667" s="2751"/>
      <c r="Q667" s="2751"/>
      <c r="BB667" s="425"/>
    </row>
    <row r="668" s="238" customFormat="true" ht="25.15" customHeight="true" x14ac:dyDescent="0.2">
      <c r="A668" s="425"/>
      <c r="B668" s="425"/>
      <c r="C668" s="3556"/>
      <c r="D668" s="3555"/>
      <c r="E668" s="2751"/>
      <c r="F668" s="2751"/>
      <c r="G668" s="2751"/>
      <c r="H668" s="3555"/>
      <c r="I668" s="3555"/>
      <c r="J668" s="2751"/>
      <c r="K668" s="2751"/>
      <c r="L668" s="2751"/>
      <c r="M668" s="3555"/>
      <c r="N668" s="3555"/>
      <c r="O668" s="2751"/>
      <c r="P668" s="2751"/>
      <c r="Q668" s="2751"/>
      <c r="BB668" s="425"/>
    </row>
    <row r="669" s="238" customFormat="true" ht="25.15" customHeight="true" x14ac:dyDescent="0.2">
      <c r="A669" s="425"/>
      <c r="B669" s="425"/>
      <c r="C669" s="3556"/>
      <c r="D669" s="3555"/>
      <c r="E669" s="2751"/>
      <c r="F669" s="2751"/>
      <c r="G669" s="2751"/>
      <c r="H669" s="3555"/>
      <c r="I669" s="3555"/>
      <c r="J669" s="2751"/>
      <c r="K669" s="2751"/>
      <c r="L669" s="2751"/>
      <c r="M669" s="3555"/>
      <c r="N669" s="3555"/>
      <c r="O669" s="2751"/>
      <c r="P669" s="2751"/>
      <c r="Q669" s="2751"/>
      <c r="BB669" s="425"/>
    </row>
    <row r="670" s="238" customFormat="true" ht="25.15" customHeight="true" x14ac:dyDescent="0.2">
      <c r="A670" s="425"/>
      <c r="B670" s="425"/>
      <c r="C670" s="3556"/>
      <c r="D670" s="3555"/>
      <c r="E670" s="2751"/>
      <c r="F670" s="2751"/>
      <c r="G670" s="2751"/>
      <c r="H670" s="3555"/>
      <c r="I670" s="3555"/>
      <c r="J670" s="2751"/>
      <c r="K670" s="2751"/>
      <c r="L670" s="2751"/>
      <c r="M670" s="3537" t="s">
        <v>244</v>
      </c>
      <c r="N670" s="3537"/>
      <c r="O670" s="3537"/>
      <c r="P670" s="2751"/>
      <c r="Q670" s="2751"/>
      <c r="BB670" s="425"/>
    </row>
    <row r="671" s="238" customFormat="true" ht="25.15" customHeight="true" x14ac:dyDescent="0.2">
      <c r="A671" s="425"/>
      <c r="B671" s="425"/>
      <c r="C671" s="3556"/>
      <c r="D671" s="3555"/>
      <c r="E671" s="2751"/>
      <c r="F671" s="2751"/>
      <c r="G671" s="2751"/>
      <c r="H671" s="3555"/>
      <c r="I671" s="3555"/>
      <c r="J671" s="2751"/>
      <c r="K671" s="2751"/>
      <c r="L671" s="2751"/>
      <c r="M671" s="3537" t="s">
        <v>218</v>
      </c>
      <c r="N671" s="3537"/>
      <c r="O671" s="2795" t="s">
        <v>219</v>
      </c>
      <c r="P671" s="2751"/>
      <c r="Q671" s="2751"/>
      <c r="BB671" s="425"/>
    </row>
    <row r="672" s="238" customFormat="true" ht="25.15" customHeight="true" x14ac:dyDescent="0.2">
      <c r="A672" s="425"/>
      <c r="B672" s="425"/>
      <c r="C672" s="3556"/>
      <c r="D672" s="3555"/>
      <c r="E672" s="2751"/>
      <c r="F672" s="2751"/>
      <c r="G672" s="2751"/>
      <c r="H672" s="3555"/>
      <c r="I672" s="3555"/>
      <c r="J672" s="2751"/>
      <c r="K672" s="2751"/>
      <c r="L672" s="2751"/>
      <c r="M672" s="3537" t="s">
        <v>219</v>
      </c>
      <c r="N672" s="3537"/>
      <c r="O672" s="2796">
        <v>1</v>
      </c>
      <c r="P672" s="2751"/>
      <c r="Q672" s="2751"/>
      <c r="BB672" s="425"/>
    </row>
    <row r="673" s="238" customFormat="true" ht="25.15" customHeight="true" x14ac:dyDescent="0.2">
      <c r="A673" s="425"/>
      <c r="B673" s="425"/>
      <c r="C673" s="3556"/>
      <c r="D673" s="3555"/>
      <c r="E673" s="2751"/>
      <c r="F673" s="2751"/>
      <c r="G673" s="2751"/>
      <c r="H673" s="3555"/>
      <c r="I673" s="3555"/>
      <c r="J673" s="2751"/>
      <c r="K673" s="2751"/>
      <c r="L673" s="2751"/>
      <c r="M673" s="3555"/>
      <c r="N673" s="3555"/>
      <c r="O673" s="2751"/>
      <c r="P673" s="2751"/>
      <c r="Q673" s="2751"/>
      <c r="BB673" s="425"/>
    </row>
    <row r="674" s="238" customFormat="true" ht="25.15" customHeight="true" x14ac:dyDescent="0.2">
      <c r="A674" s="425"/>
      <c r="B674" s="425"/>
      <c r="C674" s="3556"/>
      <c r="D674" s="3555"/>
      <c r="E674" s="2751"/>
      <c r="F674" s="2751"/>
      <c r="G674" s="2751"/>
      <c r="H674" s="3555"/>
      <c r="I674" s="3555"/>
      <c r="J674" s="2751"/>
      <c r="K674" s="2751"/>
      <c r="L674" s="2751"/>
      <c r="M674" s="3555"/>
      <c r="N674" s="3555"/>
      <c r="O674" s="2751"/>
      <c r="P674" s="2751"/>
      <c r="Q674" s="2751"/>
      <c r="BB674" s="425"/>
    </row>
    <row r="675" s="238" customFormat="true" ht="25.15" customHeight="true" x14ac:dyDescent="0.2">
      <c r="A675" s="425"/>
      <c r="B675" s="425"/>
      <c r="C675" s="3556"/>
      <c r="D675" s="3555"/>
      <c r="E675" s="2751"/>
      <c r="F675" s="2751"/>
      <c r="G675" s="2751"/>
      <c r="H675" s="3555"/>
      <c r="I675" s="3555"/>
      <c r="J675" s="2751"/>
      <c r="K675" s="2751"/>
      <c r="L675" s="2751"/>
      <c r="M675" s="3555"/>
      <c r="N675" s="3555"/>
      <c r="O675" s="2751"/>
      <c r="P675" s="2751"/>
      <c r="Q675" s="2751"/>
      <c r="BB675" s="425"/>
    </row>
    <row r="676" s="238" customFormat="true" ht="25.15" customHeight="true" x14ac:dyDescent="0.2">
      <c r="A676" s="425"/>
      <c r="B676" s="425"/>
      <c r="C676" s="3556"/>
      <c r="D676" s="3555"/>
      <c r="E676" s="2751"/>
      <c r="F676" s="2751"/>
      <c r="G676" s="2751"/>
      <c r="H676" s="3555"/>
      <c r="I676" s="3555"/>
      <c r="J676" s="2751"/>
      <c r="K676" s="2751"/>
      <c r="L676" s="2751"/>
      <c r="M676" s="3555"/>
      <c r="N676" s="3555"/>
      <c r="O676" s="2751"/>
      <c r="P676" s="2751"/>
      <c r="Q676" s="2751"/>
      <c r="BB676" s="425"/>
    </row>
    <row r="677" s="238" customFormat="true" ht="25.15" customHeight="true" x14ac:dyDescent="0.2">
      <c r="A677" s="425"/>
      <c r="B677" s="425"/>
      <c r="C677" s="3556"/>
      <c r="D677" s="3555"/>
      <c r="E677" s="2751"/>
      <c r="F677" s="2751"/>
      <c r="G677" s="2751"/>
      <c r="H677" s="3555"/>
      <c r="I677" s="3555"/>
      <c r="J677" s="2751"/>
      <c r="K677" s="2751"/>
      <c r="L677" s="2751"/>
      <c r="M677" s="3555"/>
      <c r="N677" s="3555"/>
      <c r="O677" s="2751"/>
      <c r="P677" s="2751"/>
      <c r="Q677" s="2751"/>
      <c r="BB677" s="425"/>
    </row>
    <row r="678" s="238" customFormat="true" ht="25.15" customHeight="true" x14ac:dyDescent="0.2">
      <c r="A678" s="425"/>
      <c r="B678" s="425"/>
      <c r="C678" s="3556"/>
      <c r="D678" s="3555"/>
      <c r="E678" s="2751"/>
      <c r="F678" s="2751"/>
      <c r="G678" s="2751"/>
      <c r="H678" s="3555"/>
      <c r="I678" s="3555"/>
      <c r="J678" s="2751"/>
      <c r="K678" s="2751"/>
      <c r="L678" s="2751"/>
      <c r="M678" s="3555"/>
      <c r="N678" s="3555"/>
      <c r="O678" s="2751"/>
      <c r="P678" s="2751"/>
      <c r="Q678" s="2751"/>
      <c r="BB678" s="425"/>
    </row>
    <row r="679" s="238" customFormat="true" ht="25.15" customHeight="true" x14ac:dyDescent="0.2">
      <c r="A679" s="425"/>
      <c r="B679" s="425"/>
      <c r="C679" s="3556"/>
      <c r="D679" s="3555"/>
      <c r="E679" s="2751"/>
      <c r="F679" s="2751"/>
      <c r="G679" s="2751"/>
      <c r="H679" s="3555"/>
      <c r="I679" s="3555"/>
      <c r="J679" s="2751"/>
      <c r="K679" s="2751"/>
      <c r="L679" s="2751"/>
      <c r="M679" s="3555"/>
      <c r="N679" s="3555"/>
      <c r="O679" s="2751"/>
      <c r="P679" s="2751"/>
      <c r="Q679" s="2751"/>
      <c r="BB679" s="425"/>
    </row>
    <row r="680" s="238" customFormat="true" ht="25.15" customHeight="true" x14ac:dyDescent="0.2">
      <c r="A680" s="425"/>
      <c r="B680" s="425"/>
      <c r="C680" s="3556"/>
      <c r="D680" s="3555"/>
      <c r="E680" s="2751"/>
      <c r="F680" s="2751"/>
      <c r="G680" s="2751"/>
      <c r="H680" s="3555"/>
      <c r="I680" s="3555"/>
      <c r="J680" s="2751"/>
      <c r="K680" s="2751"/>
      <c r="L680" s="2751"/>
      <c r="M680" s="3555"/>
      <c r="N680" s="3555"/>
      <c r="O680" s="2751"/>
      <c r="P680" s="2751"/>
      <c r="Q680" s="2751"/>
      <c r="BB680" s="425"/>
    </row>
    <row r="681" s="238" customFormat="true" ht="25.15" customHeight="true" x14ac:dyDescent="0.2">
      <c r="A681" s="425"/>
      <c r="B681" s="425"/>
      <c r="C681" s="3556"/>
      <c r="D681" s="3555"/>
      <c r="E681" s="2751"/>
      <c r="F681" s="2751"/>
      <c r="G681" s="2751"/>
      <c r="H681" s="3555"/>
      <c r="I681" s="3555"/>
      <c r="J681" s="2751"/>
      <c r="K681" s="2751"/>
      <c r="L681" s="2751"/>
      <c r="M681" s="3555"/>
      <c r="N681" s="3555"/>
      <c r="O681" s="2751"/>
      <c r="P681" s="2751"/>
      <c r="Q681" s="2751"/>
      <c r="BB681" s="425"/>
    </row>
    <row r="682" s="238" customFormat="true" ht="25.15" customHeight="true" x14ac:dyDescent="0.2">
      <c r="A682" s="425"/>
      <c r="B682" s="425"/>
      <c r="C682" s="3556"/>
      <c r="D682" s="3555"/>
      <c r="E682" s="2751"/>
      <c r="F682" s="2751"/>
      <c r="G682" s="2751"/>
      <c r="H682" s="3555"/>
      <c r="I682" s="3555"/>
      <c r="J682" s="2751"/>
      <c r="K682" s="2751"/>
      <c r="L682" s="2751"/>
      <c r="M682" s="3555"/>
      <c r="N682" s="3555"/>
      <c r="O682" s="2751"/>
      <c r="P682" s="2751"/>
      <c r="Q682" s="2751"/>
      <c r="BB682" s="425"/>
    </row>
    <row r="683" s="238" customFormat="true" ht="25.15" customHeight="true" x14ac:dyDescent="0.2">
      <c r="A683" s="425"/>
      <c r="B683" s="425"/>
      <c r="C683" s="3556"/>
      <c r="D683" s="3555"/>
      <c r="E683" s="2751"/>
      <c r="F683" s="2751"/>
      <c r="G683" s="2751"/>
      <c r="H683" s="3555"/>
      <c r="I683" s="3555"/>
      <c r="J683" s="2751"/>
      <c r="K683" s="2751"/>
      <c r="L683" s="2751"/>
      <c r="M683" s="3555"/>
      <c r="N683" s="3555"/>
      <c r="O683" s="2751"/>
      <c r="P683" s="2751"/>
      <c r="Q683" s="2751"/>
      <c r="BB683" s="425"/>
    </row>
    <row r="684" s="238" customFormat="true" ht="25.15" customHeight="true" x14ac:dyDescent="0.2">
      <c r="A684" s="425"/>
      <c r="B684" s="425"/>
      <c r="C684" s="3556"/>
      <c r="D684" s="3555"/>
      <c r="E684" s="2751"/>
      <c r="F684" s="2751"/>
      <c r="G684" s="2751"/>
      <c r="H684" s="3555"/>
      <c r="I684" s="3555"/>
      <c r="J684" s="2751"/>
      <c r="K684" s="2751"/>
      <c r="L684" s="2751"/>
      <c r="M684" s="3555"/>
      <c r="N684" s="3555"/>
      <c r="O684" s="2751"/>
      <c r="P684" s="2751"/>
      <c r="Q684" s="2751"/>
      <c r="BB684" s="425"/>
    </row>
    <row r="685" s="238" customFormat="true" ht="25.15" customHeight="true" x14ac:dyDescent="0.2">
      <c r="A685" s="425"/>
      <c r="B685" s="425"/>
      <c r="C685" s="3556"/>
      <c r="D685" s="3555"/>
      <c r="E685" s="2751"/>
      <c r="F685" s="2751"/>
      <c r="G685" s="2751"/>
      <c r="H685" s="3555"/>
      <c r="I685" s="3555"/>
      <c r="J685" s="2751"/>
      <c r="K685" s="2751"/>
      <c r="L685" s="2751"/>
      <c r="M685" s="3555"/>
      <c r="N685" s="3555"/>
      <c r="O685" s="2751"/>
      <c r="P685" s="2751"/>
      <c r="Q685" s="2751"/>
      <c r="BB685" s="425"/>
    </row>
    <row r="686" s="238" customFormat="true" ht="25.15" customHeight="true" x14ac:dyDescent="0.2">
      <c r="A686" s="425"/>
      <c r="B686" s="425"/>
      <c r="C686" s="3556"/>
      <c r="D686" s="3555"/>
      <c r="E686" s="2751"/>
      <c r="F686" s="2751"/>
      <c r="G686" s="2751"/>
      <c r="H686" s="3555"/>
      <c r="I686" s="3555"/>
      <c r="J686" s="2751"/>
      <c r="K686" s="2751"/>
      <c r="L686" s="2751"/>
      <c r="M686" s="3555"/>
      <c r="N686" s="3555"/>
      <c r="O686" s="2751"/>
      <c r="P686" s="2751"/>
      <c r="Q686" s="2751"/>
      <c r="BB686" s="425"/>
    </row>
    <row r="687" s="238" customFormat="true" ht="25.15" customHeight="true" x14ac:dyDescent="0.2">
      <c r="A687" s="425"/>
      <c r="B687" s="425"/>
      <c r="C687" s="3556"/>
      <c r="D687" s="3555"/>
      <c r="E687" s="2751"/>
      <c r="F687" s="2751"/>
      <c r="G687" s="2751"/>
      <c r="H687" s="3555"/>
      <c r="I687" s="3555"/>
      <c r="J687" s="2751"/>
      <c r="K687" s="2751"/>
      <c r="L687" s="2751"/>
      <c r="M687" s="3555"/>
      <c r="N687" s="3555"/>
      <c r="O687" s="2751"/>
      <c r="P687" s="2751"/>
      <c r="Q687" s="2751"/>
      <c r="BB687" s="425"/>
    </row>
    <row r="688" s="238" customFormat="true" ht="25.15" customHeight="true" x14ac:dyDescent="0.2">
      <c r="A688" s="425"/>
      <c r="B688" s="425"/>
      <c r="C688" s="3556"/>
      <c r="D688" s="3555"/>
      <c r="E688" s="2751"/>
      <c r="F688" s="2751"/>
      <c r="G688" s="2751"/>
      <c r="H688" s="3555"/>
      <c r="I688" s="3555"/>
      <c r="J688" s="2751"/>
      <c r="K688" s="2751"/>
      <c r="L688" s="2751"/>
      <c r="M688" s="3555"/>
      <c r="N688" s="3555"/>
      <c r="O688" s="2751"/>
      <c r="P688" s="2751"/>
      <c r="Q688" s="2751"/>
      <c r="BB688" s="425"/>
    </row>
    <row r="689" s="238" customFormat="true" ht="25.15" customHeight="true" x14ac:dyDescent="0.2">
      <c r="A689" s="425"/>
      <c r="B689" s="425"/>
      <c r="C689" s="3556"/>
      <c r="D689" s="3555"/>
      <c r="E689" s="2751"/>
      <c r="F689" s="2751"/>
      <c r="G689" s="2751"/>
      <c r="H689" s="3555"/>
      <c r="I689" s="3555"/>
      <c r="J689" s="2751"/>
      <c r="K689" s="2751"/>
      <c r="L689" s="2751"/>
      <c r="M689" s="3555"/>
      <c r="N689" s="3555"/>
      <c r="O689" s="2751"/>
      <c r="P689" s="2751"/>
      <c r="Q689" s="2751"/>
      <c r="BB689" s="425"/>
    </row>
    <row r="690" s="238" customFormat="true" ht="25.15" customHeight="true" x14ac:dyDescent="0.2">
      <c r="A690" s="425"/>
      <c r="B690" s="425"/>
      <c r="C690" s="3556"/>
      <c r="D690" s="3555"/>
      <c r="E690" s="2751"/>
      <c r="F690" s="2751"/>
      <c r="G690" s="2751"/>
      <c r="H690" s="3555"/>
      <c r="I690" s="3555"/>
      <c r="J690" s="2751"/>
      <c r="K690" s="2751"/>
      <c r="L690" s="2751"/>
      <c r="M690" s="3555"/>
      <c r="N690" s="3555"/>
      <c r="O690" s="2751"/>
      <c r="P690" s="2751"/>
      <c r="Q690" s="2751"/>
      <c r="BB690" s="425"/>
    </row>
    <row r="691" s="238" customFormat="true" ht="25.15" customHeight="true" x14ac:dyDescent="0.2">
      <c r="A691" s="425"/>
      <c r="B691" s="425"/>
      <c r="C691" s="3556"/>
      <c r="D691" s="3555"/>
      <c r="E691" s="2751"/>
      <c r="F691" s="2751"/>
      <c r="G691" s="2751"/>
      <c r="H691" s="3555"/>
      <c r="I691" s="3555"/>
      <c r="J691" s="2751"/>
      <c r="K691" s="2751"/>
      <c r="L691" s="2751"/>
      <c r="M691" s="3555"/>
      <c r="N691" s="3555"/>
      <c r="O691" s="2751"/>
      <c r="P691" s="2751"/>
      <c r="Q691" s="2751"/>
      <c r="BB691" s="425"/>
    </row>
    <row r="692" s="238" customFormat="true" ht="25.15" customHeight="true" x14ac:dyDescent="0.2">
      <c r="A692" s="425"/>
      <c r="B692" s="425"/>
      <c r="C692" s="3556"/>
      <c r="D692" s="3555"/>
      <c r="E692" s="2751"/>
      <c r="F692" s="2751"/>
      <c r="G692" s="2751"/>
      <c r="H692" s="3555"/>
      <c r="I692" s="3555"/>
      <c r="J692" s="2751"/>
      <c r="K692" s="2751"/>
      <c r="L692" s="2751"/>
      <c r="M692" s="3555"/>
      <c r="N692" s="3555"/>
      <c r="O692" s="2751"/>
      <c r="P692" s="2751"/>
      <c r="Q692" s="2751"/>
      <c r="BB692" s="425"/>
    </row>
    <row r="693" s="238" customFormat="true" ht="25.15" customHeight="true" x14ac:dyDescent="0.2">
      <c r="A693" s="425"/>
      <c r="B693" s="425"/>
      <c r="C693" s="3556"/>
      <c r="D693" s="3555"/>
      <c r="E693" s="2751"/>
      <c r="F693" s="2751"/>
      <c r="G693" s="2751"/>
      <c r="H693" s="3555"/>
      <c r="I693" s="3555"/>
      <c r="J693" s="2751"/>
      <c r="K693" s="2751"/>
      <c r="L693" s="2751"/>
      <c r="M693" s="3555"/>
      <c r="N693" s="3555"/>
      <c r="O693" s="2751"/>
      <c r="P693" s="2751"/>
      <c r="Q693" s="2751"/>
      <c r="BB693" s="425"/>
    </row>
    <row r="694" s="238" customFormat="true" ht="25.15" customHeight="true" x14ac:dyDescent="0.2">
      <c r="A694" s="425"/>
      <c r="B694" s="425"/>
      <c r="C694" s="3556"/>
      <c r="D694" s="3555"/>
      <c r="E694" s="2751"/>
      <c r="F694" s="2751"/>
      <c r="G694" s="2751"/>
      <c r="H694" s="3555"/>
      <c r="I694" s="3555"/>
      <c r="J694" s="2751"/>
      <c r="K694" s="2751"/>
      <c r="L694" s="2751"/>
      <c r="M694" s="3555"/>
      <c r="N694" s="3555"/>
      <c r="O694" s="2751"/>
      <c r="P694" s="2751"/>
      <c r="Q694" s="2751"/>
      <c r="BB694" s="425"/>
    </row>
    <row r="695" s="238" customFormat="true" ht="25.15" customHeight="true" x14ac:dyDescent="0.2">
      <c r="A695" s="425"/>
      <c r="B695" s="425"/>
      <c r="C695" s="3556"/>
      <c r="D695" s="3555"/>
      <c r="E695" s="2751"/>
      <c r="F695" s="2751"/>
      <c r="G695" s="2751"/>
      <c r="H695" s="3555"/>
      <c r="I695" s="3555"/>
      <c r="J695" s="2751"/>
      <c r="K695" s="2751"/>
      <c r="L695" s="2751"/>
      <c r="M695" s="3555"/>
      <c r="N695" s="3555"/>
      <c r="O695" s="2751"/>
      <c r="P695" s="2751"/>
      <c r="Q695" s="2751"/>
      <c r="BB695" s="425"/>
    </row>
    <row r="696" s="238" customFormat="true" ht="25.15" customHeight="true" x14ac:dyDescent="0.2">
      <c r="A696" s="425"/>
      <c r="B696" s="425"/>
      <c r="C696" s="3556"/>
      <c r="D696" s="3555"/>
      <c r="E696" s="2751"/>
      <c r="F696" s="2751"/>
      <c r="G696" s="2751"/>
      <c r="H696" s="3555"/>
      <c r="I696" s="3555"/>
      <c r="J696" s="2751"/>
      <c r="K696" s="2751"/>
      <c r="L696" s="2751"/>
      <c r="M696" s="3555"/>
      <c r="N696" s="3555"/>
      <c r="O696" s="2751"/>
      <c r="P696" s="2751"/>
      <c r="Q696" s="2751"/>
      <c r="BB696" s="425"/>
    </row>
    <row r="697" s="238" customFormat="true" ht="25.15" customHeight="true" x14ac:dyDescent="0.2">
      <c r="A697" s="425"/>
      <c r="B697" s="425"/>
      <c r="C697" s="3556"/>
      <c r="D697" s="3555"/>
      <c r="E697" s="2751"/>
      <c r="F697" s="2751"/>
      <c r="G697" s="2751"/>
      <c r="H697" s="3555"/>
      <c r="I697" s="3555"/>
      <c r="J697" s="2751"/>
      <c r="K697" s="2751"/>
      <c r="L697" s="2751"/>
      <c r="M697" s="3555"/>
      <c r="N697" s="3555"/>
      <c r="O697" s="2751"/>
      <c r="P697" s="2751"/>
      <c r="Q697" s="2751"/>
      <c r="BB697" s="425"/>
    </row>
    <row r="698" s="238" customFormat="true" ht="25.15" customHeight="true" x14ac:dyDescent="0.2">
      <c r="A698" s="425"/>
      <c r="B698" s="425"/>
      <c r="C698" s="3556"/>
      <c r="D698" s="3555"/>
      <c r="E698" s="2751"/>
      <c r="F698" s="2751"/>
      <c r="G698" s="2751"/>
      <c r="H698" s="3555"/>
      <c r="I698" s="3555"/>
      <c r="J698" s="2751"/>
      <c r="K698" s="2751"/>
      <c r="L698" s="2751"/>
      <c r="M698" s="3555"/>
      <c r="N698" s="3555"/>
      <c r="O698" s="2751"/>
      <c r="P698" s="2751"/>
      <c r="Q698" s="2751"/>
      <c r="BB698" s="425"/>
    </row>
    <row r="699" s="238" customFormat="true" ht="25.15" customHeight="true" x14ac:dyDescent="0.2">
      <c r="A699" s="425"/>
      <c r="B699" s="425"/>
      <c r="C699" s="3556"/>
      <c r="D699" s="3555"/>
      <c r="E699" s="2751"/>
      <c r="F699" s="2751"/>
      <c r="G699" s="2751"/>
      <c r="H699" s="3555"/>
      <c r="I699" s="3555"/>
      <c r="J699" s="2751"/>
      <c r="K699" s="2751"/>
      <c r="L699" s="2751"/>
      <c r="M699" s="3555"/>
      <c r="N699" s="3555"/>
      <c r="O699" s="2751"/>
      <c r="P699" s="2751"/>
      <c r="Q699" s="2751"/>
      <c r="BB699" s="425"/>
    </row>
    <row r="700" s="238" customFormat="true" ht="25.15" customHeight="true" x14ac:dyDescent="0.2">
      <c r="A700" s="425"/>
      <c r="B700" s="425"/>
      <c r="C700" s="3556"/>
      <c r="D700" s="3555"/>
      <c r="E700" s="2751"/>
      <c r="F700" s="2751"/>
      <c r="G700" s="2751"/>
      <c r="H700" s="3555"/>
      <c r="I700" s="3555"/>
      <c r="J700" s="2751"/>
      <c r="K700" s="2751"/>
      <c r="L700" s="2751"/>
      <c r="M700" s="3555"/>
      <c r="N700" s="3555"/>
      <c r="O700" s="2751"/>
      <c r="P700" s="2751"/>
      <c r="Q700" s="2751"/>
      <c r="BB700" s="425"/>
    </row>
    <row r="701" s="238" customFormat="true" ht="25.15" customHeight="true" x14ac:dyDescent="0.2">
      <c r="A701" s="425"/>
      <c r="B701" s="425"/>
      <c r="C701" s="3556"/>
      <c r="D701" s="3555"/>
      <c r="E701" s="2751"/>
      <c r="F701" s="2751"/>
      <c r="G701" s="2751"/>
      <c r="H701" s="3555"/>
      <c r="I701" s="3555"/>
      <c r="J701" s="2751"/>
      <c r="K701" s="2751"/>
      <c r="L701" s="2751"/>
      <c r="M701" s="3555"/>
      <c r="N701" s="3555"/>
      <c r="O701" s="2751"/>
      <c r="P701" s="2751"/>
      <c r="Q701" s="2751"/>
      <c r="BB701" s="425"/>
    </row>
    <row r="702" s="238" customFormat="true" ht="25.15" customHeight="true" x14ac:dyDescent="0.2">
      <c r="A702" s="425"/>
      <c r="B702" s="425"/>
      <c r="C702" s="3556"/>
      <c r="D702" s="3555"/>
      <c r="E702" s="2751"/>
      <c r="F702" s="2751"/>
      <c r="G702" s="2751"/>
      <c r="H702" s="3555"/>
      <c r="I702" s="3555"/>
      <c r="J702" s="2751"/>
      <c r="K702" s="2751"/>
      <c r="L702" s="2751"/>
      <c r="M702" s="3555"/>
      <c r="N702" s="3555"/>
      <c r="O702" s="2751"/>
      <c r="P702" s="2751"/>
      <c r="Q702" s="2751"/>
      <c r="BB702" s="425"/>
    </row>
    <row r="703" s="238" customFormat="true" ht="25.15" customHeight="true" x14ac:dyDescent="0.2">
      <c r="A703" s="425"/>
      <c r="B703" s="425"/>
      <c r="C703" s="3560"/>
      <c r="D703" s="3555"/>
      <c r="E703" s="2751"/>
      <c r="F703" s="2751"/>
      <c r="G703" s="2751"/>
      <c r="H703" s="3555"/>
      <c r="I703" s="3555"/>
      <c r="J703" s="2751"/>
      <c r="K703" s="2751"/>
      <c r="L703" s="2751"/>
      <c r="M703" s="3555"/>
      <c r="N703" s="3555"/>
      <c r="O703" s="2751"/>
      <c r="P703" s="2751"/>
      <c r="Q703" s="2751"/>
      <c r="BB703" s="425"/>
    </row>
    <row r="704" s="238" customFormat="true" ht="25.15" customHeight="true" x14ac:dyDescent="0.2">
      <c r="A704" s="425"/>
      <c r="B704" s="425"/>
      <c r="C704" s="3560"/>
      <c r="D704" s="3555"/>
      <c r="E704" s="2751"/>
      <c r="F704" s="2751"/>
      <c r="G704" s="2751"/>
      <c r="H704" s="3555"/>
      <c r="I704" s="3555"/>
      <c r="J704" s="2751"/>
      <c r="K704" s="2751"/>
      <c r="L704" s="2751"/>
      <c r="M704" s="3555"/>
      <c r="N704" s="3555"/>
      <c r="O704" s="2751"/>
      <c r="P704" s="2751"/>
      <c r="Q704" s="2751"/>
      <c r="BB704" s="425"/>
    </row>
    <row r="705" s="238" customFormat="true" ht="25.15" customHeight="true" x14ac:dyDescent="0.2">
      <c r="A705" s="425"/>
      <c r="B705" s="425"/>
      <c r="C705" s="3560"/>
      <c r="D705" s="3555"/>
      <c r="E705" s="2751"/>
      <c r="F705" s="2751"/>
      <c r="G705" s="2751"/>
      <c r="H705" s="3555"/>
      <c r="I705" s="3555"/>
      <c r="J705" s="2751"/>
      <c r="K705" s="2751"/>
      <c r="L705" s="2751"/>
      <c r="M705" s="3555"/>
      <c r="N705" s="3555"/>
      <c r="O705" s="2751"/>
      <c r="P705" s="2751"/>
      <c r="Q705" s="2751"/>
      <c r="BB705" s="425"/>
    </row>
    <row r="706" s="238" customFormat="true" ht="25.15" customHeight="true" x14ac:dyDescent="0.2">
      <c r="A706" s="425"/>
      <c r="B706" s="425"/>
      <c r="C706" s="3560"/>
      <c r="D706" s="3555"/>
      <c r="E706" s="2751"/>
      <c r="F706" s="2751"/>
      <c r="G706" s="2751"/>
      <c r="H706" s="3555"/>
      <c r="I706" s="3555"/>
      <c r="J706" s="2751"/>
      <c r="K706" s="2751"/>
      <c r="L706" s="2751"/>
      <c r="M706" s="3555"/>
      <c r="N706" s="3555"/>
      <c r="O706" s="2751"/>
      <c r="P706" s="2751"/>
      <c r="Q706" s="2751"/>
      <c r="BB706" s="425"/>
    </row>
    <row r="707" s="238" customFormat="true" ht="25.15" customHeight="true" x14ac:dyDescent="0.2">
      <c r="A707" s="425"/>
      <c r="B707" s="425"/>
      <c r="C707" s="3560"/>
      <c r="D707" s="3555"/>
      <c r="E707" s="2751"/>
      <c r="F707" s="2751"/>
      <c r="G707" s="2751"/>
      <c r="H707" s="3555"/>
      <c r="I707" s="3555"/>
      <c r="J707" s="2751"/>
      <c r="K707" s="2751"/>
      <c r="L707" s="2751"/>
      <c r="M707" s="3555"/>
      <c r="N707" s="3555"/>
      <c r="O707" s="2751"/>
      <c r="P707" s="2751"/>
      <c r="Q707" s="2751"/>
      <c r="BB707" s="425"/>
    </row>
    <row r="708" s="238" customFormat="true" ht="25.15" customHeight="true" x14ac:dyDescent="0.2">
      <c r="A708" s="425"/>
      <c r="B708" s="425"/>
      <c r="C708" s="3560"/>
      <c r="D708" s="3555"/>
      <c r="E708" s="2751"/>
      <c r="F708" s="2751"/>
      <c r="G708" s="2751"/>
      <c r="H708" s="3555"/>
      <c r="I708" s="3555"/>
      <c r="J708" s="2751"/>
      <c r="K708" s="2751"/>
      <c r="L708" s="2751"/>
      <c r="M708" s="3555"/>
      <c r="N708" s="3555"/>
      <c r="O708" s="2751"/>
      <c r="P708" s="2751"/>
      <c r="Q708" s="2751"/>
      <c r="BB708" s="425"/>
    </row>
    <row r="709" s="238" customFormat="true" ht="25.15" customHeight="true" x14ac:dyDescent="0.2">
      <c r="A709" s="425"/>
      <c r="B709" s="425"/>
      <c r="C709" s="3560"/>
      <c r="D709" s="3555"/>
      <c r="E709" s="2751"/>
      <c r="F709" s="2751"/>
      <c r="G709" s="2751"/>
      <c r="H709" s="3555"/>
      <c r="I709" s="3555"/>
      <c r="J709" s="2751"/>
      <c r="K709" s="2751"/>
      <c r="L709" s="2751"/>
      <c r="M709" s="3555"/>
      <c r="N709" s="3555"/>
      <c r="O709" s="2751"/>
      <c r="P709" s="2751"/>
      <c r="Q709" s="2751"/>
      <c r="BB709" s="425"/>
    </row>
    <row r="710" s="238" customFormat="true" ht="25.15" customHeight="true" x14ac:dyDescent="0.2">
      <c r="A710" s="425"/>
      <c r="B710" s="425"/>
      <c r="C710" s="3560"/>
      <c r="D710" s="3555"/>
      <c r="E710" s="2751"/>
      <c r="F710" s="2751"/>
      <c r="G710" s="2751"/>
      <c r="H710" s="3555"/>
      <c r="I710" s="3555"/>
      <c r="J710" s="2751"/>
      <c r="K710" s="2751"/>
      <c r="L710" s="2751"/>
      <c r="M710" s="3555"/>
      <c r="N710" s="3555"/>
      <c r="O710" s="2751"/>
      <c r="P710" s="2751"/>
      <c r="Q710" s="2751"/>
      <c r="BB710" s="425"/>
    </row>
    <row r="711" s="238" customFormat="true" ht="25.15" customHeight="true" x14ac:dyDescent="0.2">
      <c r="A711" s="425"/>
      <c r="B711" s="425"/>
      <c r="C711" s="3560"/>
      <c r="D711" s="3555"/>
      <c r="E711" s="2751"/>
      <c r="F711" s="2751"/>
      <c r="G711" s="2751"/>
      <c r="H711" s="3555"/>
      <c r="I711" s="3555"/>
      <c r="J711" s="2751"/>
      <c r="K711" s="2751"/>
      <c r="L711" s="2751"/>
      <c r="M711" s="3555"/>
      <c r="N711" s="3555"/>
      <c r="O711" s="2751"/>
      <c r="P711" s="2751"/>
      <c r="Q711" s="2751"/>
      <c r="BB711" s="425"/>
    </row>
    <row r="712" s="238" customFormat="true" ht="25.15" customHeight="true" x14ac:dyDescent="0.2">
      <c r="A712" s="425"/>
      <c r="B712" s="425"/>
      <c r="C712" s="3560"/>
      <c r="D712" s="3555"/>
      <c r="E712" s="2751"/>
      <c r="F712" s="2751"/>
      <c r="G712" s="2751"/>
      <c r="H712" s="3555"/>
      <c r="I712" s="3555"/>
      <c r="J712" s="2751"/>
      <c r="K712" s="2751"/>
      <c r="L712" s="2751"/>
      <c r="M712" s="3555"/>
      <c r="N712" s="3555"/>
      <c r="O712" s="2751"/>
      <c r="P712" s="2751"/>
      <c r="Q712" s="2751"/>
      <c r="BB712" s="425"/>
    </row>
    <row r="713" s="238" customFormat="true" ht="25.15" customHeight="true" x14ac:dyDescent="0.2">
      <c r="A713" s="425"/>
      <c r="B713" s="425"/>
      <c r="C713" s="3560"/>
      <c r="D713" s="3555"/>
      <c r="E713" s="2751"/>
      <c r="F713" s="2751"/>
      <c r="G713" s="2751"/>
      <c r="H713" s="3555"/>
      <c r="I713" s="3555"/>
      <c r="J713" s="2751"/>
      <c r="K713" s="2751"/>
      <c r="L713" s="2751"/>
      <c r="M713" s="3555"/>
      <c r="N713" s="3555"/>
      <c r="O713" s="2751"/>
      <c r="P713" s="2751"/>
      <c r="Q713" s="2751"/>
      <c r="BB713" s="425"/>
    </row>
    <row r="714" s="238" customFormat="true" ht="25.15" customHeight="true" x14ac:dyDescent="0.2">
      <c r="A714" s="425"/>
      <c r="B714" s="425"/>
      <c r="C714" s="3560"/>
      <c r="D714" s="3555"/>
      <c r="E714" s="2751"/>
      <c r="F714" s="2751"/>
      <c r="G714" s="2751"/>
      <c r="H714" s="3555"/>
      <c r="I714" s="3555"/>
      <c r="J714" s="2751"/>
      <c r="K714" s="2751"/>
      <c r="L714" s="2751"/>
      <c r="M714" s="3555"/>
      <c r="N714" s="3555"/>
      <c r="O714" s="2751"/>
      <c r="P714" s="2751"/>
      <c r="Q714" s="2751"/>
      <c r="BB714" s="425"/>
    </row>
    <row r="715" s="238" customFormat="true" ht="25.15" customHeight="true" x14ac:dyDescent="0.2">
      <c r="A715" s="425"/>
      <c r="B715" s="425"/>
      <c r="C715" s="3560"/>
      <c r="D715" s="3555"/>
      <c r="E715" s="2751"/>
      <c r="F715" s="2751"/>
      <c r="G715" s="2751"/>
      <c r="H715" s="3555"/>
      <c r="I715" s="3555"/>
      <c r="J715" s="2751"/>
      <c r="K715" s="2751"/>
      <c r="L715" s="2751"/>
      <c r="M715" s="3555"/>
      <c r="N715" s="3555"/>
      <c r="O715" s="2751"/>
      <c r="P715" s="2751"/>
      <c r="Q715" s="2751"/>
      <c r="BB715" s="425"/>
    </row>
    <row r="716" s="238" customFormat="true" ht="25.15" customHeight="true" x14ac:dyDescent="0.2">
      <c r="A716" s="425"/>
      <c r="B716" s="425"/>
      <c r="C716" s="3560"/>
      <c r="D716" s="3555"/>
      <c r="E716" s="2751"/>
      <c r="F716" s="2751"/>
      <c r="G716" s="2751"/>
      <c r="H716" s="3555"/>
      <c r="I716" s="3555"/>
      <c r="J716" s="2751"/>
      <c r="K716" s="2751"/>
      <c r="L716" s="2751"/>
      <c r="M716" s="3555"/>
      <c r="N716" s="3555"/>
      <c r="O716" s="2751"/>
      <c r="P716" s="2751"/>
      <c r="Q716" s="2751"/>
      <c r="BB716" s="425"/>
    </row>
    <row r="717" s="238" customFormat="true" ht="25.15" customHeight="true" x14ac:dyDescent="0.2">
      <c r="A717" s="425"/>
      <c r="B717" s="425"/>
      <c r="C717" s="3560"/>
      <c r="D717" s="3555"/>
      <c r="E717" s="2751"/>
      <c r="F717" s="2751"/>
      <c r="G717" s="2751"/>
      <c r="H717" s="3555"/>
      <c r="I717" s="3555"/>
      <c r="J717" s="2751"/>
      <c r="K717" s="2751"/>
      <c r="L717" s="2751"/>
      <c r="M717" s="3555"/>
      <c r="N717" s="3555"/>
      <c r="O717" s="2751"/>
      <c r="P717" s="2751"/>
      <c r="Q717" s="2751"/>
      <c r="BB717" s="425"/>
    </row>
    <row r="718" s="238" customFormat="true" ht="25.15" customHeight="true" x14ac:dyDescent="0.2">
      <c r="A718" s="425"/>
      <c r="B718" s="425"/>
      <c r="C718" s="3560"/>
      <c r="D718" s="3555"/>
      <c r="E718" s="2751"/>
      <c r="F718" s="2751"/>
      <c r="G718" s="2751"/>
      <c r="H718" s="3555"/>
      <c r="I718" s="3555"/>
      <c r="J718" s="2751"/>
      <c r="K718" s="2751"/>
      <c r="L718" s="2751"/>
      <c r="M718" s="3555"/>
      <c r="N718" s="3555"/>
      <c r="O718" s="2751"/>
      <c r="P718" s="2751"/>
      <c r="Q718" s="2751"/>
      <c r="BB718" s="425"/>
    </row>
    <row r="719" s="238" customFormat="true" ht="25.15" customHeight="true" x14ac:dyDescent="0.2">
      <c r="A719" s="425"/>
      <c r="B719" s="425"/>
      <c r="C719" s="3560"/>
      <c r="D719" s="3555"/>
      <c r="E719" s="2751"/>
      <c r="F719" s="2751"/>
      <c r="G719" s="2751"/>
      <c r="H719" s="3555"/>
      <c r="I719" s="3555"/>
      <c r="J719" s="2751"/>
      <c r="K719" s="2751"/>
      <c r="L719" s="2751"/>
      <c r="M719" s="3555"/>
      <c r="N719" s="3555"/>
      <c r="O719" s="2751"/>
      <c r="P719" s="2751"/>
      <c r="Q719" s="2751"/>
      <c r="BB719" s="425"/>
    </row>
    <row r="720" s="238" customFormat="true" ht="25.15" customHeight="true" x14ac:dyDescent="0.2">
      <c r="A720" s="425"/>
      <c r="B720" s="425"/>
      <c r="C720" s="3560"/>
      <c r="D720" s="3555"/>
      <c r="E720" s="2751"/>
      <c r="F720" s="2751"/>
      <c r="G720" s="2751"/>
      <c r="H720" s="3555"/>
      <c r="I720" s="3555"/>
      <c r="J720" s="2751"/>
      <c r="K720" s="2751"/>
      <c r="L720" s="2751"/>
      <c r="M720" s="3555"/>
      <c r="N720" s="3555"/>
      <c r="O720" s="2751"/>
      <c r="P720" s="2751"/>
      <c r="Q720" s="2751"/>
      <c r="BB720" s="425"/>
    </row>
    <row r="721" s="238" customFormat="true" ht="25.15" customHeight="true" x14ac:dyDescent="0.2">
      <c r="A721" s="425"/>
      <c r="B721" s="425"/>
      <c r="C721" s="3560"/>
      <c r="D721" s="3555"/>
      <c r="E721" s="2751"/>
      <c r="F721" s="2751"/>
      <c r="G721" s="2751"/>
      <c r="H721" s="3555"/>
      <c r="I721" s="3555"/>
      <c r="J721" s="2751"/>
      <c r="K721" s="2751"/>
      <c r="L721" s="2751"/>
      <c r="M721" s="3555"/>
      <c r="N721" s="3555"/>
      <c r="O721" s="2751"/>
      <c r="P721" s="2751"/>
      <c r="Q721" s="2751"/>
      <c r="BB721" s="425"/>
    </row>
    <row r="722" s="238" customFormat="true" ht="25.15" customHeight="true" x14ac:dyDescent="0.2">
      <c r="A722" s="425"/>
      <c r="B722" s="425"/>
      <c r="C722" s="3560"/>
      <c r="D722" s="3555"/>
      <c r="E722" s="2751"/>
      <c r="F722" s="2751"/>
      <c r="G722" s="2751"/>
      <c r="H722" s="3555"/>
      <c r="I722" s="3555"/>
      <c r="J722" s="2751"/>
      <c r="K722" s="2751"/>
      <c r="L722" s="2751"/>
      <c r="M722" s="3555"/>
      <c r="N722" s="3555"/>
      <c r="O722" s="2751"/>
      <c r="P722" s="2751"/>
      <c r="Q722" s="2751"/>
      <c r="BB722" s="425"/>
    </row>
    <row r="723" s="238" customFormat="true" ht="25.15" customHeight="true" x14ac:dyDescent="0.2">
      <c r="A723" s="425"/>
      <c r="B723" s="425"/>
      <c r="C723" s="3560"/>
      <c r="D723" s="3555"/>
      <c r="E723" s="2751"/>
      <c r="F723" s="2751"/>
      <c r="G723" s="2751"/>
      <c r="H723" s="3555"/>
      <c r="I723" s="3555"/>
      <c r="J723" s="2751"/>
      <c r="K723" s="2751"/>
      <c r="L723" s="2751"/>
      <c r="M723" s="3555"/>
      <c r="N723" s="3555"/>
      <c r="O723" s="2751"/>
      <c r="P723" s="2751"/>
      <c r="Q723" s="2751"/>
      <c r="BB723" s="425"/>
    </row>
    <row r="724" s="238" customFormat="true" ht="25.15" customHeight="true" x14ac:dyDescent="0.2">
      <c r="A724" s="425"/>
      <c r="B724" s="425"/>
      <c r="C724" s="3560"/>
      <c r="D724" s="3555"/>
      <c r="E724" s="2751"/>
      <c r="F724" s="2751"/>
      <c r="G724" s="2751"/>
      <c r="H724" s="3555"/>
      <c r="I724" s="3555"/>
      <c r="J724" s="2751"/>
      <c r="K724" s="2751"/>
      <c r="L724" s="2751"/>
      <c r="M724" s="3555"/>
      <c r="N724" s="3555"/>
      <c r="O724" s="2751"/>
      <c r="P724" s="2751"/>
      <c r="Q724" s="2751"/>
      <c r="BB724" s="425"/>
    </row>
    <row r="725" s="238" customFormat="true" ht="25.15" customHeight="true" x14ac:dyDescent="0.2">
      <c r="A725" s="425"/>
      <c r="B725" s="425"/>
      <c r="C725" s="3560"/>
      <c r="D725" s="3555"/>
      <c r="E725" s="2751"/>
      <c r="F725" s="2751"/>
      <c r="G725" s="2751"/>
      <c r="H725" s="3555"/>
      <c r="I725" s="3555"/>
      <c r="J725" s="2751"/>
      <c r="K725" s="2751"/>
      <c r="L725" s="2751"/>
      <c r="M725" s="3555"/>
      <c r="N725" s="3555"/>
      <c r="O725" s="2751"/>
      <c r="P725" s="2751"/>
      <c r="Q725" s="2751"/>
      <c r="BB725" s="425"/>
    </row>
    <row r="726" s="238" customFormat="true" ht="25.15" customHeight="true" x14ac:dyDescent="0.2">
      <c r="A726" s="425"/>
      <c r="B726" s="425"/>
      <c r="C726" s="3560"/>
      <c r="D726" s="3555"/>
      <c r="E726" s="2751"/>
      <c r="F726" s="2751"/>
      <c r="G726" s="2751"/>
      <c r="H726" s="3555"/>
      <c r="I726" s="3555"/>
      <c r="J726" s="2751"/>
      <c r="K726" s="2751"/>
      <c r="L726" s="2751"/>
      <c r="M726" s="3555"/>
      <c r="N726" s="3555"/>
      <c r="O726" s="2751"/>
      <c r="P726" s="2751"/>
      <c r="Q726" s="2751"/>
      <c r="BB726" s="425"/>
    </row>
    <row r="727" s="238" customFormat="true" ht="25.15" customHeight="true" x14ac:dyDescent="0.2">
      <c r="A727" s="425"/>
      <c r="B727" s="425"/>
      <c r="C727" s="3560"/>
      <c r="D727" s="3555"/>
      <c r="E727" s="2751"/>
      <c r="F727" s="2751"/>
      <c r="G727" s="2751"/>
      <c r="H727" s="3555"/>
      <c r="I727" s="3555"/>
      <c r="J727" s="2751"/>
      <c r="K727" s="2751"/>
      <c r="L727" s="2751"/>
      <c r="M727" s="3555"/>
      <c r="N727" s="3555"/>
      <c r="O727" s="2751"/>
      <c r="P727" s="2751"/>
      <c r="Q727" s="2751"/>
      <c r="BB727" s="425"/>
    </row>
    <row r="728" s="238" customFormat="true" ht="25.15" customHeight="true" x14ac:dyDescent="0.2">
      <c r="A728" s="425"/>
      <c r="B728" s="425"/>
      <c r="C728" s="3560"/>
      <c r="D728" s="3555"/>
      <c r="E728" s="2751"/>
      <c r="F728" s="2751"/>
      <c r="G728" s="2751"/>
      <c r="H728" s="3555"/>
      <c r="I728" s="3555"/>
      <c r="J728" s="2751"/>
      <c r="K728" s="2751"/>
      <c r="L728" s="2751"/>
      <c r="M728" s="3555"/>
      <c r="N728" s="3555"/>
      <c r="O728" s="2751"/>
      <c r="P728" s="2751"/>
      <c r="Q728" s="2751"/>
      <c r="BB728" s="425"/>
    </row>
    <row r="729" s="238" customFormat="true" ht="25.15" customHeight="true" x14ac:dyDescent="0.2">
      <c r="A729" s="425"/>
      <c r="B729" s="425"/>
      <c r="C729" s="3560"/>
      <c r="D729" s="3555"/>
      <c r="E729" s="2751"/>
      <c r="F729" s="2751"/>
      <c r="G729" s="2751"/>
      <c r="H729" s="3555"/>
      <c r="I729" s="3555"/>
      <c r="J729" s="2751"/>
      <c r="K729" s="2751"/>
      <c r="L729" s="2751"/>
      <c r="M729" s="3555"/>
      <c r="N729" s="3555"/>
      <c r="O729" s="2751"/>
      <c r="P729" s="2751"/>
      <c r="Q729" s="2751"/>
      <c r="BB729" s="425"/>
    </row>
    <row r="730" s="238" customFormat="true" ht="25.15" customHeight="true" x14ac:dyDescent="0.2">
      <c r="A730" s="425"/>
      <c r="B730" s="425"/>
      <c r="C730" s="3560"/>
      <c r="D730" s="3555"/>
      <c r="E730" s="2751"/>
      <c r="F730" s="2751"/>
      <c r="G730" s="2751"/>
      <c r="H730" s="3555"/>
      <c r="I730" s="3555"/>
      <c r="J730" s="2751"/>
      <c r="K730" s="2751"/>
      <c r="L730" s="2751"/>
      <c r="M730" s="3555"/>
      <c r="N730" s="3555"/>
      <c r="O730" s="2751"/>
      <c r="P730" s="2751"/>
      <c r="Q730" s="2751"/>
      <c r="BB730" s="425"/>
    </row>
    <row r="731" s="238" customFormat="true" ht="25.15" customHeight="true" x14ac:dyDescent="0.2">
      <c r="A731" s="425"/>
      <c r="B731" s="425"/>
      <c r="C731" s="3560"/>
      <c r="D731" s="3555"/>
      <c r="E731" s="2751"/>
      <c r="F731" s="2751"/>
      <c r="G731" s="2751"/>
      <c r="H731" s="3555"/>
      <c r="I731" s="3555"/>
      <c r="J731" s="2751"/>
      <c r="K731" s="2751"/>
      <c r="L731" s="2751"/>
      <c r="M731" s="3555"/>
      <c r="N731" s="3555"/>
      <c r="O731" s="2751"/>
      <c r="P731" s="2751"/>
      <c r="Q731" s="2751"/>
      <c r="BB731" s="425"/>
    </row>
    <row r="732" s="238" customFormat="true" ht="25.15" customHeight="true" x14ac:dyDescent="0.2">
      <c r="A732" s="425"/>
      <c r="B732" s="425"/>
      <c r="C732" s="3560"/>
      <c r="D732" s="3555"/>
      <c r="E732" s="2751"/>
      <c r="F732" s="2751"/>
      <c r="G732" s="2751"/>
      <c r="H732" s="3555"/>
      <c r="I732" s="3555"/>
      <c r="J732" s="2751"/>
      <c r="K732" s="2751"/>
      <c r="L732" s="2751"/>
      <c r="M732" s="3555"/>
      <c r="N732" s="3555"/>
      <c r="O732" s="2751"/>
      <c r="P732" s="2751"/>
      <c r="Q732" s="2751"/>
      <c r="BB732" s="425"/>
    </row>
    <row r="733" s="238" customFormat="true" ht="25.15" customHeight="true" x14ac:dyDescent="0.2">
      <c r="A733" s="425"/>
      <c r="B733" s="425"/>
      <c r="C733" s="3560"/>
      <c r="D733" s="3555"/>
      <c r="E733" s="2751"/>
      <c r="F733" s="2751"/>
      <c r="G733" s="2751"/>
      <c r="H733" s="3555"/>
      <c r="I733" s="3555"/>
      <c r="J733" s="2751"/>
      <c r="K733" s="2751"/>
      <c r="L733" s="2751"/>
      <c r="M733" s="3555"/>
      <c r="N733" s="3555"/>
      <c r="O733" s="2751"/>
      <c r="P733" s="2751"/>
      <c r="Q733" s="2751"/>
      <c r="BB733" s="425"/>
    </row>
    <row r="734" s="238" customFormat="true" ht="25.15" customHeight="true" x14ac:dyDescent="0.2">
      <c r="A734" s="425"/>
      <c r="B734" s="425"/>
      <c r="C734" s="3560"/>
      <c r="D734" s="3555"/>
      <c r="E734" s="2751"/>
      <c r="F734" s="2751"/>
      <c r="G734" s="2751"/>
      <c r="H734" s="3555"/>
      <c r="I734" s="3555"/>
      <c r="J734" s="2751"/>
      <c r="K734" s="2751"/>
      <c r="L734" s="2751"/>
      <c r="M734" s="3555"/>
      <c r="N734" s="3555"/>
      <c r="O734" s="2751"/>
      <c r="P734" s="2751"/>
      <c r="Q734" s="2751"/>
      <c r="BB734" s="425"/>
    </row>
    <row r="735" s="238" customFormat="true" ht="25.15" customHeight="true" x14ac:dyDescent="0.2">
      <c r="A735" s="425"/>
      <c r="B735" s="425"/>
      <c r="C735" s="3560"/>
      <c r="D735" s="3555"/>
      <c r="E735" s="2751"/>
      <c r="F735" s="2751"/>
      <c r="G735" s="2751"/>
      <c r="H735" s="3555"/>
      <c r="I735" s="3555"/>
      <c r="J735" s="2751"/>
      <c r="K735" s="2751"/>
      <c r="L735" s="2751"/>
      <c r="M735" s="3555"/>
      <c r="N735" s="3555"/>
      <c r="O735" s="2751"/>
      <c r="P735" s="2751"/>
      <c r="Q735" s="2751"/>
      <c r="BB735" s="425"/>
    </row>
    <row r="736" s="238" customFormat="true" ht="25.15" customHeight="true" x14ac:dyDescent="0.2">
      <c r="A736" s="425"/>
      <c r="B736" s="425"/>
      <c r="C736" s="3560"/>
      <c r="D736" s="3555"/>
      <c r="E736" s="2751"/>
      <c r="F736" s="2751"/>
      <c r="G736" s="2751"/>
      <c r="H736" s="3555"/>
      <c r="I736" s="3555"/>
      <c r="J736" s="2751"/>
      <c r="K736" s="2751"/>
      <c r="L736" s="2751"/>
      <c r="M736" s="3555"/>
      <c r="N736" s="3555"/>
      <c r="O736" s="2751"/>
      <c r="P736" s="2751"/>
      <c r="Q736" s="2751"/>
      <c r="BB736" s="425"/>
    </row>
    <row r="737" s="238" customFormat="true" ht="25.15" customHeight="true" x14ac:dyDescent="0.2">
      <c r="A737" s="425"/>
      <c r="B737" s="425"/>
      <c r="C737" s="3560"/>
      <c r="D737" s="3555"/>
      <c r="E737" s="2751"/>
      <c r="F737" s="2751"/>
      <c r="G737" s="2751"/>
      <c r="H737" s="3555"/>
      <c r="I737" s="3555"/>
      <c r="J737" s="2751"/>
      <c r="K737" s="2751"/>
      <c r="L737" s="2751"/>
      <c r="M737" s="3555"/>
      <c r="N737" s="3555"/>
      <c r="O737" s="2751"/>
      <c r="P737" s="2751"/>
      <c r="Q737" s="2751"/>
      <c r="BB737" s="425"/>
    </row>
    <row r="738" s="238" customFormat="true" ht="25.15" customHeight="true" x14ac:dyDescent="0.2">
      <c r="A738" s="425"/>
      <c r="B738" s="425"/>
      <c r="C738" s="3560"/>
      <c r="D738" s="3555"/>
      <c r="E738" s="2751"/>
      <c r="F738" s="2751"/>
      <c r="G738" s="2751"/>
      <c r="H738" s="3555"/>
      <c r="I738" s="3555"/>
      <c r="J738" s="2751"/>
      <c r="K738" s="2751"/>
      <c r="L738" s="2751"/>
      <c r="M738" s="3555"/>
      <c r="N738" s="3555"/>
      <c r="O738" s="2751"/>
      <c r="P738" s="2751"/>
      <c r="Q738" s="2751"/>
      <c r="BB738" s="425"/>
    </row>
    <row r="739" s="238" customFormat="true" ht="25.15" customHeight="true" x14ac:dyDescent="0.2">
      <c r="A739" s="425"/>
      <c r="B739" s="425"/>
      <c r="C739" s="3560"/>
      <c r="D739" s="3555"/>
      <c r="E739" s="2751"/>
      <c r="F739" s="2751"/>
      <c r="G739" s="2751"/>
      <c r="H739" s="3555"/>
      <c r="I739" s="3555"/>
      <c r="J739" s="2751"/>
      <c r="K739" s="2751"/>
      <c r="L739" s="2751"/>
      <c r="M739" s="3555"/>
      <c r="N739" s="3555"/>
      <c r="O739" s="2751"/>
      <c r="P739" s="2751"/>
      <c r="Q739" s="2751"/>
      <c r="BB739" s="425"/>
    </row>
    <row r="740" s="238" customFormat="true" ht="25.15" customHeight="true" x14ac:dyDescent="0.2">
      <c r="A740" s="425"/>
      <c r="B740" s="425"/>
      <c r="C740" s="3560"/>
      <c r="D740" s="3555"/>
      <c r="E740" s="2751"/>
      <c r="F740" s="2751"/>
      <c r="G740" s="2751"/>
      <c r="H740" s="3555"/>
      <c r="I740" s="3555"/>
      <c r="J740" s="2751"/>
      <c r="K740" s="2751"/>
      <c r="L740" s="2751"/>
      <c r="M740" s="3555"/>
      <c r="N740" s="3555"/>
      <c r="O740" s="2751"/>
      <c r="P740" s="2751"/>
      <c r="Q740" s="2751"/>
      <c r="BB740" s="425"/>
    </row>
    <row r="741" s="238" customFormat="true" ht="25.15" customHeight="true" x14ac:dyDescent="0.2">
      <c r="A741" s="425"/>
      <c r="B741" s="425"/>
      <c r="C741" s="3560"/>
      <c r="D741" s="3555"/>
      <c r="E741" s="2751"/>
      <c r="F741" s="2751"/>
      <c r="G741" s="2751"/>
      <c r="H741" s="3555"/>
      <c r="I741" s="3555"/>
      <c r="J741" s="2751"/>
      <c r="K741" s="2751"/>
      <c r="L741" s="2751"/>
      <c r="M741" s="3555"/>
      <c r="N741" s="3555"/>
      <c r="O741" s="2751"/>
      <c r="P741" s="2751"/>
      <c r="Q741" s="2751"/>
      <c r="BB741" s="425"/>
    </row>
    <row r="742" s="238" customFormat="true" ht="25.15" customHeight="true" x14ac:dyDescent="0.2">
      <c r="A742" s="425"/>
      <c r="B742" s="425"/>
      <c r="C742" s="3560"/>
      <c r="D742" s="3555"/>
      <c r="E742" s="2751"/>
      <c r="F742" s="2751"/>
      <c r="G742" s="2751"/>
      <c r="H742" s="3555"/>
      <c r="I742" s="3555"/>
      <c r="J742" s="2751"/>
      <c r="K742" s="2751"/>
      <c r="L742" s="2751"/>
      <c r="M742" s="3555"/>
      <c r="N742" s="3555"/>
      <c r="O742" s="2751"/>
      <c r="P742" s="2751"/>
      <c r="Q742" s="2751"/>
      <c r="BB742" s="425"/>
    </row>
    <row r="743" s="238" customFormat="true" ht="25.15" customHeight="true" x14ac:dyDescent="0.2">
      <c r="A743" s="425"/>
      <c r="B743" s="425"/>
      <c r="C743" s="3560"/>
      <c r="D743" s="3555"/>
      <c r="E743" s="2751"/>
      <c r="F743" s="2751"/>
      <c r="G743" s="2751"/>
      <c r="H743" s="3555"/>
      <c r="I743" s="3555"/>
      <c r="J743" s="2751"/>
      <c r="K743" s="2751"/>
      <c r="L743" s="2751"/>
      <c r="M743" s="3555"/>
      <c r="N743" s="3555"/>
      <c r="O743" s="2751"/>
      <c r="P743" s="2751"/>
      <c r="Q743" s="2751"/>
      <c r="BB743" s="425"/>
    </row>
    <row r="744" s="238" customFormat="true" ht="25.15" customHeight="true" x14ac:dyDescent="0.2">
      <c r="A744" s="425"/>
      <c r="B744" s="425"/>
      <c r="C744" s="3560"/>
      <c r="D744" s="3555"/>
      <c r="E744" s="2751"/>
      <c r="F744" s="2751"/>
      <c r="G744" s="2751"/>
      <c r="H744" s="3555"/>
      <c r="I744" s="3555"/>
      <c r="J744" s="2751"/>
      <c r="K744" s="2751"/>
      <c r="L744" s="2751"/>
      <c r="M744" s="3555"/>
      <c r="N744" s="3555"/>
      <c r="O744" s="2751"/>
      <c r="P744" s="2751"/>
      <c r="Q744" s="2751"/>
      <c r="BB744" s="425"/>
    </row>
    <row r="745" s="238" customFormat="true" ht="25.15" customHeight="true" x14ac:dyDescent="0.2">
      <c r="A745" s="425"/>
      <c r="B745" s="425"/>
      <c r="C745" s="3560"/>
      <c r="D745" s="3555"/>
      <c r="E745" s="2751"/>
      <c r="F745" s="2751"/>
      <c r="G745" s="2751"/>
      <c r="H745" s="3555"/>
      <c r="I745" s="3555"/>
      <c r="J745" s="2751"/>
      <c r="K745" s="2751"/>
      <c r="L745" s="2751"/>
      <c r="M745" s="3555"/>
      <c r="N745" s="3555"/>
      <c r="O745" s="2751"/>
      <c r="P745" s="2751"/>
      <c r="Q745" s="2751"/>
      <c r="BB745" s="425"/>
    </row>
    <row r="746" s="238" customFormat="true" ht="25.15" customHeight="true" x14ac:dyDescent="0.2">
      <c r="A746" s="425"/>
      <c r="B746" s="425"/>
      <c r="C746" s="3560"/>
      <c r="D746" s="3555"/>
      <c r="E746" s="2751"/>
      <c r="F746" s="2751"/>
      <c r="G746" s="2751"/>
      <c r="H746" s="3555"/>
      <c r="I746" s="3555"/>
      <c r="J746" s="2751"/>
      <c r="K746" s="2751"/>
      <c r="L746" s="2751"/>
      <c r="M746" s="3555"/>
      <c r="N746" s="3555"/>
      <c r="O746" s="2751"/>
      <c r="P746" s="2751"/>
      <c r="Q746" s="2751"/>
      <c r="BB746" s="425"/>
    </row>
    <row r="747" s="238" customFormat="true" ht="25.15" customHeight="true" x14ac:dyDescent="0.2">
      <c r="A747" s="425"/>
      <c r="B747" s="425"/>
      <c r="C747" s="3560"/>
      <c r="D747" s="3555"/>
      <c r="E747" s="2751"/>
      <c r="F747" s="2751"/>
      <c r="G747" s="2751"/>
      <c r="H747" s="3555"/>
      <c r="I747" s="3555"/>
      <c r="J747" s="2751"/>
      <c r="K747" s="2751"/>
      <c r="L747" s="2751"/>
      <c r="M747" s="3555"/>
      <c r="N747" s="3555"/>
      <c r="O747" s="2751"/>
      <c r="P747" s="2751"/>
      <c r="Q747" s="2751"/>
      <c r="BB747" s="425"/>
    </row>
    <row r="748" s="238" customFormat="true" ht="25.15" customHeight="true" x14ac:dyDescent="0.2">
      <c r="A748" s="425"/>
      <c r="B748" s="425"/>
      <c r="C748" s="3560"/>
      <c r="D748" s="3555"/>
      <c r="E748" s="2751"/>
      <c r="F748" s="2751"/>
      <c r="G748" s="2751"/>
      <c r="H748" s="3555"/>
      <c r="I748" s="3555"/>
      <c r="J748" s="2751"/>
      <c r="K748" s="2751"/>
      <c r="L748" s="2751"/>
      <c r="M748" s="3555"/>
      <c r="N748" s="3555"/>
      <c r="O748" s="2751"/>
      <c r="P748" s="2751"/>
      <c r="Q748" s="2751"/>
      <c r="BB748" s="425"/>
    </row>
    <row r="749" s="238" customFormat="true" ht="25.15" customHeight="true" x14ac:dyDescent="0.2">
      <c r="A749" s="425"/>
      <c r="B749" s="425"/>
      <c r="C749" s="3560"/>
      <c r="D749" s="3555"/>
      <c r="E749" s="2751"/>
      <c r="F749" s="2751"/>
      <c r="G749" s="2751"/>
      <c r="H749" s="3555"/>
      <c r="I749" s="3555"/>
      <c r="J749" s="2751"/>
      <c r="K749" s="2751"/>
      <c r="L749" s="2751"/>
      <c r="M749" s="3555"/>
      <c r="N749" s="3555"/>
      <c r="O749" s="2751"/>
      <c r="P749" s="2751"/>
      <c r="Q749" s="2751"/>
      <c r="BB749" s="425"/>
    </row>
    <row r="750" s="238" customFormat="true" ht="25.15" customHeight="true" x14ac:dyDescent="0.2">
      <c r="A750" s="425"/>
      <c r="B750" s="425"/>
      <c r="C750" s="3560"/>
      <c r="D750" s="3555"/>
      <c r="E750" s="2751"/>
      <c r="F750" s="2751"/>
      <c r="G750" s="2751"/>
      <c r="H750" s="3555"/>
      <c r="I750" s="3555"/>
      <c r="J750" s="2751"/>
      <c r="K750" s="2751"/>
      <c r="L750" s="2751"/>
      <c r="M750" s="3555"/>
      <c r="N750" s="3555"/>
      <c r="O750" s="2751"/>
      <c r="P750" s="2751"/>
      <c r="Q750" s="2751"/>
      <c r="BB750" s="425"/>
    </row>
    <row r="751" s="238" customFormat="true" ht="25.15" customHeight="true" x14ac:dyDescent="0.2">
      <c r="A751" s="425"/>
      <c r="B751" s="425"/>
      <c r="C751" s="3560"/>
      <c r="D751" s="3555"/>
      <c r="E751" s="2751"/>
      <c r="F751" s="2751"/>
      <c r="G751" s="2751"/>
      <c r="H751" s="3555"/>
      <c r="I751" s="3555"/>
      <c r="J751" s="2751"/>
      <c r="K751" s="2751"/>
      <c r="L751" s="2751"/>
      <c r="M751" s="3555"/>
      <c r="N751" s="3555"/>
      <c r="O751" s="2751"/>
      <c r="P751" s="2751"/>
      <c r="Q751" s="2751"/>
      <c r="BB751" s="425"/>
    </row>
    <row r="752" s="238" customFormat="true" ht="25.15" customHeight="true" x14ac:dyDescent="0.2">
      <c r="A752" s="425"/>
      <c r="B752" s="425"/>
      <c r="C752" s="3560"/>
      <c r="D752" s="3555"/>
      <c r="E752" s="2751"/>
      <c r="F752" s="2751"/>
      <c r="G752" s="2751"/>
      <c r="H752" s="3555"/>
      <c r="I752" s="3555"/>
      <c r="J752" s="2751"/>
      <c r="K752" s="2751"/>
      <c r="L752" s="2751"/>
      <c r="M752" s="3555"/>
      <c r="N752" s="3555"/>
      <c r="O752" s="2751"/>
      <c r="P752" s="2751"/>
      <c r="Q752" s="2751"/>
      <c r="BB752" s="425"/>
    </row>
    <row r="753" s="238" customFormat="true" ht="25.15" customHeight="true" x14ac:dyDescent="0.2">
      <c r="A753" s="425"/>
      <c r="B753" s="425"/>
      <c r="C753" s="3560"/>
      <c r="D753" s="3555"/>
      <c r="E753" s="2751"/>
      <c r="F753" s="2751"/>
      <c r="G753" s="2751"/>
      <c r="H753" s="3555"/>
      <c r="I753" s="3555"/>
      <c r="J753" s="2751"/>
      <c r="K753" s="2751"/>
      <c r="L753" s="2751"/>
      <c r="M753" s="3555"/>
      <c r="N753" s="3555"/>
      <c r="O753" s="2751"/>
      <c r="P753" s="2751"/>
      <c r="Q753" s="2751"/>
      <c r="BB753" s="425"/>
    </row>
    <row r="754" s="238" customFormat="true" ht="25.15" customHeight="true" x14ac:dyDescent="0.2">
      <c r="A754" s="425"/>
      <c r="B754" s="425"/>
      <c r="C754" s="3560"/>
      <c r="D754" s="3555"/>
      <c r="E754" s="2751"/>
      <c r="F754" s="2751"/>
      <c r="G754" s="2751"/>
      <c r="H754" s="3555"/>
      <c r="I754" s="3555"/>
      <c r="J754" s="2751"/>
      <c r="K754" s="2751"/>
      <c r="L754" s="2751"/>
      <c r="M754" s="3555"/>
      <c r="N754" s="3555"/>
      <c r="O754" s="2751"/>
      <c r="P754" s="2751"/>
      <c r="Q754" s="2751"/>
      <c r="BB754" s="425"/>
    </row>
    <row r="755" s="238" customFormat="true" ht="25.15" customHeight="true" x14ac:dyDescent="0.2">
      <c r="A755" s="425"/>
      <c r="B755" s="425"/>
      <c r="C755" s="3560"/>
      <c r="D755" s="3555"/>
      <c r="E755" s="2751"/>
      <c r="F755" s="2751"/>
      <c r="G755" s="2751"/>
      <c r="H755" s="3555"/>
      <c r="I755" s="3555"/>
      <c r="J755" s="2751"/>
      <c r="K755" s="2751"/>
      <c r="L755" s="2751"/>
      <c r="M755" s="3555"/>
      <c r="N755" s="3555"/>
      <c r="O755" s="2751"/>
      <c r="P755" s="2751"/>
      <c r="Q755" s="2751"/>
      <c r="BB755" s="425"/>
    </row>
    <row r="756" s="238" customFormat="true" ht="25.15" customHeight="true" x14ac:dyDescent="0.2">
      <c r="A756" s="425"/>
      <c r="B756" s="425"/>
      <c r="C756" s="3560"/>
      <c r="D756" s="3555"/>
      <c r="E756" s="2751"/>
      <c r="F756" s="2751"/>
      <c r="G756" s="2751"/>
      <c r="H756" s="3555"/>
      <c r="I756" s="3555"/>
      <c r="J756" s="2751"/>
      <c r="K756" s="2751"/>
      <c r="L756" s="2751"/>
      <c r="M756" s="3555"/>
      <c r="N756" s="3555"/>
      <c r="O756" s="2751"/>
      <c r="P756" s="2751"/>
      <c r="Q756" s="2751"/>
      <c r="BB756" s="425"/>
    </row>
    <row r="757" s="238" customFormat="true" ht="25.15" customHeight="true" x14ac:dyDescent="0.2">
      <c r="A757" s="425"/>
      <c r="B757" s="425"/>
      <c r="C757" s="3560"/>
      <c r="D757" s="3555"/>
      <c r="E757" s="2751"/>
      <c r="F757" s="2751"/>
      <c r="G757" s="2751"/>
      <c r="H757" s="3555"/>
      <c r="I757" s="3555"/>
      <c r="J757" s="2751"/>
      <c r="K757" s="2751"/>
      <c r="L757" s="2751"/>
      <c r="M757" s="3555"/>
      <c r="N757" s="3555"/>
      <c r="O757" s="2751"/>
      <c r="P757" s="2751"/>
      <c r="Q757" s="2751"/>
      <c r="BB757" s="425"/>
    </row>
    <row r="758" s="238" customFormat="true" ht="25.15" customHeight="true" x14ac:dyDescent="0.2">
      <c r="A758" s="425"/>
      <c r="B758" s="425"/>
      <c r="C758" s="3560"/>
      <c r="D758" s="3555"/>
      <c r="E758" s="2751"/>
      <c r="F758" s="2751"/>
      <c r="G758" s="2751"/>
      <c r="H758" s="3555"/>
      <c r="I758" s="3555"/>
      <c r="J758" s="2751"/>
      <c r="K758" s="2751"/>
      <c r="L758" s="2751"/>
      <c r="M758" s="3555"/>
      <c r="N758" s="3555"/>
      <c r="O758" s="2751"/>
      <c r="P758" s="2751"/>
      <c r="Q758" s="2751"/>
      <c r="BB758" s="425"/>
    </row>
    <row r="759" s="238" customFormat="true" ht="25.15" customHeight="true" x14ac:dyDescent="0.2">
      <c r="A759" s="425"/>
      <c r="B759" s="425"/>
      <c r="C759" s="3560"/>
      <c r="D759" s="3555"/>
      <c r="E759" s="2751"/>
      <c r="F759" s="2751"/>
      <c r="G759" s="2751"/>
      <c r="H759" s="3555"/>
      <c r="I759" s="3555"/>
      <c r="J759" s="2751"/>
      <c r="K759" s="2751"/>
      <c r="L759" s="2751"/>
      <c r="M759" s="3555"/>
      <c r="N759" s="3555"/>
      <c r="O759" s="2751"/>
      <c r="P759" s="2751"/>
      <c r="Q759" s="2751"/>
      <c r="BB759" s="425"/>
    </row>
    <row r="760" s="238" customFormat="true" ht="25.15" customHeight="true" x14ac:dyDescent="0.2">
      <c r="A760" s="425"/>
      <c r="B760" s="425"/>
      <c r="C760" s="3560"/>
      <c r="D760" s="3555"/>
      <c r="E760" s="2751"/>
      <c r="F760" s="2751"/>
      <c r="G760" s="2751"/>
      <c r="H760" s="3555"/>
      <c r="I760" s="3555"/>
      <c r="J760" s="2751"/>
      <c r="K760" s="2751"/>
      <c r="L760" s="2751"/>
      <c r="M760" s="3555"/>
      <c r="N760" s="3555"/>
      <c r="O760" s="2751"/>
      <c r="P760" s="2751"/>
      <c r="Q760" s="2751"/>
      <c r="BB760" s="425"/>
    </row>
    <row r="761" s="238" customFormat="true" ht="25.15" customHeight="true" x14ac:dyDescent="0.2">
      <c r="A761" s="425"/>
      <c r="B761" s="425"/>
      <c r="C761" s="3560"/>
      <c r="D761" s="3555"/>
      <c r="E761" s="2751"/>
      <c r="F761" s="2751"/>
      <c r="G761" s="2751"/>
      <c r="H761" s="3555"/>
      <c r="I761" s="3555"/>
      <c r="J761" s="2751"/>
      <c r="K761" s="2751"/>
      <c r="L761" s="2751"/>
      <c r="M761" s="3555"/>
      <c r="N761" s="3555"/>
      <c r="O761" s="2751"/>
      <c r="P761" s="2751"/>
      <c r="Q761" s="2751"/>
      <c r="BB761" s="425"/>
    </row>
    <row r="762" s="238" customFormat="true" ht="25.15" customHeight="true" x14ac:dyDescent="0.2">
      <c r="A762" s="425"/>
      <c r="B762" s="425"/>
      <c r="C762" s="3560"/>
      <c r="D762" s="3555"/>
      <c r="E762" s="2751"/>
      <c r="F762" s="2751"/>
      <c r="G762" s="2751"/>
      <c r="H762" s="3555"/>
      <c r="I762" s="3555"/>
      <c r="J762" s="2751"/>
      <c r="K762" s="2751"/>
      <c r="L762" s="2751"/>
      <c r="M762" s="3555"/>
      <c r="N762" s="3555"/>
      <c r="O762" s="2751"/>
      <c r="P762" s="2751"/>
      <c r="Q762" s="2751"/>
      <c r="BB762" s="425"/>
    </row>
    <row r="763" s="238" customFormat="true" ht="25.15" customHeight="true" x14ac:dyDescent="0.2">
      <c r="A763" s="425"/>
      <c r="B763" s="425"/>
      <c r="C763" s="3560"/>
      <c r="D763" s="3555"/>
      <c r="E763" s="2751"/>
      <c r="F763" s="2751"/>
      <c r="G763" s="2751"/>
      <c r="H763" s="3555"/>
      <c r="I763" s="3555"/>
      <c r="J763" s="2751"/>
      <c r="K763" s="2751"/>
      <c r="L763" s="2751"/>
      <c r="M763" s="3555"/>
      <c r="N763" s="3555"/>
      <c r="O763" s="2751"/>
      <c r="P763" s="2751"/>
      <c r="Q763" s="2751"/>
      <c r="BB763" s="425"/>
    </row>
    <row r="764" s="238" customFormat="true" ht="25.15" customHeight="true" x14ac:dyDescent="0.2">
      <c r="A764" s="425"/>
      <c r="B764" s="425"/>
      <c r="C764" s="3560"/>
      <c r="D764" s="3555"/>
      <c r="E764" s="2751"/>
      <c r="F764" s="2751"/>
      <c r="G764" s="2751"/>
      <c r="H764" s="3555"/>
      <c r="I764" s="3555"/>
      <c r="J764" s="2751"/>
      <c r="K764" s="2751"/>
      <c r="L764" s="2751"/>
      <c r="M764" s="3555"/>
      <c r="N764" s="3555"/>
      <c r="O764" s="2751"/>
      <c r="P764" s="2751"/>
      <c r="Q764" s="2751"/>
      <c r="BB764" s="425"/>
    </row>
    <row r="765" s="238" customFormat="true" ht="25.15" customHeight="true" x14ac:dyDescent="0.2">
      <c r="A765" s="425"/>
      <c r="B765" s="425"/>
      <c r="C765" s="3560"/>
      <c r="D765" s="3555"/>
      <c r="E765" s="2751"/>
      <c r="F765" s="2751"/>
      <c r="G765" s="2751"/>
      <c r="H765" s="3555"/>
      <c r="I765" s="3555"/>
      <c r="J765" s="2751"/>
      <c r="K765" s="2751"/>
      <c r="L765" s="2751"/>
      <c r="M765" s="3555"/>
      <c r="N765" s="3555"/>
      <c r="O765" s="2751"/>
      <c r="P765" s="2751"/>
      <c r="Q765" s="2751"/>
      <c r="BB765" s="425"/>
    </row>
    <row r="766" s="238" customFormat="true" ht="25.15" customHeight="true" x14ac:dyDescent="0.2">
      <c r="A766" s="425"/>
      <c r="B766" s="425"/>
      <c r="C766" s="3560"/>
      <c r="D766" s="3555"/>
      <c r="E766" s="2751"/>
      <c r="F766" s="2751"/>
      <c r="G766" s="2751"/>
      <c r="H766" s="3555"/>
      <c r="I766" s="3555"/>
      <c r="J766" s="2751"/>
      <c r="K766" s="2751"/>
      <c r="L766" s="2751"/>
      <c r="M766" s="3555"/>
      <c r="N766" s="3555"/>
      <c r="O766" s="2751"/>
      <c r="P766" s="2751"/>
      <c r="Q766" s="2751"/>
      <c r="BB766" s="425"/>
    </row>
    <row r="767" s="238" customFormat="true" ht="25.15" customHeight="true" x14ac:dyDescent="0.2">
      <c r="A767" s="425"/>
      <c r="B767" s="425"/>
      <c r="C767" s="3560"/>
      <c r="D767" s="3555"/>
      <c r="E767" s="2751"/>
      <c r="F767" s="2751"/>
      <c r="G767" s="2751"/>
      <c r="H767" s="3555"/>
      <c r="I767" s="3555"/>
      <c r="J767" s="2751"/>
      <c r="K767" s="2751"/>
      <c r="L767" s="2751"/>
      <c r="M767" s="3555"/>
      <c r="N767" s="3555"/>
      <c r="O767" s="2751"/>
      <c r="P767" s="2751"/>
      <c r="Q767" s="2751"/>
      <c r="BB767" s="425"/>
    </row>
    <row r="768" s="236" customFormat="true" ht="25.15" customHeight="true" x14ac:dyDescent="0.2">
      <c r="A768" s="426"/>
      <c r="B768" s="426"/>
      <c r="C768" s="3560"/>
      <c r="D768" s="3555"/>
      <c r="E768" s="2751"/>
      <c r="F768" s="2751"/>
      <c r="G768" s="2751"/>
      <c r="H768" s="3555"/>
      <c r="I768" s="3555"/>
      <c r="J768" s="2751"/>
      <c r="K768" s="2751"/>
      <c r="L768" s="2751"/>
      <c r="M768" s="3555"/>
      <c r="N768" s="3555"/>
      <c r="O768" s="2751"/>
      <c r="P768" s="2751"/>
      <c r="Q768" s="2751"/>
      <c r="BB768" s="426"/>
    </row>
    <row r="769" s="236" customFormat="true" ht="25.15" customHeight="true" x14ac:dyDescent="0.2">
      <c r="A769" s="426"/>
      <c r="B769" s="426"/>
      <c r="C769" s="3560"/>
      <c r="D769" s="3555"/>
      <c r="E769" s="2751"/>
      <c r="F769" s="2751"/>
      <c r="G769" s="2751"/>
      <c r="H769" s="3555"/>
      <c r="I769" s="3555"/>
      <c r="J769" s="2751"/>
      <c r="K769" s="2751"/>
      <c r="L769" s="2751"/>
      <c r="M769" s="3555"/>
      <c r="N769" s="3555"/>
      <c r="O769" s="2751"/>
      <c r="P769" s="2751"/>
      <c r="Q769" s="2751"/>
      <c r="BB769" s="426"/>
    </row>
    <row r="770" s="236" customFormat="true" ht="25.15" customHeight="true" x14ac:dyDescent="0.2">
      <c r="A770" s="426"/>
      <c r="B770" s="426"/>
      <c r="C770" s="3560"/>
      <c r="D770" s="3555"/>
      <c r="E770" s="2751"/>
      <c r="F770" s="2751"/>
      <c r="G770" s="2751"/>
      <c r="H770" s="3555"/>
      <c r="I770" s="3555"/>
      <c r="J770" s="2751"/>
      <c r="K770" s="2751"/>
      <c r="L770" s="2751"/>
      <c r="M770" s="3555"/>
      <c r="N770" s="3555"/>
      <c r="O770" s="2751"/>
      <c r="P770" s="2751"/>
      <c r="Q770" s="2751"/>
      <c r="BB770" s="426"/>
    </row>
    <row r="771" s="236" customFormat="true" ht="25.15" customHeight="true" x14ac:dyDescent="0.2">
      <c r="A771" s="426"/>
      <c r="B771" s="426"/>
      <c r="C771" s="3560"/>
      <c r="D771" s="3555"/>
      <c r="E771" s="2751"/>
      <c r="F771" s="2751"/>
      <c r="G771" s="2751"/>
      <c r="H771" s="3555"/>
      <c r="I771" s="3555"/>
      <c r="J771" s="2751"/>
      <c r="K771" s="2751"/>
      <c r="L771" s="2751"/>
      <c r="M771" s="3555"/>
      <c r="N771" s="3555"/>
      <c r="O771" s="2751"/>
      <c r="P771" s="2751"/>
      <c r="Q771" s="2751"/>
      <c r="BB771" s="426"/>
    </row>
    <row r="772" s="236" customFormat="true" ht="25.15" customHeight="true" x14ac:dyDescent="0.2">
      <c r="A772" s="426"/>
      <c r="B772" s="426"/>
      <c r="C772" s="3560"/>
      <c r="D772" s="3555"/>
      <c r="E772" s="2751"/>
      <c r="F772" s="2751"/>
      <c r="G772" s="2751"/>
      <c r="H772" s="3555"/>
      <c r="I772" s="3555"/>
      <c r="J772" s="2751"/>
      <c r="K772" s="2751"/>
      <c r="L772" s="2751"/>
      <c r="M772" s="3555"/>
      <c r="N772" s="3555"/>
      <c r="O772" s="2751"/>
      <c r="P772" s="2751"/>
      <c r="Q772" s="2751"/>
      <c r="BB772" s="426"/>
    </row>
    <row r="773" s="236" customFormat="true" ht="25.15" customHeight="true" x14ac:dyDescent="0.2">
      <c r="A773" s="426"/>
      <c r="B773" s="426"/>
      <c r="C773" s="3560"/>
      <c r="D773" s="3555"/>
      <c r="E773" s="2751"/>
      <c r="F773" s="2751"/>
      <c r="G773" s="2751"/>
      <c r="H773" s="3555"/>
      <c r="I773" s="3555"/>
      <c r="J773" s="2751"/>
      <c r="K773" s="2751"/>
      <c r="L773" s="2751"/>
      <c r="M773" s="3555"/>
      <c r="N773" s="3555"/>
      <c r="O773" s="2751"/>
      <c r="P773" s="2751"/>
      <c r="Q773" s="2751"/>
      <c r="BB773" s="426"/>
    </row>
    <row r="774" s="236" customFormat="true" ht="25.15" customHeight="true" x14ac:dyDescent="0.2">
      <c r="A774" s="426"/>
      <c r="B774" s="426"/>
      <c r="C774" s="3560"/>
      <c r="D774" s="3555"/>
      <c r="E774" s="2751"/>
      <c r="F774" s="2751"/>
      <c r="G774" s="2751"/>
      <c r="H774" s="3555"/>
      <c r="I774" s="3555"/>
      <c r="J774" s="2751"/>
      <c r="K774" s="2751"/>
      <c r="L774" s="2751"/>
      <c r="M774" s="3555"/>
      <c r="N774" s="3555"/>
      <c r="O774" s="2751"/>
      <c r="P774" s="2751"/>
      <c r="Q774" s="2751"/>
      <c r="BB774" s="426"/>
    </row>
    <row r="775" s="236" customFormat="true" ht="25.15" customHeight="true" x14ac:dyDescent="0.2">
      <c r="A775" s="426"/>
      <c r="B775" s="426"/>
      <c r="C775" s="3560"/>
      <c r="D775" s="3555"/>
      <c r="E775" s="2751"/>
      <c r="F775" s="2751"/>
      <c r="G775" s="2751"/>
      <c r="H775" s="3555"/>
      <c r="I775" s="3555"/>
      <c r="J775" s="2751"/>
      <c r="K775" s="2751"/>
      <c r="L775" s="2751"/>
      <c r="M775" s="3555"/>
      <c r="N775" s="3555"/>
      <c r="O775" s="2751"/>
      <c r="P775" s="2751"/>
      <c r="Q775" s="2751"/>
      <c r="BB775" s="426"/>
    </row>
    <row r="776" s="236" customFormat="true" ht="25.15" customHeight="true" x14ac:dyDescent="0.2">
      <c r="A776" s="426"/>
      <c r="B776" s="426"/>
      <c r="C776" s="3560"/>
      <c r="D776" s="3555"/>
      <c r="E776" s="2751"/>
      <c r="F776" s="2751"/>
      <c r="G776" s="2751"/>
      <c r="H776" s="3555"/>
      <c r="I776" s="3555"/>
      <c r="J776" s="2751"/>
      <c r="K776" s="2751"/>
      <c r="L776" s="2751"/>
      <c r="M776" s="3555"/>
      <c r="N776" s="3555"/>
      <c r="O776" s="2751"/>
      <c r="P776" s="2751"/>
      <c r="Q776" s="2751"/>
      <c r="BB776" s="426"/>
    </row>
    <row r="777" s="236" customFormat="true" ht="25.15" customHeight="true" x14ac:dyDescent="0.2">
      <c r="A777" s="426"/>
      <c r="B777" s="426"/>
      <c r="C777" s="3560"/>
      <c r="D777" s="3555"/>
      <c r="E777" s="2751"/>
      <c r="F777" s="2751"/>
      <c r="G777" s="2751"/>
      <c r="H777" s="3555"/>
      <c r="I777" s="3555"/>
      <c r="J777" s="2751"/>
      <c r="K777" s="2751"/>
      <c r="L777" s="2751"/>
      <c r="M777" s="3555"/>
      <c r="N777" s="3555"/>
      <c r="O777" s="2751"/>
      <c r="P777" s="2751"/>
      <c r="Q777" s="2751"/>
      <c r="BB777" s="426"/>
    </row>
    <row r="778" s="236" customFormat="true" ht="25.15" customHeight="true" x14ac:dyDescent="0.2">
      <c r="A778" s="426"/>
      <c r="B778" s="426"/>
      <c r="C778" s="3560"/>
      <c r="D778" s="3555"/>
      <c r="E778" s="2751"/>
      <c r="F778" s="2751"/>
      <c r="G778" s="2751"/>
      <c r="H778" s="3555"/>
      <c r="I778" s="3555"/>
      <c r="J778" s="2751"/>
      <c r="K778" s="2751"/>
      <c r="L778" s="2751"/>
      <c r="M778" s="3555"/>
      <c r="N778" s="3555"/>
      <c r="O778" s="2751"/>
      <c r="P778" s="2751"/>
      <c r="Q778" s="2751"/>
      <c r="BB778" s="426"/>
    </row>
    <row r="779" s="236" customFormat="true" ht="25.15" customHeight="true" x14ac:dyDescent="0.2">
      <c r="A779" s="426"/>
      <c r="B779" s="426"/>
      <c r="C779" s="3560"/>
      <c r="D779" s="3555"/>
      <c r="E779" s="2751"/>
      <c r="F779" s="2751"/>
      <c r="G779" s="2751"/>
      <c r="H779" s="3555"/>
      <c r="I779" s="3555"/>
      <c r="J779" s="2751"/>
      <c r="K779" s="2751"/>
      <c r="L779" s="2751"/>
      <c r="M779" s="3555"/>
      <c r="N779" s="3555"/>
      <c r="O779" s="2751"/>
      <c r="P779" s="2751"/>
      <c r="Q779" s="2751"/>
      <c r="BB779" s="426"/>
    </row>
    <row r="780" s="236" customFormat="true" ht="25.15" customHeight="true" x14ac:dyDescent="0.2">
      <c r="A780" s="426"/>
      <c r="B780" s="426"/>
      <c r="C780" s="3560"/>
      <c r="D780" s="3555"/>
      <c r="E780" s="2751"/>
      <c r="F780" s="2751"/>
      <c r="G780" s="2751"/>
      <c r="H780" s="3555"/>
      <c r="I780" s="3555"/>
      <c r="J780" s="2751"/>
      <c r="K780" s="2751"/>
      <c r="L780" s="2751"/>
      <c r="M780" s="3555"/>
      <c r="N780" s="3555"/>
      <c r="O780" s="2751"/>
      <c r="P780" s="2751"/>
      <c r="Q780" s="2751"/>
      <c r="BB780" s="426"/>
    </row>
    <row r="781" s="236" customFormat="true" ht="25.15" customHeight="true" x14ac:dyDescent="0.2">
      <c r="A781" s="426"/>
      <c r="B781" s="426"/>
      <c r="C781" s="3560"/>
      <c r="D781" s="3555"/>
      <c r="E781" s="2751"/>
      <c r="F781" s="2751"/>
      <c r="G781" s="2751"/>
      <c r="H781" s="3555"/>
      <c r="I781" s="3555"/>
      <c r="J781" s="2751"/>
      <c r="K781" s="2751"/>
      <c r="L781" s="2751"/>
      <c r="M781" s="3555"/>
      <c r="N781" s="3555"/>
      <c r="O781" s="2751"/>
      <c r="P781" s="2751"/>
      <c r="Q781" s="2751"/>
      <c r="BB781" s="426"/>
    </row>
    <row r="782" s="236" customFormat="true" ht="25.15" customHeight="true" x14ac:dyDescent="0.2">
      <c r="A782" s="426"/>
      <c r="B782" s="426"/>
      <c r="C782" s="3560"/>
      <c r="D782" s="3555"/>
      <c r="E782" s="2751"/>
      <c r="F782" s="2751"/>
      <c r="G782" s="2751"/>
      <c r="H782" s="3555"/>
      <c r="I782" s="3555"/>
      <c r="J782" s="2751"/>
      <c r="K782" s="2751"/>
      <c r="L782" s="2751"/>
      <c r="M782" s="3555"/>
      <c r="N782" s="3555"/>
      <c r="O782" s="2751"/>
      <c r="P782" s="2751"/>
      <c r="Q782" s="2751"/>
      <c r="BB782" s="426"/>
    </row>
    <row r="783" s="236" customFormat="true" ht="25.15" customHeight="true" x14ac:dyDescent="0.2">
      <c r="A783" s="426"/>
      <c r="B783" s="426"/>
      <c r="C783" s="3560"/>
      <c r="D783" s="3555"/>
      <c r="E783" s="2751"/>
      <c r="F783" s="2751"/>
      <c r="G783" s="2751"/>
      <c r="H783" s="3555"/>
      <c r="I783" s="3555"/>
      <c r="J783" s="2751"/>
      <c r="K783" s="2751"/>
      <c r="L783" s="2751"/>
      <c r="M783" s="3555"/>
      <c r="N783" s="3555"/>
      <c r="O783" s="2751"/>
      <c r="P783" s="2751"/>
      <c r="Q783" s="2751"/>
      <c r="BB783" s="426"/>
    </row>
    <row r="784" s="236" customFormat="true" ht="25.15" customHeight="true" x14ac:dyDescent="0.2">
      <c r="A784" s="426"/>
      <c r="B784" s="426"/>
      <c r="C784" s="3560"/>
      <c r="D784" s="3555"/>
      <c r="E784" s="2751"/>
      <c r="F784" s="2751"/>
      <c r="G784" s="2751"/>
      <c r="H784" s="3555"/>
      <c r="I784" s="3555"/>
      <c r="J784" s="2751"/>
      <c r="K784" s="2751"/>
      <c r="L784" s="2751"/>
      <c r="M784" s="3555"/>
      <c r="N784" s="3555"/>
      <c r="O784" s="2751"/>
      <c r="P784" s="2751"/>
      <c r="Q784" s="2751"/>
      <c r="BB784" s="426"/>
    </row>
    <row r="785" s="236" customFormat="true" ht="25.15" customHeight="true" x14ac:dyDescent="0.2">
      <c r="A785" s="426"/>
      <c r="B785" s="426"/>
      <c r="C785" s="3560"/>
      <c r="D785" s="3555"/>
      <c r="E785" s="2751"/>
      <c r="F785" s="2751"/>
      <c r="G785" s="2751"/>
      <c r="H785" s="3555"/>
      <c r="I785" s="3555"/>
      <c r="J785" s="2751"/>
      <c r="K785" s="2751"/>
      <c r="L785" s="2751"/>
      <c r="M785" s="3555"/>
      <c r="N785" s="3555"/>
      <c r="O785" s="2751"/>
      <c r="P785" s="2751"/>
      <c r="Q785" s="2751"/>
      <c r="BB785" s="426"/>
    </row>
    <row r="786" s="236" customFormat="true" ht="25.15" customHeight="true" x14ac:dyDescent="0.2">
      <c r="A786" s="426"/>
      <c r="B786" s="426"/>
      <c r="C786" s="3560"/>
      <c r="D786" s="3555"/>
      <c r="E786" s="2751"/>
      <c r="F786" s="2751"/>
      <c r="G786" s="2751"/>
      <c r="H786" s="3555"/>
      <c r="I786" s="3555"/>
      <c r="J786" s="2751"/>
      <c r="K786" s="2751"/>
      <c r="L786" s="2751"/>
      <c r="M786" s="3555"/>
      <c r="N786" s="3555"/>
      <c r="O786" s="2751"/>
      <c r="P786" s="2751"/>
      <c r="Q786" s="2751"/>
      <c r="BB786" s="426"/>
    </row>
    <row r="787" s="236" customFormat="true" ht="25.15" customHeight="true" x14ac:dyDescent="0.2">
      <c r="A787" s="426"/>
      <c r="B787" s="426"/>
      <c r="C787" s="3560"/>
      <c r="D787" s="3555"/>
      <c r="E787" s="2751"/>
      <c r="F787" s="2751"/>
      <c r="G787" s="2751"/>
      <c r="H787" s="3555"/>
      <c r="I787" s="3555"/>
      <c r="J787" s="2751"/>
      <c r="K787" s="2751"/>
      <c r="L787" s="2751"/>
      <c r="M787" s="3555"/>
      <c r="N787" s="3555"/>
      <c r="O787" s="2751"/>
      <c r="P787" s="2751"/>
      <c r="Q787" s="2751"/>
      <c r="BB787" s="426"/>
    </row>
    <row r="788" s="236" customFormat="true" ht="25.15" customHeight="true" x14ac:dyDescent="0.2">
      <c r="A788" s="426"/>
      <c r="B788" s="426"/>
      <c r="C788" s="3560"/>
      <c r="D788" s="3555"/>
      <c r="E788" s="2751"/>
      <c r="F788" s="2751"/>
      <c r="G788" s="2751"/>
      <c r="H788" s="3555"/>
      <c r="I788" s="3555"/>
      <c r="J788" s="2751"/>
      <c r="K788" s="2751"/>
      <c r="L788" s="2751"/>
      <c r="M788" s="3555"/>
      <c r="N788" s="3555"/>
      <c r="O788" s="2751"/>
      <c r="P788" s="2751"/>
      <c r="Q788" s="2751"/>
      <c r="BB788" s="426"/>
    </row>
    <row r="789" s="236" customFormat="true" ht="25.15" customHeight="true" x14ac:dyDescent="0.2">
      <c r="A789" s="426"/>
      <c r="B789" s="426"/>
      <c r="C789" s="3560"/>
      <c r="D789" s="3555"/>
      <c r="E789" s="2751"/>
      <c r="F789" s="2751"/>
      <c r="G789" s="2751"/>
      <c r="H789" s="3555"/>
      <c r="I789" s="3555"/>
      <c r="J789" s="2751"/>
      <c r="K789" s="2751"/>
      <c r="L789" s="2751"/>
      <c r="M789" s="3555"/>
      <c r="N789" s="3555"/>
      <c r="O789" s="2751"/>
      <c r="P789" s="2751"/>
      <c r="Q789" s="2751"/>
      <c r="BB789" s="426"/>
    </row>
    <row r="790" s="236" customFormat="true" ht="25.15" customHeight="true" x14ac:dyDescent="0.2">
      <c r="A790" s="426"/>
      <c r="B790" s="426"/>
      <c r="C790" s="3560"/>
      <c r="D790" s="3555"/>
      <c r="E790" s="2751"/>
      <c r="F790" s="2751"/>
      <c r="G790" s="2751"/>
      <c r="H790" s="3555"/>
      <c r="I790" s="3555"/>
      <c r="J790" s="2751"/>
      <c r="K790" s="2751"/>
      <c r="L790" s="2751"/>
      <c r="M790" s="3555"/>
      <c r="N790" s="3555"/>
      <c r="O790" s="2751"/>
      <c r="P790" s="2751"/>
      <c r="Q790" s="2751"/>
      <c r="BB790" s="426"/>
    </row>
    <row r="791" s="236" customFormat="true" ht="25.15" customHeight="true" x14ac:dyDescent="0.2">
      <c r="A791" s="426"/>
      <c r="B791" s="426"/>
      <c r="C791" s="3560"/>
      <c r="D791" s="3555"/>
      <c r="E791" s="2751"/>
      <c r="F791" s="2751"/>
      <c r="G791" s="2751"/>
      <c r="H791" s="3555"/>
      <c r="I791" s="3555"/>
      <c r="J791" s="2751"/>
      <c r="K791" s="2751"/>
      <c r="L791" s="2751"/>
      <c r="M791" s="3555"/>
      <c r="N791" s="3555"/>
      <c r="O791" s="2751"/>
      <c r="P791" s="2751"/>
      <c r="Q791" s="2751"/>
      <c r="BB791" s="426"/>
    </row>
    <row r="792" s="236" customFormat="true" ht="25.15" customHeight="true" x14ac:dyDescent="0.2">
      <c r="A792" s="426"/>
      <c r="B792" s="426"/>
      <c r="C792" s="3560"/>
      <c r="D792" s="3555"/>
      <c r="E792" s="2751"/>
      <c r="F792" s="2751"/>
      <c r="G792" s="2751"/>
      <c r="H792" s="3555"/>
      <c r="I792" s="3555"/>
      <c r="J792" s="2751"/>
      <c r="K792" s="2751"/>
      <c r="L792" s="2751"/>
      <c r="M792" s="3555"/>
      <c r="N792" s="3555"/>
      <c r="O792" s="2751"/>
      <c r="P792" s="2751"/>
      <c r="Q792" s="2751"/>
      <c r="BB792" s="426"/>
    </row>
    <row r="793" s="236" customFormat="true" ht="25.15" customHeight="true" x14ac:dyDescent="0.2">
      <c r="A793" s="426"/>
      <c r="B793" s="426"/>
      <c r="C793" s="3560"/>
      <c r="D793" s="3555"/>
      <c r="E793" s="2751"/>
      <c r="F793" s="2751"/>
      <c r="G793" s="2751"/>
      <c r="H793" s="3555"/>
      <c r="I793" s="3555"/>
      <c r="J793" s="2751"/>
      <c r="K793" s="2751"/>
      <c r="L793" s="2751"/>
      <c r="M793" s="3555"/>
      <c r="N793" s="3555"/>
      <c r="O793" s="2751"/>
      <c r="P793" s="2751"/>
      <c r="Q793" s="2751"/>
      <c r="BB793" s="426"/>
    </row>
    <row r="794" s="236" customFormat="true" ht="25.15" customHeight="true" x14ac:dyDescent="0.2">
      <c r="A794" s="426"/>
      <c r="B794" s="426"/>
      <c r="C794" s="3560"/>
      <c r="D794" s="3555"/>
      <c r="E794" s="2751"/>
      <c r="F794" s="2751"/>
      <c r="G794" s="2751"/>
      <c r="H794" s="3555"/>
      <c r="I794" s="3555"/>
      <c r="J794" s="2751"/>
      <c r="K794" s="2751"/>
      <c r="L794" s="2751"/>
      <c r="M794" s="3555"/>
      <c r="N794" s="3555"/>
      <c r="O794" s="2751"/>
      <c r="P794" s="2751"/>
      <c r="Q794" s="2751"/>
      <c r="BB794" s="426"/>
    </row>
    <row r="795" s="236" customFormat="true" ht="25.15" customHeight="true" x14ac:dyDescent="0.2">
      <c r="A795" s="426"/>
      <c r="B795" s="426"/>
      <c r="C795" s="3560"/>
      <c r="D795" s="3555"/>
      <c r="E795" s="2751"/>
      <c r="F795" s="2751"/>
      <c r="G795" s="2751"/>
      <c r="H795" s="3555"/>
      <c r="I795" s="3555"/>
      <c r="J795" s="2751"/>
      <c r="K795" s="2751"/>
      <c r="L795" s="2751"/>
      <c r="M795" s="3555"/>
      <c r="N795" s="3555"/>
      <c r="O795" s="2751"/>
      <c r="P795" s="2751"/>
      <c r="Q795" s="2751"/>
      <c r="BB795" s="426"/>
    </row>
    <row r="796" s="236" customFormat="true" ht="25.15" customHeight="true" x14ac:dyDescent="0.2">
      <c r="A796" s="426"/>
      <c r="B796" s="426"/>
      <c r="C796" s="3560"/>
      <c r="D796" s="3555"/>
      <c r="E796" s="2751"/>
      <c r="F796" s="2751"/>
      <c r="G796" s="2751"/>
      <c r="H796" s="3555"/>
      <c r="I796" s="3555"/>
      <c r="J796" s="2751"/>
      <c r="K796" s="2751"/>
      <c r="L796" s="2751"/>
      <c r="M796" s="3555"/>
      <c r="N796" s="3555"/>
      <c r="O796" s="2751"/>
      <c r="P796" s="2751"/>
      <c r="Q796" s="2751"/>
      <c r="BB796" s="426"/>
    </row>
    <row r="797" s="236" customFormat="true" ht="25.15" customHeight="true" x14ac:dyDescent="0.2">
      <c r="A797" s="426"/>
      <c r="B797" s="426"/>
      <c r="C797" s="3560"/>
      <c r="D797" s="3555"/>
      <c r="E797" s="2751"/>
      <c r="F797" s="2751"/>
      <c r="G797" s="2751"/>
      <c r="H797" s="3555"/>
      <c r="I797" s="3555"/>
      <c r="J797" s="2751"/>
      <c r="K797" s="2751"/>
      <c r="L797" s="2751"/>
      <c r="M797" s="3555"/>
      <c r="N797" s="3555"/>
      <c r="O797" s="2751"/>
      <c r="P797" s="2751"/>
      <c r="Q797" s="2751"/>
      <c r="BB797" s="426"/>
    </row>
    <row r="798" s="236" customFormat="true" ht="25.15" customHeight="true" x14ac:dyDescent="0.2">
      <c r="A798" s="426"/>
      <c r="B798" s="426"/>
      <c r="C798" s="3560"/>
      <c r="D798" s="3555"/>
      <c r="E798" s="2751"/>
      <c r="F798" s="2751"/>
      <c r="G798" s="2751"/>
      <c r="H798" s="3555"/>
      <c r="I798" s="3555"/>
      <c r="J798" s="2751"/>
      <c r="K798" s="2751"/>
      <c r="L798" s="2751"/>
      <c r="M798" s="3555"/>
      <c r="N798" s="3555"/>
      <c r="O798" s="2751"/>
      <c r="P798" s="2751"/>
      <c r="Q798" s="2751"/>
      <c r="BB798" s="426"/>
    </row>
    <row r="799" s="236" customFormat="true" ht="25.15" customHeight="true" x14ac:dyDescent="0.2">
      <c r="A799" s="426"/>
      <c r="B799" s="426"/>
      <c r="C799" s="3560"/>
      <c r="D799" s="3555"/>
      <c r="E799" s="2751"/>
      <c r="F799" s="2751"/>
      <c r="G799" s="2751"/>
      <c r="H799" s="3555"/>
      <c r="I799" s="3555"/>
      <c r="J799" s="2751"/>
      <c r="K799" s="2751"/>
      <c r="L799" s="2751"/>
      <c r="M799" s="3555"/>
      <c r="N799" s="3555"/>
      <c r="O799" s="2751"/>
      <c r="P799" s="2751"/>
      <c r="Q799" s="2751"/>
      <c r="BB799" s="426"/>
    </row>
    <row r="800" s="236" customFormat="true" ht="25.15" customHeight="true" x14ac:dyDescent="0.2">
      <c r="A800" s="426"/>
      <c r="B800" s="426"/>
      <c r="C800" s="3560"/>
      <c r="D800" s="3555"/>
      <c r="E800" s="2751"/>
      <c r="F800" s="2751"/>
      <c r="G800" s="2751"/>
      <c r="H800" s="3555"/>
      <c r="I800" s="3555"/>
      <c r="J800" s="2751"/>
      <c r="K800" s="2751"/>
      <c r="L800" s="2751"/>
      <c r="M800" s="3555"/>
      <c r="N800" s="3555"/>
      <c r="O800" s="2751"/>
      <c r="P800" s="2751"/>
      <c r="Q800" s="2751"/>
      <c r="BB800" s="426"/>
    </row>
    <row r="801" ht="25.15" customHeight="true" x14ac:dyDescent="0.2">
      <c r="C801" s="3560"/>
      <c r="D801" s="3555"/>
      <c r="E801" s="2751"/>
      <c r="F801" s="2751"/>
      <c r="G801" s="2751"/>
      <c r="H801" s="3555"/>
      <c r="I801" s="3555"/>
      <c r="J801" s="2751"/>
      <c r="K801" s="2751"/>
      <c r="L801" s="2751"/>
      <c r="M801" s="3555"/>
      <c r="N801" s="3555"/>
      <c r="O801" s="2751"/>
      <c r="P801" s="2751"/>
      <c r="Q801" s="2751"/>
    </row>
    <row r="802" ht="25.15" customHeight="true" x14ac:dyDescent="0.2">
      <c r="C802" s="3560"/>
      <c r="D802" s="3555"/>
      <c r="E802" s="2751"/>
      <c r="F802" s="2751"/>
      <c r="G802" s="2751"/>
      <c r="H802" s="3555"/>
      <c r="I802" s="3555"/>
      <c r="J802" s="2751"/>
      <c r="K802" s="2751"/>
      <c r="L802" s="2751"/>
      <c r="M802" s="3555"/>
      <c r="N802" s="3555"/>
      <c r="O802" s="2751"/>
      <c r="P802" s="2751"/>
      <c r="Q802" s="2751"/>
    </row>
    <row r="803" ht="25.15" customHeight="true" x14ac:dyDescent="0.2">
      <c r="C803" s="3560"/>
      <c r="D803" s="3555"/>
      <c r="E803" s="2751"/>
      <c r="F803" s="2751"/>
      <c r="G803" s="2751"/>
      <c r="H803" s="3555"/>
      <c r="I803" s="3555"/>
      <c r="J803" s="2751"/>
      <c r="K803" s="2751"/>
      <c r="L803" s="2751"/>
      <c r="M803" s="3555"/>
      <c r="N803" s="3555"/>
      <c r="O803" s="2751"/>
      <c r="P803" s="2751"/>
      <c r="Q803" s="2751"/>
    </row>
    <row r="804" ht="25.15" customHeight="true" x14ac:dyDescent="0.2">
      <c r="C804" s="3560"/>
      <c r="D804" s="3555"/>
      <c r="E804" s="2751"/>
      <c r="F804" s="2751"/>
      <c r="G804" s="2751"/>
      <c r="H804" s="3555"/>
      <c r="I804" s="3555"/>
      <c r="J804" s="2751"/>
      <c r="K804" s="2751"/>
      <c r="L804" s="2751"/>
      <c r="M804" s="3555"/>
      <c r="N804" s="3555"/>
      <c r="O804" s="2751"/>
      <c r="P804" s="2751"/>
      <c r="Q804" s="2751"/>
    </row>
    <row r="805" ht="25.15" customHeight="true" x14ac:dyDescent="0.2">
      <c r="C805" s="3560"/>
      <c r="D805" s="3555"/>
      <c r="E805" s="2751"/>
      <c r="F805" s="2751"/>
      <c r="G805" s="2751"/>
      <c r="H805" s="3555"/>
      <c r="I805" s="3555"/>
      <c r="J805" s="2751"/>
      <c r="K805" s="2751"/>
      <c r="L805" s="2751"/>
      <c r="M805" s="3555"/>
      <c r="N805" s="3555"/>
      <c r="O805" s="2751"/>
      <c r="P805" s="2751"/>
      <c r="Q805" s="2751"/>
    </row>
    <row r="806" ht="25.15" customHeight="true" x14ac:dyDescent="0.2">
      <c r="C806" s="3560"/>
      <c r="D806" s="3555"/>
      <c r="E806" s="2751"/>
      <c r="F806" s="2751"/>
      <c r="G806" s="2751"/>
      <c r="H806" s="3555"/>
      <c r="I806" s="3555"/>
      <c r="J806" s="2751"/>
      <c r="K806" s="2751"/>
      <c r="L806" s="2751"/>
      <c r="M806" s="3555"/>
      <c r="N806" s="3555"/>
      <c r="O806" s="2751"/>
      <c r="P806" s="2751"/>
      <c r="Q806" s="2751"/>
    </row>
    <row r="807" ht="25.15" customHeight="true" x14ac:dyDescent="0.2">
      <c r="C807" s="3560"/>
      <c r="D807" s="3555"/>
      <c r="E807" s="2751"/>
      <c r="F807" s="2751"/>
      <c r="G807" s="2751"/>
      <c r="H807" s="3555"/>
      <c r="I807" s="3555"/>
      <c r="J807" s="2751"/>
      <c r="K807" s="2751"/>
      <c r="L807" s="2751"/>
      <c r="M807" s="3555"/>
      <c r="N807" s="3555"/>
      <c r="O807" s="2751"/>
      <c r="P807" s="2751"/>
      <c r="Q807" s="2751"/>
    </row>
    <row r="808" ht="25.15" customHeight="true" x14ac:dyDescent="0.2">
      <c r="C808" s="3560"/>
      <c r="D808" s="3555"/>
      <c r="E808" s="2751"/>
      <c r="F808" s="2751"/>
      <c r="G808" s="2751"/>
      <c r="H808" s="3555"/>
      <c r="I808" s="3555"/>
      <c r="J808" s="2751"/>
      <c r="K808" s="2751"/>
      <c r="L808" s="2751"/>
      <c r="M808" s="3555"/>
      <c r="N808" s="3555"/>
      <c r="O808" s="2751"/>
      <c r="P808" s="2751"/>
      <c r="Q808" s="2751"/>
    </row>
    <row r="809" ht="25.15" customHeight="true" x14ac:dyDescent="0.2">
      <c r="C809" s="3560"/>
      <c r="D809" s="3555"/>
      <c r="E809" s="2751"/>
      <c r="F809" s="2751"/>
      <c r="G809" s="2751"/>
      <c r="H809" s="3555"/>
      <c r="I809" s="3555"/>
      <c r="J809" s="2751"/>
      <c r="K809" s="2751"/>
      <c r="L809" s="2751"/>
      <c r="M809" s="3555"/>
      <c r="N809" s="3555"/>
      <c r="O809" s="2751"/>
      <c r="P809" s="2751"/>
      <c r="Q809" s="2751"/>
    </row>
    <row r="810" ht="25.15" customHeight="true" x14ac:dyDescent="0.2">
      <c r="C810" s="3560"/>
      <c r="D810" s="3555"/>
      <c r="E810" s="2751"/>
      <c r="F810" s="2751"/>
      <c r="G810" s="2751"/>
      <c r="H810" s="3555"/>
      <c r="I810" s="3555"/>
      <c r="J810" s="2751"/>
      <c r="K810" s="2751"/>
      <c r="L810" s="2751"/>
      <c r="M810" s="3555"/>
      <c r="N810" s="3555"/>
      <c r="O810" s="2751"/>
      <c r="P810" s="2751"/>
      <c r="Q810" s="2751"/>
    </row>
    <row r="811" ht="25.15" customHeight="true" x14ac:dyDescent="0.2">
      <c r="C811" s="3560"/>
      <c r="D811" s="3555"/>
      <c r="E811" s="2751"/>
      <c r="F811" s="2751"/>
      <c r="G811" s="2751"/>
      <c r="H811" s="3555"/>
      <c r="I811" s="3555"/>
      <c r="J811" s="2751"/>
      <c r="K811" s="2751"/>
      <c r="L811" s="2751"/>
      <c r="M811" s="3555"/>
      <c r="N811" s="3555"/>
      <c r="O811" s="2751"/>
      <c r="P811" s="2751"/>
      <c r="Q811" s="2751"/>
    </row>
    <row r="812" ht="25.15" customHeight="true" x14ac:dyDescent="0.2">
      <c r="C812" s="3560"/>
      <c r="D812" s="3555"/>
      <c r="E812" s="2751"/>
      <c r="F812" s="2751"/>
      <c r="G812" s="2751"/>
      <c r="H812" s="3555"/>
      <c r="I812" s="3555"/>
      <c r="J812" s="2751"/>
      <c r="K812" s="2751"/>
      <c r="L812" s="2751"/>
      <c r="M812" s="3555"/>
      <c r="N812" s="3555"/>
      <c r="O812" s="2751"/>
      <c r="P812" s="2751"/>
      <c r="Q812" s="2751"/>
    </row>
    <row r="813" ht="25.15" customHeight="true" x14ac:dyDescent="0.2">
      <c r="C813" s="3560"/>
      <c r="D813" s="3555"/>
      <c r="E813" s="2751"/>
      <c r="F813" s="2751"/>
      <c r="G813" s="2751"/>
      <c r="H813" s="3555"/>
      <c r="I813" s="3555"/>
      <c r="J813" s="2751"/>
      <c r="K813" s="2751"/>
      <c r="L813" s="2751"/>
      <c r="M813" s="3555"/>
      <c r="N813" s="3555"/>
      <c r="O813" s="2751"/>
      <c r="P813" s="2751"/>
      <c r="Q813" s="2751"/>
    </row>
    <row r="814" ht="25.15" customHeight="true" x14ac:dyDescent="0.2">
      <c r="C814" s="3560"/>
      <c r="D814" s="3555"/>
      <c r="E814" s="2751"/>
      <c r="F814" s="2751"/>
      <c r="G814" s="2751"/>
      <c r="H814" s="3555"/>
      <c r="I814" s="3555"/>
      <c r="J814" s="2751"/>
      <c r="K814" s="2751"/>
      <c r="L814" s="2751"/>
      <c r="M814" s="3555"/>
      <c r="N814" s="3555"/>
      <c r="O814" s="2751"/>
      <c r="P814" s="2751"/>
      <c r="Q814" s="2751"/>
    </row>
    <row r="815" ht="25.15" customHeight="true" x14ac:dyDescent="0.2">
      <c r="C815" s="3560"/>
      <c r="D815" s="3555"/>
      <c r="E815" s="2751"/>
      <c r="F815" s="2751"/>
      <c r="G815" s="2751"/>
      <c r="H815" s="3555"/>
      <c r="I815" s="3555"/>
      <c r="J815" s="2751"/>
      <c r="K815" s="2751"/>
      <c r="L815" s="2751"/>
      <c r="M815" s="3555"/>
      <c r="N815" s="3555"/>
      <c r="O815" s="2751"/>
      <c r="P815" s="2751"/>
      <c r="Q815" s="2751"/>
    </row>
    <row r="816" ht="25.15" customHeight="true" x14ac:dyDescent="0.2">
      <c r="C816" s="3560"/>
      <c r="D816" s="3555"/>
      <c r="E816" s="2751"/>
      <c r="F816" s="2751"/>
      <c r="G816" s="2751"/>
      <c r="H816" s="3555"/>
      <c r="I816" s="3555"/>
      <c r="J816" s="2751"/>
      <c r="K816" s="2751"/>
      <c r="L816" s="2751"/>
      <c r="M816" s="3555"/>
      <c r="N816" s="3555"/>
      <c r="O816" s="2751"/>
      <c r="P816" s="2751"/>
      <c r="Q816" s="2751"/>
    </row>
    <row r="817" ht="25.15" customHeight="true" x14ac:dyDescent="0.2">
      <c r="C817" s="3560"/>
      <c r="D817" s="3555"/>
      <c r="E817" s="2751"/>
      <c r="F817" s="2751"/>
      <c r="G817" s="2751"/>
      <c r="H817" s="3555"/>
      <c r="I817" s="3555"/>
      <c r="J817" s="2751"/>
      <c r="K817" s="2751"/>
      <c r="L817" s="2751"/>
      <c r="M817" s="3555"/>
      <c r="N817" s="3555"/>
      <c r="O817" s="2751"/>
      <c r="P817" s="2751"/>
      <c r="Q817" s="2751"/>
    </row>
    <row r="818" ht="25.15" customHeight="true" x14ac:dyDescent="0.2">
      <c r="C818" s="3560"/>
      <c r="D818" s="3555"/>
      <c r="E818" s="2751"/>
      <c r="F818" s="2751"/>
      <c r="G818" s="2751"/>
      <c r="H818" s="3555"/>
      <c r="I818" s="3555"/>
      <c r="J818" s="2751"/>
      <c r="K818" s="2751"/>
      <c r="L818" s="2751"/>
      <c r="M818" s="3555"/>
      <c r="N818" s="3555"/>
      <c r="O818" s="2751"/>
      <c r="P818" s="2751"/>
      <c r="Q818" s="2751"/>
    </row>
    <row r="819" ht="25.15" customHeight="true" x14ac:dyDescent="0.2">
      <c r="C819" s="3560"/>
      <c r="D819" s="3555"/>
      <c r="E819" s="2751"/>
      <c r="F819" s="2751"/>
      <c r="G819" s="2751"/>
      <c r="H819" s="3555"/>
      <c r="I819" s="3555"/>
      <c r="J819" s="2751"/>
      <c r="K819" s="2751"/>
      <c r="L819" s="2751"/>
      <c r="M819" s="3555"/>
      <c r="N819" s="3555"/>
      <c r="O819" s="2751"/>
      <c r="P819" s="2751"/>
      <c r="Q819" s="2751"/>
    </row>
    <row r="820" ht="25.15" customHeight="true" x14ac:dyDescent="0.2">
      <c r="C820" s="3560"/>
      <c r="D820" s="3555"/>
      <c r="E820" s="2751"/>
      <c r="F820" s="2751"/>
      <c r="G820" s="2751"/>
      <c r="H820" s="3555"/>
      <c r="I820" s="3555"/>
      <c r="J820" s="2751"/>
      <c r="K820" s="2751"/>
      <c r="L820" s="2751"/>
      <c r="M820" s="3555"/>
      <c r="N820" s="3555"/>
      <c r="O820" s="2751"/>
      <c r="P820" s="2751"/>
      <c r="Q820" s="2751"/>
    </row>
    <row r="821" ht="25.15" customHeight="true" x14ac:dyDescent="0.2">
      <c r="C821" s="3560"/>
      <c r="D821" s="3555"/>
      <c r="E821" s="2751"/>
      <c r="F821" s="2751"/>
      <c r="G821" s="2751"/>
      <c r="H821" s="3555"/>
      <c r="I821" s="3555"/>
      <c r="J821" s="2751"/>
      <c r="K821" s="2751"/>
      <c r="L821" s="2751"/>
      <c r="M821" s="3555"/>
      <c r="N821" s="3555"/>
      <c r="O821" s="2751"/>
      <c r="P821" s="2751"/>
      <c r="Q821" s="2751"/>
    </row>
    <row r="822" ht="25.15" customHeight="true" x14ac:dyDescent="0.2">
      <c r="C822" s="3560"/>
      <c r="D822" s="3555"/>
      <c r="E822" s="2751"/>
      <c r="F822" s="2751"/>
      <c r="G822" s="2751"/>
      <c r="H822" s="3555"/>
      <c r="I822" s="3555"/>
      <c r="J822" s="2751"/>
      <c r="K822" s="2751"/>
      <c r="L822" s="2751"/>
      <c r="M822" s="3555"/>
      <c r="N822" s="3555"/>
      <c r="O822" s="2751"/>
      <c r="P822" s="2751"/>
      <c r="Q822" s="2751"/>
    </row>
    <row r="823" ht="25.15" customHeight="true" x14ac:dyDescent="0.2">
      <c r="C823" s="3560"/>
      <c r="D823" s="3555"/>
      <c r="E823" s="2751"/>
      <c r="F823" s="2751"/>
      <c r="G823" s="2751"/>
      <c r="H823" s="3555"/>
      <c r="I823" s="3555"/>
      <c r="J823" s="2751"/>
      <c r="K823" s="2751"/>
      <c r="L823" s="2751"/>
      <c r="M823" s="3555"/>
      <c r="N823" s="3555"/>
      <c r="O823" s="2751"/>
      <c r="P823" s="2751"/>
      <c r="Q823" s="2751"/>
    </row>
    <row r="824" ht="25.15" customHeight="true" x14ac:dyDescent="0.2">
      <c r="C824" s="3560"/>
      <c r="D824" s="3555"/>
      <c r="E824" s="2751"/>
      <c r="F824" s="2751"/>
      <c r="G824" s="2751"/>
      <c r="H824" s="3555"/>
      <c r="I824" s="3555"/>
      <c r="J824" s="2751"/>
      <c r="K824" s="2751"/>
      <c r="L824" s="2751"/>
      <c r="M824" s="3555"/>
      <c r="N824" s="3555"/>
      <c r="O824" s="2751"/>
      <c r="P824" s="2751"/>
      <c r="Q824" s="2751"/>
    </row>
    <row r="825" ht="25.15" customHeight="true" x14ac:dyDescent="0.2">
      <c r="C825" s="3560"/>
      <c r="D825" s="3555"/>
      <c r="E825" s="2751"/>
      <c r="F825" s="2751"/>
      <c r="G825" s="2751"/>
      <c r="H825" s="3555"/>
      <c r="I825" s="3555"/>
      <c r="J825" s="2751"/>
      <c r="K825" s="2751"/>
      <c r="L825" s="2751"/>
      <c r="M825" s="3555"/>
      <c r="N825" s="3555"/>
      <c r="O825" s="2751"/>
      <c r="P825" s="2751"/>
      <c r="Q825" s="2751"/>
    </row>
    <row r="826" ht="25.15" customHeight="true" x14ac:dyDescent="0.2">
      <c r="C826" s="3560"/>
      <c r="D826" s="3555"/>
      <c r="E826" s="2751"/>
      <c r="F826" s="2751"/>
      <c r="G826" s="2751"/>
      <c r="H826" s="3555"/>
      <c r="I826" s="3555"/>
      <c r="J826" s="2751"/>
      <c r="K826" s="2751"/>
      <c r="L826" s="2751"/>
      <c r="M826" s="3555"/>
      <c r="N826" s="3555"/>
      <c r="O826" s="2751"/>
      <c r="P826" s="2751"/>
      <c r="Q826" s="2751"/>
    </row>
    <row r="827" ht="25.15" customHeight="true" x14ac:dyDescent="0.2">
      <c r="C827" s="3560"/>
      <c r="D827" s="3555"/>
      <c r="E827" s="2751"/>
      <c r="F827" s="2751"/>
      <c r="G827" s="2751"/>
      <c r="H827" s="3555"/>
      <c r="I827" s="3555"/>
      <c r="J827" s="2751"/>
      <c r="K827" s="2751"/>
      <c r="L827" s="2751"/>
      <c r="M827" s="3555"/>
      <c r="N827" s="3555"/>
      <c r="O827" s="2751"/>
      <c r="P827" s="2751"/>
      <c r="Q827" s="2751"/>
    </row>
    <row r="828" ht="25.15" customHeight="true" x14ac:dyDescent="0.2">
      <c r="C828" s="3560"/>
      <c r="D828" s="3555"/>
      <c r="E828" s="2751"/>
      <c r="F828" s="2751"/>
      <c r="G828" s="2751"/>
      <c r="H828" s="3555"/>
      <c r="I828" s="3555"/>
      <c r="J828" s="2751"/>
      <c r="K828" s="2751"/>
      <c r="L828" s="2751"/>
      <c r="M828" s="3555"/>
      <c r="N828" s="3555"/>
      <c r="O828" s="2751"/>
      <c r="P828" s="2751"/>
      <c r="Q828" s="2751"/>
    </row>
    <row r="829" ht="25.15" customHeight="true" x14ac:dyDescent="0.2">
      <c r="C829" s="3560"/>
      <c r="D829" s="3555"/>
      <c r="E829" s="2751"/>
      <c r="F829" s="2751"/>
      <c r="G829" s="2751"/>
      <c r="H829" s="3555"/>
      <c r="I829" s="3555"/>
      <c r="J829" s="2751"/>
      <c r="K829" s="2751"/>
      <c r="L829" s="2751"/>
      <c r="M829" s="3555"/>
      <c r="N829" s="3555"/>
      <c r="O829" s="2751"/>
      <c r="P829" s="2751"/>
      <c r="Q829" s="2751"/>
    </row>
    <row r="830" ht="25.15" customHeight="true" x14ac:dyDescent="0.2">
      <c r="C830" s="3560"/>
      <c r="D830" s="3555"/>
      <c r="E830" s="2751"/>
      <c r="F830" s="2751"/>
      <c r="G830" s="2751"/>
      <c r="H830" s="3555"/>
      <c r="I830" s="3555"/>
      <c r="J830" s="2751"/>
      <c r="K830" s="2751"/>
      <c r="L830" s="2751"/>
      <c r="M830" s="3555"/>
      <c r="N830" s="3555"/>
      <c r="O830" s="2751"/>
      <c r="P830" s="2751"/>
      <c r="Q830" s="2751"/>
    </row>
    <row r="831" ht="25.15" customHeight="true" x14ac:dyDescent="0.2">
      <c r="C831" s="3560"/>
      <c r="D831" s="3555"/>
      <c r="E831" s="2751"/>
      <c r="F831" s="2751"/>
      <c r="G831" s="2751"/>
      <c r="H831" s="3555"/>
      <c r="I831" s="3555"/>
      <c r="J831" s="2751"/>
      <c r="K831" s="2751"/>
      <c r="L831" s="2751"/>
      <c r="M831" s="3555"/>
      <c r="N831" s="3555"/>
      <c r="O831" s="2751"/>
      <c r="P831" s="2751"/>
      <c r="Q831" s="2751"/>
    </row>
    <row r="832" ht="25.15" customHeight="true" x14ac:dyDescent="0.2">
      <c r="C832" s="3560"/>
      <c r="D832" s="3555"/>
      <c r="E832" s="2751"/>
      <c r="F832" s="2751"/>
      <c r="G832" s="2751"/>
      <c r="H832" s="3555"/>
      <c r="I832" s="3555"/>
      <c r="J832" s="2751"/>
      <c r="K832" s="2751"/>
      <c r="L832" s="2751"/>
      <c r="M832" s="3555"/>
      <c r="N832" s="3555"/>
      <c r="O832" s="2751"/>
      <c r="P832" s="2751"/>
      <c r="Q832" s="2751"/>
    </row>
    <row r="833" ht="25.15" customHeight="true" x14ac:dyDescent="0.2">
      <c r="C833" s="3560"/>
      <c r="D833" s="3555"/>
      <c r="E833" s="2751"/>
      <c r="F833" s="2751"/>
      <c r="G833" s="2751"/>
      <c r="H833" s="3555"/>
      <c r="I833" s="3555"/>
      <c r="J833" s="2751"/>
      <c r="K833" s="2751"/>
      <c r="L833" s="2751"/>
      <c r="M833" s="3555"/>
      <c r="N833" s="3555"/>
      <c r="O833" s="2751"/>
      <c r="P833" s="2751"/>
      <c r="Q833" s="2751"/>
    </row>
    <row r="834" ht="25.15" customHeight="true" x14ac:dyDescent="0.2">
      <c r="C834" s="3560"/>
      <c r="D834" s="3555"/>
      <c r="E834" s="2751"/>
      <c r="F834" s="2751"/>
      <c r="G834" s="2751"/>
      <c r="H834" s="3555"/>
      <c r="I834" s="3555"/>
      <c r="J834" s="2751"/>
      <c r="K834" s="2751"/>
      <c r="L834" s="2751"/>
      <c r="M834" s="3555"/>
      <c r="N834" s="3555"/>
      <c r="O834" s="2751"/>
      <c r="P834" s="2751"/>
      <c r="Q834" s="2751"/>
    </row>
    <row r="835" ht="25.15" customHeight="true" x14ac:dyDescent="0.2">
      <c r="C835" s="3560"/>
      <c r="D835" s="3555"/>
      <c r="E835" s="2751"/>
      <c r="F835" s="2751"/>
      <c r="G835" s="2751"/>
      <c r="H835" s="3555"/>
      <c r="I835" s="3555"/>
      <c r="J835" s="2751"/>
      <c r="K835" s="2751"/>
      <c r="L835" s="2751"/>
      <c r="M835" s="3555"/>
      <c r="N835" s="3555"/>
      <c r="O835" s="2751"/>
      <c r="P835" s="2751"/>
      <c r="Q835" s="2751"/>
    </row>
    <row r="836" ht="25.15" customHeight="true" x14ac:dyDescent="0.2">
      <c r="C836" s="3560"/>
      <c r="D836" s="3555"/>
      <c r="E836" s="2751"/>
      <c r="F836" s="2751"/>
      <c r="G836" s="2751"/>
      <c r="H836" s="3555"/>
      <c r="I836" s="3555"/>
      <c r="J836" s="2751"/>
      <c r="K836" s="2751"/>
      <c r="L836" s="2751"/>
      <c r="M836" s="3555"/>
      <c r="N836" s="3555"/>
      <c r="O836" s="2751"/>
      <c r="P836" s="2751"/>
      <c r="Q836" s="2751"/>
    </row>
    <row r="837" ht="25.15" customHeight="true" x14ac:dyDescent="0.2">
      <c r="C837" s="3560"/>
      <c r="D837" s="3555"/>
      <c r="E837" s="2751"/>
      <c r="F837" s="2751"/>
      <c r="G837" s="2751"/>
      <c r="H837" s="3555"/>
      <c r="I837" s="3555"/>
      <c r="J837" s="2751"/>
      <c r="K837" s="2751"/>
      <c r="L837" s="2751"/>
      <c r="M837" s="3555"/>
      <c r="N837" s="3555"/>
      <c r="O837" s="2751"/>
      <c r="P837" s="2751"/>
      <c r="Q837" s="2751"/>
    </row>
    <row r="838" ht="25.15" customHeight="true" x14ac:dyDescent="0.2">
      <c r="C838" s="3560"/>
      <c r="D838" s="3555"/>
      <c r="E838" s="2751"/>
      <c r="F838" s="2751"/>
      <c r="G838" s="2751"/>
      <c r="H838" s="3555"/>
      <c r="I838" s="3555"/>
      <c r="J838" s="2751"/>
      <c r="K838" s="2751"/>
      <c r="L838" s="2751"/>
      <c r="M838" s="3555"/>
      <c r="N838" s="3555"/>
      <c r="O838" s="2751"/>
      <c r="P838" s="2751"/>
      <c r="Q838" s="2751"/>
    </row>
    <row r="839" ht="25.15" customHeight="true" x14ac:dyDescent="0.2">
      <c r="C839" s="3560"/>
      <c r="D839" s="3555"/>
      <c r="E839" s="2751"/>
      <c r="F839" s="2751"/>
      <c r="G839" s="2751"/>
      <c r="H839" s="3555"/>
      <c r="I839" s="3555"/>
      <c r="J839" s="2751"/>
      <c r="K839" s="2751"/>
      <c r="L839" s="2751"/>
      <c r="M839" s="3555"/>
      <c r="N839" s="3555"/>
      <c r="O839" s="2751"/>
      <c r="P839" s="2751"/>
      <c r="Q839" s="2751"/>
    </row>
    <row r="840" ht="25.15" customHeight="true" x14ac:dyDescent="0.2">
      <c r="C840" s="3560"/>
      <c r="D840" s="3555"/>
      <c r="E840" s="2751"/>
      <c r="F840" s="2751"/>
      <c r="G840" s="2751"/>
      <c r="H840" s="3555"/>
      <c r="I840" s="3555"/>
      <c r="J840" s="2751"/>
      <c r="K840" s="2751"/>
      <c r="L840" s="2751"/>
      <c r="M840" s="3555"/>
      <c r="N840" s="3555"/>
      <c r="O840" s="2751"/>
      <c r="P840" s="2751"/>
      <c r="Q840" s="2751"/>
    </row>
    <row r="841" ht="25.15" customHeight="true" x14ac:dyDescent="0.2">
      <c r="C841" s="3560"/>
      <c r="D841" s="3555"/>
      <c r="E841" s="2751"/>
      <c r="F841" s="2751"/>
      <c r="G841" s="2751"/>
      <c r="H841" s="3555"/>
      <c r="I841" s="3555"/>
      <c r="J841" s="2751"/>
      <c r="K841" s="2751"/>
      <c r="L841" s="2751"/>
      <c r="M841" s="3555"/>
      <c r="N841" s="3555"/>
      <c r="O841" s="2751"/>
      <c r="P841" s="2751"/>
      <c r="Q841" s="2751"/>
    </row>
    <row r="842" ht="25.15" customHeight="true" x14ac:dyDescent="0.2">
      <c r="C842" s="3560"/>
      <c r="D842" s="3555"/>
      <c r="E842" s="2751"/>
      <c r="F842" s="2751"/>
      <c r="G842" s="2751"/>
      <c r="H842" s="3555"/>
      <c r="I842" s="3555"/>
      <c r="J842" s="2751"/>
      <c r="K842" s="2751"/>
      <c r="L842" s="2751"/>
      <c r="M842" s="3555"/>
      <c r="N842" s="3555"/>
      <c r="O842" s="2751"/>
      <c r="P842" s="2751"/>
      <c r="Q842" s="2751"/>
    </row>
    <row r="843" ht="25.15" customHeight="true" x14ac:dyDescent="0.2">
      <c r="C843" s="3560"/>
      <c r="D843" s="3555"/>
      <c r="E843" s="2751"/>
      <c r="F843" s="2751"/>
      <c r="G843" s="2751"/>
      <c r="H843" s="3555"/>
      <c r="I843" s="3555"/>
      <c r="J843" s="2751"/>
      <c r="K843" s="2751"/>
      <c r="L843" s="2751"/>
      <c r="M843" s="3555"/>
      <c r="N843" s="3555"/>
      <c r="O843" s="2751"/>
      <c r="P843" s="2751"/>
      <c r="Q843" s="2751"/>
    </row>
    <row r="844" ht="25.15" customHeight="true" x14ac:dyDescent="0.2">
      <c r="C844" s="3560"/>
      <c r="D844" s="3555"/>
      <c r="E844" s="2751"/>
      <c r="F844" s="2751"/>
      <c r="G844" s="2751"/>
      <c r="H844" s="3555"/>
      <c r="I844" s="3555"/>
      <c r="J844" s="2751"/>
      <c r="K844" s="2751"/>
      <c r="L844" s="2751"/>
      <c r="M844" s="3555"/>
      <c r="N844" s="3555"/>
      <c r="O844" s="2751"/>
      <c r="P844" s="2751"/>
      <c r="Q844" s="2751"/>
    </row>
    <row r="845" ht="25.15" customHeight="true" x14ac:dyDescent="0.2">
      <c r="C845" s="3560"/>
      <c r="D845" s="3555"/>
      <c r="E845" s="2751"/>
      <c r="F845" s="2751"/>
      <c r="G845" s="2751"/>
      <c r="H845" s="3555"/>
      <c r="I845" s="3555"/>
      <c r="J845" s="2751"/>
      <c r="K845" s="2751"/>
      <c r="L845" s="2751"/>
      <c r="M845" s="3555"/>
      <c r="N845" s="3555"/>
      <c r="O845" s="2751"/>
      <c r="P845" s="2751"/>
      <c r="Q845" s="2751"/>
    </row>
    <row r="846" ht="25.15" customHeight="true" x14ac:dyDescent="0.2">
      <c r="C846" s="3560"/>
      <c r="D846" s="3555"/>
      <c r="E846" s="2751"/>
      <c r="F846" s="2751"/>
      <c r="G846" s="2751"/>
      <c r="H846" s="3555"/>
      <c r="I846" s="3555"/>
      <c r="J846" s="2751"/>
      <c r="K846" s="2751"/>
      <c r="L846" s="2751"/>
      <c r="M846" s="3555"/>
      <c r="N846" s="3555"/>
      <c r="O846" s="2751"/>
      <c r="P846" s="2751"/>
      <c r="Q846" s="2751"/>
    </row>
    <row r="847" ht="25.15" customHeight="true" x14ac:dyDescent="0.2">
      <c r="C847" s="3560"/>
      <c r="D847" s="3555"/>
      <c r="E847" s="2751"/>
      <c r="F847" s="2751"/>
      <c r="G847" s="2751"/>
      <c r="H847" s="3555"/>
      <c r="I847" s="3555"/>
      <c r="J847" s="2751"/>
      <c r="K847" s="2751"/>
      <c r="L847" s="2751"/>
      <c r="M847" s="3555"/>
      <c r="N847" s="3555"/>
      <c r="O847" s="2751"/>
      <c r="P847" s="2751"/>
      <c r="Q847" s="2751"/>
    </row>
    <row r="848" ht="25.15" customHeight="true" x14ac:dyDescent="0.2">
      <c r="C848" s="3560"/>
      <c r="D848" s="3555"/>
      <c r="E848" s="2751"/>
      <c r="F848" s="2751"/>
      <c r="G848" s="2751"/>
      <c r="H848" s="3555"/>
      <c r="I848" s="3555"/>
      <c r="J848" s="2751"/>
      <c r="K848" s="2751"/>
      <c r="L848" s="2751"/>
      <c r="M848" s="3555"/>
      <c r="N848" s="3555"/>
      <c r="O848" s="2751"/>
      <c r="P848" s="2751"/>
      <c r="Q848" s="2751"/>
    </row>
    <row r="849" ht="25.15" customHeight="true" x14ac:dyDescent="0.2">
      <c r="C849" s="3560"/>
      <c r="D849" s="3555"/>
      <c r="E849" s="2751"/>
      <c r="F849" s="2751"/>
      <c r="G849" s="2751"/>
      <c r="H849" s="3555"/>
      <c r="I849" s="3555"/>
      <c r="J849" s="2751"/>
      <c r="K849" s="2751"/>
      <c r="L849" s="2751"/>
      <c r="M849" s="3555"/>
      <c r="N849" s="3555"/>
      <c r="O849" s="2751"/>
      <c r="P849" s="2751"/>
      <c r="Q849" s="2751"/>
    </row>
    <row r="850" ht="25.15" customHeight="true" x14ac:dyDescent="0.2">
      <c r="C850" s="3560"/>
      <c r="D850" s="3555"/>
      <c r="E850" s="2751"/>
      <c r="F850" s="2751"/>
      <c r="G850" s="2751"/>
      <c r="H850" s="3555"/>
      <c r="I850" s="3555"/>
      <c r="J850" s="2751"/>
      <c r="K850" s="2751"/>
      <c r="L850" s="2751"/>
      <c r="M850" s="3555"/>
      <c r="N850" s="3555"/>
      <c r="O850" s="2751"/>
      <c r="P850" s="2751"/>
      <c r="Q850" s="2751"/>
    </row>
    <row r="851" ht="25.15" customHeight="true" x14ac:dyDescent="0.2">
      <c r="C851" s="3560"/>
      <c r="D851" s="3555"/>
      <c r="E851" s="2751"/>
      <c r="F851" s="2751"/>
      <c r="G851" s="2751"/>
      <c r="H851" s="3555"/>
      <c r="I851" s="3555"/>
      <c r="J851" s="2751"/>
      <c r="K851" s="2751"/>
      <c r="L851" s="2751"/>
      <c r="M851" s="3555"/>
      <c r="N851" s="3555"/>
      <c r="O851" s="2751"/>
      <c r="P851" s="2751"/>
      <c r="Q851" s="2751"/>
    </row>
    <row r="852" ht="25.15" customHeight="true" x14ac:dyDescent="0.2">
      <c r="C852" s="3560"/>
      <c r="D852" s="3555"/>
      <c r="E852" s="2751"/>
      <c r="F852" s="2751"/>
      <c r="G852" s="2751"/>
      <c r="H852" s="3555"/>
      <c r="I852" s="3555"/>
      <c r="J852" s="2751"/>
      <c r="K852" s="2751"/>
      <c r="L852" s="2751"/>
      <c r="M852" s="3555"/>
      <c r="N852" s="3555"/>
      <c r="O852" s="2751"/>
      <c r="P852" s="2751"/>
      <c r="Q852" s="2751"/>
    </row>
    <row r="853" ht="25.15" customHeight="true" x14ac:dyDescent="0.2">
      <c r="C853" s="3560"/>
      <c r="D853" s="3555"/>
      <c r="E853" s="2751"/>
      <c r="F853" s="2751"/>
      <c r="G853" s="2751"/>
      <c r="H853" s="3555"/>
      <c r="I853" s="3555"/>
      <c r="J853" s="2751"/>
      <c r="K853" s="2751"/>
      <c r="L853" s="2751"/>
      <c r="M853" s="3555"/>
      <c r="N853" s="3555"/>
      <c r="O853" s="2751"/>
      <c r="P853" s="2751"/>
      <c r="Q853" s="2751"/>
    </row>
    <row r="854" ht="25.15" customHeight="true" x14ac:dyDescent="0.2">
      <c r="C854" s="3560"/>
      <c r="D854" s="3555"/>
      <c r="E854" s="2751"/>
      <c r="F854" s="2751"/>
      <c r="G854" s="2751"/>
      <c r="H854" s="3555"/>
      <c r="I854" s="3555"/>
      <c r="J854" s="2751"/>
      <c r="K854" s="2751"/>
      <c r="L854" s="2751"/>
      <c r="M854" s="3555"/>
      <c r="N854" s="3555"/>
      <c r="O854" s="2751"/>
      <c r="P854" s="2751"/>
      <c r="Q854" s="2751"/>
    </row>
    <row r="855" ht="25.15" customHeight="true" x14ac:dyDescent="0.2">
      <c r="C855" s="3560"/>
      <c r="D855" s="3555"/>
      <c r="E855" s="2751"/>
      <c r="F855" s="2751"/>
      <c r="G855" s="2751"/>
      <c r="H855" s="3555"/>
      <c r="I855" s="3555"/>
      <c r="J855" s="2751"/>
      <c r="K855" s="2751"/>
      <c r="L855" s="2751"/>
      <c r="M855" s="3555"/>
      <c r="N855" s="3555"/>
      <c r="O855" s="2751"/>
      <c r="P855" s="2751"/>
      <c r="Q855" s="2751"/>
    </row>
    <row r="856" ht="25.15" customHeight="true" x14ac:dyDescent="0.2">
      <c r="C856" s="3560"/>
      <c r="D856" s="3555"/>
      <c r="E856" s="2751"/>
      <c r="F856" s="2751"/>
      <c r="G856" s="2751"/>
      <c r="H856" s="3555"/>
      <c r="I856" s="3555"/>
      <c r="J856" s="2751"/>
      <c r="K856" s="2751"/>
      <c r="L856" s="2751"/>
      <c r="M856" s="3555"/>
      <c r="N856" s="3555"/>
      <c r="O856" s="2751"/>
      <c r="P856" s="2751"/>
      <c r="Q856" s="2751"/>
    </row>
    <row r="857" ht="25.15" customHeight="true" x14ac:dyDescent="0.2">
      <c r="C857" s="3560"/>
      <c r="D857" s="3555"/>
      <c r="E857" s="2751"/>
      <c r="F857" s="2751"/>
      <c r="G857" s="2751"/>
      <c r="H857" s="3555"/>
      <c r="I857" s="3555"/>
      <c r="J857" s="2751"/>
      <c r="K857" s="2751"/>
      <c r="L857" s="2751"/>
      <c r="M857" s="3555"/>
      <c r="N857" s="3555"/>
      <c r="O857" s="2751"/>
      <c r="P857" s="2751"/>
      <c r="Q857" s="2751"/>
    </row>
    <row r="858" ht="25.15" customHeight="true" x14ac:dyDescent="0.2">
      <c r="C858" s="3560"/>
      <c r="D858" s="3555"/>
      <c r="E858" s="2751"/>
      <c r="F858" s="2751"/>
      <c r="G858" s="2751"/>
      <c r="H858" s="3555"/>
      <c r="I858" s="3555"/>
      <c r="J858" s="2751"/>
      <c r="K858" s="2751"/>
      <c r="L858" s="2751"/>
      <c r="M858" s="3555"/>
      <c r="N858" s="3555"/>
      <c r="O858" s="2751"/>
      <c r="P858" s="2751"/>
      <c r="Q858" s="2751"/>
    </row>
    <row r="859" ht="25.15" customHeight="true" x14ac:dyDescent="0.2">
      <c r="C859" s="3561"/>
      <c r="D859" s="3555"/>
      <c r="E859" s="2751"/>
      <c r="F859" s="2751"/>
      <c r="G859" s="2751"/>
      <c r="H859" s="3555"/>
      <c r="I859" s="3555"/>
      <c r="J859" s="2751"/>
      <c r="K859" s="2751"/>
      <c r="L859" s="2751"/>
      <c r="M859" s="3555"/>
      <c r="N859" s="3555"/>
      <c r="O859" s="2751"/>
      <c r="P859" s="2751"/>
      <c r="Q859" s="2751"/>
    </row>
    <row r="860" ht="25.15" customHeight="true" x14ac:dyDescent="0.2">
      <c r="C860" s="3561"/>
      <c r="D860" s="3555"/>
      <c r="E860" s="2751"/>
      <c r="F860" s="2751"/>
      <c r="G860" s="2751"/>
      <c r="H860" s="3555"/>
      <c r="I860" s="3555"/>
      <c r="J860" s="2751"/>
      <c r="K860" s="2751"/>
      <c r="L860" s="2751"/>
      <c r="M860" s="3555"/>
      <c r="N860" s="3555"/>
      <c r="O860" s="2751"/>
      <c r="P860" s="2751"/>
      <c r="Q860" s="2751"/>
    </row>
    <row r="861" ht="25.15" customHeight="true" x14ac:dyDescent="0.2">
      <c r="C861" s="3561"/>
      <c r="D861" s="3555"/>
      <c r="E861" s="2751"/>
      <c r="F861" s="2751"/>
      <c r="G861" s="2751"/>
      <c r="H861" s="3555"/>
      <c r="I861" s="3555"/>
      <c r="J861" s="2751"/>
      <c r="K861" s="2751"/>
      <c r="L861" s="2751"/>
      <c r="M861" s="3555"/>
      <c r="N861" s="3555"/>
      <c r="O861" s="2751"/>
      <c r="P861" s="2751"/>
      <c r="Q861" s="2751"/>
    </row>
    <row r="862" ht="25.15" customHeight="true" x14ac:dyDescent="0.2">
      <c r="C862" s="3561"/>
      <c r="D862" s="3555"/>
      <c r="E862" s="2751"/>
      <c r="F862" s="2751"/>
      <c r="G862" s="2751"/>
      <c r="H862" s="3555"/>
      <c r="I862" s="3555"/>
      <c r="J862" s="2751"/>
      <c r="K862" s="2751"/>
      <c r="L862" s="2751"/>
      <c r="M862" s="3555"/>
      <c r="N862" s="3555"/>
      <c r="O862" s="2751"/>
      <c r="P862" s="2751"/>
      <c r="Q862" s="2751"/>
    </row>
    <row r="863" ht="25.15" customHeight="true" x14ac:dyDescent="0.2">
      <c r="C863" s="3561"/>
      <c r="D863" s="3555"/>
      <c r="E863" s="2751"/>
      <c r="F863" s="2751"/>
      <c r="G863" s="2751"/>
      <c r="H863" s="3555"/>
      <c r="I863" s="3555"/>
      <c r="J863" s="2751"/>
      <c r="K863" s="2751"/>
      <c r="L863" s="2751"/>
      <c r="M863" s="3555"/>
      <c r="N863" s="3555"/>
      <c r="O863" s="2751"/>
      <c r="P863" s="2751"/>
      <c r="Q863" s="2751"/>
    </row>
    <row r="864" ht="25.15" customHeight="true" x14ac:dyDescent="0.2">
      <c r="C864" s="3561"/>
      <c r="D864" s="3555"/>
      <c r="E864" s="2751"/>
      <c r="F864" s="2751"/>
      <c r="G864" s="2751"/>
      <c r="H864" s="3555"/>
      <c r="I864" s="3555"/>
      <c r="J864" s="2751"/>
      <c r="K864" s="2751"/>
      <c r="L864" s="2751"/>
      <c r="M864" s="3555"/>
      <c r="N864" s="3555"/>
      <c r="O864" s="2751"/>
      <c r="P864" s="2751"/>
      <c r="Q864" s="2751"/>
    </row>
    <row r="865" ht="25.15" customHeight="true" x14ac:dyDescent="0.2">
      <c r="C865" s="3561"/>
      <c r="D865" s="3555"/>
      <c r="E865" s="2751"/>
      <c r="F865" s="2751"/>
      <c r="G865" s="2751"/>
      <c r="H865" s="3555"/>
      <c r="I865" s="3555"/>
      <c r="J865" s="2751"/>
      <c r="K865" s="2751"/>
      <c r="L865" s="2751"/>
      <c r="M865" s="3555"/>
      <c r="N865" s="3555"/>
      <c r="O865" s="2751"/>
      <c r="P865" s="2751"/>
      <c r="Q865" s="2751"/>
    </row>
    <row r="866" ht="25.15" customHeight="true" x14ac:dyDescent="0.2">
      <c r="C866" s="3561"/>
      <c r="D866" s="3555"/>
      <c r="E866" s="2751"/>
      <c r="F866" s="2751"/>
      <c r="G866" s="2751"/>
      <c r="H866" s="3555"/>
      <c r="I866" s="3555"/>
      <c r="J866" s="2751"/>
      <c r="K866" s="2751"/>
      <c r="L866" s="2751"/>
      <c r="M866" s="3555"/>
      <c r="N866" s="3555"/>
      <c r="O866" s="2751"/>
      <c r="P866" s="2751"/>
      <c r="Q866" s="2751"/>
    </row>
    <row r="867" ht="25.15" customHeight="true" x14ac:dyDescent="0.2">
      <c r="C867" s="3561"/>
      <c r="D867" s="3555"/>
      <c r="E867" s="2751"/>
      <c r="F867" s="2751"/>
      <c r="G867" s="2751"/>
      <c r="H867" s="3555"/>
      <c r="I867" s="3555"/>
      <c r="J867" s="2751"/>
      <c r="K867" s="2751"/>
      <c r="L867" s="2751"/>
      <c r="M867" s="3555"/>
      <c r="N867" s="3555"/>
      <c r="O867" s="2751"/>
      <c r="P867" s="2751"/>
      <c r="Q867" s="2751"/>
    </row>
    <row r="868" ht="25.15" customHeight="true" x14ac:dyDescent="0.2">
      <c r="C868" s="3561"/>
      <c r="D868" s="3555"/>
      <c r="E868" s="2751"/>
      <c r="F868" s="2751"/>
      <c r="G868" s="2751"/>
      <c r="H868" s="3555"/>
      <c r="I868" s="3555"/>
      <c r="J868" s="2751"/>
      <c r="K868" s="2751"/>
      <c r="L868" s="2751"/>
      <c r="M868" s="3555"/>
      <c r="N868" s="3555"/>
      <c r="O868" s="2751"/>
      <c r="P868" s="2751"/>
      <c r="Q868" s="2751"/>
    </row>
    <row r="869" ht="25.15" customHeight="true" x14ac:dyDescent="0.2">
      <c r="C869" s="3561"/>
      <c r="D869" s="3555"/>
      <c r="E869" s="2751"/>
      <c r="F869" s="2751"/>
      <c r="G869" s="2751"/>
      <c r="H869" s="3555"/>
      <c r="I869" s="3555"/>
      <c r="J869" s="2751"/>
      <c r="K869" s="2751"/>
      <c r="L869" s="2751"/>
      <c r="M869" s="3555"/>
      <c r="N869" s="3555"/>
      <c r="O869" s="2751"/>
      <c r="P869" s="2751"/>
      <c r="Q869" s="2751"/>
    </row>
    <row r="870" ht="25.15" customHeight="true" x14ac:dyDescent="0.2">
      <c r="C870" s="3561"/>
      <c r="D870" s="3555"/>
      <c r="E870" s="2751"/>
      <c r="F870" s="2751"/>
      <c r="G870" s="2751"/>
      <c r="H870" s="3555"/>
      <c r="I870" s="3555"/>
      <c r="J870" s="2751"/>
      <c r="K870" s="2751"/>
      <c r="L870" s="2751"/>
      <c r="M870" s="3555"/>
      <c r="N870" s="3555"/>
      <c r="O870" s="2751"/>
      <c r="P870" s="2751"/>
      <c r="Q870" s="2751"/>
    </row>
    <row r="871" ht="25.15" customHeight="true" x14ac:dyDescent="0.2">
      <c r="C871" s="3561"/>
      <c r="D871" s="3555"/>
      <c r="E871" s="2751"/>
      <c r="F871" s="2751"/>
      <c r="G871" s="2751"/>
      <c r="H871" s="3555"/>
      <c r="I871" s="3555"/>
      <c r="J871" s="2751"/>
      <c r="K871" s="2751"/>
      <c r="L871" s="2751"/>
      <c r="M871" s="3555"/>
      <c r="N871" s="3555"/>
      <c r="O871" s="2751"/>
      <c r="P871" s="2751"/>
      <c r="Q871" s="2751"/>
    </row>
    <row r="872" ht="25.15" customHeight="true" x14ac:dyDescent="0.2">
      <c r="C872" s="3561"/>
      <c r="D872" s="3555"/>
      <c r="E872" s="2751"/>
      <c r="F872" s="2751"/>
      <c r="G872" s="2751"/>
      <c r="H872" s="3555"/>
      <c r="I872" s="3555"/>
      <c r="J872" s="2751"/>
      <c r="K872" s="2751"/>
      <c r="L872" s="2751"/>
      <c r="M872" s="3555"/>
      <c r="N872" s="3555"/>
      <c r="O872" s="2751"/>
      <c r="P872" s="2751"/>
      <c r="Q872" s="2751"/>
    </row>
    <row r="873" ht="25.15" customHeight="true" x14ac:dyDescent="0.2">
      <c r="C873" s="3561"/>
      <c r="D873" s="3555"/>
      <c r="E873" s="2751"/>
      <c r="F873" s="2751"/>
      <c r="G873" s="2751"/>
      <c r="H873" s="3555"/>
      <c r="I873" s="3555"/>
      <c r="J873" s="2751"/>
      <c r="K873" s="2751"/>
      <c r="L873" s="2751"/>
      <c r="M873" s="3555"/>
      <c r="N873" s="3555"/>
      <c r="O873" s="2751"/>
      <c r="P873" s="2751"/>
      <c r="Q873" s="2751"/>
    </row>
    <row r="874" ht="25.15" customHeight="true" x14ac:dyDescent="0.2">
      <c r="C874" s="3561"/>
      <c r="D874" s="3555"/>
      <c r="E874" s="2751"/>
      <c r="F874" s="2751"/>
      <c r="G874" s="2751"/>
      <c r="H874" s="3555"/>
      <c r="I874" s="3555"/>
      <c r="J874" s="2751"/>
      <c r="K874" s="2751"/>
      <c r="L874" s="2751"/>
      <c r="M874" s="3555"/>
      <c r="N874" s="3555"/>
      <c r="O874" s="2751"/>
      <c r="P874" s="2751"/>
      <c r="Q874" s="2751"/>
    </row>
    <row r="875" ht="25.15" customHeight="true" x14ac:dyDescent="0.2">
      <c r="C875" s="3561"/>
      <c r="D875" s="3555"/>
      <c r="E875" s="2751"/>
      <c r="F875" s="2751"/>
      <c r="G875" s="2751"/>
      <c r="H875" s="3555"/>
      <c r="I875" s="3555"/>
      <c r="J875" s="2751"/>
      <c r="K875" s="2751"/>
      <c r="L875" s="2751"/>
      <c r="M875" s="3555"/>
      <c r="N875" s="3555"/>
      <c r="O875" s="2751"/>
      <c r="P875" s="2751"/>
      <c r="Q875" s="2751"/>
    </row>
    <row r="876" ht="25.15" customHeight="true" x14ac:dyDescent="0.2">
      <c r="C876" s="3561"/>
      <c r="D876" s="3555"/>
      <c r="E876" s="2751"/>
      <c r="F876" s="2751"/>
      <c r="G876" s="2751"/>
      <c r="H876" s="3555"/>
      <c r="I876" s="3555"/>
      <c r="J876" s="2751"/>
      <c r="K876" s="2751"/>
      <c r="L876" s="2751"/>
      <c r="M876" s="3555"/>
      <c r="N876" s="3555"/>
      <c r="O876" s="2751"/>
      <c r="P876" s="2751"/>
      <c r="Q876" s="2751"/>
    </row>
    <row r="877" ht="25.15" customHeight="true" x14ac:dyDescent="0.2">
      <c r="C877" s="3561"/>
      <c r="D877" s="3555"/>
      <c r="E877" s="2751"/>
      <c r="F877" s="2751"/>
      <c r="G877" s="2751"/>
      <c r="H877" s="3555"/>
      <c r="I877" s="3555"/>
      <c r="J877" s="2751"/>
      <c r="K877" s="2751"/>
      <c r="L877" s="2751"/>
      <c r="M877" s="3555"/>
      <c r="N877" s="3555"/>
      <c r="O877" s="2751"/>
      <c r="P877" s="2751"/>
      <c r="Q877" s="2751"/>
    </row>
    <row r="878" ht="25.15" customHeight="true" x14ac:dyDescent="0.2">
      <c r="C878" s="3561"/>
      <c r="D878" s="3555"/>
      <c r="E878" s="2751"/>
      <c r="F878" s="2751"/>
      <c r="G878" s="2751"/>
      <c r="H878" s="3555"/>
      <c r="I878" s="3555"/>
      <c r="J878" s="2751"/>
      <c r="K878" s="2751"/>
      <c r="L878" s="2751"/>
      <c r="M878" s="3555"/>
      <c r="N878" s="3555"/>
      <c r="O878" s="2751"/>
      <c r="P878" s="2751"/>
      <c r="Q878" s="2751"/>
    </row>
    <row r="879" ht="25.15" customHeight="true" x14ac:dyDescent="0.2">
      <c r="C879" s="3561"/>
      <c r="D879" s="3555"/>
      <c r="E879" s="2751"/>
      <c r="F879" s="2751"/>
      <c r="G879" s="2751"/>
      <c r="H879" s="3555"/>
      <c r="I879" s="3555"/>
      <c r="J879" s="2751"/>
      <c r="K879" s="2751"/>
      <c r="L879" s="2751"/>
      <c r="M879" s="3555"/>
      <c r="N879" s="3555"/>
      <c r="O879" s="2751"/>
      <c r="P879" s="2751"/>
      <c r="Q879" s="2751"/>
    </row>
    <row r="880" ht="25.15" customHeight="true" x14ac:dyDescent="0.2">
      <c r="C880" s="3561"/>
      <c r="D880" s="3555"/>
      <c r="E880" s="2751"/>
      <c r="F880" s="2751"/>
      <c r="G880" s="2751"/>
      <c r="H880" s="3555"/>
      <c r="I880" s="3555"/>
      <c r="J880" s="2751"/>
      <c r="K880" s="2751"/>
      <c r="L880" s="2751"/>
      <c r="M880" s="3555"/>
      <c r="N880" s="3555"/>
      <c r="O880" s="2751"/>
      <c r="P880" s="2751"/>
      <c r="Q880" s="2751"/>
    </row>
    <row r="881" ht="25.15" customHeight="true" x14ac:dyDescent="0.2">
      <c r="C881" s="3561"/>
      <c r="D881" s="3555"/>
      <c r="E881" s="2751"/>
      <c r="F881" s="2751"/>
      <c r="G881" s="2751"/>
      <c r="H881" s="3555"/>
      <c r="I881" s="3555"/>
      <c r="J881" s="2751"/>
      <c r="K881" s="2751"/>
      <c r="L881" s="2751"/>
      <c r="M881" s="3555"/>
      <c r="N881" s="3555"/>
      <c r="O881" s="2751"/>
      <c r="P881" s="2751"/>
      <c r="Q881" s="2751"/>
    </row>
    <row r="882" ht="25.15" customHeight="true" x14ac:dyDescent="0.2">
      <c r="C882" s="3561"/>
      <c r="D882" s="3555"/>
      <c r="E882" s="2751"/>
      <c r="F882" s="2751"/>
      <c r="G882" s="2751"/>
      <c r="H882" s="3555"/>
      <c r="I882" s="3555"/>
      <c r="J882" s="2751"/>
      <c r="K882" s="2751"/>
      <c r="L882" s="2751"/>
      <c r="M882" s="3555"/>
      <c r="N882" s="3555"/>
      <c r="O882" s="2751"/>
      <c r="P882" s="2751"/>
      <c r="Q882" s="2751"/>
    </row>
    <row r="883" ht="25.15" customHeight="true" x14ac:dyDescent="0.2">
      <c r="C883" s="3561"/>
      <c r="D883" s="3555"/>
      <c r="E883" s="2751"/>
      <c r="F883" s="2751"/>
      <c r="G883" s="2751"/>
      <c r="H883" s="3555"/>
      <c r="I883" s="3555"/>
      <c r="J883" s="2751"/>
      <c r="K883" s="2751"/>
      <c r="L883" s="2751"/>
      <c r="M883" s="3555"/>
      <c r="N883" s="3555"/>
      <c r="O883" s="2751"/>
      <c r="P883" s="2751"/>
      <c r="Q883" s="2751"/>
    </row>
    <row r="884" ht="25.15" customHeight="true" x14ac:dyDescent="0.2">
      <c r="C884" s="3561"/>
      <c r="D884" s="3555"/>
      <c r="E884" s="2751"/>
      <c r="F884" s="2751"/>
      <c r="G884" s="2751"/>
      <c r="H884" s="3555"/>
      <c r="I884" s="3555"/>
      <c r="J884" s="2751"/>
      <c r="K884" s="2751"/>
      <c r="L884" s="2751"/>
      <c r="M884" s="3555"/>
      <c r="N884" s="3555"/>
      <c r="O884" s="2751"/>
      <c r="P884" s="2751"/>
      <c r="Q884" s="2751"/>
    </row>
    <row r="885" ht="25.15" customHeight="true" x14ac:dyDescent="0.2">
      <c r="C885" s="3561"/>
      <c r="D885" s="3555"/>
      <c r="E885" s="2751"/>
      <c r="F885" s="2751"/>
      <c r="G885" s="2751"/>
      <c r="H885" s="3555"/>
      <c r="I885" s="3555"/>
      <c r="J885" s="2751"/>
      <c r="K885" s="2751"/>
      <c r="L885" s="2751"/>
      <c r="M885" s="3555"/>
      <c r="N885" s="3555"/>
      <c r="O885" s="2751"/>
      <c r="P885" s="2751"/>
      <c r="Q885" s="2751"/>
    </row>
    <row r="886" ht="25.15" customHeight="true" x14ac:dyDescent="0.2">
      <c r="C886" s="3561"/>
      <c r="D886" s="3555"/>
      <c r="E886" s="2751"/>
      <c r="F886" s="2751"/>
      <c r="G886" s="2751"/>
      <c r="H886" s="3555"/>
      <c r="I886" s="3555"/>
      <c r="J886" s="2751"/>
      <c r="K886" s="2751"/>
      <c r="L886" s="2751"/>
      <c r="M886" s="3555"/>
      <c r="N886" s="3555"/>
      <c r="O886" s="2751"/>
      <c r="P886" s="2751"/>
      <c r="Q886" s="2751"/>
    </row>
    <row r="887" ht="25.15" customHeight="true" x14ac:dyDescent="0.2">
      <c r="C887" s="3561"/>
      <c r="D887" s="3555"/>
      <c r="E887" s="2751"/>
      <c r="F887" s="2751"/>
      <c r="G887" s="2751"/>
      <c r="H887" s="3555"/>
      <c r="I887" s="3555"/>
      <c r="J887" s="2751"/>
      <c r="K887" s="2751"/>
      <c r="L887" s="2751"/>
      <c r="M887" s="3555"/>
      <c r="N887" s="3555"/>
      <c r="O887" s="2751"/>
      <c r="P887" s="2751"/>
      <c r="Q887" s="2751"/>
    </row>
    <row r="888" ht="25.15" customHeight="true" x14ac:dyDescent="0.2">
      <c r="C888" s="3561"/>
      <c r="D888" s="3555"/>
      <c r="E888" s="2751"/>
      <c r="F888" s="2751"/>
      <c r="G888" s="2751"/>
      <c r="H888" s="3555"/>
      <c r="I888" s="3555"/>
      <c r="J888" s="2751"/>
      <c r="K888" s="2751"/>
      <c r="L888" s="2751"/>
      <c r="M888" s="3555"/>
      <c r="N888" s="3555"/>
      <c r="O888" s="2751"/>
      <c r="P888" s="2751"/>
      <c r="Q888" s="2751"/>
    </row>
    <row r="889" ht="25.15" customHeight="true" x14ac:dyDescent="0.2">
      <c r="C889" s="3561"/>
      <c r="D889" s="3555"/>
      <c r="E889" s="2751"/>
      <c r="F889" s="2751"/>
      <c r="G889" s="2751"/>
      <c r="H889" s="3555"/>
      <c r="I889" s="3555"/>
      <c r="J889" s="2751"/>
      <c r="K889" s="2751"/>
      <c r="L889" s="2751"/>
      <c r="M889" s="3555"/>
      <c r="N889" s="3555"/>
      <c r="O889" s="2751"/>
      <c r="P889" s="2751"/>
      <c r="Q889" s="2751"/>
    </row>
    <row r="890" ht="25.15" customHeight="true" x14ac:dyDescent="0.2">
      <c r="C890" s="3561"/>
      <c r="D890" s="3555"/>
      <c r="E890" s="2751"/>
      <c r="F890" s="2751"/>
      <c r="G890" s="2751"/>
      <c r="H890" s="3555"/>
      <c r="I890" s="3555"/>
      <c r="J890" s="2751"/>
      <c r="K890" s="2751"/>
      <c r="L890" s="2751"/>
      <c r="M890" s="3555"/>
      <c r="N890" s="3555"/>
      <c r="O890" s="2751"/>
      <c r="P890" s="2751"/>
      <c r="Q890" s="2751"/>
    </row>
    <row r="891" ht="25.15" customHeight="true" x14ac:dyDescent="0.2">
      <c r="C891" s="3561"/>
      <c r="D891" s="3555"/>
      <c r="E891" s="2751"/>
      <c r="F891" s="2751"/>
      <c r="G891" s="2751"/>
      <c r="H891" s="3555"/>
      <c r="I891" s="3555"/>
      <c r="J891" s="2751"/>
      <c r="K891" s="2751"/>
      <c r="L891" s="2751"/>
      <c r="M891" s="3555"/>
      <c r="N891" s="3555"/>
      <c r="O891" s="2751"/>
      <c r="P891" s="2751"/>
      <c r="Q891" s="2751"/>
    </row>
    <row r="892" ht="25.15" customHeight="true" x14ac:dyDescent="0.2">
      <c r="C892" s="3561"/>
      <c r="D892" s="3555"/>
      <c r="E892" s="2751"/>
      <c r="F892" s="2751"/>
      <c r="G892" s="2751"/>
      <c r="H892" s="3555"/>
      <c r="I892" s="3555"/>
      <c r="J892" s="2751"/>
      <c r="K892" s="2751"/>
      <c r="L892" s="2751"/>
      <c r="M892" s="3555"/>
      <c r="N892" s="3555"/>
      <c r="O892" s="2751"/>
      <c r="P892" s="2751"/>
      <c r="Q892" s="2751"/>
    </row>
    <row r="893" ht="25.15" customHeight="true" x14ac:dyDescent="0.2">
      <c r="C893" s="3561"/>
      <c r="D893" s="3555"/>
      <c r="E893" s="2751"/>
      <c r="F893" s="2751"/>
      <c r="G893" s="2751"/>
      <c r="H893" s="3555"/>
      <c r="I893" s="3555"/>
      <c r="J893" s="2751"/>
      <c r="K893" s="2751"/>
      <c r="L893" s="2751"/>
      <c r="M893" s="3555"/>
      <c r="N893" s="3555"/>
      <c r="O893" s="2751"/>
      <c r="P893" s="2751"/>
      <c r="Q893" s="2751"/>
    </row>
    <row r="894" ht="25.15" customHeight="true" x14ac:dyDescent="0.2">
      <c r="C894" s="3561"/>
      <c r="D894" s="3555"/>
      <c r="E894" s="2751"/>
      <c r="F894" s="2751"/>
      <c r="G894" s="2751"/>
      <c r="H894" s="3555"/>
      <c r="I894" s="3555"/>
      <c r="J894" s="2751"/>
      <c r="K894" s="2751"/>
      <c r="L894" s="2751"/>
      <c r="M894" s="3555"/>
      <c r="N894" s="3555"/>
      <c r="O894" s="2751"/>
      <c r="P894" s="2751"/>
      <c r="Q894" s="2751"/>
    </row>
    <row r="895" ht="25.15" customHeight="true" x14ac:dyDescent="0.2">
      <c r="C895" s="3561"/>
      <c r="D895" s="3555"/>
      <c r="E895" s="2751"/>
      <c r="F895" s="2751"/>
      <c r="G895" s="2751"/>
      <c r="H895" s="3555"/>
      <c r="I895" s="3555"/>
      <c r="J895" s="2751"/>
      <c r="K895" s="2751"/>
      <c r="L895" s="2751"/>
      <c r="M895" s="3555"/>
      <c r="N895" s="3555"/>
      <c r="O895" s="2751"/>
      <c r="P895" s="2751"/>
      <c r="Q895" s="2751"/>
    </row>
    <row r="896" ht="25.15" customHeight="true" x14ac:dyDescent="0.2">
      <c r="C896" s="3561"/>
      <c r="D896" s="3555"/>
      <c r="E896" s="2751"/>
      <c r="F896" s="2751"/>
      <c r="G896" s="2751"/>
      <c r="H896" s="3555"/>
      <c r="I896" s="3555"/>
      <c r="J896" s="2751"/>
      <c r="K896" s="2751"/>
      <c r="L896" s="2751"/>
      <c r="M896" s="3555"/>
      <c r="N896" s="3555"/>
      <c r="O896" s="2751"/>
      <c r="P896" s="2751"/>
      <c r="Q896" s="2751"/>
    </row>
    <row r="897" ht="25.15" customHeight="true" x14ac:dyDescent="0.2">
      <c r="C897" s="3561"/>
      <c r="D897" s="3555"/>
      <c r="E897" s="2751"/>
      <c r="F897" s="2751"/>
      <c r="G897" s="2751"/>
      <c r="H897" s="3555"/>
      <c r="I897" s="3555"/>
      <c r="J897" s="2751"/>
      <c r="K897" s="2751"/>
      <c r="L897" s="2751"/>
      <c r="M897" s="3555"/>
      <c r="N897" s="3555"/>
      <c r="O897" s="2751"/>
      <c r="P897" s="2751"/>
      <c r="Q897" s="2751"/>
    </row>
    <row r="898" ht="25.15" customHeight="true" x14ac:dyDescent="0.2">
      <c r="C898" s="3561"/>
      <c r="D898" s="3555"/>
      <c r="E898" s="2751"/>
      <c r="F898" s="2751"/>
      <c r="G898" s="2751"/>
      <c r="H898" s="3555"/>
      <c r="I898" s="3555"/>
      <c r="J898" s="2751"/>
      <c r="K898" s="2751"/>
      <c r="L898" s="2751"/>
      <c r="M898" s="3555"/>
      <c r="N898" s="3555"/>
      <c r="O898" s="2751"/>
      <c r="P898" s="2751"/>
      <c r="Q898" s="2751"/>
    </row>
    <row r="899" ht="25.15" customHeight="true" x14ac:dyDescent="0.2">
      <c r="C899" s="3561"/>
      <c r="D899" s="3555"/>
      <c r="E899" s="2751"/>
      <c r="F899" s="2751"/>
      <c r="G899" s="2751"/>
      <c r="H899" s="3555"/>
      <c r="I899" s="3555"/>
      <c r="J899" s="2751"/>
      <c r="K899" s="2751"/>
      <c r="L899" s="2751"/>
      <c r="M899" s="3555"/>
      <c r="N899" s="3555"/>
      <c r="O899" s="2751"/>
      <c r="P899" s="2751"/>
      <c r="Q899" s="2751"/>
    </row>
    <row r="900" ht="25.15" customHeight="true" x14ac:dyDescent="0.2">
      <c r="C900" s="3561"/>
      <c r="D900" s="3555"/>
      <c r="E900" s="2751"/>
      <c r="F900" s="2751"/>
      <c r="G900" s="2751"/>
      <c r="H900" s="3555"/>
      <c r="I900" s="3555"/>
      <c r="J900" s="2751"/>
      <c r="K900" s="2751"/>
      <c r="L900" s="2751"/>
      <c r="M900" s="3555"/>
      <c r="N900" s="3555"/>
      <c r="O900" s="2751"/>
      <c r="P900" s="2751"/>
      <c r="Q900" s="2751"/>
    </row>
    <row r="901" ht="25.15" customHeight="true" x14ac:dyDescent="0.2">
      <c r="C901" s="3561"/>
      <c r="D901" s="3555"/>
      <c r="E901" s="2751"/>
      <c r="F901" s="2751"/>
      <c r="G901" s="2751"/>
      <c r="H901" s="3555"/>
      <c r="I901" s="3555"/>
      <c r="J901" s="2751"/>
      <c r="K901" s="2751"/>
      <c r="L901" s="2751"/>
      <c r="M901" s="3555"/>
      <c r="N901" s="3555"/>
      <c r="O901" s="2751"/>
      <c r="P901" s="2751"/>
      <c r="Q901" s="2751"/>
    </row>
    <row r="902" ht="25.15" customHeight="true" x14ac:dyDescent="0.2">
      <c r="C902" s="3561"/>
      <c r="D902" s="3555"/>
      <c r="E902" s="2751"/>
      <c r="F902" s="2751"/>
      <c r="G902" s="2751"/>
      <c r="H902" s="3555"/>
      <c r="I902" s="3555"/>
      <c r="J902" s="2751"/>
      <c r="K902" s="2751"/>
      <c r="L902" s="2751"/>
      <c r="M902" s="3555"/>
      <c r="N902" s="3555"/>
      <c r="O902" s="2751"/>
      <c r="P902" s="2751"/>
      <c r="Q902" s="2751"/>
    </row>
    <row r="903" ht="25.15" customHeight="true" x14ac:dyDescent="0.2">
      <c r="C903" s="3561"/>
      <c r="D903" s="3555"/>
      <c r="E903" s="2751"/>
      <c r="F903" s="2751"/>
      <c r="G903" s="2751"/>
      <c r="H903" s="3555"/>
      <c r="I903" s="3555"/>
      <c r="J903" s="2751"/>
      <c r="K903" s="2751"/>
      <c r="L903" s="2751"/>
      <c r="M903" s="3555"/>
      <c r="N903" s="3555"/>
      <c r="O903" s="2751"/>
      <c r="P903" s="2751"/>
      <c r="Q903" s="2751"/>
    </row>
    <row r="904" ht="25.15" customHeight="true" x14ac:dyDescent="0.2">
      <c r="C904" s="3561"/>
      <c r="D904" s="3555"/>
      <c r="E904" s="2751"/>
      <c r="F904" s="2751"/>
      <c r="G904" s="2751"/>
      <c r="H904" s="3555"/>
      <c r="I904" s="3555"/>
      <c r="J904" s="2751"/>
      <c r="K904" s="2751"/>
      <c r="L904" s="2751"/>
      <c r="M904" s="3555"/>
      <c r="N904" s="3555"/>
      <c r="O904" s="2751"/>
      <c r="P904" s="2751"/>
      <c r="Q904" s="2751"/>
    </row>
    <row r="905" ht="25.15" customHeight="true" x14ac:dyDescent="0.2">
      <c r="C905" s="3561"/>
      <c r="D905" s="3555"/>
      <c r="E905" s="2751"/>
      <c r="F905" s="2751"/>
      <c r="G905" s="2751"/>
      <c r="H905" s="3555"/>
      <c r="I905" s="3555"/>
      <c r="J905" s="2751"/>
      <c r="K905" s="2751"/>
      <c r="L905" s="2751"/>
      <c r="M905" s="3555"/>
      <c r="N905" s="3555"/>
      <c r="O905" s="2751"/>
      <c r="P905" s="2751"/>
      <c r="Q905" s="2751"/>
    </row>
    <row r="906" ht="25.15" customHeight="true" x14ac:dyDescent="0.2">
      <c r="C906" s="3561"/>
      <c r="D906" s="3555"/>
      <c r="E906" s="2751"/>
      <c r="F906" s="2751"/>
      <c r="G906" s="2751"/>
      <c r="H906" s="3555"/>
      <c r="I906" s="3555"/>
      <c r="J906" s="2751"/>
      <c r="K906" s="2751"/>
      <c r="L906" s="2751"/>
      <c r="M906" s="3555"/>
      <c r="N906" s="3555"/>
      <c r="O906" s="2751"/>
      <c r="P906" s="2751"/>
      <c r="Q906" s="2751"/>
    </row>
    <row r="907" ht="25.15" customHeight="true" x14ac:dyDescent="0.2">
      <c r="C907" s="3561"/>
      <c r="D907" s="3555"/>
      <c r="E907" s="2751"/>
      <c r="F907" s="2751"/>
      <c r="G907" s="2751"/>
      <c r="H907" s="3555"/>
      <c r="I907" s="3555"/>
      <c r="J907" s="2751"/>
      <c r="K907" s="2751"/>
      <c r="L907" s="2751"/>
      <c r="M907" s="3555"/>
      <c r="N907" s="3555"/>
      <c r="O907" s="2751"/>
      <c r="P907" s="2751"/>
      <c r="Q907" s="2751"/>
    </row>
    <row r="908" ht="25.15" customHeight="true" x14ac:dyDescent="0.2">
      <c r="C908" s="3561"/>
      <c r="D908" s="3555"/>
      <c r="E908" s="2751"/>
      <c r="F908" s="2751"/>
      <c r="G908" s="2751"/>
      <c r="H908" s="3555"/>
      <c r="I908" s="3555"/>
      <c r="J908" s="2751"/>
      <c r="K908" s="2751"/>
      <c r="L908" s="2751"/>
      <c r="M908" s="3555"/>
      <c r="N908" s="3555"/>
      <c r="O908" s="2751"/>
      <c r="P908" s="2751"/>
      <c r="Q908" s="2751"/>
    </row>
    <row r="909" ht="25.15" customHeight="true" x14ac:dyDescent="0.2">
      <c r="C909" s="3561"/>
      <c r="D909" s="3555"/>
      <c r="E909" s="2751"/>
      <c r="F909" s="2751"/>
      <c r="G909" s="2751"/>
      <c r="H909" s="3555"/>
      <c r="I909" s="3555"/>
      <c r="J909" s="2751"/>
      <c r="K909" s="2751"/>
      <c r="L909" s="2751"/>
      <c r="M909" s="3555"/>
      <c r="N909" s="3555"/>
      <c r="O909" s="2751"/>
      <c r="P909" s="2751"/>
      <c r="Q909" s="2751"/>
    </row>
    <row r="910" ht="25.15" customHeight="true" x14ac:dyDescent="0.2">
      <c r="C910" s="3561"/>
      <c r="D910" s="3555"/>
      <c r="E910" s="2751"/>
      <c r="F910" s="2751"/>
      <c r="G910" s="2751"/>
      <c r="H910" s="3555"/>
      <c r="I910" s="3555"/>
      <c r="J910" s="2751"/>
      <c r="K910" s="2751"/>
      <c r="L910" s="2751"/>
      <c r="M910" s="3555"/>
      <c r="N910" s="3555"/>
      <c r="O910" s="2751"/>
      <c r="P910" s="2751"/>
      <c r="Q910" s="2751"/>
    </row>
    <row r="911" ht="25.15" customHeight="true" x14ac:dyDescent="0.2">
      <c r="C911" s="3561"/>
      <c r="D911" s="3555"/>
      <c r="E911" s="2751"/>
      <c r="F911" s="2751"/>
      <c r="G911" s="2751"/>
      <c r="H911" s="3555"/>
      <c r="I911" s="3555"/>
      <c r="J911" s="2751"/>
      <c r="K911" s="2751"/>
      <c r="L911" s="2751"/>
      <c r="M911" s="3555"/>
      <c r="N911" s="3555"/>
      <c r="O911" s="2751"/>
      <c r="P911" s="2751"/>
      <c r="Q911" s="2751"/>
    </row>
    <row r="912" ht="25.15" customHeight="true" x14ac:dyDescent="0.2">
      <c r="C912" s="3561"/>
      <c r="D912" s="3555"/>
      <c r="E912" s="2751"/>
      <c r="F912" s="2751"/>
      <c r="G912" s="2751"/>
      <c r="H912" s="3555"/>
      <c r="I912" s="3555"/>
      <c r="J912" s="2751"/>
      <c r="K912" s="2751"/>
      <c r="L912" s="2751"/>
      <c r="M912" s="3555"/>
      <c r="N912" s="3555"/>
      <c r="O912" s="2751"/>
      <c r="P912" s="2751"/>
      <c r="Q912" s="2751"/>
    </row>
    <row r="913" ht="25.15" customHeight="true" x14ac:dyDescent="0.2">
      <c r="C913" s="3561"/>
      <c r="D913" s="3555"/>
      <c r="E913" s="2751"/>
      <c r="F913" s="2751"/>
      <c r="G913" s="2751"/>
      <c r="H913" s="3555"/>
      <c r="I913" s="3555"/>
      <c r="J913" s="2751"/>
      <c r="K913" s="2751"/>
      <c r="L913" s="2751"/>
      <c r="M913" s="3555"/>
      <c r="N913" s="3555"/>
      <c r="O913" s="2751"/>
      <c r="P913" s="2751"/>
      <c r="Q913" s="2751"/>
    </row>
    <row r="914" ht="25.15" customHeight="true" x14ac:dyDescent="0.2">
      <c r="C914" s="3561"/>
      <c r="D914" s="3555"/>
      <c r="E914" s="2751"/>
      <c r="F914" s="2751"/>
      <c r="G914" s="2751"/>
      <c r="H914" s="3555"/>
      <c r="I914" s="3555"/>
      <c r="J914" s="2751"/>
      <c r="K914" s="2751"/>
      <c r="L914" s="2751"/>
      <c r="M914" s="3555"/>
      <c r="N914" s="3555"/>
      <c r="O914" s="2751"/>
      <c r="P914" s="2751"/>
      <c r="Q914" s="2751"/>
    </row>
    <row r="915" ht="25.15" customHeight="true" x14ac:dyDescent="0.2">
      <c r="C915" s="3561"/>
      <c r="D915" s="3555"/>
      <c r="E915" s="2751"/>
      <c r="F915" s="2751"/>
      <c r="G915" s="2751"/>
      <c r="H915" s="3555"/>
      <c r="I915" s="3555"/>
      <c r="J915" s="2751"/>
      <c r="K915" s="2751"/>
      <c r="L915" s="2751"/>
      <c r="M915" s="3555"/>
      <c r="N915" s="3555"/>
      <c r="O915" s="2751"/>
      <c r="P915" s="2751"/>
      <c r="Q915" s="2751"/>
    </row>
    <row r="916" ht="25.15" customHeight="true" x14ac:dyDescent="0.2">
      <c r="C916" s="3561"/>
      <c r="D916" s="3555"/>
      <c r="E916" s="2751"/>
      <c r="F916" s="2751"/>
      <c r="G916" s="2751"/>
      <c r="H916" s="3555"/>
      <c r="I916" s="3555"/>
      <c r="J916" s="2751"/>
      <c r="K916" s="2751"/>
      <c r="L916" s="2751"/>
      <c r="M916" s="3555"/>
      <c r="N916" s="3555"/>
      <c r="O916" s="2751"/>
      <c r="P916" s="2751"/>
      <c r="Q916" s="2751"/>
    </row>
    <row r="917" ht="25.15" customHeight="true" x14ac:dyDescent="0.2">
      <c r="C917" s="3561"/>
      <c r="D917" s="3555"/>
      <c r="E917" s="2751"/>
      <c r="F917" s="2751"/>
      <c r="G917" s="2751"/>
      <c r="H917" s="3555"/>
      <c r="I917" s="3555"/>
      <c r="J917" s="2751"/>
      <c r="K917" s="2751"/>
      <c r="L917" s="2751"/>
      <c r="M917" s="3555"/>
      <c r="N917" s="3555"/>
      <c r="O917" s="2751"/>
      <c r="P917" s="2751"/>
      <c r="Q917" s="2751"/>
    </row>
    <row r="918" ht="25.15" customHeight="true" x14ac:dyDescent="0.2">
      <c r="C918" s="3561"/>
      <c r="D918" s="3555"/>
      <c r="E918" s="2751"/>
      <c r="F918" s="2751"/>
      <c r="G918" s="2751"/>
      <c r="H918" s="3555"/>
      <c r="I918" s="3555"/>
      <c r="J918" s="2751"/>
      <c r="K918" s="2751"/>
      <c r="L918" s="2751"/>
      <c r="M918" s="3555"/>
      <c r="N918" s="3555"/>
      <c r="O918" s="2751"/>
      <c r="P918" s="2751"/>
      <c r="Q918" s="2751"/>
    </row>
    <row r="919" ht="25.15" customHeight="true" x14ac:dyDescent="0.2">
      <c r="C919" s="3561"/>
      <c r="D919" s="3555"/>
      <c r="E919" s="2751"/>
      <c r="F919" s="2751"/>
      <c r="G919" s="2751"/>
      <c r="H919" s="3555"/>
      <c r="I919" s="3555"/>
      <c r="J919" s="2751"/>
      <c r="K919" s="2751"/>
      <c r="L919" s="2751"/>
      <c r="M919" s="3555"/>
      <c r="N919" s="3555"/>
      <c r="O919" s="2751"/>
      <c r="P919" s="2751"/>
      <c r="Q919" s="2751"/>
    </row>
    <row r="920" ht="25.15" customHeight="true" x14ac:dyDescent="0.2">
      <c r="C920" s="3561"/>
      <c r="D920" s="3555"/>
      <c r="E920" s="2751"/>
      <c r="F920" s="2751"/>
      <c r="G920" s="2751"/>
      <c r="H920" s="3555"/>
      <c r="I920" s="3555"/>
      <c r="J920" s="2751"/>
      <c r="K920" s="2751"/>
      <c r="L920" s="2751"/>
      <c r="M920" s="3555"/>
      <c r="N920" s="3555"/>
      <c r="O920" s="2751"/>
      <c r="P920" s="2751"/>
      <c r="Q920" s="2751"/>
    </row>
    <row r="921" ht="25.15" customHeight="true" x14ac:dyDescent="0.2">
      <c r="C921" s="3561"/>
      <c r="D921" s="3555"/>
      <c r="E921" s="2751"/>
      <c r="F921" s="2751"/>
      <c r="G921" s="2751"/>
      <c r="H921" s="3555"/>
      <c r="I921" s="3555"/>
      <c r="J921" s="2751"/>
      <c r="K921" s="2751"/>
      <c r="L921" s="2751"/>
      <c r="M921" s="3555"/>
      <c r="N921" s="3555"/>
      <c r="O921" s="2751"/>
      <c r="P921" s="2751"/>
      <c r="Q921" s="2751"/>
    </row>
    <row r="922" ht="25.15" customHeight="true" x14ac:dyDescent="0.2">
      <c r="C922" s="3561"/>
      <c r="D922" s="3555"/>
      <c r="E922" s="2751"/>
      <c r="F922" s="2751"/>
      <c r="G922" s="2751"/>
      <c r="H922" s="3555"/>
      <c r="I922" s="3555"/>
      <c r="J922" s="2751"/>
      <c r="K922" s="2751"/>
      <c r="L922" s="2751"/>
      <c r="M922" s="3555"/>
      <c r="N922" s="3555"/>
      <c r="O922" s="2751"/>
      <c r="P922" s="2751"/>
      <c r="Q922" s="2751"/>
    </row>
    <row r="923" ht="25.15" customHeight="true" x14ac:dyDescent="0.2">
      <c r="C923" s="3561"/>
      <c r="D923" s="3555"/>
      <c r="E923" s="2751"/>
      <c r="F923" s="2751"/>
      <c r="G923" s="2751"/>
      <c r="H923" s="3555"/>
      <c r="I923" s="3555"/>
      <c r="J923" s="2751"/>
      <c r="K923" s="2751"/>
      <c r="L923" s="2751"/>
      <c r="M923" s="3555"/>
      <c r="N923" s="3555"/>
      <c r="O923" s="2751"/>
      <c r="P923" s="2751"/>
      <c r="Q923" s="2751"/>
    </row>
    <row r="924" ht="25.15" customHeight="true" x14ac:dyDescent="0.2">
      <c r="C924" s="3561"/>
      <c r="D924" s="3555"/>
      <c r="E924" s="2751"/>
      <c r="F924" s="2751"/>
      <c r="G924" s="2751"/>
      <c r="H924" s="3555"/>
      <c r="I924" s="3555"/>
      <c r="J924" s="2751"/>
      <c r="K924" s="2751"/>
      <c r="L924" s="2751"/>
      <c r="M924" s="3555"/>
      <c r="N924" s="3555"/>
      <c r="O924" s="2751"/>
      <c r="P924" s="2751"/>
      <c r="Q924" s="2751"/>
    </row>
    <row r="925" ht="25.15" customHeight="true" x14ac:dyDescent="0.2">
      <c r="C925" s="3561"/>
      <c r="D925" s="3555"/>
      <c r="E925" s="2751"/>
      <c r="F925" s="2751"/>
      <c r="G925" s="2751"/>
      <c r="H925" s="3555"/>
      <c r="I925" s="3555"/>
      <c r="J925" s="2751"/>
      <c r="K925" s="2751"/>
      <c r="L925" s="2751"/>
      <c r="M925" s="3555"/>
      <c r="N925" s="3555"/>
      <c r="O925" s="2751"/>
      <c r="P925" s="2751"/>
      <c r="Q925" s="2751"/>
    </row>
    <row r="926" ht="25.15" customHeight="true" x14ac:dyDescent="0.2">
      <c r="C926" s="3561"/>
      <c r="D926" s="3555"/>
      <c r="E926" s="2751"/>
      <c r="F926" s="2751"/>
      <c r="G926" s="2751"/>
      <c r="H926" s="3555"/>
      <c r="I926" s="3555"/>
      <c r="J926" s="2751"/>
      <c r="K926" s="2751"/>
      <c r="L926" s="2751"/>
      <c r="M926" s="3555"/>
      <c r="N926" s="3555"/>
      <c r="O926" s="2751"/>
      <c r="P926" s="2751"/>
      <c r="Q926" s="2751"/>
    </row>
    <row r="927" ht="25.15" customHeight="true" x14ac:dyDescent="0.2">
      <c r="C927" s="3561"/>
      <c r="D927" s="3555"/>
      <c r="E927" s="2751"/>
      <c r="F927" s="2751"/>
      <c r="G927" s="2751"/>
      <c r="H927" s="3555"/>
      <c r="I927" s="3555"/>
      <c r="J927" s="2751"/>
      <c r="K927" s="2751"/>
      <c r="L927" s="2751"/>
      <c r="M927" s="3555"/>
      <c r="N927" s="3555"/>
      <c r="O927" s="2751"/>
      <c r="P927" s="2751"/>
      <c r="Q927" s="2751"/>
    </row>
    <row r="928" ht="25.15" customHeight="true" x14ac:dyDescent="0.2">
      <c r="C928" s="3561"/>
      <c r="D928" s="3555"/>
      <c r="E928" s="2751"/>
      <c r="F928" s="2751"/>
      <c r="G928" s="2751"/>
      <c r="H928" s="3555"/>
      <c r="I928" s="3555"/>
      <c r="J928" s="2751"/>
      <c r="K928" s="2751"/>
      <c r="L928" s="2751"/>
      <c r="M928" s="3555"/>
      <c r="N928" s="3555"/>
      <c r="O928" s="2751"/>
      <c r="P928" s="2751"/>
      <c r="Q928" s="2751"/>
    </row>
    <row r="929" ht="25.15" customHeight="true" x14ac:dyDescent="0.2">
      <c r="C929" s="3561"/>
      <c r="D929" s="3555"/>
      <c r="E929" s="2751"/>
      <c r="F929" s="2751"/>
      <c r="G929" s="2751"/>
      <c r="H929" s="3555"/>
      <c r="I929" s="3555"/>
      <c r="J929" s="2751"/>
      <c r="K929" s="2751"/>
      <c r="L929" s="2751"/>
      <c r="M929" s="3555"/>
      <c r="N929" s="3555"/>
      <c r="O929" s="2751"/>
      <c r="P929" s="2751"/>
      <c r="Q929" s="2751"/>
    </row>
    <row r="930" ht="25.15" customHeight="true" x14ac:dyDescent="0.2">
      <c r="C930" s="3561"/>
      <c r="D930" s="3555"/>
      <c r="E930" s="2751"/>
      <c r="F930" s="2751"/>
      <c r="G930" s="2751"/>
      <c r="H930" s="3555"/>
      <c r="I930" s="3555"/>
      <c r="J930" s="2751"/>
      <c r="K930" s="2751"/>
      <c r="L930" s="2751"/>
      <c r="M930" s="3555"/>
      <c r="N930" s="3555"/>
      <c r="O930" s="2751"/>
      <c r="P930" s="2751"/>
      <c r="Q930" s="2751"/>
    </row>
    <row r="931" ht="25.15" customHeight="true" x14ac:dyDescent="0.2">
      <c r="C931" s="3561"/>
      <c r="D931" s="3555"/>
      <c r="E931" s="2751"/>
      <c r="F931" s="2751"/>
      <c r="G931" s="2751"/>
      <c r="H931" s="3555"/>
      <c r="I931" s="3555"/>
      <c r="J931" s="2751"/>
      <c r="K931" s="2751"/>
      <c r="L931" s="2751"/>
      <c r="M931" s="3555"/>
      <c r="N931" s="3555"/>
      <c r="O931" s="2751"/>
      <c r="P931" s="2751"/>
      <c r="Q931" s="2751"/>
    </row>
    <row r="932" ht="25.15" customHeight="true" x14ac:dyDescent="0.2">
      <c r="C932" s="3561"/>
      <c r="D932" s="3555"/>
      <c r="E932" s="2751"/>
      <c r="F932" s="2751"/>
      <c r="G932" s="2751"/>
      <c r="H932" s="3555"/>
      <c r="I932" s="3555"/>
      <c r="J932" s="2751"/>
      <c r="K932" s="2751"/>
      <c r="L932" s="2751"/>
      <c r="M932" s="3555"/>
      <c r="N932" s="3555"/>
      <c r="O932" s="2751"/>
      <c r="P932" s="2751"/>
      <c r="Q932" s="2751"/>
    </row>
    <row r="933" ht="25.15" customHeight="true" x14ac:dyDescent="0.2">
      <c r="C933" s="3561"/>
      <c r="D933" s="3555"/>
      <c r="E933" s="2751"/>
      <c r="F933" s="2751"/>
      <c r="G933" s="2751"/>
      <c r="H933" s="3555"/>
      <c r="I933" s="3555"/>
      <c r="J933" s="2751"/>
      <c r="K933" s="2751"/>
      <c r="L933" s="2751"/>
      <c r="M933" s="3555"/>
      <c r="N933" s="3555"/>
      <c r="O933" s="2751"/>
      <c r="P933" s="2751"/>
      <c r="Q933" s="2751"/>
    </row>
    <row r="934" ht="25.15" customHeight="true" x14ac:dyDescent="0.2">
      <c r="C934" s="3561"/>
      <c r="D934" s="3555"/>
      <c r="E934" s="2751"/>
      <c r="F934" s="2751"/>
      <c r="G934" s="2751"/>
      <c r="H934" s="3555"/>
      <c r="I934" s="3555"/>
      <c r="J934" s="2751"/>
      <c r="K934" s="2751"/>
      <c r="L934" s="2751"/>
      <c r="M934" s="3555"/>
      <c r="N934" s="3555"/>
      <c r="O934" s="2751"/>
      <c r="P934" s="2751"/>
      <c r="Q934" s="2751"/>
    </row>
    <row r="935" ht="25.15" customHeight="true" x14ac:dyDescent="0.2">
      <c r="C935" s="3561"/>
      <c r="D935" s="3555"/>
      <c r="E935" s="2751"/>
      <c r="F935" s="2751"/>
      <c r="G935" s="2751"/>
      <c r="H935" s="3555"/>
      <c r="I935" s="3555"/>
      <c r="J935" s="2751"/>
      <c r="K935" s="2751"/>
      <c r="L935" s="2751"/>
      <c r="M935" s="3555"/>
      <c r="N935" s="3555"/>
      <c r="O935" s="2751"/>
      <c r="P935" s="2751"/>
      <c r="Q935" s="2751"/>
    </row>
    <row r="936" ht="25.15" customHeight="true" x14ac:dyDescent="0.2">
      <c r="C936" s="3561"/>
      <c r="D936" s="3555"/>
      <c r="E936" s="2751"/>
      <c r="F936" s="2751"/>
      <c r="G936" s="2751"/>
      <c r="H936" s="3555"/>
      <c r="I936" s="3555"/>
      <c r="J936" s="2751"/>
      <c r="K936" s="2751"/>
      <c r="L936" s="2751"/>
      <c r="M936" s="3555"/>
      <c r="N936" s="3555"/>
      <c r="O936" s="2751"/>
      <c r="P936" s="2751"/>
      <c r="Q936" s="2751"/>
    </row>
    <row r="937" ht="25.15" customHeight="true" x14ac:dyDescent="0.2">
      <c r="C937" s="3561"/>
      <c r="D937" s="3555"/>
      <c r="E937" s="2751"/>
      <c r="F937" s="2751"/>
      <c r="G937" s="2751"/>
      <c r="H937" s="3555"/>
      <c r="I937" s="3555"/>
      <c r="J937" s="2751"/>
      <c r="K937" s="2751"/>
      <c r="L937" s="2751"/>
      <c r="M937" s="3555"/>
      <c r="N937" s="3555"/>
      <c r="O937" s="2751"/>
      <c r="P937" s="2751"/>
      <c r="Q937" s="2751"/>
    </row>
    <row r="938" ht="25.15" customHeight="true" x14ac:dyDescent="0.2">
      <c r="C938" s="3561"/>
      <c r="D938" s="3555"/>
      <c r="E938" s="2751"/>
      <c r="F938" s="2751"/>
      <c r="G938" s="2751"/>
      <c r="H938" s="3555"/>
      <c r="I938" s="3555"/>
      <c r="J938" s="2751"/>
      <c r="K938" s="2751"/>
      <c r="L938" s="2751"/>
      <c r="M938" s="3555"/>
      <c r="N938" s="3555"/>
      <c r="O938" s="2751"/>
      <c r="P938" s="2751"/>
      <c r="Q938" s="2751"/>
    </row>
    <row r="939" ht="25.15" customHeight="true" x14ac:dyDescent="0.2">
      <c r="C939" s="3561"/>
      <c r="D939" s="3555"/>
      <c r="E939" s="2751"/>
      <c r="F939" s="2751"/>
      <c r="G939" s="2751"/>
      <c r="H939" s="3555"/>
      <c r="I939" s="3555"/>
      <c r="J939" s="2751"/>
      <c r="K939" s="2751"/>
      <c r="L939" s="2751"/>
      <c r="M939" s="3555"/>
      <c r="N939" s="3555"/>
      <c r="O939" s="2751"/>
      <c r="P939" s="2751"/>
      <c r="Q939" s="2751"/>
    </row>
    <row r="940" ht="25.15" customHeight="true" x14ac:dyDescent="0.2">
      <c r="C940" s="3561"/>
      <c r="D940" s="3555"/>
      <c r="E940" s="2751"/>
      <c r="F940" s="2751"/>
      <c r="G940" s="2751"/>
      <c r="H940" s="3555"/>
      <c r="I940" s="3555"/>
      <c r="J940" s="2751"/>
      <c r="K940" s="2751"/>
      <c r="L940" s="2751"/>
      <c r="M940" s="3555"/>
      <c r="N940" s="3555"/>
      <c r="O940" s="2751"/>
      <c r="P940" s="2751"/>
      <c r="Q940" s="2751"/>
    </row>
    <row r="941" ht="25.15" customHeight="true" x14ac:dyDescent="0.2">
      <c r="C941" s="3561"/>
      <c r="D941" s="3555"/>
      <c r="E941" s="2751"/>
      <c r="F941" s="2751"/>
      <c r="G941" s="2751"/>
      <c r="H941" s="3555"/>
      <c r="I941" s="3555"/>
      <c r="J941" s="2751"/>
      <c r="K941" s="2751"/>
      <c r="L941" s="2751"/>
      <c r="M941" s="3555"/>
      <c r="N941" s="3555"/>
      <c r="O941" s="2751"/>
      <c r="P941" s="2751"/>
      <c r="Q941" s="2751"/>
    </row>
    <row r="942" ht="25.15" customHeight="true" x14ac:dyDescent="0.2">
      <c r="C942" s="3561"/>
      <c r="D942" s="3555"/>
      <c r="E942" s="2751"/>
      <c r="F942" s="2751"/>
      <c r="G942" s="2751"/>
      <c r="H942" s="3555"/>
      <c r="I942" s="3555"/>
      <c r="J942" s="2751"/>
      <c r="K942" s="2751"/>
      <c r="L942" s="2751"/>
      <c r="M942" s="3555"/>
      <c r="N942" s="3555"/>
      <c r="O942" s="2751"/>
      <c r="P942" s="2751"/>
      <c r="Q942" s="2751"/>
    </row>
    <row r="943" ht="25.15" customHeight="true" x14ac:dyDescent="0.2">
      <c r="C943" s="3561"/>
      <c r="D943" s="3555"/>
      <c r="E943" s="2751"/>
      <c r="F943" s="2751"/>
      <c r="G943" s="2751"/>
      <c r="H943" s="3555"/>
      <c r="I943" s="3555"/>
      <c r="J943" s="2751"/>
      <c r="K943" s="2751"/>
      <c r="L943" s="2751"/>
      <c r="M943" s="3555"/>
      <c r="N943" s="3555"/>
      <c r="O943" s="2751"/>
      <c r="P943" s="2751"/>
      <c r="Q943" s="2751"/>
    </row>
    <row r="944" ht="25.15" customHeight="true" x14ac:dyDescent="0.2">
      <c r="C944" s="3561"/>
      <c r="D944" s="3555"/>
      <c r="E944" s="2751"/>
      <c r="F944" s="2751"/>
      <c r="G944" s="2751"/>
      <c r="H944" s="3555"/>
      <c r="I944" s="3555"/>
      <c r="J944" s="2751"/>
      <c r="K944" s="2751"/>
      <c r="L944" s="2751"/>
      <c r="M944" s="3555"/>
      <c r="N944" s="3555"/>
      <c r="O944" s="2751"/>
      <c r="P944" s="2751"/>
      <c r="Q944" s="2751"/>
    </row>
    <row r="945" ht="25.15" customHeight="true" x14ac:dyDescent="0.2">
      <c r="C945" s="3561"/>
      <c r="D945" s="3555"/>
      <c r="E945" s="2751"/>
      <c r="F945" s="2751"/>
      <c r="G945" s="2751"/>
      <c r="H945" s="3555"/>
      <c r="I945" s="3555"/>
      <c r="J945" s="2751"/>
      <c r="K945" s="2751"/>
      <c r="L945" s="2751"/>
      <c r="M945" s="3555"/>
      <c r="N945" s="3555"/>
      <c r="O945" s="2751"/>
      <c r="P945" s="2751"/>
      <c r="Q945" s="2751"/>
    </row>
    <row r="946" ht="25.15" customHeight="true" x14ac:dyDescent="0.2">
      <c r="C946" s="3561"/>
      <c r="D946" s="3555"/>
      <c r="E946" s="2751"/>
      <c r="F946" s="2751"/>
      <c r="G946" s="2751"/>
      <c r="H946" s="3555"/>
      <c r="I946" s="3555"/>
      <c r="J946" s="2751"/>
      <c r="K946" s="2751"/>
      <c r="L946" s="2751"/>
      <c r="M946" s="3555"/>
      <c r="N946" s="3555"/>
      <c r="O946" s="2751"/>
      <c r="P946" s="2751"/>
      <c r="Q946" s="2751"/>
    </row>
    <row r="947" ht="25.15" customHeight="true" x14ac:dyDescent="0.2">
      <c r="C947" s="3561"/>
      <c r="D947" s="3555"/>
      <c r="E947" s="2751"/>
      <c r="F947" s="2751"/>
      <c r="G947" s="2751"/>
      <c r="H947" s="3555"/>
      <c r="I947" s="3555"/>
      <c r="J947" s="2751"/>
      <c r="K947" s="2751"/>
      <c r="L947" s="2751"/>
      <c r="M947" s="3555"/>
      <c r="N947" s="3555"/>
      <c r="O947" s="2751"/>
      <c r="P947" s="2751"/>
      <c r="Q947" s="2751"/>
    </row>
    <row r="948" ht="25.15" customHeight="true" x14ac:dyDescent="0.2">
      <c r="C948" s="3561"/>
      <c r="D948" s="3555"/>
      <c r="E948" s="2751"/>
      <c r="F948" s="2751"/>
      <c r="G948" s="2751"/>
      <c r="H948" s="3555"/>
      <c r="I948" s="3555"/>
      <c r="J948" s="2751"/>
      <c r="K948" s="2751"/>
      <c r="L948" s="2751"/>
      <c r="M948" s="3555"/>
      <c r="N948" s="3555"/>
      <c r="O948" s="2751"/>
      <c r="P948" s="2751"/>
      <c r="Q948" s="2751"/>
    </row>
    <row r="949" ht="25.15" customHeight="true" x14ac:dyDescent="0.2">
      <c r="C949" s="3561"/>
      <c r="D949" s="3555"/>
      <c r="E949" s="2751"/>
      <c r="F949" s="2751"/>
      <c r="G949" s="2751"/>
      <c r="H949" s="3555"/>
      <c r="I949" s="3555"/>
      <c r="J949" s="2751"/>
      <c r="K949" s="2751"/>
      <c r="L949" s="2751"/>
      <c r="M949" s="3555"/>
      <c r="N949" s="3555"/>
      <c r="O949" s="2751"/>
      <c r="P949" s="2751"/>
      <c r="Q949" s="2751"/>
    </row>
    <row r="950" ht="25.15" customHeight="true" x14ac:dyDescent="0.2">
      <c r="C950" s="3561"/>
      <c r="D950" s="3555"/>
      <c r="E950" s="2751"/>
      <c r="F950" s="2751"/>
      <c r="G950" s="2751"/>
      <c r="H950" s="3555"/>
      <c r="I950" s="3555"/>
      <c r="J950" s="2751"/>
      <c r="K950" s="2751"/>
      <c r="L950" s="2751"/>
      <c r="M950" s="3555"/>
      <c r="N950" s="3555"/>
      <c r="O950" s="2751"/>
      <c r="P950" s="2751"/>
      <c r="Q950" s="2751"/>
    </row>
    <row r="951" ht="25.15" customHeight="true" x14ac:dyDescent="0.2">
      <c r="C951" s="3561"/>
      <c r="D951" s="3555"/>
      <c r="E951" s="2751"/>
      <c r="F951" s="2751"/>
      <c r="G951" s="2751"/>
      <c r="H951" s="3555"/>
      <c r="I951" s="3555"/>
      <c r="J951" s="2751"/>
      <c r="K951" s="2751"/>
      <c r="L951" s="2751"/>
      <c r="M951" s="3555"/>
      <c r="N951" s="3555"/>
      <c r="O951" s="2751"/>
      <c r="P951" s="2751"/>
      <c r="Q951" s="2751"/>
    </row>
    <row r="952" ht="25.15" customHeight="true" x14ac:dyDescent="0.2">
      <c r="C952" s="3561"/>
      <c r="D952" s="3555"/>
      <c r="E952" s="2751"/>
      <c r="F952" s="2751"/>
      <c r="G952" s="2751"/>
      <c r="H952" s="3555"/>
      <c r="I952" s="3555"/>
      <c r="J952" s="2751"/>
      <c r="K952" s="2751"/>
      <c r="L952" s="2751"/>
      <c r="M952" s="3555"/>
      <c r="N952" s="3555"/>
      <c r="O952" s="2751"/>
      <c r="P952" s="2751"/>
      <c r="Q952" s="2751"/>
    </row>
    <row r="953" ht="25.15" customHeight="true" x14ac:dyDescent="0.2">
      <c r="C953" s="3561"/>
      <c r="D953" s="3555"/>
      <c r="E953" s="2751"/>
      <c r="F953" s="2751"/>
      <c r="G953" s="2751"/>
      <c r="H953" s="3555"/>
      <c r="I953" s="3555"/>
      <c r="J953" s="2751"/>
      <c r="K953" s="2751"/>
      <c r="L953" s="2751"/>
      <c r="M953" s="3555"/>
      <c r="N953" s="3555"/>
      <c r="O953" s="2751"/>
      <c r="P953" s="2751"/>
      <c r="Q953" s="2751"/>
    </row>
    <row r="954" ht="25.15" customHeight="true" x14ac:dyDescent="0.2">
      <c r="C954" s="3561"/>
      <c r="D954" s="3555"/>
      <c r="E954" s="2751"/>
      <c r="F954" s="2751"/>
      <c r="G954" s="2751"/>
      <c r="H954" s="3555"/>
      <c r="I954" s="3555"/>
      <c r="J954" s="2751"/>
      <c r="K954" s="2751"/>
      <c r="L954" s="2751"/>
      <c r="M954" s="3555"/>
      <c r="N954" s="3555"/>
      <c r="O954" s="2751"/>
      <c r="P954" s="2751"/>
      <c r="Q954" s="2751"/>
    </row>
    <row r="955" ht="25.15" customHeight="true" x14ac:dyDescent="0.2">
      <c r="C955" s="3561"/>
      <c r="D955" s="3555"/>
      <c r="E955" s="2751"/>
      <c r="F955" s="2751"/>
      <c r="G955" s="2751"/>
      <c r="H955" s="3555"/>
      <c r="I955" s="3555"/>
      <c r="J955" s="2751"/>
      <c r="K955" s="2751"/>
      <c r="L955" s="2751"/>
      <c r="M955" s="3555"/>
      <c r="N955" s="3555"/>
      <c r="O955" s="2751"/>
      <c r="P955" s="2751"/>
      <c r="Q955" s="2751"/>
    </row>
    <row r="956" ht="25.15" customHeight="true" x14ac:dyDescent="0.2">
      <c r="C956" s="3561"/>
      <c r="D956" s="3555"/>
      <c r="E956" s="2751"/>
      <c r="F956" s="2751"/>
      <c r="G956" s="2751"/>
      <c r="H956" s="3555"/>
      <c r="I956" s="3555"/>
      <c r="J956" s="2751"/>
      <c r="K956" s="2751"/>
      <c r="L956" s="2751"/>
      <c r="M956" s="3555"/>
      <c r="N956" s="3555"/>
      <c r="O956" s="2751"/>
      <c r="P956" s="2751"/>
      <c r="Q956" s="2751"/>
    </row>
    <row r="957" ht="25.15" customHeight="true" x14ac:dyDescent="0.2">
      <c r="C957" s="3561"/>
      <c r="D957" s="3555"/>
      <c r="E957" s="2751"/>
      <c r="F957" s="2751"/>
      <c r="G957" s="2751"/>
      <c r="H957" s="3555"/>
      <c r="I957" s="3555"/>
      <c r="J957" s="2751"/>
      <c r="K957" s="2751"/>
      <c r="L957" s="2751"/>
      <c r="M957" s="3555"/>
      <c r="N957" s="3555"/>
      <c r="O957" s="2751"/>
      <c r="P957" s="2751"/>
      <c r="Q957" s="2751"/>
    </row>
    <row r="958" ht="25.15" customHeight="true" x14ac:dyDescent="0.2">
      <c r="C958" s="3561"/>
      <c r="D958" s="3555"/>
      <c r="E958" s="2751"/>
      <c r="F958" s="2751"/>
      <c r="G958" s="2751"/>
      <c r="H958" s="3555"/>
      <c r="I958" s="3555"/>
      <c r="J958" s="2751"/>
      <c r="K958" s="2751"/>
      <c r="L958" s="2751"/>
      <c r="M958" s="3555"/>
      <c r="N958" s="3555"/>
      <c r="O958" s="2751"/>
      <c r="P958" s="2751"/>
      <c r="Q958" s="2751"/>
    </row>
    <row r="959" ht="25.15" customHeight="true" x14ac:dyDescent="0.2">
      <c r="C959" s="3561"/>
      <c r="D959" s="3555"/>
      <c r="E959" s="2751"/>
      <c r="F959" s="2751"/>
      <c r="G959" s="2751"/>
      <c r="H959" s="3555"/>
      <c r="I959" s="3555"/>
      <c r="J959" s="2751"/>
      <c r="K959" s="2751"/>
      <c r="L959" s="2751"/>
      <c r="M959" s="3555"/>
      <c r="N959" s="3555"/>
      <c r="O959" s="2751"/>
      <c r="P959" s="2751"/>
      <c r="Q959" s="2751"/>
    </row>
    <row r="960" ht="25.15" customHeight="true" x14ac:dyDescent="0.2">
      <c r="C960" s="3561"/>
      <c r="D960" s="3555"/>
      <c r="E960" s="2751"/>
      <c r="F960" s="2751"/>
      <c r="G960" s="2751"/>
      <c r="H960" s="3555"/>
      <c r="I960" s="3555"/>
      <c r="J960" s="2751"/>
      <c r="K960" s="2751"/>
      <c r="L960" s="2751"/>
      <c r="M960" s="3555"/>
      <c r="N960" s="3555"/>
      <c r="O960" s="2751"/>
      <c r="P960" s="2751"/>
      <c r="Q960" s="2751"/>
    </row>
    <row r="961" ht="25.15" customHeight="true" x14ac:dyDescent="0.2">
      <c r="C961" s="3561"/>
      <c r="D961" s="3555"/>
      <c r="E961" s="2751"/>
      <c r="F961" s="2751"/>
      <c r="G961" s="2751"/>
      <c r="H961" s="3555"/>
      <c r="I961" s="3555"/>
      <c r="J961" s="2751"/>
      <c r="K961" s="2751"/>
      <c r="L961" s="2751"/>
      <c r="M961" s="3555"/>
      <c r="N961" s="3555"/>
      <c r="O961" s="2751"/>
      <c r="P961" s="2751"/>
      <c r="Q961" s="2751"/>
    </row>
    <row r="962" ht="25.15" customHeight="true" x14ac:dyDescent="0.2">
      <c r="C962" s="3561"/>
      <c r="D962" s="3555"/>
      <c r="E962" s="2751"/>
      <c r="F962" s="2751"/>
      <c r="G962" s="2751"/>
      <c r="H962" s="3555"/>
      <c r="I962" s="3555"/>
      <c r="J962" s="2751"/>
      <c r="K962" s="2751"/>
      <c r="L962" s="2751"/>
      <c r="M962" s="3555"/>
      <c r="N962" s="3555"/>
      <c r="O962" s="2751"/>
      <c r="P962" s="2751"/>
      <c r="Q962" s="2751"/>
    </row>
    <row r="963" ht="25.15" customHeight="true" x14ac:dyDescent="0.2">
      <c r="C963" s="3561"/>
      <c r="D963" s="3555"/>
      <c r="E963" s="2751"/>
      <c r="F963" s="2751"/>
      <c r="G963" s="2751"/>
      <c r="H963" s="3555"/>
      <c r="I963" s="3555"/>
      <c r="J963" s="2751"/>
      <c r="K963" s="2751"/>
      <c r="L963" s="2751"/>
      <c r="M963" s="3555"/>
      <c r="N963" s="3555"/>
      <c r="O963" s="2751"/>
      <c r="P963" s="2751"/>
      <c r="Q963" s="2751"/>
    </row>
    <row r="964" ht="25.15" customHeight="true" x14ac:dyDescent="0.2">
      <c r="C964" s="3561"/>
      <c r="D964" s="3555"/>
      <c r="E964" s="2751"/>
      <c r="F964" s="2751"/>
      <c r="G964" s="2751"/>
      <c r="H964" s="3555"/>
      <c r="I964" s="3555"/>
      <c r="J964" s="2751"/>
      <c r="K964" s="2751"/>
      <c r="L964" s="2751"/>
      <c r="M964" s="3555"/>
      <c r="N964" s="3555"/>
      <c r="O964" s="2751"/>
      <c r="P964" s="2751"/>
      <c r="Q964" s="2751"/>
    </row>
    <row r="965" ht="25.15" customHeight="true" x14ac:dyDescent="0.2">
      <c r="C965" s="3561"/>
      <c r="D965" s="3555"/>
      <c r="E965" s="2751"/>
      <c r="F965" s="2751"/>
      <c r="G965" s="2751"/>
      <c r="H965" s="3555"/>
      <c r="I965" s="3555"/>
      <c r="J965" s="2751"/>
      <c r="K965" s="2751"/>
      <c r="L965" s="2751"/>
      <c r="M965" s="3555"/>
      <c r="N965" s="3555"/>
      <c r="O965" s="2751"/>
      <c r="P965" s="2751"/>
      <c r="Q965" s="2751"/>
    </row>
    <row r="966" ht="25.15" customHeight="true" x14ac:dyDescent="0.2">
      <c r="C966" s="3561"/>
      <c r="D966" s="3555"/>
      <c r="E966" s="2751"/>
      <c r="F966" s="2751"/>
      <c r="G966" s="2751"/>
      <c r="H966" s="3555"/>
      <c r="I966" s="3555"/>
      <c r="J966" s="2751"/>
      <c r="K966" s="2751"/>
      <c r="L966" s="2751"/>
      <c r="M966" s="3555"/>
      <c r="N966" s="3555"/>
      <c r="O966" s="2751"/>
      <c r="P966" s="2751"/>
      <c r="Q966" s="2751"/>
    </row>
    <row r="967" ht="25.15" customHeight="true" x14ac:dyDescent="0.2">
      <c r="C967" s="3561"/>
      <c r="D967" s="3555"/>
      <c r="E967" s="2751"/>
      <c r="F967" s="2751"/>
      <c r="G967" s="2751"/>
      <c r="H967" s="3555"/>
      <c r="I967" s="3555"/>
      <c r="J967" s="2751"/>
      <c r="K967" s="2751"/>
      <c r="L967" s="2751"/>
      <c r="M967" s="3555"/>
      <c r="N967" s="3555"/>
      <c r="O967" s="2751"/>
      <c r="P967" s="2751"/>
      <c r="Q967" s="2751"/>
    </row>
    <row r="968" ht="25.15" customHeight="true" x14ac:dyDescent="0.2">
      <c r="C968" s="3561"/>
      <c r="D968" s="3555"/>
      <c r="E968" s="2751"/>
      <c r="F968" s="2751"/>
      <c r="G968" s="2751"/>
      <c r="H968" s="3555"/>
      <c r="I968" s="3555"/>
      <c r="J968" s="2751"/>
      <c r="K968" s="2751"/>
      <c r="L968" s="2751"/>
      <c r="M968" s="3555"/>
      <c r="N968" s="3555"/>
      <c r="O968" s="2751"/>
      <c r="P968" s="2751"/>
      <c r="Q968" s="2751"/>
    </row>
    <row r="969" ht="25.15" customHeight="true" x14ac:dyDescent="0.2">
      <c r="C969" s="3561"/>
      <c r="D969" s="3555"/>
      <c r="E969" s="2751"/>
      <c r="F969" s="2751"/>
      <c r="G969" s="2751"/>
      <c r="H969" s="3555"/>
      <c r="I969" s="3555"/>
      <c r="J969" s="2751"/>
      <c r="K969" s="2751"/>
      <c r="L969" s="2751"/>
      <c r="M969" s="3555"/>
      <c r="N969" s="3555"/>
      <c r="O969" s="2751"/>
      <c r="P969" s="2751"/>
      <c r="Q969" s="2751"/>
    </row>
    <row r="970" ht="25.15" customHeight="true" x14ac:dyDescent="0.2">
      <c r="C970" s="3561"/>
      <c r="D970" s="3555"/>
      <c r="E970" s="2751"/>
      <c r="F970" s="2751"/>
      <c r="G970" s="2751"/>
      <c r="H970" s="3555"/>
      <c r="I970" s="3555"/>
      <c r="J970" s="2751"/>
      <c r="K970" s="2751"/>
      <c r="L970" s="2751"/>
      <c r="M970" s="3555"/>
      <c r="N970" s="3555"/>
      <c r="O970" s="2751"/>
      <c r="P970" s="2751"/>
      <c r="Q970" s="2751"/>
    </row>
    <row r="971" ht="25.15" customHeight="true" x14ac:dyDescent="0.2">
      <c r="C971" s="3561"/>
      <c r="D971" s="3555"/>
      <c r="E971" s="2751"/>
      <c r="F971" s="2751"/>
      <c r="G971" s="2751"/>
      <c r="H971" s="3555"/>
      <c r="I971" s="3555"/>
      <c r="J971" s="2751"/>
      <c r="K971" s="2751"/>
      <c r="L971" s="2751"/>
      <c r="M971" s="3555"/>
      <c r="N971" s="3555"/>
      <c r="O971" s="2751"/>
      <c r="P971" s="2751"/>
      <c r="Q971" s="2751"/>
    </row>
    <row r="972" ht="25.15" customHeight="true" x14ac:dyDescent="0.2">
      <c r="C972" s="3561"/>
      <c r="D972" s="3555"/>
      <c r="E972" s="2751"/>
      <c r="F972" s="2751"/>
      <c r="G972" s="2751"/>
      <c r="H972" s="3555"/>
      <c r="I972" s="3555"/>
      <c r="J972" s="2751"/>
      <c r="K972" s="2751"/>
      <c r="L972" s="2751"/>
      <c r="M972" s="3555"/>
      <c r="N972" s="3555"/>
      <c r="O972" s="2751"/>
      <c r="P972" s="2751"/>
      <c r="Q972" s="2751"/>
    </row>
    <row r="973" ht="25.15" customHeight="true" x14ac:dyDescent="0.2">
      <c r="C973" s="3561"/>
      <c r="D973" s="3555"/>
      <c r="E973" s="2751"/>
      <c r="F973" s="2751"/>
      <c r="G973" s="2751"/>
      <c r="H973" s="3555"/>
      <c r="I973" s="3555"/>
      <c r="J973" s="2751"/>
      <c r="K973" s="2751"/>
      <c r="L973" s="2751"/>
      <c r="M973" s="3555"/>
      <c r="N973" s="3555"/>
      <c r="O973" s="2751"/>
      <c r="P973" s="2751"/>
      <c r="Q973" s="2751"/>
    </row>
    <row r="974" ht="25.15" customHeight="true" x14ac:dyDescent="0.2">
      <c r="C974" s="3561"/>
      <c r="D974" s="3555"/>
      <c r="E974" s="2751"/>
      <c r="F974" s="2751"/>
      <c r="G974" s="2751"/>
      <c r="H974" s="3555"/>
      <c r="I974" s="3555"/>
      <c r="J974" s="2751"/>
      <c r="K974" s="2751"/>
      <c r="L974" s="2751"/>
      <c r="M974" s="3555"/>
      <c r="N974" s="3555"/>
      <c r="O974" s="2751"/>
      <c r="P974" s="2751"/>
      <c r="Q974" s="2751"/>
    </row>
    <row r="975" ht="25.15" customHeight="true" x14ac:dyDescent="0.2">
      <c r="C975" s="3561"/>
      <c r="D975" s="3555"/>
      <c r="E975" s="2751"/>
      <c r="F975" s="2751"/>
      <c r="G975" s="2751"/>
      <c r="H975" s="3555"/>
      <c r="I975" s="3555"/>
      <c r="J975" s="2751"/>
      <c r="K975" s="2751"/>
      <c r="L975" s="2751"/>
      <c r="M975" s="3555"/>
      <c r="N975" s="3555"/>
      <c r="O975" s="2751"/>
      <c r="P975" s="2751"/>
      <c r="Q975" s="2751"/>
    </row>
    <row r="976" ht="25.15" customHeight="true" x14ac:dyDescent="0.2">
      <c r="C976" s="3561"/>
      <c r="D976" s="3555"/>
      <c r="E976" s="2751"/>
      <c r="F976" s="2751"/>
      <c r="G976" s="2751"/>
      <c r="H976" s="3555"/>
      <c r="I976" s="3555"/>
      <c r="J976" s="2751"/>
      <c r="K976" s="2751"/>
      <c r="L976" s="2751"/>
      <c r="M976" s="3555"/>
      <c r="N976" s="3555"/>
      <c r="O976" s="2751"/>
      <c r="P976" s="2751"/>
      <c r="Q976" s="2751"/>
    </row>
    <row r="977" ht="25.15" customHeight="true" x14ac:dyDescent="0.2">
      <c r="C977" s="3561"/>
      <c r="D977" s="3555"/>
      <c r="E977" s="2751"/>
      <c r="F977" s="2751"/>
      <c r="G977" s="2751"/>
      <c r="H977" s="3555"/>
      <c r="I977" s="3555"/>
      <c r="J977" s="2751"/>
      <c r="K977" s="2751"/>
      <c r="L977" s="2751"/>
      <c r="M977" s="3555"/>
      <c r="N977" s="3555"/>
      <c r="O977" s="2751"/>
      <c r="P977" s="2751"/>
      <c r="Q977" s="2751"/>
    </row>
    <row r="978" ht="25.15" customHeight="true" x14ac:dyDescent="0.2">
      <c r="C978" s="3561"/>
      <c r="D978" s="3555"/>
      <c r="E978" s="2751"/>
      <c r="F978" s="2751"/>
      <c r="G978" s="2751"/>
      <c r="H978" s="3555"/>
      <c r="I978" s="3555"/>
      <c r="J978" s="2751"/>
      <c r="K978" s="2751"/>
      <c r="L978" s="2751"/>
      <c r="M978" s="3555"/>
      <c r="N978" s="3555"/>
      <c r="O978" s="2751"/>
      <c r="P978" s="2751"/>
      <c r="Q978" s="2751"/>
    </row>
    <row r="979" ht="25.15" customHeight="true" x14ac:dyDescent="0.2">
      <c r="C979" s="3561"/>
      <c r="D979" s="3555"/>
      <c r="E979" s="2751"/>
      <c r="F979" s="2751"/>
      <c r="G979" s="2751"/>
      <c r="H979" s="3555"/>
      <c r="I979" s="3555"/>
      <c r="J979" s="2751"/>
      <c r="K979" s="2751"/>
      <c r="L979" s="2751"/>
      <c r="M979" s="3555"/>
      <c r="N979" s="3555"/>
      <c r="O979" s="2751"/>
      <c r="P979" s="2751"/>
      <c r="Q979" s="2751"/>
    </row>
    <row r="980" ht="25.15" customHeight="true" x14ac:dyDescent="0.2">
      <c r="C980" s="3561"/>
      <c r="D980" s="3555"/>
      <c r="E980" s="2751"/>
      <c r="F980" s="2751"/>
      <c r="G980" s="2751"/>
      <c r="H980" s="3555"/>
      <c r="I980" s="3555"/>
      <c r="J980" s="2751"/>
      <c r="K980" s="2751"/>
      <c r="L980" s="2751"/>
      <c r="M980" s="3555"/>
      <c r="N980" s="3555"/>
      <c r="O980" s="2751"/>
      <c r="P980" s="2751"/>
      <c r="Q980" s="2751"/>
    </row>
    <row r="981" ht="25.15" customHeight="true" x14ac:dyDescent="0.2">
      <c r="C981" s="3561"/>
      <c r="D981" s="3555"/>
      <c r="E981" s="2751"/>
      <c r="F981" s="2751"/>
      <c r="G981" s="2751"/>
      <c r="H981" s="3555"/>
      <c r="I981" s="3555"/>
      <c r="J981" s="2751"/>
      <c r="K981" s="2751"/>
      <c r="L981" s="2751"/>
      <c r="M981" s="3555"/>
      <c r="N981" s="3555"/>
      <c r="O981" s="2751"/>
      <c r="P981" s="2751"/>
      <c r="Q981" s="2751"/>
    </row>
    <row r="982" ht="25.15" customHeight="true" x14ac:dyDescent="0.2">
      <c r="C982" s="3561"/>
      <c r="D982" s="3555"/>
      <c r="E982" s="2751"/>
      <c r="F982" s="2751"/>
      <c r="G982" s="2751"/>
      <c r="H982" s="3555"/>
      <c r="I982" s="3555"/>
      <c r="J982" s="2751"/>
      <c r="K982" s="2751"/>
      <c r="L982" s="2751"/>
      <c r="M982" s="3555"/>
      <c r="N982" s="3555"/>
      <c r="O982" s="2751"/>
      <c r="P982" s="2751"/>
      <c r="Q982" s="2751"/>
    </row>
    <row r="983" ht="25.15" customHeight="true" x14ac:dyDescent="0.2">
      <c r="C983" s="3561"/>
      <c r="D983" s="3555"/>
      <c r="E983" s="2751"/>
      <c r="F983" s="2751"/>
      <c r="G983" s="2751"/>
      <c r="H983" s="3555"/>
      <c r="I983" s="3555"/>
      <c r="J983" s="2751"/>
      <c r="K983" s="2751"/>
      <c r="L983" s="2751"/>
      <c r="M983" s="3555"/>
      <c r="N983" s="3555"/>
      <c r="O983" s="2751"/>
      <c r="P983" s="2751"/>
      <c r="Q983" s="2751"/>
    </row>
    <row r="984" ht="25.15" customHeight="true" x14ac:dyDescent="0.2">
      <c r="C984" s="3561"/>
      <c r="D984" s="3555"/>
      <c r="E984" s="2751"/>
      <c r="F984" s="2751"/>
      <c r="G984" s="2751"/>
      <c r="H984" s="3555"/>
      <c r="I984" s="3555"/>
      <c r="J984" s="2751"/>
      <c r="K984" s="2751"/>
      <c r="L984" s="2751"/>
      <c r="M984" s="3555"/>
      <c r="N984" s="3555"/>
      <c r="O984" s="2751"/>
      <c r="P984" s="2751"/>
      <c r="Q984" s="2751"/>
    </row>
    <row r="985" ht="25.15" customHeight="true" x14ac:dyDescent="0.2">
      <c r="C985" s="3561"/>
      <c r="D985" s="3555"/>
      <c r="E985" s="2751"/>
      <c r="F985" s="2751"/>
      <c r="G985" s="2751"/>
      <c r="H985" s="3555"/>
      <c r="I985" s="3555"/>
      <c r="J985" s="2751"/>
      <c r="K985" s="2751"/>
      <c r="L985" s="2751"/>
      <c r="M985" s="3555"/>
      <c r="N985" s="3555"/>
      <c r="O985" s="2751"/>
      <c r="P985" s="2751"/>
      <c r="Q985" s="2751"/>
    </row>
    <row r="986" ht="25.15" customHeight="true" x14ac:dyDescent="0.2">
      <c r="C986" s="3561"/>
      <c r="D986" s="3555"/>
      <c r="E986" s="2751"/>
      <c r="F986" s="2751"/>
      <c r="G986" s="2751"/>
      <c r="H986" s="3555"/>
      <c r="I986" s="3555"/>
      <c r="J986" s="2751"/>
      <c r="K986" s="2751"/>
      <c r="L986" s="2751"/>
      <c r="M986" s="3555"/>
      <c r="N986" s="3555"/>
      <c r="O986" s="2751"/>
      <c r="P986" s="2751"/>
      <c r="Q986" s="2751"/>
    </row>
    <row r="987" ht="25.15" customHeight="true" x14ac:dyDescent="0.2">
      <c r="C987" s="3561"/>
      <c r="D987" s="3555"/>
      <c r="E987" s="2751"/>
      <c r="F987" s="2751"/>
      <c r="G987" s="2751"/>
      <c r="H987" s="3555"/>
      <c r="I987" s="3555"/>
      <c r="J987" s="2751"/>
      <c r="K987" s="2751"/>
      <c r="L987" s="2751"/>
      <c r="M987" s="3555"/>
      <c r="N987" s="3555"/>
      <c r="O987" s="2751"/>
      <c r="P987" s="2751"/>
      <c r="Q987" s="2751"/>
    </row>
    <row r="988" ht="25.15" customHeight="true" x14ac:dyDescent="0.2">
      <c r="C988" s="3561"/>
      <c r="D988" s="3555"/>
      <c r="E988" s="2751"/>
      <c r="F988" s="2751"/>
      <c r="G988" s="2751"/>
      <c r="H988" s="3555"/>
      <c r="I988" s="3555"/>
      <c r="J988" s="2751"/>
      <c r="K988" s="2751"/>
      <c r="L988" s="2751"/>
      <c r="M988" s="3555"/>
      <c r="N988" s="3555"/>
      <c r="O988" s="2751"/>
      <c r="P988" s="2751"/>
      <c r="Q988" s="2751"/>
    </row>
    <row r="989" ht="25.15" customHeight="true" x14ac:dyDescent="0.2">
      <c r="C989" s="3561"/>
      <c r="D989" s="3555"/>
      <c r="E989" s="2751"/>
      <c r="F989" s="2751"/>
      <c r="G989" s="2751"/>
      <c r="H989" s="3555"/>
      <c r="I989" s="3555"/>
      <c r="J989" s="2751"/>
      <c r="K989" s="2751"/>
      <c r="L989" s="2751"/>
      <c r="M989" s="3555"/>
      <c r="N989" s="3555"/>
      <c r="O989" s="2751"/>
      <c r="P989" s="2751"/>
      <c r="Q989" s="2751"/>
    </row>
    <row r="990" ht="25.15" customHeight="true" x14ac:dyDescent="0.2">
      <c r="C990" s="3561"/>
      <c r="D990" s="3555"/>
      <c r="E990" s="2751"/>
      <c r="F990" s="2751"/>
      <c r="G990" s="2751"/>
      <c r="H990" s="3555"/>
      <c r="I990" s="3555"/>
      <c r="J990" s="2751"/>
      <c r="K990" s="2751"/>
      <c r="L990" s="2751"/>
      <c r="M990" s="3555"/>
      <c r="N990" s="3555"/>
      <c r="O990" s="2751"/>
      <c r="P990" s="2751"/>
      <c r="Q990" s="2751"/>
    </row>
    <row r="991" ht="25.15" customHeight="true" x14ac:dyDescent="0.2">
      <c r="C991" s="3561"/>
      <c r="D991" s="3555"/>
      <c r="E991" s="2751"/>
      <c r="F991" s="2751"/>
      <c r="G991" s="2751"/>
      <c r="H991" s="3555"/>
      <c r="I991" s="3555"/>
      <c r="J991" s="2751"/>
      <c r="K991" s="2751"/>
      <c r="L991" s="2751"/>
      <c r="M991" s="3555"/>
      <c r="N991" s="3555"/>
      <c r="O991" s="2751"/>
      <c r="P991" s="2751"/>
      <c r="Q991" s="2751"/>
    </row>
    <row r="992" ht="25.15" customHeight="true" x14ac:dyDescent="0.2">
      <c r="C992" s="3561"/>
      <c r="D992" s="3555"/>
      <c r="E992" s="2751"/>
      <c r="F992" s="2751"/>
      <c r="G992" s="2751"/>
      <c r="H992" s="3555"/>
      <c r="I992" s="3555"/>
      <c r="J992" s="2751"/>
      <c r="K992" s="2751"/>
      <c r="L992" s="2751"/>
      <c r="M992" s="3555"/>
      <c r="N992" s="3555"/>
      <c r="O992" s="2751"/>
      <c r="P992" s="2751"/>
      <c r="Q992" s="2751"/>
    </row>
    <row r="993" ht="25.15" customHeight="true" x14ac:dyDescent="0.2">
      <c r="C993" s="3561"/>
      <c r="D993" s="3555"/>
      <c r="E993" s="2751"/>
      <c r="F993" s="2751"/>
      <c r="G993" s="2751"/>
      <c r="H993" s="3555"/>
      <c r="I993" s="3555"/>
      <c r="J993" s="2751"/>
      <c r="K993" s="2751"/>
      <c r="L993" s="2751"/>
      <c r="M993" s="3555"/>
      <c r="N993" s="3555"/>
      <c r="O993" s="2751"/>
      <c r="P993" s="2751"/>
      <c r="Q993" s="2751"/>
    </row>
    <row r="994" ht="25.15" customHeight="true" x14ac:dyDescent="0.2">
      <c r="C994" s="3561"/>
      <c r="D994" s="3555"/>
      <c r="E994" s="2751"/>
      <c r="F994" s="2751"/>
      <c r="G994" s="2751"/>
      <c r="H994" s="3555"/>
      <c r="I994" s="3555"/>
      <c r="J994" s="2751"/>
      <c r="K994" s="2751"/>
      <c r="L994" s="2751"/>
      <c r="M994" s="3555"/>
      <c r="N994" s="3555"/>
      <c r="O994" s="2751"/>
      <c r="P994" s="2751"/>
      <c r="Q994" s="2751"/>
    </row>
    <row r="995" ht="25.15" customHeight="true" x14ac:dyDescent="0.2">
      <c r="C995" s="3561"/>
      <c r="D995" s="3555"/>
      <c r="E995" s="2751"/>
      <c r="F995" s="2751"/>
      <c r="G995" s="2751"/>
      <c r="H995" s="3555"/>
      <c r="I995" s="3555"/>
      <c r="J995" s="2751"/>
      <c r="K995" s="2751"/>
      <c r="L995" s="2751"/>
      <c r="M995" s="3555"/>
      <c r="N995" s="3555"/>
      <c r="O995" s="2751"/>
      <c r="P995" s="2751"/>
      <c r="Q995" s="2751"/>
    </row>
    <row r="996" ht="25.15" customHeight="true" x14ac:dyDescent="0.2">
      <c r="C996" s="3561"/>
      <c r="D996" s="3555"/>
      <c r="E996" s="2751"/>
      <c r="F996" s="2751"/>
      <c r="G996" s="2751"/>
      <c r="H996" s="3555"/>
      <c r="I996" s="3555"/>
      <c r="J996" s="2751"/>
      <c r="K996" s="2751"/>
      <c r="L996" s="2751"/>
      <c r="M996" s="3555"/>
      <c r="N996" s="3555"/>
      <c r="O996" s="2751"/>
      <c r="P996" s="2751"/>
      <c r="Q996" s="2751"/>
    </row>
    <row r="997" ht="25.15" customHeight="true" x14ac:dyDescent="0.2">
      <c r="C997" s="3561"/>
      <c r="D997" s="3555"/>
      <c r="E997" s="2751"/>
      <c r="F997" s="2751"/>
      <c r="G997" s="2751"/>
      <c r="H997" s="3555"/>
      <c r="I997" s="3555"/>
      <c r="J997" s="2751"/>
      <c r="K997" s="2751"/>
      <c r="L997" s="2751"/>
      <c r="M997" s="3555"/>
      <c r="N997" s="3555"/>
      <c r="O997" s="2751"/>
      <c r="P997" s="2751"/>
      <c r="Q997" s="2751"/>
    </row>
    <row r="998" ht="25.15" customHeight="true" x14ac:dyDescent="0.2">
      <c r="C998" s="3561"/>
      <c r="D998" s="3555"/>
      <c r="E998" s="2751"/>
      <c r="F998" s="2751"/>
      <c r="G998" s="2751"/>
      <c r="H998" s="3555"/>
      <c r="I998" s="3555"/>
      <c r="J998" s="2751"/>
      <c r="K998" s="2751"/>
      <c r="L998" s="2751"/>
      <c r="M998" s="3555"/>
      <c r="N998" s="3555"/>
      <c r="O998" s="2751"/>
      <c r="P998" s="2751"/>
      <c r="Q998" s="2751"/>
    </row>
    <row r="999" ht="25.15" customHeight="true" x14ac:dyDescent="0.2">
      <c r="C999" s="3561"/>
      <c r="D999" s="3555"/>
      <c r="E999" s="2751"/>
      <c r="F999" s="2751"/>
      <c r="G999" s="2751"/>
      <c r="H999" s="3555"/>
      <c r="I999" s="3555"/>
      <c r="J999" s="2751"/>
      <c r="K999" s="2751"/>
      <c r="L999" s="2751"/>
      <c r="M999" s="3555"/>
      <c r="N999" s="3555"/>
      <c r="O999" s="2751"/>
      <c r="P999" s="2751"/>
      <c r="Q999" s="2751"/>
    </row>
    <row r="1000" ht="25.15" customHeight="true" x14ac:dyDescent="0.2">
      <c r="C1000" s="3561"/>
      <c r="D1000" s="3555"/>
      <c r="E1000" s="2751"/>
      <c r="F1000" s="2751"/>
      <c r="G1000" s="2751"/>
      <c r="H1000" s="3555"/>
      <c r="I1000" s="3555"/>
      <c r="J1000" s="2751"/>
      <c r="K1000" s="2751"/>
      <c r="L1000" s="2751"/>
      <c r="M1000" s="3555"/>
      <c r="N1000" s="3555"/>
      <c r="O1000" s="2751"/>
      <c r="P1000" s="2751"/>
      <c r="Q1000" s="2751"/>
    </row>
    <row r="1001" ht="25.15" customHeight="true" x14ac:dyDescent="0.2">
      <c r="C1001" s="3561"/>
      <c r="D1001" s="3555"/>
      <c r="E1001" s="2751"/>
      <c r="F1001" s="2751"/>
      <c r="G1001" s="2751"/>
      <c r="H1001" s="3555"/>
      <c r="I1001" s="3555"/>
      <c r="J1001" s="2751"/>
      <c r="K1001" s="2751"/>
      <c r="L1001" s="2751"/>
      <c r="M1001" s="3555"/>
      <c r="N1001" s="3555"/>
      <c r="O1001" s="2751"/>
      <c r="P1001" s="2751"/>
      <c r="Q1001" s="2751"/>
    </row>
    <row r="1002" ht="25.15" customHeight="true" x14ac:dyDescent="0.2">
      <c r="C1002" s="3561"/>
      <c r="D1002" s="3555"/>
      <c r="E1002" s="2751"/>
      <c r="F1002" s="2751"/>
      <c r="G1002" s="2751"/>
      <c r="H1002" s="3555"/>
      <c r="I1002" s="3555"/>
      <c r="J1002" s="2751"/>
      <c r="K1002" s="2751"/>
      <c r="L1002" s="2751"/>
      <c r="M1002" s="3555"/>
      <c r="N1002" s="3555"/>
      <c r="O1002" s="2751"/>
      <c r="P1002" s="2751"/>
      <c r="Q1002" s="2751"/>
    </row>
    <row r="1003" ht="25.15" customHeight="true" x14ac:dyDescent="0.2">
      <c r="C1003" s="3561"/>
      <c r="D1003" s="3555"/>
      <c r="E1003" s="2751"/>
      <c r="F1003" s="2751"/>
      <c r="G1003" s="2751"/>
      <c r="H1003" s="3555"/>
      <c r="I1003" s="3555"/>
      <c r="J1003" s="2751"/>
      <c r="K1003" s="2751"/>
      <c r="L1003" s="2751"/>
      <c r="M1003" s="3555"/>
      <c r="N1003" s="3555"/>
      <c r="O1003" s="2751"/>
      <c r="P1003" s="2751"/>
      <c r="Q1003" s="2751"/>
    </row>
    <row r="1004" ht="25.15" customHeight="true" x14ac:dyDescent="0.2">
      <c r="C1004" s="3561"/>
      <c r="D1004" s="3555"/>
      <c r="E1004" s="2751"/>
      <c r="F1004" s="2751"/>
      <c r="G1004" s="2751"/>
      <c r="H1004" s="3555"/>
      <c r="I1004" s="3555"/>
      <c r="J1004" s="2751"/>
      <c r="K1004" s="2751"/>
      <c r="L1004" s="2751"/>
      <c r="M1004" s="3555"/>
      <c r="N1004" s="3555"/>
      <c r="O1004" s="2751"/>
      <c r="P1004" s="2751"/>
      <c r="Q1004" s="2751"/>
    </row>
    <row r="1005" ht="25.15" customHeight="true" x14ac:dyDescent="0.2">
      <c r="C1005" s="3561"/>
      <c r="D1005" s="3555"/>
      <c r="E1005" s="2751"/>
      <c r="F1005" s="2751"/>
      <c r="G1005" s="2751"/>
      <c r="H1005" s="3555"/>
      <c r="I1005" s="3555"/>
      <c r="J1005" s="2751"/>
      <c r="K1005" s="2751"/>
      <c r="L1005" s="2751"/>
      <c r="M1005" s="3555"/>
      <c r="N1005" s="3555"/>
      <c r="O1005" s="2751"/>
      <c r="P1005" s="2751"/>
      <c r="Q1005" s="2751"/>
    </row>
    <row r="1006" ht="25.15" customHeight="true" x14ac:dyDescent="0.2">
      <c r="C1006" s="3561"/>
      <c r="D1006" s="3555"/>
      <c r="E1006" s="2751"/>
      <c r="F1006" s="2751"/>
      <c r="G1006" s="2751"/>
      <c r="H1006" s="3555"/>
      <c r="I1006" s="3555"/>
      <c r="J1006" s="2751"/>
      <c r="K1006" s="2751"/>
      <c r="L1006" s="2751"/>
      <c r="M1006" s="3555"/>
      <c r="N1006" s="3555"/>
      <c r="O1006" s="2751"/>
      <c r="P1006" s="2751"/>
      <c r="Q1006" s="2751"/>
    </row>
    <row r="1007" ht="25.15" customHeight="true" x14ac:dyDescent="0.2">
      <c r="C1007" s="3561"/>
      <c r="D1007" s="3555"/>
      <c r="E1007" s="2751"/>
      <c r="F1007" s="2751"/>
      <c r="G1007" s="2751"/>
      <c r="H1007" s="3555"/>
      <c r="I1007" s="3555"/>
      <c r="J1007" s="2751"/>
      <c r="K1007" s="2751"/>
      <c r="L1007" s="2751"/>
      <c r="M1007" s="3555"/>
      <c r="N1007" s="3555"/>
      <c r="O1007" s="2751"/>
      <c r="P1007" s="2751"/>
      <c r="Q1007" s="2751"/>
    </row>
    <row r="1008" ht="25.15" customHeight="true" x14ac:dyDescent="0.2">
      <c r="C1008" s="3561"/>
      <c r="D1008" s="3555"/>
      <c r="E1008" s="2751"/>
      <c r="F1008" s="2751"/>
      <c r="G1008" s="2751"/>
      <c r="H1008" s="3555"/>
      <c r="I1008" s="3555"/>
      <c r="J1008" s="2751"/>
      <c r="K1008" s="2751"/>
      <c r="L1008" s="2751"/>
      <c r="M1008" s="3555"/>
      <c r="N1008" s="3555"/>
      <c r="O1008" s="2751"/>
      <c r="P1008" s="2751"/>
      <c r="Q1008" s="2751"/>
    </row>
    <row r="1009" ht="25.15" customHeight="true" x14ac:dyDescent="0.2">
      <c r="C1009" s="3561"/>
      <c r="D1009" s="3555"/>
      <c r="E1009" s="2751"/>
      <c r="F1009" s="2751"/>
      <c r="G1009" s="2751"/>
      <c r="H1009" s="3555"/>
      <c r="I1009" s="3555"/>
      <c r="J1009" s="2751"/>
      <c r="K1009" s="2751"/>
      <c r="L1009" s="2751"/>
      <c r="M1009" s="3555"/>
      <c r="N1009" s="3555"/>
      <c r="O1009" s="2751"/>
      <c r="P1009" s="2751"/>
      <c r="Q1009" s="2751"/>
    </row>
    <row r="1010" ht="25.15" customHeight="true" x14ac:dyDescent="0.2">
      <c r="C1010" s="3561"/>
      <c r="D1010" s="3555"/>
      <c r="E1010" s="2751"/>
      <c r="F1010" s="2751"/>
      <c r="G1010" s="2751"/>
      <c r="H1010" s="3555"/>
      <c r="I1010" s="3555"/>
      <c r="J1010" s="2751"/>
      <c r="K1010" s="2751"/>
      <c r="L1010" s="2751"/>
      <c r="M1010" s="3555"/>
      <c r="N1010" s="3555"/>
      <c r="O1010" s="2751"/>
      <c r="P1010" s="2751"/>
      <c r="Q1010" s="2751"/>
    </row>
    <row r="1011" ht="25.15" customHeight="true" x14ac:dyDescent="0.2">
      <c r="C1011" s="3561"/>
      <c r="D1011" s="3555"/>
      <c r="E1011" s="2751"/>
      <c r="F1011" s="2751"/>
      <c r="G1011" s="2751"/>
      <c r="H1011" s="3555"/>
      <c r="I1011" s="3555"/>
      <c r="J1011" s="2751"/>
      <c r="K1011" s="2751"/>
      <c r="L1011" s="2751"/>
      <c r="M1011" s="3555"/>
      <c r="N1011" s="3555"/>
      <c r="O1011" s="2751"/>
      <c r="P1011" s="2751"/>
      <c r="Q1011" s="2751"/>
    </row>
    <row r="1012" ht="25.15" customHeight="true" x14ac:dyDescent="0.2">
      <c r="C1012" s="3561"/>
      <c r="D1012" s="3555"/>
      <c r="E1012" s="2751"/>
      <c r="F1012" s="2751"/>
      <c r="G1012" s="2751"/>
      <c r="H1012" s="3555"/>
      <c r="I1012" s="3555"/>
      <c r="J1012" s="2751"/>
      <c r="K1012" s="2751"/>
      <c r="L1012" s="2751"/>
      <c r="M1012" s="3555"/>
      <c r="N1012" s="3555"/>
      <c r="O1012" s="2751"/>
      <c r="P1012" s="2751"/>
      <c r="Q1012" s="2751"/>
    </row>
    <row r="1013" ht="25.15" customHeight="true" x14ac:dyDescent="0.2">
      <c r="C1013" s="3561"/>
      <c r="D1013" s="3555"/>
      <c r="E1013" s="2751"/>
      <c r="F1013" s="2751"/>
      <c r="G1013" s="2751"/>
      <c r="H1013" s="3555"/>
      <c r="I1013" s="3555"/>
      <c r="J1013" s="2751"/>
      <c r="K1013" s="2751"/>
      <c r="L1013" s="2751"/>
      <c r="M1013" s="3555"/>
      <c r="N1013" s="3555"/>
      <c r="O1013" s="2751"/>
      <c r="P1013" s="2751"/>
      <c r="Q1013" s="2751"/>
    </row>
    <row r="1014" ht="25.15" customHeight="true" x14ac:dyDescent="0.2">
      <c r="C1014" s="3561"/>
      <c r="D1014" s="3555"/>
      <c r="E1014" s="2751"/>
      <c r="F1014" s="2751"/>
      <c r="G1014" s="2751"/>
      <c r="H1014" s="3555"/>
      <c r="I1014" s="3555"/>
      <c r="J1014" s="2751"/>
      <c r="K1014" s="2751"/>
      <c r="L1014" s="2751"/>
      <c r="M1014" s="3555"/>
      <c r="N1014" s="3555"/>
      <c r="O1014" s="2751"/>
      <c r="P1014" s="2751"/>
      <c r="Q1014" s="2751"/>
    </row>
    <row r="1015" ht="25.15" customHeight="true" x14ac:dyDescent="0.2">
      <c r="C1015" s="3561"/>
      <c r="D1015" s="3555"/>
      <c r="E1015" s="2751"/>
      <c r="F1015" s="2751"/>
      <c r="G1015" s="2751"/>
      <c r="H1015" s="3555"/>
      <c r="I1015" s="3555"/>
      <c r="J1015" s="2751"/>
      <c r="K1015" s="2751"/>
      <c r="L1015" s="2751"/>
      <c r="M1015" s="3555"/>
      <c r="N1015" s="3555"/>
      <c r="O1015" s="2751"/>
      <c r="P1015" s="2751"/>
      <c r="Q1015" s="2751"/>
    </row>
    <row r="1016" ht="25.15" customHeight="true" x14ac:dyDescent="0.2">
      <c r="C1016" s="3561"/>
      <c r="D1016" s="3555"/>
      <c r="E1016" s="2751"/>
      <c r="F1016" s="2751"/>
      <c r="G1016" s="2751"/>
      <c r="H1016" s="3555"/>
      <c r="I1016" s="3555"/>
      <c r="J1016" s="2751"/>
      <c r="K1016" s="2751"/>
      <c r="L1016" s="2751"/>
      <c r="M1016" s="3555"/>
      <c r="N1016" s="3555"/>
      <c r="O1016" s="2751"/>
      <c r="P1016" s="2751"/>
      <c r="Q1016" s="2751"/>
    </row>
    <row r="1017" ht="25.15" customHeight="true" x14ac:dyDescent="0.2">
      <c r="C1017" s="3561"/>
      <c r="D1017" s="3555"/>
      <c r="E1017" s="2751"/>
      <c r="F1017" s="2751"/>
      <c r="G1017" s="2751"/>
      <c r="H1017" s="3555"/>
      <c r="I1017" s="3555"/>
      <c r="J1017" s="2751"/>
      <c r="K1017" s="2751"/>
      <c r="L1017" s="2751"/>
      <c r="M1017" s="3555"/>
      <c r="N1017" s="3555"/>
      <c r="O1017" s="2751"/>
      <c r="P1017" s="2751"/>
      <c r="Q1017" s="2751"/>
    </row>
    <row r="1018" ht="25.15" customHeight="true" x14ac:dyDescent="0.2">
      <c r="C1018" s="3561"/>
      <c r="D1018" s="3555"/>
      <c r="E1018" s="2751"/>
      <c r="F1018" s="2751"/>
      <c r="G1018" s="2751"/>
      <c r="H1018" s="3555"/>
      <c r="I1018" s="3555"/>
      <c r="J1018" s="2751"/>
      <c r="K1018" s="2751"/>
      <c r="L1018" s="2751"/>
      <c r="M1018" s="3555"/>
      <c r="N1018" s="3555"/>
      <c r="O1018" s="2751"/>
      <c r="P1018" s="2751"/>
      <c r="Q1018" s="2751"/>
    </row>
    <row r="1019" ht="25.15" customHeight="true" x14ac:dyDescent="0.2">
      <c r="C1019" s="3561"/>
      <c r="D1019" s="3555"/>
      <c r="E1019" s="2751"/>
      <c r="F1019" s="2751"/>
      <c r="G1019" s="2751"/>
      <c r="H1019" s="3555"/>
      <c r="I1019" s="3555"/>
      <c r="J1019" s="2751"/>
      <c r="K1019" s="2751"/>
      <c r="L1019" s="2751"/>
      <c r="M1019" s="3555"/>
      <c r="N1019" s="3555"/>
      <c r="O1019" s="2751"/>
      <c r="P1019" s="2751"/>
      <c r="Q1019" s="2751"/>
    </row>
    <row r="1020" ht="25.15" customHeight="true" x14ac:dyDescent="0.2">
      <c r="C1020" s="3561"/>
      <c r="D1020" s="3555"/>
      <c r="E1020" s="2751"/>
      <c r="F1020" s="2751"/>
      <c r="G1020" s="2751"/>
      <c r="H1020" s="3555"/>
      <c r="I1020" s="3555"/>
      <c r="J1020" s="2751"/>
      <c r="K1020" s="2751"/>
      <c r="L1020" s="2751"/>
      <c r="M1020" s="3555"/>
      <c r="N1020" s="3555"/>
      <c r="O1020" s="2751"/>
      <c r="P1020" s="2751"/>
      <c r="Q1020" s="2751"/>
    </row>
    <row r="1021" ht="25.15" customHeight="true" x14ac:dyDescent="0.2">
      <c r="C1021" s="3561"/>
      <c r="D1021" s="3555"/>
      <c r="E1021" s="2751"/>
      <c r="F1021" s="2751"/>
      <c r="G1021" s="2751"/>
      <c r="H1021" s="3555"/>
      <c r="I1021" s="3555"/>
      <c r="J1021" s="2751"/>
      <c r="K1021" s="2751"/>
      <c r="L1021" s="2751"/>
      <c r="M1021" s="3555"/>
      <c r="N1021" s="3555"/>
      <c r="O1021" s="2751"/>
      <c r="P1021" s="2751"/>
      <c r="Q1021" s="2751"/>
    </row>
    <row r="1022" ht="25.15" customHeight="true" x14ac:dyDescent="0.2">
      <c r="C1022" s="3561"/>
      <c r="D1022" s="3555"/>
      <c r="E1022" s="2751"/>
      <c r="F1022" s="2751"/>
      <c r="G1022" s="2751"/>
      <c r="H1022" s="3555"/>
      <c r="I1022" s="3555"/>
      <c r="J1022" s="2751"/>
      <c r="K1022" s="2751"/>
      <c r="L1022" s="2751"/>
      <c r="M1022" s="3555"/>
      <c r="N1022" s="3555"/>
      <c r="O1022" s="2751"/>
      <c r="P1022" s="2751"/>
      <c r="Q1022" s="2751"/>
    </row>
    <row r="1023" ht="25.15" customHeight="true" x14ac:dyDescent="0.2">
      <c r="C1023" s="3561"/>
      <c r="D1023" s="3555"/>
      <c r="E1023" s="2751"/>
      <c r="F1023" s="2751"/>
      <c r="G1023" s="2751"/>
      <c r="H1023" s="3555"/>
      <c r="I1023" s="3555"/>
      <c r="J1023" s="2751"/>
      <c r="K1023" s="2751"/>
      <c r="L1023" s="2751"/>
      <c r="M1023" s="3555"/>
      <c r="N1023" s="3555"/>
      <c r="O1023" s="2751"/>
      <c r="P1023" s="2751"/>
      <c r="Q1023" s="2751"/>
    </row>
    <row r="1024" ht="25.15" customHeight="true" x14ac:dyDescent="0.2">
      <c r="C1024" s="3561"/>
      <c r="D1024" s="3555"/>
      <c r="E1024" s="2751"/>
      <c r="F1024" s="2751"/>
      <c r="G1024" s="2751"/>
      <c r="H1024" s="3555"/>
      <c r="I1024" s="3555"/>
      <c r="J1024" s="2751"/>
      <c r="K1024" s="2751"/>
      <c r="L1024" s="2751"/>
      <c r="M1024" s="3555"/>
      <c r="N1024" s="3555"/>
      <c r="O1024" s="2751"/>
      <c r="P1024" s="2751"/>
      <c r="Q1024" s="2751"/>
    </row>
    <row r="1025" customFormat="true" ht="15.95" customHeight="true" x14ac:dyDescent="0.2">
      <c r="A1025" s="3522" t="s">
        <v>590</v>
      </c>
      <c r="B1025" s="3523"/>
      <c r="C1025" s="3524"/>
      <c r="D1025" s="427"/>
      <c r="E1025" s="268"/>
      <c r="F1025" s="268"/>
      <c r="G1025" s="427"/>
      <c r="Y1025" s="252"/>
      <c r="Z1025" s="254"/>
      <c r="AA1025" s="254"/>
      <c r="AB1025" s="254"/>
      <c r="AC1025" s="254"/>
      <c r="AD1025" s="254"/>
      <c r="AE1025" s="254"/>
      <c r="AF1025" s="254"/>
      <c r="AG1025" s="254"/>
      <c r="AH1025" s="254"/>
      <c r="AI1025" s="254"/>
      <c r="AJ1025" s="254"/>
      <c r="AK1025" s="254"/>
      <c r="AL1025" s="254"/>
      <c r="AM1025" s="254"/>
      <c r="AN1025" s="254"/>
      <c r="AO1025" s="254"/>
      <c r="AP1025" s="254"/>
      <c r="AQ1025" s="254"/>
      <c r="AR1025" s="254"/>
      <c r="AS1025" s="254"/>
      <c r="AT1025" s="254"/>
      <c r="AU1025" s="254"/>
      <c r="AV1025" s="254"/>
      <c r="AW1025" s="254"/>
      <c r="AX1025" s="254"/>
      <c r="AY1025" s="254"/>
      <c r="AZ1025" s="254"/>
      <c r="BA1025" s="252"/>
      <c r="BB1025" s="427"/>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customFormat="true" ht="15.95" customHeight="true" x14ac:dyDescent="0.2">
      <c r="A1026" s="3525" t="s">
        <v>203</v>
      </c>
      <c r="B1026" s="3526"/>
      <c r="C1026" s="2738" t="s">
        <v>204</v>
      </c>
      <c r="D1026" s="427"/>
      <c r="E1026" s="268"/>
      <c r="F1026" s="268"/>
      <c r="G1026" s="427"/>
      <c r="Y1026" s="252"/>
      <c r="Z1026" s="254"/>
      <c r="AA1026" s="254"/>
      <c r="AB1026" s="254"/>
      <c r="AC1026" s="254"/>
      <c r="AD1026" s="254"/>
      <c r="AE1026" s="254"/>
      <c r="AF1026" s="254"/>
      <c r="AG1026" s="254"/>
      <c r="AH1026" s="254"/>
      <c r="AI1026" s="254"/>
      <c r="AJ1026" s="254"/>
      <c r="AK1026" s="254"/>
      <c r="AL1026" s="254"/>
      <c r="AM1026" s="254"/>
      <c r="AN1026" s="254"/>
      <c r="AO1026" s="254"/>
      <c r="AP1026" s="254"/>
      <c r="AQ1026" s="254"/>
      <c r="AR1026" s="254"/>
      <c r="AS1026" s="254"/>
      <c r="AT1026" s="254"/>
      <c r="AU1026" s="254"/>
      <c r="AV1026" s="254"/>
      <c r="AW1026" s="254"/>
      <c r="AX1026" s="254"/>
      <c r="AY1026" s="254"/>
      <c r="AZ1026" s="254"/>
      <c r="BA1026" s="252"/>
      <c r="BB1026" s="427"/>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customFormat="true" ht="15.95" hidden="true" customHeight="true" x14ac:dyDescent="0.2">
      <c r="A1027" s="2739" t="s">
        <v>205</v>
      </c>
      <c r="B1027" s="2740" t="s">
        <v>206</v>
      </c>
      <c r="C1027" s="2741">
        <v>6322</v>
      </c>
      <c r="D1027" s="427"/>
      <c r="E1027" s="268"/>
      <c r="F1027" s="268"/>
      <c r="G1027" s="427"/>
      <c r="Y1027" s="252"/>
      <c r="Z1027" s="254"/>
      <c r="AA1027" s="254"/>
      <c r="AB1027" s="254"/>
      <c r="AC1027" s="254"/>
      <c r="AD1027" s="254"/>
      <c r="AE1027" s="254"/>
      <c r="AF1027" s="254"/>
      <c r="AG1027" s="254"/>
      <c r="AH1027" s="254"/>
      <c r="AI1027" s="254"/>
      <c r="AJ1027" s="254"/>
      <c r="AK1027" s="254"/>
      <c r="AL1027" s="254"/>
      <c r="AM1027" s="254"/>
      <c r="AN1027" s="254"/>
      <c r="AO1027" s="254"/>
      <c r="AP1027" s="254"/>
      <c r="AQ1027" s="254"/>
      <c r="AR1027" s="254"/>
      <c r="AS1027" s="254"/>
      <c r="AT1027" s="254"/>
      <c r="AU1027" s="254"/>
      <c r="AV1027" s="254"/>
      <c r="AW1027" s="254"/>
      <c r="AX1027" s="254"/>
      <c r="AY1027" s="254"/>
      <c r="AZ1027" s="254"/>
      <c r="BA1027" s="252"/>
      <c r="BB1027" s="4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customFormat="true" ht="15.95" hidden="true" customHeight="true" x14ac:dyDescent="0.2">
      <c r="A1028" s="2742" t="s">
        <v>207</v>
      </c>
      <c r="B1028" s="2743" t="s">
        <v>206</v>
      </c>
      <c r="C1028" s="2744">
        <v>6322</v>
      </c>
      <c r="D1028" s="427"/>
      <c r="E1028" s="268"/>
      <c r="F1028" s="268"/>
      <c r="G1028" s="427"/>
      <c r="Y1028" s="252"/>
      <c r="Z1028" s="254"/>
      <c r="AA1028" s="254"/>
      <c r="AB1028" s="254"/>
      <c r="AC1028" s="254"/>
      <c r="AD1028" s="254"/>
      <c r="AE1028" s="254"/>
      <c r="AF1028" s="254"/>
      <c r="AG1028" s="254"/>
      <c r="AH1028" s="254"/>
      <c r="AI1028" s="254"/>
      <c r="AJ1028" s="254"/>
      <c r="AK1028" s="254"/>
      <c r="AL1028" s="254"/>
      <c r="AM1028" s="254"/>
      <c r="AN1028" s="254"/>
      <c r="AO1028" s="254"/>
      <c r="AP1028" s="254"/>
      <c r="AQ1028" s="254"/>
      <c r="AR1028" s="254"/>
      <c r="AS1028" s="254"/>
      <c r="AT1028" s="254"/>
      <c r="AU1028" s="254"/>
      <c r="AV1028" s="254"/>
      <c r="AW1028" s="254"/>
      <c r="AX1028" s="254"/>
      <c r="AY1028" s="254"/>
      <c r="AZ1028" s="254"/>
      <c r="BA1028" s="252"/>
      <c r="BB1028" s="427"/>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customFormat="true" ht="15.95" hidden="true" customHeight="true" x14ac:dyDescent="0.2">
      <c r="A1029" s="2742" t="s">
        <v>208</v>
      </c>
      <c r="B1029" s="2743" t="s">
        <v>206</v>
      </c>
      <c r="C1029" s="2744">
        <v>6322</v>
      </c>
      <c r="D1029" s="427"/>
      <c r="E1029" s="268"/>
      <c r="F1029" s="268"/>
      <c r="G1029" s="427"/>
      <c r="Y1029" s="252"/>
      <c r="Z1029" s="254"/>
      <c r="AA1029" s="254"/>
      <c r="AB1029" s="254"/>
      <c r="AC1029" s="254"/>
      <c r="AD1029" s="254"/>
      <c r="AE1029" s="254"/>
      <c r="AF1029" s="254"/>
      <c r="AG1029" s="254"/>
      <c r="AH1029" s="254"/>
      <c r="AI1029" s="254"/>
      <c r="AJ1029" s="254"/>
      <c r="AK1029" s="254"/>
      <c r="AL1029" s="254"/>
      <c r="AM1029" s="254"/>
      <c r="AN1029" s="254"/>
      <c r="AO1029" s="254"/>
      <c r="AP1029" s="254"/>
      <c r="AQ1029" s="254"/>
      <c r="AR1029" s="254"/>
      <c r="AS1029" s="254"/>
      <c r="AT1029" s="254"/>
      <c r="AU1029" s="254"/>
      <c r="AV1029" s="254"/>
      <c r="AW1029" s="254"/>
      <c r="AX1029" s="254"/>
      <c r="AY1029" s="254"/>
      <c r="AZ1029" s="254"/>
      <c r="BA1029" s="252"/>
      <c r="BB1029" s="427"/>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customFormat="true" ht="15.95" hidden="true" customHeight="true" x14ac:dyDescent="0.2">
      <c r="A1030" s="2742" t="s">
        <v>210</v>
      </c>
      <c r="B1030" s="2743" t="s">
        <v>206</v>
      </c>
      <c r="C1030" s="2744">
        <v>6322</v>
      </c>
      <c r="D1030" s="427"/>
      <c r="E1030" s="268"/>
      <c r="F1030" s="268"/>
      <c r="G1030" s="427"/>
      <c r="Y1030" s="252"/>
      <c r="Z1030" s="254"/>
      <c r="AA1030" s="254"/>
      <c r="AB1030" s="254"/>
      <c r="AC1030" s="254"/>
      <c r="AD1030" s="254"/>
      <c r="AE1030" s="254"/>
      <c r="AF1030" s="254"/>
      <c r="AG1030" s="254"/>
      <c r="AH1030" s="254"/>
      <c r="AI1030" s="254"/>
      <c r="AJ1030" s="254"/>
      <c r="AK1030" s="254"/>
      <c r="AL1030" s="254"/>
      <c r="AM1030" s="254"/>
      <c r="AN1030" s="254"/>
      <c r="AO1030" s="254"/>
      <c r="AP1030" s="254"/>
      <c r="AQ1030" s="254"/>
      <c r="AR1030" s="254"/>
      <c r="AS1030" s="254"/>
      <c r="AT1030" s="254"/>
      <c r="AU1030" s="254"/>
      <c r="AV1030" s="254"/>
      <c r="AW1030" s="254"/>
      <c r="AX1030" s="254"/>
      <c r="AY1030" s="254"/>
      <c r="AZ1030" s="254"/>
      <c r="BA1030" s="252"/>
      <c r="BB1030" s="427"/>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customFormat="true" ht="15.95" customHeight="true" x14ac:dyDescent="0.2">
      <c r="A1031" s="3527" t="s">
        <v>212</v>
      </c>
      <c r="B1031" s="2743" t="s">
        <v>213</v>
      </c>
      <c r="C1031" s="2744">
        <v>1337</v>
      </c>
      <c r="D1031" s="427"/>
      <c r="E1031" s="268"/>
      <c r="F1031" s="268"/>
      <c r="G1031" s="427"/>
      <c r="Y1031" s="252"/>
      <c r="Z1031" s="254"/>
      <c r="AA1031" s="254"/>
      <c r="AB1031" s="254"/>
      <c r="AC1031" s="254"/>
      <c r="AD1031" s="254"/>
      <c r="AE1031" s="254"/>
      <c r="AF1031" s="254"/>
      <c r="AG1031" s="254"/>
      <c r="AH1031" s="254"/>
      <c r="AI1031" s="254"/>
      <c r="AJ1031" s="254"/>
      <c r="AK1031" s="254"/>
      <c r="AL1031" s="254"/>
      <c r="AM1031" s="254"/>
      <c r="AN1031" s="254"/>
      <c r="AO1031" s="254"/>
      <c r="AP1031" s="254"/>
      <c r="AQ1031" s="254"/>
      <c r="AR1031" s="254"/>
      <c r="AS1031" s="254"/>
      <c r="AT1031" s="254"/>
      <c r="AU1031" s="254"/>
      <c r="AV1031" s="254"/>
      <c r="AW1031" s="254"/>
      <c r="AX1031" s="254"/>
      <c r="AY1031" s="254"/>
      <c r="AZ1031" s="254"/>
      <c r="BA1031" s="252"/>
      <c r="BB1031" s="427"/>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customFormat="true" ht="15.95" customHeight="true" x14ac:dyDescent="0.2">
      <c r="A1032" s="3527"/>
      <c r="B1032" s="2743" t="s">
        <v>214</v>
      </c>
      <c r="C1032" s="2744">
        <v>4985</v>
      </c>
      <c r="D1032" s="427"/>
      <c r="E1032" s="268"/>
      <c r="F1032" s="268"/>
      <c r="G1032" s="427"/>
      <c r="Y1032" s="252"/>
      <c r="Z1032" s="254"/>
      <c r="AA1032" s="254"/>
      <c r="AB1032" s="254"/>
      <c r="AC1032" s="254"/>
      <c r="AD1032" s="254"/>
      <c r="AE1032" s="254"/>
      <c r="AF1032" s="254"/>
      <c r="AG1032" s="254"/>
      <c r="AH1032" s="254"/>
      <c r="AI1032" s="254"/>
      <c r="AJ1032" s="254"/>
      <c r="AK1032" s="254"/>
      <c r="AL1032" s="254"/>
      <c r="AM1032" s="254"/>
      <c r="AN1032" s="254"/>
      <c r="AO1032" s="254"/>
      <c r="AP1032" s="254"/>
      <c r="AQ1032" s="254"/>
      <c r="AR1032" s="254"/>
      <c r="AS1032" s="254"/>
      <c r="AT1032" s="254"/>
      <c r="AU1032" s="254"/>
      <c r="AV1032" s="254"/>
      <c r="AW1032" s="254"/>
      <c r="AX1032" s="254"/>
      <c r="AY1032" s="254"/>
      <c r="AZ1032" s="254"/>
      <c r="BA1032" s="252"/>
      <c r="BB1032" s="427"/>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845" customFormat="true" ht="15.95" customHeight="true" x14ac:dyDescent="0.2">
      <c r="A1033" s="2745" t="s">
        <v>591</v>
      </c>
      <c r="B1033" s="2746" t="s">
        <v>591</v>
      </c>
      <c r="C1033" s="2747">
        <v>6322</v>
      </c>
      <c r="D1033" s="136"/>
      <c r="E1033" s="136"/>
      <c r="F1033" s="136"/>
      <c r="G1033" s="136"/>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B1033" s="13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customFormat="true" ht="15.95" customHeight="true" x14ac:dyDescent="0.2">
      <c r="A1034" s="3528" t="s">
        <v>592</v>
      </c>
      <c r="B1034" s="3529"/>
      <c r="C1034" s="3530"/>
      <c r="D1034" s="427"/>
      <c r="E1034" s="268"/>
      <c r="F1034" s="268"/>
      <c r="G1034" s="427"/>
      <c r="Y1034" s="252"/>
      <c r="Z1034" s="254"/>
      <c r="AA1034" s="254"/>
      <c r="AB1034" s="254"/>
      <c r="AC1034" s="254"/>
      <c r="AD1034" s="254"/>
      <c r="AE1034" s="254"/>
      <c r="AF1034" s="254"/>
      <c r="AG1034" s="254"/>
      <c r="AH1034" s="254"/>
      <c r="AI1034" s="254"/>
      <c r="AJ1034" s="254"/>
      <c r="AK1034" s="254"/>
      <c r="AL1034" s="254"/>
      <c r="AM1034" s="254"/>
      <c r="AN1034" s="254"/>
      <c r="AO1034" s="254"/>
      <c r="AP1034" s="254"/>
      <c r="AQ1034" s="254"/>
      <c r="AR1034" s="254"/>
      <c r="AS1034" s="254"/>
      <c r="AT1034" s="254"/>
      <c r="AU1034" s="254"/>
      <c r="AV1034" s="254"/>
      <c r="AW1034" s="254"/>
      <c r="AX1034" s="254"/>
      <c r="AY1034" s="254"/>
      <c r="AZ1034" s="254"/>
      <c r="BA1034" s="252"/>
      <c r="BB1034" s="427"/>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6" ht="15" customHeight="true" x14ac:dyDescent="0.25">
      <c r="A1036" s="428" t="s">
        <v>122</v>
      </c>
      <c r="B1036" s="118" t="s">
        <v>123</v>
      </c>
    </row>
    <row r="1037" ht="15" customHeight="true" x14ac:dyDescent="0.2">
      <c r="A1037" s="429" t="str">
        <f>R15</f>
        <v>Boucle Du Mouhoun</v>
      </c>
      <c r="B1037" s="429">
        <f>BR122+BR123</f>
        <v>3976.9295440000005</v>
      </c>
    </row>
    <row r="1038" ht="15" customHeight="true" x14ac:dyDescent="0.2">
      <c r="A1038" s="429" t="str">
        <f>S15</f>
        <v>Cascades</v>
      </c>
      <c r="B1038" s="429">
        <f>BS122+BS123</f>
        <v>1290.8022220000005</v>
      </c>
    </row>
    <row r="1039" ht="15" customHeight="true" x14ac:dyDescent="0.2">
      <c r="A1039" s="429" t="str">
        <f>T15</f>
        <v>Centre</v>
      </c>
      <c r="B1039" s="429">
        <f>BT122+BT123</f>
        <v>3111.0849390000017</v>
      </c>
    </row>
    <row r="1040" ht="15" customHeight="true" x14ac:dyDescent="0.2">
      <c r="A1040" s="429" t="str">
        <f>U15</f>
        <v>Centre Est</v>
      </c>
      <c r="B1040" s="429">
        <f>BU122+BU123</f>
        <v>2867.7501929999999</v>
      </c>
    </row>
    <row r="1041" ht="15" customHeight="true" x14ac:dyDescent="0.2">
      <c r="A1041" s="429" t="str">
        <f>V15</f>
        <v>Centre Nord</v>
      </c>
      <c r="B1041" s="429">
        <f>BV122+BV123</f>
        <v>3123.0666520000013</v>
      </c>
    </row>
    <row r="1042" ht="15" customHeight="true" x14ac:dyDescent="0.2">
      <c r="A1042" s="429" t="str">
        <f>W15</f>
        <v>Centre Ouest</v>
      </c>
      <c r="B1042" s="429">
        <f>BW122+BW123</f>
        <v>3889.2905569999966</v>
      </c>
    </row>
    <row r="1043" ht="15" customHeight="true" x14ac:dyDescent="0.2">
      <c r="A1043" s="429" t="str">
        <f>X15</f>
        <v>Centre Sud</v>
      </c>
      <c r="B1043" s="429">
        <f>BX122+XR123</f>
        <v>398.07613999999995</v>
      </c>
    </row>
    <row r="1044" ht="15" customHeight="true" x14ac:dyDescent="0.2">
      <c r="A1044" s="429" t="str">
        <f>Y15</f>
        <v>Est</v>
      </c>
      <c r="B1044" s="429">
        <f>BY122+BY123</f>
        <v>3519.5201540000007</v>
      </c>
    </row>
    <row r="1045" ht="15" customHeight="true" x14ac:dyDescent="0.2">
      <c r="A1045" s="429" t="str">
        <f>Z15</f>
        <v>Hauts-Bassins</v>
      </c>
      <c r="B1045" s="429">
        <f>BZ122+BZ123</f>
        <v>4495.2275049999971</v>
      </c>
    </row>
    <row r="1046" ht="15" customHeight="true" x14ac:dyDescent="0.2">
      <c r="A1046" s="268" t="str">
        <f>AA15</f>
        <v>Nord</v>
      </c>
      <c r="B1046" s="429">
        <f>CA122+CA123</f>
        <v>3105.5064770000013</v>
      </c>
    </row>
    <row r="1047" ht="15" customHeight="true" x14ac:dyDescent="0.2">
      <c r="A1047" s="268" t="str">
        <f>AB15</f>
        <v>Plateau Central</v>
      </c>
      <c r="B1047" s="429">
        <f>CB122+CB123</f>
        <v>1756.771952000001</v>
      </c>
    </row>
    <row r="1048" ht="15" customHeight="true" x14ac:dyDescent="0.2">
      <c r="A1048" s="268" t="str">
        <f>AC15</f>
        <v>Sahel</v>
      </c>
      <c r="B1048" s="429">
        <f>CC122+CC123</f>
        <v>2424.7074620000008</v>
      </c>
    </row>
    <row r="1049" ht="15" customHeight="true" x14ac:dyDescent="0.2">
      <c r="A1049" s="268" t="str">
        <f>AD15</f>
        <v>Sud Ouest</v>
      </c>
      <c r="B1049" s="429">
        <f>CD122+CD123</f>
        <v>1582.2451389999992</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B1071" s="429"/>
    </row>
    <row r="1072" ht="15" customHeight="true" x14ac:dyDescent="0.2">
      <c r="A1072" s="429">
        <f>34-COUNTIF(A1037:A1071,"0")</f>
        <v>13</v>
      </c>
      <c r="B1072" s="268" t="s">
        <v>142</v>
      </c>
    </row>
  </sheetData>
  <mergeCells count="2015">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O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E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2:D582"/>
    <mergeCell ref="H582:I582"/>
    <mergeCell ref="M582:O582"/>
    <mergeCell ref="C583:D583"/>
    <mergeCell ref="H583:I583"/>
    <mergeCell ref="M583:N584"/>
    <mergeCell ref="C584:D584"/>
    <mergeCell ref="H584:I584"/>
    <mergeCell ref="C580:D580"/>
    <mergeCell ref="H580:I580"/>
    <mergeCell ref="M580:N580"/>
    <mergeCell ref="C581:D581"/>
    <mergeCell ref="H581:I581"/>
    <mergeCell ref="M581:N581"/>
    <mergeCell ref="C577:D577"/>
    <mergeCell ref="H577:I577"/>
    <mergeCell ref="M577:N578"/>
    <mergeCell ref="C578:D578"/>
    <mergeCell ref="H578:I578"/>
    <mergeCell ref="C579:D579"/>
    <mergeCell ref="H579:I579"/>
    <mergeCell ref="M579:N579"/>
    <mergeCell ref="C575:D575"/>
    <mergeCell ref="H575:I575"/>
    <mergeCell ref="M575:N575"/>
    <mergeCell ref="C576:D576"/>
    <mergeCell ref="H576:I576"/>
    <mergeCell ref="M576:Q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J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M538:N538"/>
    <mergeCell ref="C539:D539"/>
    <mergeCell ref="H539:I539"/>
    <mergeCell ref="M539:N539"/>
    <mergeCell ref="C540:D540"/>
    <mergeCell ref="H540:I540"/>
    <mergeCell ref="M540:N540"/>
    <mergeCell ref="C535:D535"/>
    <mergeCell ref="H535:I535"/>
    <mergeCell ref="M535:N535"/>
    <mergeCell ref="C536:E536"/>
    <mergeCell ref="H536:I536"/>
    <mergeCell ref="M536:N536"/>
    <mergeCell ref="C533:D533"/>
    <mergeCell ref="H533:I533"/>
    <mergeCell ref="M533:N533"/>
    <mergeCell ref="C534:D534"/>
    <mergeCell ref="H534:I534"/>
    <mergeCell ref="M534:N534"/>
    <mergeCell ref="C530:G530"/>
    <mergeCell ref="H530:I530"/>
    <mergeCell ref="M530:N530"/>
    <mergeCell ref="C531:D532"/>
    <mergeCell ref="H531:I531"/>
    <mergeCell ref="M531:N531"/>
    <mergeCell ref="H532:I532"/>
    <mergeCell ref="M532:N532"/>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M517:N517"/>
    <mergeCell ref="C518:D518"/>
    <mergeCell ref="H518:I518"/>
    <mergeCell ref="M518:N518"/>
    <mergeCell ref="C519:D519"/>
    <mergeCell ref="H519:I519"/>
    <mergeCell ref="M519:N519"/>
    <mergeCell ref="M514:N514"/>
    <mergeCell ref="C515:D515"/>
    <mergeCell ref="H515:I516"/>
    <mergeCell ref="M515:N515"/>
    <mergeCell ref="C516:D516"/>
    <mergeCell ref="M516:N516"/>
    <mergeCell ref="C512:D512"/>
    <mergeCell ref="H512:I512"/>
    <mergeCell ref="M512:N512"/>
    <mergeCell ref="C513:D513"/>
    <mergeCell ref="H513:I513"/>
    <mergeCell ref="M513:N513"/>
    <mergeCell ref="C509:D509"/>
    <mergeCell ref="H509:I510"/>
    <mergeCell ref="M509:N509"/>
    <mergeCell ref="C510:D510"/>
    <mergeCell ref="M510:N510"/>
    <mergeCell ref="C511:D511"/>
    <mergeCell ref="H511:I511"/>
    <mergeCell ref="M511:N511"/>
    <mergeCell ref="C507:D507"/>
    <mergeCell ref="H507:I507"/>
    <mergeCell ref="M507:N507"/>
    <mergeCell ref="C508:D508"/>
    <mergeCell ref="H508:L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O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E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H456:I456"/>
    <mergeCell ref="M456:N456"/>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9:D449"/>
    <mergeCell ref="H449:I449"/>
    <mergeCell ref="M449:N449"/>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43:D443"/>
    <mergeCell ref="H443:I443"/>
    <mergeCell ref="M443:N443"/>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7:D437"/>
    <mergeCell ref="H437:I437"/>
    <mergeCell ref="M437:N437"/>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31:D431"/>
    <mergeCell ref="H431:I431"/>
    <mergeCell ref="M431:N431"/>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5:D425"/>
    <mergeCell ref="H425:I425"/>
    <mergeCell ref="M425:N425"/>
    <mergeCell ref="H414:I414"/>
    <mergeCell ref="M414:N414"/>
    <mergeCell ref="C411:D411"/>
    <mergeCell ref="H411:I411"/>
    <mergeCell ref="M411:N411"/>
    <mergeCell ref="C412:D412"/>
    <mergeCell ref="H412:I412"/>
    <mergeCell ref="M412:N412"/>
    <mergeCell ref="H408:I408"/>
    <mergeCell ref="M408:N408"/>
    <mergeCell ref="C409:D409"/>
    <mergeCell ref="H409:I409"/>
    <mergeCell ref="M409:N409"/>
    <mergeCell ref="C410:D410"/>
    <mergeCell ref="H410:I410"/>
    <mergeCell ref="M410:N410"/>
    <mergeCell ref="C419:D419"/>
    <mergeCell ref="H419:I419"/>
    <mergeCell ref="M419:N419"/>
    <mergeCell ref="C406:D406"/>
    <mergeCell ref="H406:I406"/>
    <mergeCell ref="M406:N406"/>
    <mergeCell ref="C407:D407"/>
    <mergeCell ref="H407:I407"/>
    <mergeCell ref="M407:N407"/>
    <mergeCell ref="C400:E400"/>
    <mergeCell ref="H400:J400"/>
    <mergeCell ref="M400:O400"/>
    <mergeCell ref="C401:D402"/>
    <mergeCell ref="H401:I402"/>
    <mergeCell ref="M401:N402"/>
    <mergeCell ref="C403:D403"/>
    <mergeCell ref="O577:Q577"/>
    <mergeCell ref="C537:D538"/>
    <mergeCell ref="H537:I537"/>
    <mergeCell ref="M537:N537"/>
    <mergeCell ref="H538:I538"/>
    <mergeCell ref="E531:G531"/>
    <mergeCell ref="C514:D514"/>
    <mergeCell ref="H514:J514"/>
    <mergeCell ref="C517:D517"/>
    <mergeCell ref="H517:I517"/>
    <mergeCell ref="J509:L509"/>
    <mergeCell ref="C455:D455"/>
    <mergeCell ref="H455:J455"/>
    <mergeCell ref="M455:N455"/>
    <mergeCell ref="C456:D456"/>
    <mergeCell ref="C413:D413"/>
    <mergeCell ref="H413:I413"/>
    <mergeCell ref="M413:N413"/>
    <mergeCell ref="C414:D414"/>
    <mergeCell ref="A1025:C1025"/>
    <mergeCell ref="A1026:B1026"/>
    <mergeCell ref="A1031:A1032"/>
    <mergeCell ref="A1034:C1034"/>
    <mergeCell ref="A58:A70"/>
    <mergeCell ref="A153:A164"/>
    <mergeCell ref="C404:D404"/>
    <mergeCell ref="C405:D405"/>
    <mergeCell ref="C408:D408"/>
    <mergeCell ref="A353:A354"/>
    <mergeCell ref="BA353:BA354"/>
    <mergeCell ref="C399:F399"/>
    <mergeCell ref="H399:K399"/>
    <mergeCell ref="M399:P399"/>
    <mergeCell ref="B402:B445"/>
    <mergeCell ref="H403:I403"/>
    <mergeCell ref="M403:N403"/>
    <mergeCell ref="H404:I404"/>
    <mergeCell ref="M404:N404"/>
    <mergeCell ref="A347:A348"/>
    <mergeCell ref="BA347:BA348"/>
    <mergeCell ref="A349:A350"/>
    <mergeCell ref="BA349:BA350"/>
    <mergeCell ref="A351:A352"/>
    <mergeCell ref="BA351:BA352"/>
    <mergeCell ref="A341:A342"/>
    <mergeCell ref="BA341:BA342"/>
    <mergeCell ref="A343:A344"/>
    <mergeCell ref="BA343:BA344"/>
    <mergeCell ref="A345:A346"/>
    <mergeCell ref="H405:I405"/>
    <mergeCell ref="M405:N405"/>
    <mergeCell ref="BA345:BA346"/>
    <mergeCell ref="C339:G339"/>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0"/>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805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805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805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805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805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805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805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805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805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805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806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806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806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806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806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806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806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806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806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806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807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807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807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807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807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807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807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807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807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807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808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8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809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809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809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809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809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809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809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810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10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10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10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10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10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10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1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1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1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1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1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1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1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2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2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2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CA310"/>
  <sheetViews>
    <sheetView workbookViewId="0"/>
  </sheetViews>
  <sheetFormatPr defaultRowHeight="12.75" x14ac:dyDescent="0.2"/>
  <sheetData>
    <row r="1">
      <c r="A1" t="s">
        <v>594</v>
      </c>
      <c r="B1" t="s">
        <v>596</v>
      </c>
      <c r="C1" t="s">
        <v>597</v>
      </c>
      <c r="D1" t="s">
        <v>603</v>
      </c>
      <c r="E1" t="s">
        <v>604</v>
      </c>
      <c r="F1" t="s">
        <v>605</v>
      </c>
      <c r="G1" t="s">
        <v>606</v>
      </c>
      <c r="H1" t="s">
        <v>628</v>
      </c>
      <c r="I1" t="s">
        <v>629</v>
      </c>
      <c r="J1" t="s">
        <v>630</v>
      </c>
      <c r="K1" t="s">
        <v>631</v>
      </c>
      <c r="L1" t="s">
        <v>632</v>
      </c>
      <c r="M1" t="s">
        <v>633</v>
      </c>
      <c r="N1" t="s">
        <v>634</v>
      </c>
      <c r="O1" t="s">
        <v>635</v>
      </c>
      <c r="P1" t="s">
        <v>636</v>
      </c>
      <c r="Q1" t="s">
        <v>637</v>
      </c>
      <c r="R1" t="s">
        <v>638</v>
      </c>
      <c r="S1" t="s">
        <v>639</v>
      </c>
      <c r="T1" t="s">
        <v>640</v>
      </c>
      <c r="U1" t="s">
        <v>641</v>
      </c>
      <c r="V1" t="s">
        <v>642</v>
      </c>
      <c r="W1" t="s">
        <v>643</v>
      </c>
      <c r="X1" t="s">
        <v>644</v>
      </c>
      <c r="Y1" t="s">
        <v>645</v>
      </c>
      <c r="Z1" t="s">
        <v>646</v>
      </c>
      <c r="AA1" t="s">
        <v>647</v>
      </c>
      <c r="AB1" t="s">
        <v>648</v>
      </c>
      <c r="AC1" t="s">
        <v>649</v>
      </c>
      <c r="AD1" t="s">
        <v>650</v>
      </c>
      <c r="AE1" t="s">
        <v>651</v>
      </c>
      <c r="AF1" t="s">
        <v>652</v>
      </c>
      <c r="AG1" t="s">
        <v>653</v>
      </c>
      <c r="AH1" t="s">
        <v>654</v>
      </c>
      <c r="AI1" t="s">
        <v>655</v>
      </c>
      <c r="AJ1" t="s">
        <v>656</v>
      </c>
      <c r="AK1" t="s">
        <v>657</v>
      </c>
      <c r="AL1" t="s">
        <v>658</v>
      </c>
      <c r="AM1" t="s">
        <v>659</v>
      </c>
      <c r="AN1" t="s">
        <v>660</v>
      </c>
      <c r="AO1" t="s">
        <v>661</v>
      </c>
      <c r="AP1" t="s">
        <v>662</v>
      </c>
      <c r="AQ1" t="s">
        <v>663</v>
      </c>
      <c r="AR1" t="s">
        <v>664</v>
      </c>
      <c r="AS1" t="s">
        <v>665</v>
      </c>
      <c r="AT1" t="s">
        <v>666</v>
      </c>
      <c r="AU1" t="s">
        <v>667</v>
      </c>
      <c r="AV1" t="s">
        <v>668</v>
      </c>
      <c r="AW1" t="s">
        <v>669</v>
      </c>
      <c r="AX1" t="s">
        <v>670</v>
      </c>
      <c r="AY1" t="s">
        <v>671</v>
      </c>
      <c r="AZ1" t="s">
        <v>672</v>
      </c>
      <c r="BA1" t="s">
        <v>673</v>
      </c>
      <c r="BB1" t="s">
        <v>674</v>
      </c>
      <c r="BC1" t="s">
        <v>675</v>
      </c>
      <c r="BD1" t="s">
        <v>676</v>
      </c>
      <c r="BE1" t="s">
        <v>677</v>
      </c>
      <c r="BF1" t="s">
        <v>678</v>
      </c>
      <c r="BG1" t="s">
        <v>679</v>
      </c>
      <c r="BH1" t="s">
        <v>680</v>
      </c>
      <c r="BI1" t="s">
        <v>681</v>
      </c>
      <c r="BJ1" t="s">
        <v>682</v>
      </c>
      <c r="BK1" t="s">
        <v>683</v>
      </c>
      <c r="BL1" t="s">
        <v>684</v>
      </c>
      <c r="BM1" t="s">
        <v>685</v>
      </c>
      <c r="BN1" t="s">
        <v>686</v>
      </c>
      <c r="BO1" t="s">
        <v>687</v>
      </c>
      <c r="BP1" t="s">
        <v>688</v>
      </c>
      <c r="BQ1" t="s">
        <v>689</v>
      </c>
      <c r="BR1" t="s">
        <v>690</v>
      </c>
      <c r="BS1" t="s">
        <v>691</v>
      </c>
      <c r="BT1" t="s">
        <v>692</v>
      </c>
      <c r="BU1" t="s">
        <v>693</v>
      </c>
      <c r="BV1" t="s">
        <v>694</v>
      </c>
      <c r="BW1" t="s">
        <v>695</v>
      </c>
      <c r="BX1" t="s">
        <v>696</v>
      </c>
      <c r="BY1" t="s">
        <v>697</v>
      </c>
      <c r="BZ1" t="s">
        <v>698</v>
      </c>
      <c r="CA1" t="s">
        <v>699</v>
      </c>
    </row>
    <row r="2">
      <c r="A2" t="s">
        <v>595</v>
      </c>
      <c r="B2">
        <v>2003</v>
      </c>
      <c r="C2" t="s">
        <v>598</v>
      </c>
      <c r="D2">
        <v>16</v>
      </c>
      <c r="E2" t="s">
        <v>13</v>
      </c>
      <c r="F2" t="s">
        <v>14</v>
      </c>
      <c r="G2" t="s">
        <v>607</v>
      </c>
      <c r="H2">
        <v>45.936153119440597</v>
      </c>
      <c r="I2">
        <v>49.597704582085797</v>
      </c>
      <c r="J2">
        <v>50.880290497545502</v>
      </c>
      <c r="K2">
        <v>60.892507774227553</v>
      </c>
      <c r="L2">
        <v>83.868958158818202</v>
      </c>
      <c r="M2">
        <v>83.043342194370197</v>
      </c>
      <c r="N2">
        <v>88.965398521806932</v>
      </c>
      <c r="O2">
        <v>93.560066629984192</v>
      </c>
      <c r="P2">
        <v>97.51711010095562</v>
      </c>
      <c r="Q2">
        <v>99.308409014993003</v>
      </c>
      <c r="R2">
        <v>45.697990538551622</v>
      </c>
      <c r="S2">
        <v>48.72263866962809</v>
      </c>
      <c r="T2">
        <v>48.700100017963592</v>
      </c>
      <c r="U2">
        <v>57.373903327598818</v>
      </c>
      <c r="V2">
        <v>52.858487998362968</v>
      </c>
      <c r="W2" t="s">
        <v>159</v>
      </c>
      <c r="X2" t="s">
        <v>160</v>
      </c>
      <c r="Y2" t="s">
        <v>161</v>
      </c>
      <c r="Z2" t="s">
        <v>162</v>
      </c>
      <c r="AA2" t="s">
        <v>163</v>
      </c>
      <c r="AB2" t="s">
        <v>164</v>
      </c>
      <c r="AC2" t="s">
        <v>165</v>
      </c>
      <c r="AD2" t="s">
        <v>166</v>
      </c>
      <c r="AE2" t="s">
        <v>167</v>
      </c>
      <c r="AF2" t="s">
        <v>168</v>
      </c>
      <c r="AG2" t="s">
        <v>169</v>
      </c>
      <c r="AH2" t="s">
        <v>170</v>
      </c>
      <c r="AI2" t="s">
        <v>171</v>
      </c>
      <c r="AJ2" t="s">
        <v>172</v>
      </c>
      <c r="AK2">
        <v>35.382395378633063</v>
      </c>
      <c r="AL2">
        <v>64.790415411597195</v>
      </c>
      <c r="AM2"/>
      <c r="AN2">
        <v>78.083656597795681</v>
      </c>
      <c r="AO2">
        <v>65.863880111177849</v>
      </c>
      <c r="AP2">
        <v>45.721058179202402</v>
      </c>
      <c r="AQ2">
        <v>65.350799261732988</v>
      </c>
      <c r="AR2">
        <v>62.349121246870197</v>
      </c>
      <c r="AS2">
        <v>42.954317943601993</v>
      </c>
      <c r="AT2">
        <v>52.008677625983282</v>
      </c>
      <c r="AU2"/>
      <c r="AV2">
        <v>67.697742321684018</v>
      </c>
      <c r="AW2">
        <v>35.126135655798947</v>
      </c>
      <c r="AX2">
        <v>38.275972290282247</v>
      </c>
      <c r="AY2"/>
      <c r="AZ2"/>
      <c r="BA2"/>
      <c r="BB2"/>
      <c r="BC2"/>
      <c r="BD2"/>
      <c r="BE2"/>
      <c r="BF2"/>
      <c r="BG2"/>
      <c r="BH2"/>
      <c r="BI2"/>
      <c r="BJ2"/>
      <c r="BK2"/>
      <c r="BL2"/>
      <c r="BM2"/>
      <c r="BN2"/>
      <c r="BO2"/>
      <c r="BP2"/>
      <c r="BQ2"/>
      <c r="BR2"/>
      <c r="BS2"/>
      <c r="BT2"/>
      <c r="BU2"/>
      <c r="BV2"/>
      <c r="BW2"/>
      <c r="BX2"/>
      <c r="BY2"/>
      <c r="BZ2"/>
      <c r="CA2"/>
    </row>
    <row r="3">
      <c r="A3" t="s">
        <v>595</v>
      </c>
      <c r="B3">
        <v>2003</v>
      </c>
      <c r="C3" t="s">
        <v>598</v>
      </c>
      <c r="D3">
        <v>17</v>
      </c>
      <c r="E3" t="s">
        <v>13</v>
      </c>
      <c r="F3" t="s">
        <v>52</v>
      </c>
      <c r="G3" t="s">
        <v>206</v>
      </c>
      <c r="H3">
        <v>54.063846880559403</v>
      </c>
      <c r="I3">
        <v>50.402295417914203</v>
      </c>
      <c r="J3">
        <v>49.119709502454498</v>
      </c>
      <c r="K3">
        <v>39.107492225772447</v>
      </c>
      <c r="L3">
        <v>16.131041841181801</v>
      </c>
      <c r="M3">
        <v>16.956657805629799</v>
      </c>
      <c r="N3">
        <v>11.034601478193069</v>
      </c>
      <c r="O3">
        <v>6.4399333700158081</v>
      </c>
      <c r="P3">
        <v>2.48288989904438</v>
      </c>
      <c r="Q3">
        <v>0.69159098500699656</v>
      </c>
      <c r="R3">
        <v>54.302009461448378</v>
      </c>
      <c r="S3">
        <v>51.27736133037191</v>
      </c>
      <c r="T3">
        <v>51.299899982036408</v>
      </c>
      <c r="U3">
        <v>42.626096672401182</v>
      </c>
      <c r="V3">
        <v>47.141512001637032</v>
      </c>
      <c r="W3" t="s">
        <v>159</v>
      </c>
      <c r="X3" t="s">
        <v>160</v>
      </c>
      <c r="Y3" t="s">
        <v>161</v>
      </c>
      <c r="Z3" t="s">
        <v>162</v>
      </c>
      <c r="AA3" t="s">
        <v>163</v>
      </c>
      <c r="AB3" t="s">
        <v>164</v>
      </c>
      <c r="AC3" t="s">
        <v>165</v>
      </c>
      <c r="AD3" t="s">
        <v>166</v>
      </c>
      <c r="AE3" t="s">
        <v>167</v>
      </c>
      <c r="AF3" t="s">
        <v>168</v>
      </c>
      <c r="AG3" t="s">
        <v>169</v>
      </c>
      <c r="AH3" t="s">
        <v>170</v>
      </c>
      <c r="AI3" t="s">
        <v>171</v>
      </c>
      <c r="AJ3" t="s">
        <v>172</v>
      </c>
      <c r="AK3">
        <v>64.617604621366937</v>
      </c>
      <c r="AL3">
        <v>35.209584588402812</v>
      </c>
      <c r="AM3"/>
      <c r="AN3">
        <v>21.916343402204319</v>
      </c>
      <c r="AO3">
        <v>34.136119888822151</v>
      </c>
      <c r="AP3">
        <v>54.278941820797598</v>
      </c>
      <c r="AQ3">
        <v>34.649200738267012</v>
      </c>
      <c r="AR3">
        <v>37.650878753129803</v>
      </c>
      <c r="AS3">
        <v>57.045682056398007</v>
      </c>
      <c r="AT3">
        <v>47.991322374016718</v>
      </c>
      <c r="AU3"/>
      <c r="AV3">
        <v>32.302257678315982</v>
      </c>
      <c r="AW3">
        <v>64.873864344201053</v>
      </c>
      <c r="AX3">
        <v>61.724027709717753</v>
      </c>
      <c r="AY3"/>
      <c r="AZ3"/>
      <c r="BA3"/>
      <c r="BB3"/>
      <c r="BC3"/>
      <c r="BD3"/>
      <c r="BE3"/>
      <c r="BF3"/>
      <c r="BG3"/>
      <c r="BH3"/>
      <c r="BI3"/>
      <c r="BJ3"/>
      <c r="BK3"/>
      <c r="BL3"/>
      <c r="BM3"/>
      <c r="BN3"/>
      <c r="BO3"/>
      <c r="BP3"/>
      <c r="BQ3"/>
      <c r="BR3"/>
      <c r="BS3"/>
      <c r="BT3"/>
      <c r="BU3"/>
      <c r="BV3"/>
      <c r="BW3"/>
      <c r="BX3"/>
      <c r="BY3"/>
      <c r="BZ3"/>
      <c r="CA3"/>
    </row>
    <row r="4">
      <c r="A4" t="s">
        <v>595</v>
      </c>
      <c r="B4">
        <v>2003</v>
      </c>
      <c r="C4" t="s">
        <v>598</v>
      </c>
      <c r="D4">
        <v>18</v>
      </c>
      <c r="E4" t="s">
        <v>61</v>
      </c>
      <c r="F4" t="s">
        <v>15</v>
      </c>
      <c r="G4" t="s">
        <v>608</v>
      </c>
      <c r="H4">
        <v>30.260998492774409</v>
      </c>
      <c r="I4">
        <v>35.137968193034062</v>
      </c>
      <c r="J4">
        <v>32.459163480077031</v>
      </c>
      <c r="K4">
        <v>41.678070315035427</v>
      </c>
      <c r="L4">
        <v>70.88166720394392</v>
      </c>
      <c r="M4">
        <v>59.548421318475093</v>
      </c>
      <c r="N4">
        <v>72.569014112858909</v>
      </c>
      <c r="O4">
        <v>81.386505134033072</v>
      </c>
      <c r="P4">
        <v>78.344407423815966</v>
      </c>
      <c r="Q4">
        <v>92.212529204130547</v>
      </c>
      <c r="R4">
        <v>29.793997641836661</v>
      </c>
      <c r="S4">
        <v>34.382797395693608</v>
      </c>
      <c r="T4">
        <v>31.790123140169051</v>
      </c>
      <c r="U4">
        <v>37.452103023884703</v>
      </c>
      <c r="V4">
        <v>35.343597530500652</v>
      </c>
      <c r="W4" t="s">
        <v>159</v>
      </c>
      <c r="X4" t="s">
        <v>160</v>
      </c>
      <c r="Y4" t="s">
        <v>161</v>
      </c>
      <c r="Z4" t="s">
        <v>162</v>
      </c>
      <c r="AA4" t="s">
        <v>163</v>
      </c>
      <c r="AB4" t="s">
        <v>164</v>
      </c>
      <c r="AC4" t="s">
        <v>165</v>
      </c>
      <c r="AD4" t="s">
        <v>166</v>
      </c>
      <c r="AE4" t="s">
        <v>167</v>
      </c>
      <c r="AF4" t="s">
        <v>168</v>
      </c>
      <c r="AG4" t="s">
        <v>169</v>
      </c>
      <c r="AH4" t="s">
        <v>170</v>
      </c>
      <c r="AI4" t="s">
        <v>171</v>
      </c>
      <c r="AJ4" t="s">
        <v>172</v>
      </c>
      <c r="AK4">
        <v>28.408418019670631</v>
      </c>
      <c r="AL4">
        <v>46.688176973518352</v>
      </c>
      <c r="AM4"/>
      <c r="AN4">
        <v>58.271154640695578</v>
      </c>
      <c r="AO4">
        <v>49.486552162039168</v>
      </c>
      <c r="AP4">
        <v>29.49174192102133</v>
      </c>
      <c r="AQ4">
        <v>39.037478218274998</v>
      </c>
      <c r="AR4">
        <v>51.620002492673827</v>
      </c>
      <c r="AS4">
        <v>37.056301732716072</v>
      </c>
      <c r="AT4">
        <v>33.708508165514132</v>
      </c>
      <c r="AU4"/>
      <c r="AV4">
        <v>35.162086056872951</v>
      </c>
      <c r="AW4">
        <v>26.244643853682209</v>
      </c>
      <c r="AX4">
        <v>26.814429876596389</v>
      </c>
      <c r="AY4"/>
      <c r="AZ4"/>
      <c r="BA4"/>
      <c r="BB4"/>
      <c r="BC4"/>
      <c r="BD4"/>
      <c r="BE4"/>
      <c r="BF4"/>
      <c r="BG4"/>
      <c r="BH4"/>
      <c r="BI4"/>
      <c r="BJ4"/>
      <c r="BK4"/>
      <c r="BL4"/>
      <c r="BM4"/>
      <c r="BN4"/>
      <c r="BO4"/>
      <c r="BP4"/>
      <c r="BQ4"/>
      <c r="BR4"/>
      <c r="BS4"/>
      <c r="BT4"/>
      <c r="BU4"/>
      <c r="BV4"/>
      <c r="BW4"/>
      <c r="BX4"/>
      <c r="BY4"/>
      <c r="BZ4"/>
      <c r="CA4"/>
    </row>
    <row r="5">
      <c r="A5" t="s">
        <v>595</v>
      </c>
      <c r="B5">
        <v>2003</v>
      </c>
      <c r="C5" t="s">
        <v>598</v>
      </c>
      <c r="D5">
        <v>19</v>
      </c>
      <c r="E5" t="s">
        <v>61</v>
      </c>
      <c r="F5" t="s">
        <v>16</v>
      </c>
      <c r="G5" t="s">
        <v>609</v>
      </c>
      <c r="H5">
        <v>15.675154626666229</v>
      </c>
      <c r="I5">
        <v>14.459736389051731</v>
      </c>
      <c r="J5">
        <v>18.421127017468439</v>
      </c>
      <c r="K5">
        <v>19.21443745919208</v>
      </c>
      <c r="L5">
        <v>12.98729095487437</v>
      </c>
      <c r="M5">
        <v>23.494920875895119</v>
      </c>
      <c r="N5">
        <v>16.396384408948059</v>
      </c>
      <c r="O5">
        <v>12.173561495951111</v>
      </c>
      <c r="P5">
        <v>19.172702677139672</v>
      </c>
      <c r="Q5">
        <v>7.095879810862475</v>
      </c>
      <c r="R5">
        <v>15.90399289671487</v>
      </c>
      <c r="S5">
        <v>14.339841273934431</v>
      </c>
      <c r="T5">
        <v>16.909976877794531</v>
      </c>
      <c r="U5">
        <v>19.921800303714161</v>
      </c>
      <c r="V5">
        <v>17.51489046786233</v>
      </c>
      <c r="W5" t="s">
        <v>159</v>
      </c>
      <c r="X5" t="s">
        <v>160</v>
      </c>
      <c r="Y5" t="s">
        <v>161</v>
      </c>
      <c r="Z5" t="s">
        <v>162</v>
      </c>
      <c r="AA5" t="s">
        <v>163</v>
      </c>
      <c r="AB5" t="s">
        <v>164</v>
      </c>
      <c r="AC5" t="s">
        <v>165</v>
      </c>
      <c r="AD5" t="s">
        <v>166</v>
      </c>
      <c r="AE5" t="s">
        <v>167</v>
      </c>
      <c r="AF5" t="s">
        <v>168</v>
      </c>
      <c r="AG5" t="s">
        <v>169</v>
      </c>
      <c r="AH5" t="s">
        <v>170</v>
      </c>
      <c r="AI5" t="s">
        <v>171</v>
      </c>
      <c r="AJ5" t="s">
        <v>172</v>
      </c>
      <c r="AK5">
        <v>6.9739773589623946</v>
      </c>
      <c r="AL5">
        <v>18.1022384380788</v>
      </c>
      <c r="AM5"/>
      <c r="AN5">
        <v>19.812501957100029</v>
      </c>
      <c r="AO5">
        <v>16.377327949138749</v>
      </c>
      <c r="AP5">
        <v>16.229316258181061</v>
      </c>
      <c r="AQ5">
        <v>26.31332104345795</v>
      </c>
      <c r="AR5">
        <v>10.72911875419639</v>
      </c>
      <c r="AS5">
        <v>5.8980162108858876</v>
      </c>
      <c r="AT5">
        <v>18.300169460469121</v>
      </c>
      <c r="AU5"/>
      <c r="AV5">
        <v>32.535656264811088</v>
      </c>
      <c r="AW5">
        <v>8.8814918021167735</v>
      </c>
      <c r="AX5">
        <v>11.461542413685819</v>
      </c>
      <c r="AY5"/>
      <c r="AZ5"/>
      <c r="BA5"/>
      <c r="BB5"/>
      <c r="BC5"/>
      <c r="BD5"/>
      <c r="BE5"/>
      <c r="BF5"/>
      <c r="BG5"/>
      <c r="BH5"/>
      <c r="BI5"/>
      <c r="BJ5"/>
      <c r="BK5"/>
      <c r="BL5"/>
      <c r="BM5"/>
      <c r="BN5"/>
      <c r="BO5"/>
      <c r="BP5"/>
      <c r="BQ5"/>
      <c r="BR5"/>
      <c r="BS5"/>
      <c r="BT5"/>
      <c r="BU5"/>
      <c r="BV5"/>
      <c r="BW5"/>
      <c r="BX5"/>
      <c r="BY5"/>
      <c r="BZ5"/>
      <c r="CA5"/>
    </row>
    <row r="6">
      <c r="A6" t="s">
        <v>595</v>
      </c>
      <c r="B6">
        <v>2003</v>
      </c>
      <c r="C6" t="s">
        <v>598</v>
      </c>
      <c r="D6">
        <v>20</v>
      </c>
      <c r="E6" t="s">
        <v>61</v>
      </c>
      <c r="F6" t="s">
        <v>22</v>
      </c>
      <c r="G6" t="s">
        <v>610</v>
      </c>
      <c r="H6">
        <v>28.88021334170972</v>
      </c>
      <c r="I6">
        <v>32.308343365917679</v>
      </c>
      <c r="J6">
        <v>37.949013283177543</v>
      </c>
      <c r="K6">
        <v>33.558052053783697</v>
      </c>
      <c r="L6">
        <v>14.97364458136383</v>
      </c>
      <c r="M6">
        <v>15.718602776186369</v>
      </c>
      <c r="N6">
        <v>9.9422325024285243</v>
      </c>
      <c r="O6">
        <v>6.4399333700158223</v>
      </c>
      <c r="P6">
        <v>2.4828898990443662</v>
      </c>
      <c r="Q6">
        <v>0.69159098500698235</v>
      </c>
      <c r="R6">
        <v>29.170173869112379</v>
      </c>
      <c r="S6">
        <v>34.411788646783407</v>
      </c>
      <c r="T6">
        <v>34.670925427419249</v>
      </c>
      <c r="U6">
        <v>33.667679764065909</v>
      </c>
      <c r="V6">
        <v>41.932724096120083</v>
      </c>
      <c r="W6" t="s">
        <v>159</v>
      </c>
      <c r="X6" t="s">
        <v>160</v>
      </c>
      <c r="Y6" t="s">
        <v>161</v>
      </c>
      <c r="Z6" t="s">
        <v>162</v>
      </c>
      <c r="AA6" t="s">
        <v>163</v>
      </c>
      <c r="AB6" t="s">
        <v>164</v>
      </c>
      <c r="AC6" t="s">
        <v>165</v>
      </c>
      <c r="AD6" t="s">
        <v>166</v>
      </c>
      <c r="AE6" t="s">
        <v>167</v>
      </c>
      <c r="AF6" t="s">
        <v>168</v>
      </c>
      <c r="AG6" t="s">
        <v>169</v>
      </c>
      <c r="AH6" t="s">
        <v>170</v>
      </c>
      <c r="AI6" t="s">
        <v>171</v>
      </c>
      <c r="AJ6" t="s">
        <v>172</v>
      </c>
      <c r="AK6">
        <v>64.042392923503499</v>
      </c>
      <c r="AL6">
        <v>10.28492864899513</v>
      </c>
      <c r="AM6"/>
      <c r="AN6">
        <v>17.141346006302161</v>
      </c>
      <c r="AO6">
        <v>13.11776499743277</v>
      </c>
      <c r="AP6">
        <v>49.065036904219973</v>
      </c>
      <c r="AQ6">
        <v>28.152544599955121</v>
      </c>
      <c r="AR6">
        <v>14.597422662822421</v>
      </c>
      <c r="AS6">
        <v>52.756811323288581</v>
      </c>
      <c r="AT6">
        <v>41.723986107143517</v>
      </c>
      <c r="AU6"/>
      <c r="AV6">
        <v>29.936591235558499</v>
      </c>
      <c r="AW6">
        <v>11.353381840271959</v>
      </c>
      <c r="AX6">
        <v>30.180216123181619</v>
      </c>
      <c r="AY6"/>
      <c r="AZ6"/>
      <c r="BA6"/>
      <c r="BB6"/>
      <c r="BC6"/>
      <c r="BD6"/>
      <c r="BE6"/>
      <c r="BF6"/>
      <c r="BG6"/>
      <c r="BH6"/>
      <c r="BI6"/>
      <c r="BJ6"/>
      <c r="BK6"/>
      <c r="BL6"/>
      <c r="BM6"/>
      <c r="BN6"/>
      <c r="BO6"/>
      <c r="BP6"/>
      <c r="BQ6"/>
      <c r="BR6"/>
      <c r="BS6"/>
      <c r="BT6"/>
      <c r="BU6"/>
      <c r="BV6"/>
      <c r="BW6"/>
      <c r="BX6"/>
      <c r="BY6"/>
      <c r="BZ6"/>
      <c r="CA6"/>
    </row>
    <row r="7">
      <c r="A7" t="s">
        <v>595</v>
      </c>
      <c r="B7">
        <v>2003</v>
      </c>
      <c r="C7" t="s">
        <v>598</v>
      </c>
      <c r="D7">
        <v>21</v>
      </c>
      <c r="E7" t="s">
        <v>61</v>
      </c>
      <c r="F7" t="s">
        <v>17</v>
      </c>
      <c r="G7" t="s">
        <v>611</v>
      </c>
      <c r="H7">
        <v>25.183633538849641</v>
      </c>
      <c r="I7">
        <v>18.093952051996538</v>
      </c>
      <c r="J7">
        <v>11.170696219276991</v>
      </c>
      <c r="K7">
        <v>5.5494401719887927</v>
      </c>
      <c r="L7">
        <v>1.1573972598178881</v>
      </c>
      <c r="M7">
        <v>1.2380550294434201</v>
      </c>
      <c r="N7">
        <v>1.0923689757645181</v>
      </c>
      <c r="O7">
        <v>0</v>
      </c>
      <c r="P7">
        <v>0</v>
      </c>
      <c r="Q7">
        <v>0</v>
      </c>
      <c r="R7">
        <v>25.131835592336081</v>
      </c>
      <c r="S7">
        <v>16.86557268358855</v>
      </c>
      <c r="T7">
        <v>16.628974554617159</v>
      </c>
      <c r="U7">
        <v>8.9584169083352378</v>
      </c>
      <c r="V7">
        <v>5.2087879055169406</v>
      </c>
      <c r="W7" t="s">
        <v>159</v>
      </c>
      <c r="X7" t="s">
        <v>160</v>
      </c>
      <c r="Y7" t="s">
        <v>161</v>
      </c>
      <c r="Z7" t="s">
        <v>162</v>
      </c>
      <c r="AA7" t="s">
        <v>163</v>
      </c>
      <c r="AB7" t="s">
        <v>164</v>
      </c>
      <c r="AC7" t="s">
        <v>165</v>
      </c>
      <c r="AD7" t="s">
        <v>166</v>
      </c>
      <c r="AE7" t="s">
        <v>167</v>
      </c>
      <c r="AF7" t="s">
        <v>168</v>
      </c>
      <c r="AG7" t="s">
        <v>169</v>
      </c>
      <c r="AH7" t="s">
        <v>170</v>
      </c>
      <c r="AI7" t="s">
        <v>171</v>
      </c>
      <c r="AJ7" t="s">
        <v>172</v>
      </c>
      <c r="AK7">
        <v>0.57521169786347282</v>
      </c>
      <c r="AL7">
        <v>24.92465593940771</v>
      </c>
      <c r="AM7"/>
      <c r="AN7">
        <v>4.7749973959022389</v>
      </c>
      <c r="AO7">
        <v>21.018354891389318</v>
      </c>
      <c r="AP7">
        <v>5.2139049165776354</v>
      </c>
      <c r="AQ7">
        <v>6.496656138311919</v>
      </c>
      <c r="AR7">
        <v>23.05345609030736</v>
      </c>
      <c r="AS7">
        <v>4.288870733109456</v>
      </c>
      <c r="AT7">
        <v>6.2673362668732207</v>
      </c>
      <c r="AU7"/>
      <c r="AV7">
        <v>2.3656664427574539</v>
      </c>
      <c r="AW7">
        <v>53.520482503929053</v>
      </c>
      <c r="AX7">
        <v>31.543811586536169</v>
      </c>
      <c r="AY7"/>
      <c r="AZ7"/>
      <c r="BA7"/>
      <c r="BB7"/>
      <c r="BC7"/>
      <c r="BD7"/>
      <c r="BE7"/>
      <c r="BF7"/>
      <c r="BG7"/>
      <c r="BH7"/>
      <c r="BI7"/>
      <c r="BJ7"/>
      <c r="BK7"/>
      <c r="BL7"/>
      <c r="BM7"/>
      <c r="BN7"/>
      <c r="BO7"/>
      <c r="BP7"/>
      <c r="BQ7"/>
      <c r="BR7"/>
      <c r="BS7"/>
      <c r="BT7"/>
      <c r="BU7"/>
      <c r="BV7"/>
      <c r="BW7"/>
      <c r="BX7"/>
      <c r="BY7"/>
      <c r="BZ7"/>
      <c r="CA7"/>
    </row>
    <row r="8">
      <c r="A8" t="s">
        <v>595</v>
      </c>
      <c r="B8">
        <v>2003</v>
      </c>
      <c r="C8" t="s">
        <v>598</v>
      </c>
      <c r="D8">
        <v>29</v>
      </c>
      <c r="E8" t="s">
        <v>58</v>
      </c>
      <c r="F8" t="s">
        <v>50</v>
      </c>
      <c r="G8" t="s">
        <v>612</v>
      </c>
      <c r="H8">
        <v>2.828340711762936</v>
      </c>
      <c r="I8">
        <v>2.8738163758202879</v>
      </c>
      <c r="J8">
        <v>7.4667996073800094</v>
      </c>
      <c r="K8">
        <v>15.961942229247709</v>
      </c>
      <c r="L8">
        <v>67.414446834738982</v>
      </c>
      <c r="M8">
        <v>71.426472135517116</v>
      </c>
      <c r="N8">
        <v>81.652004617517875</v>
      </c>
      <c r="O8">
        <v>86.825080164918447</v>
      </c>
      <c r="P8">
        <v>94.006287381972115</v>
      </c>
      <c r="Q8">
        <v>98.148048129567144</v>
      </c>
      <c r="R8">
        <v>1.813902068105544</v>
      </c>
      <c r="S8">
        <v>3.0531244106741742</v>
      </c>
      <c r="T8">
        <v>3.292596201763212</v>
      </c>
      <c r="U8">
        <v>5.571341363738803</v>
      </c>
      <c r="V8">
        <v>6.8138866215868301</v>
      </c>
      <c r="W8" t="s">
        <v>159</v>
      </c>
      <c r="X8" t="s">
        <v>160</v>
      </c>
      <c r="Y8" t="s">
        <v>161</v>
      </c>
      <c r="Z8" t="s">
        <v>162</v>
      </c>
      <c r="AA8" t="s">
        <v>163</v>
      </c>
      <c r="AB8" t="s">
        <v>164</v>
      </c>
      <c r="AC8" t="s">
        <v>165</v>
      </c>
      <c r="AD8" t="s">
        <v>166</v>
      </c>
      <c r="AE8" t="s">
        <v>167</v>
      </c>
      <c r="AF8" t="s">
        <v>168</v>
      </c>
      <c r="AG8" t="s">
        <v>169</v>
      </c>
      <c r="AH8" t="s">
        <v>170</v>
      </c>
      <c r="AI8" t="s">
        <v>171</v>
      </c>
      <c r="AJ8" t="s">
        <v>172</v>
      </c>
      <c r="AK8">
        <v>10.118835288057859</v>
      </c>
      <c r="AL8">
        <v>22.849639641432379</v>
      </c>
      <c r="AM8">
        <v>12.791710933218081</v>
      </c>
      <c r="AN8">
        <v>15.181372834544939</v>
      </c>
      <c r="AO8">
        <v>3.2959122379914731</v>
      </c>
      <c r="AP8">
        <v>14.378200485675</v>
      </c>
      <c r="AQ8">
        <v>3.4782806348562771</v>
      </c>
      <c r="AR8">
        <v>3.2325505582908902</v>
      </c>
      <c r="AS8">
        <v>28.583147891489649</v>
      </c>
      <c r="AT8">
        <v>8.1997383507904207</v>
      </c>
      <c r="AU8">
        <v>95.953325018325216</v>
      </c>
      <c r="AV8">
        <v>5.7997413062356182</v>
      </c>
      <c r="AW8">
        <v>7.5915783043583138</v>
      </c>
      <c r="AX8">
        <v>5.4606918290181889</v>
      </c>
      <c r="AY8"/>
      <c r="AZ8"/>
      <c r="BA8"/>
      <c r="BB8"/>
      <c r="BC8"/>
      <c r="BD8"/>
      <c r="BE8"/>
      <c r="BF8"/>
      <c r="BG8"/>
      <c r="BH8"/>
      <c r="BI8"/>
      <c r="BJ8"/>
      <c r="BK8"/>
      <c r="BL8"/>
      <c r="BM8"/>
      <c r="BN8"/>
      <c r="BO8"/>
      <c r="BP8"/>
      <c r="BQ8"/>
      <c r="BR8"/>
      <c r="BS8"/>
      <c r="BT8"/>
      <c r="BU8"/>
      <c r="BV8"/>
      <c r="BW8"/>
      <c r="BX8"/>
      <c r="BY8"/>
      <c r="BZ8"/>
      <c r="CA8"/>
    </row>
    <row r="9">
      <c r="A9" t="s">
        <v>595</v>
      </c>
      <c r="B9">
        <v>2003</v>
      </c>
      <c r="C9" t="s">
        <v>598</v>
      </c>
      <c r="D9">
        <v>30</v>
      </c>
      <c r="E9" t="s">
        <v>58</v>
      </c>
      <c r="F9" t="s">
        <v>49</v>
      </c>
      <c r="G9" t="s">
        <v>206</v>
      </c>
      <c r="H9">
        <v>97.171659288236967</v>
      </c>
      <c r="I9">
        <v>97.126183624179646</v>
      </c>
      <c r="J9">
        <v>92.533200392620046</v>
      </c>
      <c r="K9">
        <v>84.038057770752346</v>
      </c>
      <c r="L9">
        <v>32.585553165260812</v>
      </c>
      <c r="M9">
        <v>28.573527864482859</v>
      </c>
      <c r="N9">
        <v>18.347995382482189</v>
      </c>
      <c r="O9">
        <v>13.17491983508152</v>
      </c>
      <c r="P9">
        <v>5.9937126180278559</v>
      </c>
      <c r="Q9">
        <v>1.8519518704328279</v>
      </c>
      <c r="R9">
        <v>98.186097931894452</v>
      </c>
      <c r="S9">
        <v>96.946875589325728</v>
      </c>
      <c r="T9">
        <v>96.70740379823684</v>
      </c>
      <c r="U9">
        <v>94.428658636261176</v>
      </c>
      <c r="V9">
        <v>93.186113378413012</v>
      </c>
      <c r="W9" t="s">
        <v>159</v>
      </c>
      <c r="X9" t="s">
        <v>160</v>
      </c>
      <c r="Y9" t="s">
        <v>161</v>
      </c>
      <c r="Z9" t="s">
        <v>162</v>
      </c>
      <c r="AA9" t="s">
        <v>163</v>
      </c>
      <c r="AB9" t="s">
        <v>164</v>
      </c>
      <c r="AC9" t="s">
        <v>165</v>
      </c>
      <c r="AD9" t="s">
        <v>166</v>
      </c>
      <c r="AE9" t="s">
        <v>167</v>
      </c>
      <c r="AF9" t="s">
        <v>168</v>
      </c>
      <c r="AG9" t="s">
        <v>169</v>
      </c>
      <c r="AH9" t="s">
        <v>170</v>
      </c>
      <c r="AI9" t="s">
        <v>171</v>
      </c>
      <c r="AJ9" t="s">
        <v>172</v>
      </c>
      <c r="AK9">
        <v>89.881164711942148</v>
      </c>
      <c r="AL9">
        <v>77.150360358567639</v>
      </c>
      <c r="AM9">
        <v>87.208289066782015</v>
      </c>
      <c r="AN9">
        <v>84.818627165455212</v>
      </c>
      <c r="AO9">
        <v>96.704087762008541</v>
      </c>
      <c r="AP9">
        <v>85.621799514324863</v>
      </c>
      <c r="AQ9">
        <v>96.521719365143682</v>
      </c>
      <c r="AR9">
        <v>96.76744944170909</v>
      </c>
      <c r="AS9">
        <v>71.416852108510255</v>
      </c>
      <c r="AT9">
        <v>91.800261649209602</v>
      </c>
      <c r="AU9">
        <v>4.0466749816747329</v>
      </c>
      <c r="AV9">
        <v>94.200258693764411</v>
      </c>
      <c r="AW9">
        <v>92.408421695641707</v>
      </c>
      <c r="AX9">
        <v>94.539308170981784</v>
      </c>
      <c r="AY9"/>
      <c r="AZ9"/>
      <c r="BA9"/>
      <c r="BB9"/>
      <c r="BC9"/>
      <c r="BD9"/>
      <c r="BE9"/>
      <c r="BF9"/>
      <c r="BG9"/>
      <c r="BH9"/>
      <c r="BI9"/>
      <c r="BJ9"/>
      <c r="BK9"/>
      <c r="BL9"/>
      <c r="BM9"/>
      <c r="BN9"/>
      <c r="BO9"/>
      <c r="BP9"/>
      <c r="BQ9"/>
      <c r="BR9"/>
      <c r="BS9"/>
      <c r="BT9"/>
      <c r="BU9"/>
      <c r="BV9"/>
      <c r="BW9"/>
      <c r="BX9"/>
      <c r="BY9"/>
      <c r="BZ9"/>
      <c r="CA9"/>
    </row>
    <row r="10">
      <c r="A10" t="s">
        <v>595</v>
      </c>
      <c r="B10">
        <v>2003</v>
      </c>
      <c r="C10" t="s">
        <v>598</v>
      </c>
      <c r="D10">
        <v>31</v>
      </c>
      <c r="E10" t="s">
        <v>105</v>
      </c>
      <c r="F10" t="s">
        <v>50</v>
      </c>
      <c r="G10" t="s">
        <v>613</v>
      </c>
      <c r="H10">
        <v>0.0093773186845420992</v>
      </c>
      <c r="I10">
        <v>0</v>
      </c>
      <c r="J10">
        <v>0.28422654558289351</v>
      </c>
      <c r="K10">
        <v>1.433781753965411</v>
      </c>
      <c r="L10">
        <v>29.755346956459441</v>
      </c>
      <c r="M10">
        <v>5.5080031261608129</v>
      </c>
      <c r="N10">
        <v>15.09922910598601</v>
      </c>
      <c r="O10">
        <v>24.788393374684372</v>
      </c>
      <c r="P10">
        <v>45.658519683494013</v>
      </c>
      <c r="Q10">
        <v>75.653994959099265</v>
      </c>
      <c r="R10">
        <v>0</v>
      </c>
      <c r="S10">
        <v>0</v>
      </c>
      <c r="T10">
        <v>0.070024076296295201</v>
      </c>
      <c r="U10">
        <v>0</v>
      </c>
      <c r="V10">
        <v>0.2108883395163049</v>
      </c>
      <c r="W10" t="s">
        <v>159</v>
      </c>
      <c r="X10" t="s">
        <v>160</v>
      </c>
      <c r="Y10" t="s">
        <v>161</v>
      </c>
      <c r="Z10" t="s">
        <v>162</v>
      </c>
      <c r="AA10" t="s">
        <v>163</v>
      </c>
      <c r="AB10" t="s">
        <v>164</v>
      </c>
      <c r="AC10" t="s">
        <v>165</v>
      </c>
      <c r="AD10" t="s">
        <v>166</v>
      </c>
      <c r="AE10" t="s">
        <v>167</v>
      </c>
      <c r="AF10" t="s">
        <v>168</v>
      </c>
      <c r="AG10" t="s">
        <v>169</v>
      </c>
      <c r="AH10" t="s">
        <v>170</v>
      </c>
      <c r="AI10" t="s">
        <v>171</v>
      </c>
      <c r="AJ10" t="s">
        <v>172</v>
      </c>
      <c r="AK10">
        <v>1.1023870570679011</v>
      </c>
      <c r="AL10">
        <v>10.999751182550121</v>
      </c>
      <c r="AM10">
        <v>0.57008373625209074</v>
      </c>
      <c r="AN10">
        <v>1.7864359871203139</v>
      </c>
      <c r="AO10">
        <v>0.70641695874163679</v>
      </c>
      <c r="AP10">
        <v>2.0143060020558559</v>
      </c>
      <c r="AQ10">
        <v>0.13297218707465339</v>
      </c>
      <c r="AR10">
        <v>0.41564053558616648</v>
      </c>
      <c r="AS10">
        <v>14.02720432282571</v>
      </c>
      <c r="AT10">
        <v>1.881604144356201</v>
      </c>
      <c r="AU10">
        <v>35.94278623389453</v>
      </c>
      <c r="AV10">
        <v>0</v>
      </c>
      <c r="AW10">
        <v>0.30862268383184471</v>
      </c>
      <c r="AX10">
        <v>0.81963088620609725</v>
      </c>
      <c r="AY10"/>
      <c r="AZ10"/>
      <c r="BA10"/>
      <c r="BB10"/>
      <c r="BC10"/>
      <c r="BD10"/>
      <c r="BE10"/>
      <c r="BF10"/>
      <c r="BG10"/>
      <c r="BH10"/>
      <c r="BI10"/>
      <c r="BJ10"/>
      <c r="BK10"/>
      <c r="BL10"/>
      <c r="BM10"/>
      <c r="BN10"/>
      <c r="BO10"/>
      <c r="BP10"/>
      <c r="BQ10"/>
      <c r="BR10"/>
      <c r="BS10"/>
      <c r="BT10"/>
      <c r="BU10"/>
      <c r="BV10"/>
      <c r="BW10"/>
      <c r="BX10"/>
      <c r="BY10"/>
      <c r="BZ10"/>
      <c r="CA10"/>
    </row>
    <row r="11">
      <c r="A11" t="s">
        <v>595</v>
      </c>
      <c r="B11">
        <v>2003</v>
      </c>
      <c r="C11" t="s">
        <v>598</v>
      </c>
      <c r="D11">
        <v>32</v>
      </c>
      <c r="E11" t="s">
        <v>105</v>
      </c>
      <c r="F11" t="s">
        <v>49</v>
      </c>
      <c r="G11" t="s">
        <v>206</v>
      </c>
      <c r="H11">
        <v>99.990622681315457</v>
      </c>
      <c r="I11">
        <v>100</v>
      </c>
      <c r="J11">
        <v>99.715773454417132</v>
      </c>
      <c r="K11">
        <v>98.566218246034566</v>
      </c>
      <c r="L11">
        <v>70.244653043540339</v>
      </c>
      <c r="M11">
        <v>94.491996873839213</v>
      </c>
      <c r="N11">
        <v>84.900770894014045</v>
      </c>
      <c r="O11">
        <v>75.211606625315625</v>
      </c>
      <c r="P11">
        <v>54.341480316505951</v>
      </c>
      <c r="Q11">
        <v>24.346005040900589</v>
      </c>
      <c r="R11">
        <v>100</v>
      </c>
      <c r="S11">
        <v>100</v>
      </c>
      <c r="T11">
        <v>99.929975923703722</v>
      </c>
      <c r="U11">
        <v>100</v>
      </c>
      <c r="V11">
        <v>99.789111660483712</v>
      </c>
      <c r="W11" t="s">
        <v>159</v>
      </c>
      <c r="X11" t="s">
        <v>160</v>
      </c>
      <c r="Y11" t="s">
        <v>161</v>
      </c>
      <c r="Z11" t="s">
        <v>162</v>
      </c>
      <c r="AA11" t="s">
        <v>163</v>
      </c>
      <c r="AB11" t="s">
        <v>164</v>
      </c>
      <c r="AC11" t="s">
        <v>165</v>
      </c>
      <c r="AD11" t="s">
        <v>166</v>
      </c>
      <c r="AE11" t="s">
        <v>167</v>
      </c>
      <c r="AF11" t="s">
        <v>168</v>
      </c>
      <c r="AG11" t="s">
        <v>169</v>
      </c>
      <c r="AH11" t="s">
        <v>170</v>
      </c>
      <c r="AI11" t="s">
        <v>171</v>
      </c>
      <c r="AJ11" t="s">
        <v>172</v>
      </c>
      <c r="AK11">
        <v>98.897612942932099</v>
      </c>
      <c r="AL11">
        <v>89.000248817449872</v>
      </c>
      <c r="AM11">
        <v>99.429916263747913</v>
      </c>
      <c r="AN11">
        <v>98.213564012879687</v>
      </c>
      <c r="AO11">
        <v>99.293583041258387</v>
      </c>
      <c r="AP11">
        <v>97.985693997944097</v>
      </c>
      <c r="AQ11">
        <v>99.867027812925329</v>
      </c>
      <c r="AR11">
        <v>99.584359464413836</v>
      </c>
      <c r="AS11">
        <v>85.972795677174247</v>
      </c>
      <c r="AT11">
        <v>98.11839585564384</v>
      </c>
      <c r="AU11">
        <v>64.057213766105463</v>
      </c>
      <c r="AV11">
        <v>100</v>
      </c>
      <c r="AW11">
        <v>99.691377316168158</v>
      </c>
      <c r="AX11">
        <v>99.180369113793873</v>
      </c>
      <c r="AY11"/>
      <c r="AZ11"/>
      <c r="BA11"/>
      <c r="BB11"/>
      <c r="BC11"/>
      <c r="BD11"/>
      <c r="BE11"/>
      <c r="BF11"/>
      <c r="BG11"/>
      <c r="BH11"/>
      <c r="BI11"/>
      <c r="BJ11"/>
      <c r="BK11"/>
      <c r="BL11"/>
      <c r="BM11"/>
      <c r="BN11"/>
      <c r="BO11"/>
      <c r="BP11"/>
      <c r="BQ11"/>
      <c r="BR11"/>
      <c r="BS11"/>
      <c r="BT11"/>
      <c r="BU11"/>
      <c r="BV11"/>
      <c r="BW11"/>
      <c r="BX11"/>
      <c r="BY11"/>
      <c r="BZ11"/>
      <c r="CA11"/>
    </row>
    <row r="12">
      <c r="A12" t="s">
        <v>595</v>
      </c>
      <c r="B12">
        <v>2003</v>
      </c>
      <c r="C12" t="s">
        <v>598</v>
      </c>
      <c r="D12">
        <v>35</v>
      </c>
      <c r="E12" t="s">
        <v>56</v>
      </c>
      <c r="F12" t="s">
        <v>50</v>
      </c>
      <c r="G12" t="s">
        <v>206</v>
      </c>
      <c r="H12">
        <v>0.33413482492479413</v>
      </c>
      <c r="I12">
        <v>0.45931189112229842</v>
      </c>
      <c r="J12">
        <v>0.45705169834116482</v>
      </c>
      <c r="K12">
        <v>2.933959704755877</v>
      </c>
      <c r="L12">
        <v>34.831516322504683</v>
      </c>
      <c r="M12">
        <v>7.310988634225474</v>
      </c>
      <c r="N12">
        <v>19.082356813181779</v>
      </c>
      <c r="O12">
        <v>29.732572217093409</v>
      </c>
      <c r="P12">
        <v>49.665559802962349</v>
      </c>
      <c r="Q12">
        <v>78.176536297452429</v>
      </c>
      <c r="R12">
        <v>0.34041410382152137</v>
      </c>
      <c r="S12">
        <v>0.26818465654359358</v>
      </c>
      <c r="T12">
        <v>0.5018452696889405</v>
      </c>
      <c r="U12">
        <v>0.81641259099927266</v>
      </c>
      <c r="V12">
        <v>0.45397190836698581</v>
      </c>
      <c r="W12" t="s">
        <v>159</v>
      </c>
      <c r="X12" t="s">
        <v>160</v>
      </c>
      <c r="Y12" t="s">
        <v>161</v>
      </c>
      <c r="Z12" t="s">
        <v>162</v>
      </c>
      <c r="AA12" t="s">
        <v>163</v>
      </c>
      <c r="AB12" t="s">
        <v>164</v>
      </c>
      <c r="AC12" t="s">
        <v>165</v>
      </c>
      <c r="AD12" t="s">
        <v>166</v>
      </c>
      <c r="AE12" t="s">
        <v>167</v>
      </c>
      <c r="AF12" t="s">
        <v>168</v>
      </c>
      <c r="AG12" t="s">
        <v>169</v>
      </c>
      <c r="AH12" t="s">
        <v>170</v>
      </c>
      <c r="AI12" t="s">
        <v>171</v>
      </c>
      <c r="AJ12" t="s">
        <v>172</v>
      </c>
      <c r="AK12">
        <v>1.7436191646834751</v>
      </c>
      <c r="AL12">
        <v>11.987320218046721</v>
      </c>
      <c r="AM12">
        <v>3.06122029516564</v>
      </c>
      <c r="AN12">
        <v>5.4267971968477546</v>
      </c>
      <c r="AO12">
        <v>1.167978858256371</v>
      </c>
      <c r="AP12">
        <v>2.790201777380704</v>
      </c>
      <c r="AQ12">
        <v>0.1965478116823163</v>
      </c>
      <c r="AR12">
        <v>0.61657388221232101</v>
      </c>
      <c r="AS12">
        <v>18.800823762358021</v>
      </c>
      <c r="AT12">
        <v>2.1025888903333421</v>
      </c>
      <c r="AU12">
        <v>39.03168011393101</v>
      </c>
      <c r="AV12">
        <v>0.1016658448370199</v>
      </c>
      <c r="AW12">
        <v>0.53661963656643341</v>
      </c>
      <c r="AX12">
        <v>1.2882408685287019</v>
      </c>
      <c r="AY12"/>
      <c r="AZ12"/>
      <c r="BA12"/>
      <c r="BB12"/>
      <c r="BC12"/>
      <c r="BD12"/>
      <c r="BE12"/>
      <c r="BF12"/>
      <c r="BG12"/>
      <c r="BH12"/>
      <c r="BI12"/>
      <c r="BJ12"/>
      <c r="BK12"/>
      <c r="BL12"/>
      <c r="BM12"/>
      <c r="BN12"/>
      <c r="BO12"/>
      <c r="BP12"/>
      <c r="BQ12"/>
      <c r="BR12"/>
      <c r="BS12"/>
      <c r="BT12"/>
      <c r="BU12"/>
      <c r="BV12"/>
      <c r="BW12"/>
      <c r="BX12"/>
      <c r="BY12"/>
      <c r="BZ12"/>
      <c r="CA12"/>
    </row>
    <row r="13">
      <c r="A13" t="s">
        <v>595</v>
      </c>
      <c r="B13">
        <v>2003</v>
      </c>
      <c r="C13" t="s">
        <v>598</v>
      </c>
      <c r="D13">
        <v>36</v>
      </c>
      <c r="E13" t="s">
        <v>56</v>
      </c>
      <c r="F13" t="s">
        <v>49</v>
      </c>
      <c r="G13" t="s">
        <v>206</v>
      </c>
      <c r="H13">
        <v>99.665865175075155</v>
      </c>
      <c r="I13">
        <v>99.540688108877674</v>
      </c>
      <c r="J13">
        <v>99.542948301658811</v>
      </c>
      <c r="K13">
        <v>97.066040295244022</v>
      </c>
      <c r="L13">
        <v>65.168483677495132</v>
      </c>
      <c r="M13">
        <v>92.689011365774547</v>
      </c>
      <c r="N13">
        <v>80.917643186818253</v>
      </c>
      <c r="O13">
        <v>70.26742778290658</v>
      </c>
      <c r="P13">
        <v>50.334440197037637</v>
      </c>
      <c r="Q13">
        <v>21.82346370254745</v>
      </c>
      <c r="R13">
        <v>99.659585896178498</v>
      </c>
      <c r="S13">
        <v>99.731815343456404</v>
      </c>
      <c r="T13">
        <v>99.498154730311057</v>
      </c>
      <c r="U13">
        <v>99.183587409000722</v>
      </c>
      <c r="V13">
        <v>99.546028091633019</v>
      </c>
      <c r="W13" t="s">
        <v>159</v>
      </c>
      <c r="X13" t="s">
        <v>160</v>
      </c>
      <c r="Y13" t="s">
        <v>161</v>
      </c>
      <c r="Z13" t="s">
        <v>162</v>
      </c>
      <c r="AA13" t="s">
        <v>163</v>
      </c>
      <c r="AB13" t="s">
        <v>164</v>
      </c>
      <c r="AC13" t="s">
        <v>165</v>
      </c>
      <c r="AD13" t="s">
        <v>166</v>
      </c>
      <c r="AE13" t="s">
        <v>167</v>
      </c>
      <c r="AF13" t="s">
        <v>168</v>
      </c>
      <c r="AG13" t="s">
        <v>169</v>
      </c>
      <c r="AH13" t="s">
        <v>170</v>
      </c>
      <c r="AI13" t="s">
        <v>171</v>
      </c>
      <c r="AJ13" t="s">
        <v>172</v>
      </c>
      <c r="AK13">
        <v>98.25638083531652</v>
      </c>
      <c r="AL13">
        <v>88.012679781953267</v>
      </c>
      <c r="AM13">
        <v>96.93877970483436</v>
      </c>
      <c r="AN13">
        <v>94.573202803152242</v>
      </c>
      <c r="AO13">
        <v>98.832021141743638</v>
      </c>
      <c r="AP13">
        <v>97.20979822261927</v>
      </c>
      <c r="AQ13">
        <v>99.803452188317664</v>
      </c>
      <c r="AR13">
        <v>99.383426117787678</v>
      </c>
      <c r="AS13">
        <v>81.19917623764195</v>
      </c>
      <c r="AT13">
        <v>97.897411109666649</v>
      </c>
      <c r="AU13">
        <v>60.968319886069082</v>
      </c>
      <c r="AV13">
        <v>99.898334155162971</v>
      </c>
      <c r="AW13">
        <v>99.463380363433586</v>
      </c>
      <c r="AX13">
        <v>98.711759131471268</v>
      </c>
      <c r="AY13"/>
      <c r="AZ13"/>
      <c r="BA13"/>
      <c r="BB13"/>
      <c r="BC13"/>
      <c r="BD13"/>
      <c r="BE13"/>
      <c r="BF13"/>
      <c r="BG13"/>
      <c r="BH13"/>
      <c r="BI13"/>
      <c r="BJ13"/>
      <c r="BK13"/>
      <c r="BL13"/>
      <c r="BM13"/>
      <c r="BN13"/>
      <c r="BO13"/>
      <c r="BP13"/>
      <c r="BQ13"/>
      <c r="BR13"/>
      <c r="BS13"/>
      <c r="BT13"/>
      <c r="BU13"/>
      <c r="BV13"/>
      <c r="BW13"/>
      <c r="BX13"/>
      <c r="BY13"/>
      <c r="BZ13"/>
      <c r="CA13"/>
    </row>
    <row r="14">
      <c r="A14" t="s">
        <v>595</v>
      </c>
      <c r="B14">
        <v>2003</v>
      </c>
      <c r="C14" t="s">
        <v>598</v>
      </c>
      <c r="D14">
        <v>41</v>
      </c>
      <c r="E14" t="s">
        <v>57</v>
      </c>
      <c r="F14" t="s">
        <v>50</v>
      </c>
      <c r="G14" t="s">
        <v>206</v>
      </c>
      <c r="H14">
        <v>19.585574211263491</v>
      </c>
      <c r="I14">
        <v>20.469074987126579</v>
      </c>
      <c r="J14">
        <v>20.549309684752391</v>
      </c>
      <c r="K14">
        <v>18.054034459806331</v>
      </c>
      <c r="L14">
        <v>10.44575933653873</v>
      </c>
      <c r="M14">
        <v>10.713746622168371</v>
      </c>
      <c r="N14">
        <v>8.3182616319636544</v>
      </c>
      <c r="O14">
        <v>8.881490939226671</v>
      </c>
      <c r="P14">
        <v>5.847449208855843</v>
      </c>
      <c r="Q14">
        <v>4.8872590818247144</v>
      </c>
      <c r="R14">
        <v>19.287685541688859</v>
      </c>
      <c r="S14">
        <v>21.99233522588769</v>
      </c>
      <c r="T14">
        <v>19.54271547843954</v>
      </c>
      <c r="U14">
        <v>22.155423095276991</v>
      </c>
      <c r="V14">
        <v>18.823004794625088</v>
      </c>
      <c r="W14" t="s">
        <v>159</v>
      </c>
      <c r="X14" t="s">
        <v>160</v>
      </c>
      <c r="Y14" t="s">
        <v>161</v>
      </c>
      <c r="Z14" t="s">
        <v>162</v>
      </c>
      <c r="AA14" t="s">
        <v>163</v>
      </c>
      <c r="AB14" t="s">
        <v>164</v>
      </c>
      <c r="AC14" t="s">
        <v>165</v>
      </c>
      <c r="AD14" t="s">
        <v>166</v>
      </c>
      <c r="AE14" t="s">
        <v>167</v>
      </c>
      <c r="AF14" t="s">
        <v>168</v>
      </c>
      <c r="AG14" t="s">
        <v>169</v>
      </c>
      <c r="AH14" t="s">
        <v>170</v>
      </c>
      <c r="AI14" t="s">
        <v>171</v>
      </c>
      <c r="AJ14" t="s">
        <v>172</v>
      </c>
      <c r="AK14">
        <v>8.1405700109537289</v>
      </c>
      <c r="AL14">
        <v>12.407610329069239</v>
      </c>
      <c r="AM14">
        <v>21.087432318254962</v>
      </c>
      <c r="AN14">
        <v>25.52155979994593</v>
      </c>
      <c r="AO14">
        <v>27.61467691026531</v>
      </c>
      <c r="AP14">
        <v>11.46824227926561</v>
      </c>
      <c r="AQ14">
        <v>22.188024716705499</v>
      </c>
      <c r="AR14">
        <v>15.485757469970601</v>
      </c>
      <c r="AS14">
        <v>8.1496520694524435</v>
      </c>
      <c r="AT14">
        <v>21.506102805263101</v>
      </c>
      <c r="AU14">
        <v>10.122343279378111</v>
      </c>
      <c r="AV14">
        <v>32.8119273675918</v>
      </c>
      <c r="AW14">
        <v>24.7277609493242</v>
      </c>
      <c r="AX14">
        <v>22.140016960582681</v>
      </c>
      <c r="AY14"/>
      <c r="AZ14"/>
      <c r="BA14"/>
      <c r="BB14"/>
      <c r="BC14"/>
      <c r="BD14"/>
      <c r="BE14"/>
      <c r="BF14"/>
      <c r="BG14"/>
      <c r="BH14"/>
      <c r="BI14"/>
      <c r="BJ14"/>
      <c r="BK14"/>
      <c r="BL14"/>
      <c r="BM14"/>
      <c r="BN14"/>
      <c r="BO14"/>
      <c r="BP14"/>
      <c r="BQ14"/>
      <c r="BR14"/>
      <c r="BS14"/>
      <c r="BT14"/>
      <c r="BU14"/>
      <c r="BV14"/>
      <c r="BW14"/>
      <c r="BX14"/>
      <c r="BY14"/>
      <c r="BZ14"/>
      <c r="CA14"/>
    </row>
    <row r="15">
      <c r="A15" t="s">
        <v>595</v>
      </c>
      <c r="B15">
        <v>2003</v>
      </c>
      <c r="C15" t="s">
        <v>598</v>
      </c>
      <c r="D15">
        <v>42</v>
      </c>
      <c r="E15" t="s">
        <v>57</v>
      </c>
      <c r="F15" t="s">
        <v>49</v>
      </c>
      <c r="G15" t="s">
        <v>614</v>
      </c>
      <c r="H15">
        <v>80.414425788736466</v>
      </c>
      <c r="I15">
        <v>79.53092501287334</v>
      </c>
      <c r="J15">
        <v>79.450690315247556</v>
      </c>
      <c r="K15">
        <v>81.945965540193583</v>
      </c>
      <c r="L15">
        <v>89.554240663461101</v>
      </c>
      <c r="M15">
        <v>89.286253377831628</v>
      </c>
      <c r="N15">
        <v>91.681738368036378</v>
      </c>
      <c r="O15">
        <v>91.118509060773292</v>
      </c>
      <c r="P15">
        <v>94.152550791144151</v>
      </c>
      <c r="Q15">
        <v>95.112740918175248</v>
      </c>
      <c r="R15">
        <v>80.712314458311269</v>
      </c>
      <c r="S15">
        <v>78.007664774112328</v>
      </c>
      <c r="T15">
        <v>80.457284521560368</v>
      </c>
      <c r="U15">
        <v>77.844576904723169</v>
      </c>
      <c r="V15">
        <v>81.17699520537488</v>
      </c>
      <c r="W15" t="s">
        <v>159</v>
      </c>
      <c r="X15" t="s">
        <v>160</v>
      </c>
      <c r="Y15" t="s">
        <v>161</v>
      </c>
      <c r="Z15" t="s">
        <v>162</v>
      </c>
      <c r="AA15" t="s">
        <v>163</v>
      </c>
      <c r="AB15" t="s">
        <v>164</v>
      </c>
      <c r="AC15" t="s">
        <v>165</v>
      </c>
      <c r="AD15" t="s">
        <v>166</v>
      </c>
      <c r="AE15" t="s">
        <v>167</v>
      </c>
      <c r="AF15" t="s">
        <v>168</v>
      </c>
      <c r="AG15" t="s">
        <v>169</v>
      </c>
      <c r="AH15" t="s">
        <v>170</v>
      </c>
      <c r="AI15" t="s">
        <v>171</v>
      </c>
      <c r="AJ15" t="s">
        <v>172</v>
      </c>
      <c r="AK15">
        <v>91.859429989046262</v>
      </c>
      <c r="AL15">
        <v>87.592389670930729</v>
      </c>
      <c r="AM15">
        <v>78.912567681745017</v>
      </c>
      <c r="AN15">
        <v>74.47844020005428</v>
      </c>
      <c r="AO15">
        <v>72.38532308973474</v>
      </c>
      <c r="AP15">
        <v>88.531757720734348</v>
      </c>
      <c r="AQ15">
        <v>77.81197528329453</v>
      </c>
      <c r="AR15">
        <v>84.514242530029392</v>
      </c>
      <c r="AS15">
        <v>91.850347930547542</v>
      </c>
      <c r="AT15">
        <v>78.493897194736675</v>
      </c>
      <c r="AU15">
        <v>89.877656720621985</v>
      </c>
      <c r="AV15">
        <v>67.188072632408208</v>
      </c>
      <c r="AW15">
        <v>75.272239050675793</v>
      </c>
      <c r="AX15">
        <v>77.859983039417344</v>
      </c>
      <c r="AY15"/>
      <c r="AZ15"/>
      <c r="BA15"/>
      <c r="BB15"/>
      <c r="BC15"/>
      <c r="BD15"/>
      <c r="BE15"/>
      <c r="BF15"/>
      <c r="BG15"/>
      <c r="BH15"/>
      <c r="BI15"/>
      <c r="BJ15"/>
      <c r="BK15"/>
      <c r="BL15"/>
      <c r="BM15"/>
      <c r="BN15"/>
      <c r="BO15"/>
      <c r="BP15"/>
      <c r="BQ15"/>
      <c r="BR15"/>
      <c r="BS15"/>
      <c r="BT15"/>
      <c r="BU15"/>
      <c r="BV15"/>
      <c r="BW15"/>
      <c r="BX15"/>
      <c r="BY15"/>
      <c r="BZ15"/>
      <c r="CA15"/>
    </row>
    <row r="16">
      <c r="A16" t="s">
        <v>595</v>
      </c>
      <c r="B16">
        <v>2003</v>
      </c>
      <c r="C16" t="s">
        <v>598</v>
      </c>
      <c r="D16">
        <v>58</v>
      </c>
      <c r="E16" t="s">
        <v>174</v>
      </c>
      <c r="F16" t="s">
        <v>175</v>
      </c>
      <c r="G16" t="s">
        <v>206</v>
      </c>
      <c r="H16">
        <v>0</v>
      </c>
      <c r="I16">
        <v>0</v>
      </c>
      <c r="J16">
        <v>0.1037043029497781</v>
      </c>
      <c r="K16">
        <v>0.7398081690660433</v>
      </c>
      <c r="L16">
        <v>14.502000558311851</v>
      </c>
      <c r="M16">
        <v>1.5930725688028951</v>
      </c>
      <c r="N16">
        <v>4.3888227720201982</v>
      </c>
      <c r="O16">
        <v>10.906611935185531</v>
      </c>
      <c r="P16">
        <v>20.531984187406149</v>
      </c>
      <c r="Q16">
        <v>43.294157348346303</v>
      </c>
      <c r="R16">
        <v>0</v>
      </c>
      <c r="S16">
        <v>0</v>
      </c>
      <c r="T16">
        <v>0.070068054278107098</v>
      </c>
      <c r="U16">
        <v>0</v>
      </c>
      <c r="V16">
        <v>0.18761060738133151</v>
      </c>
      <c r="W16" t="s">
        <v>159</v>
      </c>
      <c r="X16" t="s">
        <v>160</v>
      </c>
      <c r="Y16" t="s">
        <v>161</v>
      </c>
      <c r="Z16" t="s">
        <v>162</v>
      </c>
      <c r="AA16" t="s">
        <v>163</v>
      </c>
      <c r="AB16" t="s">
        <v>164</v>
      </c>
      <c r="AC16" t="s">
        <v>165</v>
      </c>
      <c r="AD16" t="s">
        <v>166</v>
      </c>
      <c r="AE16" t="s">
        <v>167</v>
      </c>
      <c r="AF16" t="s">
        <v>168</v>
      </c>
      <c r="AG16" t="s">
        <v>169</v>
      </c>
      <c r="AH16" t="s">
        <v>170</v>
      </c>
      <c r="AI16" t="s">
        <v>171</v>
      </c>
      <c r="AJ16" t="s">
        <v>172</v>
      </c>
      <c r="AK16">
        <v>0.88864181488740623</v>
      </c>
      <c r="AL16">
        <v>1.0986050782761581</v>
      </c>
      <c r="AM16">
        <v>0.57008373625209074</v>
      </c>
      <c r="AN16">
        <v>1.7864359871203139</v>
      </c>
      <c r="AO16">
        <v>0.43369774555400342</v>
      </c>
      <c r="AP16">
        <v>1.1042801073171911</v>
      </c>
      <c r="AQ16">
        <v>0.11952995435025809</v>
      </c>
      <c r="AR16">
        <v>0.37476232605966697</v>
      </c>
      <c r="AS16">
        <v>4.1686116176425969</v>
      </c>
      <c r="AT16">
        <v>1.352479795259659</v>
      </c>
      <c r="AU16">
        <v>20.984394931299839</v>
      </c>
      <c r="AV16">
        <v>0</v>
      </c>
      <c r="AW16">
        <v>0.068582818629298797</v>
      </c>
      <c r="AX16">
        <v>0.37686231909189533</v>
      </c>
      <c r="AY16"/>
      <c r="AZ16"/>
      <c r="BA16"/>
      <c r="BB16"/>
      <c r="BC16"/>
      <c r="BD16"/>
      <c r="BE16"/>
      <c r="BF16"/>
      <c r="BG16"/>
      <c r="BH16"/>
      <c r="BI16"/>
      <c r="BJ16"/>
      <c r="BK16"/>
      <c r="BL16"/>
      <c r="BM16"/>
      <c r="BN16"/>
      <c r="BO16"/>
      <c r="BP16"/>
      <c r="BQ16"/>
      <c r="BR16"/>
      <c r="BS16"/>
      <c r="BT16"/>
      <c r="BU16"/>
      <c r="BV16"/>
      <c r="BW16"/>
      <c r="BX16"/>
      <c r="BY16"/>
      <c r="BZ16"/>
      <c r="CA16"/>
    </row>
    <row r="17">
      <c r="A17" t="s">
        <v>595</v>
      </c>
      <c r="B17">
        <v>2003</v>
      </c>
      <c r="C17" t="s">
        <v>598</v>
      </c>
      <c r="D17">
        <v>59</v>
      </c>
      <c r="E17" t="s">
        <v>174</v>
      </c>
      <c r="F17" t="s">
        <v>176</v>
      </c>
      <c r="G17" t="s">
        <v>206</v>
      </c>
      <c r="H17">
        <v>0.0093807041981583007</v>
      </c>
      <c r="I17">
        <v>0</v>
      </c>
      <c r="J17">
        <v>0.1805698688371003</v>
      </c>
      <c r="K17">
        <v>0.69719924772055142</v>
      </c>
      <c r="L17">
        <v>15.26598060220036</v>
      </c>
      <c r="M17">
        <v>3.9510871648224319</v>
      </c>
      <c r="N17">
        <v>10.71040633396581</v>
      </c>
      <c r="O17">
        <v>13.88178143949883</v>
      </c>
      <c r="P17">
        <v>25.12653549608784</v>
      </c>
      <c r="Q17">
        <v>32.359837610752948</v>
      </c>
      <c r="R17">
        <v>0</v>
      </c>
      <c r="S17">
        <v>0</v>
      </c>
      <c r="T17">
        <v>0</v>
      </c>
      <c r="U17">
        <v>0</v>
      </c>
      <c r="V17">
        <v>0.023621329373963201</v>
      </c>
      <c r="W17" t="s">
        <v>159</v>
      </c>
      <c r="X17" t="s">
        <v>160</v>
      </c>
      <c r="Y17" t="s">
        <v>161</v>
      </c>
      <c r="Z17" t="s">
        <v>162</v>
      </c>
      <c r="AA17" t="s">
        <v>163</v>
      </c>
      <c r="AB17" t="s">
        <v>164</v>
      </c>
      <c r="AC17" t="s">
        <v>165</v>
      </c>
      <c r="AD17" t="s">
        <v>166</v>
      </c>
      <c r="AE17" t="s">
        <v>167</v>
      </c>
      <c r="AF17" t="s">
        <v>168</v>
      </c>
      <c r="AG17" t="s">
        <v>169</v>
      </c>
      <c r="AH17" t="s">
        <v>170</v>
      </c>
      <c r="AI17" t="s">
        <v>171</v>
      </c>
      <c r="AJ17" t="s">
        <v>172</v>
      </c>
      <c r="AK17">
        <v>0.2162674037850339</v>
      </c>
      <c r="AL17">
        <v>9.911514740851521</v>
      </c>
      <c r="AM17">
        <v>0</v>
      </c>
      <c r="AN17">
        <v>0</v>
      </c>
      <c r="AO17">
        <v>0.27271921318763342</v>
      </c>
      <c r="AP17">
        <v>0.91106729780692752</v>
      </c>
      <c r="AQ17">
        <v>0.0134422327243952</v>
      </c>
      <c r="AR17">
        <v>0.040878209526499502</v>
      </c>
      <c r="AS17">
        <v>9.8585927051831188</v>
      </c>
      <c r="AT17">
        <v>0.5291243490965426</v>
      </c>
      <c r="AU17">
        <v>15.0382722199068</v>
      </c>
      <c r="AV17">
        <v>0</v>
      </c>
      <c r="AW17">
        <v>0.24003986520254589</v>
      </c>
      <c r="AX17">
        <v>0.44876515171752229</v>
      </c>
      <c r="AY17"/>
      <c r="AZ17"/>
      <c r="BA17"/>
      <c r="BB17"/>
      <c r="BC17"/>
      <c r="BD17"/>
      <c r="BE17"/>
      <c r="BF17"/>
      <c r="BG17"/>
      <c r="BH17"/>
      <c r="BI17"/>
      <c r="BJ17"/>
      <c r="BK17"/>
      <c r="BL17"/>
      <c r="BM17"/>
      <c r="BN17"/>
      <c r="BO17"/>
      <c r="BP17"/>
      <c r="BQ17"/>
      <c r="BR17"/>
      <c r="BS17"/>
      <c r="BT17"/>
      <c r="BU17"/>
      <c r="BV17"/>
      <c r="BW17"/>
      <c r="BX17"/>
      <c r="BY17"/>
      <c r="BZ17"/>
      <c r="CA17"/>
    </row>
    <row r="18">
      <c r="A18" t="s">
        <v>595</v>
      </c>
      <c r="B18">
        <v>2003</v>
      </c>
      <c r="C18" t="s">
        <v>598</v>
      </c>
      <c r="D18">
        <v>60</v>
      </c>
      <c r="E18" t="s">
        <v>174</v>
      </c>
      <c r="F18" t="s">
        <v>177</v>
      </c>
      <c r="G18" t="s">
        <v>206</v>
      </c>
      <c r="H18">
        <v>2.8199811295201189</v>
      </c>
      <c r="I18">
        <v>2.8759758655273968</v>
      </c>
      <c r="J18">
        <v>7.1837766041653204</v>
      </c>
      <c r="K18">
        <v>14.56084532914914</v>
      </c>
      <c r="L18">
        <v>37.675090038064887</v>
      </c>
      <c r="M18">
        <v>66.351182672373866</v>
      </c>
      <c r="N18">
        <v>66.552775511531877</v>
      </c>
      <c r="O18">
        <v>62.036686790234072</v>
      </c>
      <c r="P18">
        <v>48.34776769847808</v>
      </c>
      <c r="Q18">
        <v>22.494053170467769</v>
      </c>
      <c r="R18">
        <v>1.8145879013075481</v>
      </c>
      <c r="S18">
        <v>3.0542948530513949</v>
      </c>
      <c r="T18">
        <v>3.2245960324688689</v>
      </c>
      <c r="U18">
        <v>5.5746355660512883</v>
      </c>
      <c r="V18">
        <v>6.6137564490890393</v>
      </c>
      <c r="W18" t="s">
        <v>159</v>
      </c>
      <c r="X18" t="s">
        <v>160</v>
      </c>
      <c r="Y18" t="s">
        <v>161</v>
      </c>
      <c r="Z18" t="s">
        <v>162</v>
      </c>
      <c r="AA18" t="s">
        <v>163</v>
      </c>
      <c r="AB18" t="s">
        <v>164</v>
      </c>
      <c r="AC18" t="s">
        <v>165</v>
      </c>
      <c r="AD18" t="s">
        <v>166</v>
      </c>
      <c r="AE18" t="s">
        <v>167</v>
      </c>
      <c r="AF18" t="s">
        <v>168</v>
      </c>
      <c r="AG18" t="s">
        <v>169</v>
      </c>
      <c r="AH18" t="s">
        <v>170</v>
      </c>
      <c r="AI18" t="s">
        <v>171</v>
      </c>
      <c r="AJ18" t="s">
        <v>172</v>
      </c>
      <c r="AK18">
        <v>9.0370770467872035</v>
      </c>
      <c r="AL18">
        <v>11.861058455809969</v>
      </c>
      <c r="AM18">
        <v>12.221627196965979</v>
      </c>
      <c r="AN18">
        <v>13.394936847424621</v>
      </c>
      <c r="AO18">
        <v>2.5894952792498369</v>
      </c>
      <c r="AP18">
        <v>12.37028665920605</v>
      </c>
      <c r="AQ18">
        <v>3.345308447781624</v>
      </c>
      <c r="AR18">
        <v>2.8169100227047221</v>
      </c>
      <c r="AS18">
        <v>14.555943568663951</v>
      </c>
      <c r="AT18">
        <v>6.3181342064342196</v>
      </c>
      <c r="AU18">
        <v>60.143908992719567</v>
      </c>
      <c r="AV18">
        <v>5.7997413062356182</v>
      </c>
      <c r="AW18">
        <v>7.2829556205264696</v>
      </c>
      <c r="AX18">
        <v>4.675015879187856</v>
      </c>
      <c r="AY18"/>
      <c r="AZ18"/>
      <c r="BA18"/>
      <c r="BB18"/>
      <c r="BC18"/>
      <c r="BD18"/>
      <c r="BE18"/>
      <c r="BF18"/>
      <c r="BG18"/>
      <c r="BH18"/>
      <c r="BI18"/>
      <c r="BJ18"/>
      <c r="BK18"/>
      <c r="BL18"/>
      <c r="BM18"/>
      <c r="BN18"/>
      <c r="BO18"/>
      <c r="BP18"/>
      <c r="BQ18"/>
      <c r="BR18"/>
      <c r="BS18"/>
      <c r="BT18"/>
      <c r="BU18"/>
      <c r="BV18"/>
      <c r="BW18"/>
      <c r="BX18"/>
      <c r="BY18"/>
      <c r="BZ18"/>
      <c r="CA18"/>
    </row>
    <row r="19">
      <c r="A19" t="s">
        <v>595</v>
      </c>
      <c r="B19">
        <v>2003</v>
      </c>
      <c r="C19" t="s">
        <v>598</v>
      </c>
      <c r="D19">
        <v>61</v>
      </c>
      <c r="E19" t="s">
        <v>174</v>
      </c>
      <c r="F19" t="s">
        <v>178</v>
      </c>
      <c r="G19" t="s">
        <v>206</v>
      </c>
      <c r="H19">
        <v>0.31525817421023938</v>
      </c>
      <c r="I19">
        <v>1.476448864976837</v>
      </c>
      <c r="J19">
        <v>3.8120131623441389</v>
      </c>
      <c r="K19">
        <v>2.6820973482556409</v>
      </c>
      <c r="L19">
        <v>2.1080331026148729</v>
      </c>
      <c r="M19">
        <v>4.3634300059509616</v>
      </c>
      <c r="N19">
        <v>1.365248796469515</v>
      </c>
      <c r="O19">
        <v>2.438668520625455</v>
      </c>
      <c r="P19">
        <v>0.91127863853539048</v>
      </c>
      <c r="Q19">
        <v>0</v>
      </c>
      <c r="R19">
        <v>0.33016051769535842</v>
      </c>
      <c r="S19">
        <v>1.351951357050835</v>
      </c>
      <c r="T19">
        <v>2.615397771377507</v>
      </c>
      <c r="U19">
        <v>3.112202499492676</v>
      </c>
      <c r="V19">
        <v>3.4591223697578228</v>
      </c>
      <c r="W19" t="s">
        <v>159</v>
      </c>
      <c r="X19" t="s">
        <v>160</v>
      </c>
      <c r="Y19" t="s">
        <v>161</v>
      </c>
      <c r="Z19" t="s">
        <v>162</v>
      </c>
      <c r="AA19" t="s">
        <v>163</v>
      </c>
      <c r="AB19" t="s">
        <v>164</v>
      </c>
      <c r="AC19" t="s">
        <v>165</v>
      </c>
      <c r="AD19" t="s">
        <v>166</v>
      </c>
      <c r="AE19" t="s">
        <v>167</v>
      </c>
      <c r="AF19" t="s">
        <v>168</v>
      </c>
      <c r="AG19" t="s">
        <v>169</v>
      </c>
      <c r="AH19" t="s">
        <v>170</v>
      </c>
      <c r="AI19" t="s">
        <v>171</v>
      </c>
      <c r="AJ19" t="s">
        <v>172</v>
      </c>
      <c r="AK19">
        <v>5.9563101632147557</v>
      </c>
      <c r="AL19">
        <v>1.3966845065430391</v>
      </c>
      <c r="AM19">
        <v>1.6384669120575699</v>
      </c>
      <c r="AN19">
        <v>0.51025587410408813</v>
      </c>
      <c r="AO19">
        <v>0.65502002063103126</v>
      </c>
      <c r="AP19">
        <v>1.231834060381408</v>
      </c>
      <c r="AQ19">
        <v>0</v>
      </c>
      <c r="AR19">
        <v>0</v>
      </c>
      <c r="AS19">
        <v>9.2421842288893732</v>
      </c>
      <c r="AT19">
        <v>0.57090088562291486</v>
      </c>
      <c r="AU19">
        <v>0.30014358613753123</v>
      </c>
      <c r="AV19">
        <v>0.31895559644147142</v>
      </c>
      <c r="AW19">
        <v>0</v>
      </c>
      <c r="AX19">
        <v>1.1280573048504501</v>
      </c>
      <c r="AY19"/>
      <c r="AZ19"/>
      <c r="BA19"/>
      <c r="BB19"/>
      <c r="BC19"/>
      <c r="BD19"/>
      <c r="BE19"/>
      <c r="BF19"/>
      <c r="BG19"/>
      <c r="BH19"/>
      <c r="BI19"/>
      <c r="BJ19"/>
      <c r="BK19"/>
      <c r="BL19"/>
      <c r="BM19"/>
      <c r="BN19"/>
      <c r="BO19"/>
      <c r="BP19"/>
      <c r="BQ19"/>
      <c r="BR19"/>
      <c r="BS19"/>
      <c r="BT19"/>
      <c r="BU19"/>
      <c r="BV19"/>
      <c r="BW19"/>
      <c r="BX19"/>
      <c r="BY19"/>
      <c r="BZ19"/>
      <c r="CA19"/>
    </row>
    <row r="20">
      <c r="A20" t="s">
        <v>595</v>
      </c>
      <c r="B20">
        <v>2003</v>
      </c>
      <c r="C20" t="s">
        <v>598</v>
      </c>
      <c r="D20">
        <v>62</v>
      </c>
      <c r="E20" t="s">
        <v>174</v>
      </c>
      <c r="F20" t="s">
        <v>179</v>
      </c>
      <c r="G20" t="s">
        <v>206</v>
      </c>
      <c r="H20">
        <v>1.1589534418682479</v>
      </c>
      <c r="I20">
        <v>1.546617682375508</v>
      </c>
      <c r="J20">
        <v>2.1479149495995471</v>
      </c>
      <c r="K20">
        <v>2.1823036591730149</v>
      </c>
      <c r="L20">
        <v>2.4323813706272288</v>
      </c>
      <c r="M20">
        <v>2.9691163297234819</v>
      </c>
      <c r="N20">
        <v>3.208103066922928</v>
      </c>
      <c r="O20">
        <v>1.891567418443995</v>
      </c>
      <c r="P20">
        <v>0.23657013399981219</v>
      </c>
      <c r="Q20">
        <v>0.69159098500683713</v>
      </c>
      <c r="R20">
        <v>1.1756057955282611</v>
      </c>
      <c r="S20">
        <v>1.5528314266407941</v>
      </c>
      <c r="T20">
        <v>1.9071529376300911</v>
      </c>
      <c r="U20">
        <v>2.187269159774647</v>
      </c>
      <c r="V20">
        <v>2.8095172895425651</v>
      </c>
      <c r="W20" t="s">
        <v>159</v>
      </c>
      <c r="X20" t="s">
        <v>160</v>
      </c>
      <c r="Y20" t="s">
        <v>161</v>
      </c>
      <c r="Z20" t="s">
        <v>162</v>
      </c>
      <c r="AA20" t="s">
        <v>163</v>
      </c>
      <c r="AB20" t="s">
        <v>164</v>
      </c>
      <c r="AC20" t="s">
        <v>165</v>
      </c>
      <c r="AD20" t="s">
        <v>166</v>
      </c>
      <c r="AE20" t="s">
        <v>167</v>
      </c>
      <c r="AF20" t="s">
        <v>168</v>
      </c>
      <c r="AG20" t="s">
        <v>169</v>
      </c>
      <c r="AH20" t="s">
        <v>170</v>
      </c>
      <c r="AI20" t="s">
        <v>171</v>
      </c>
      <c r="AJ20" t="s">
        <v>172</v>
      </c>
      <c r="AK20">
        <v>12.717014523099261</v>
      </c>
      <c r="AL20">
        <v>0.34770743576552721</v>
      </c>
      <c r="AM20">
        <v>0.26860723009801352</v>
      </c>
      <c r="AN20">
        <v>0.36390805370716162</v>
      </c>
      <c r="AO20">
        <v>0.2155902521842423</v>
      </c>
      <c r="AP20">
        <v>3.268171296353144</v>
      </c>
      <c r="AQ20">
        <v>0.39496323556207841</v>
      </c>
      <c r="AR20">
        <v>0.1233272013376516</v>
      </c>
      <c r="AS20">
        <v>3.031364188103193</v>
      </c>
      <c r="AT20">
        <v>0.39819103783559279</v>
      </c>
      <c r="AU20">
        <v>0.6200001176355614</v>
      </c>
      <c r="AV20">
        <v>0.20516238080303731</v>
      </c>
      <c r="AW20">
        <v>0</v>
      </c>
      <c r="AX20">
        <v>0.51233272028237209</v>
      </c>
      <c r="AY20"/>
      <c r="AZ20"/>
      <c r="BA20"/>
      <c r="BB20"/>
      <c r="BC20"/>
      <c r="BD20"/>
      <c r="BE20"/>
      <c r="BF20"/>
      <c r="BG20"/>
      <c r="BH20"/>
      <c r="BI20"/>
      <c r="BJ20"/>
      <c r="BK20"/>
      <c r="BL20"/>
      <c r="BM20"/>
      <c r="BN20"/>
      <c r="BO20"/>
      <c r="BP20"/>
      <c r="BQ20"/>
      <c r="BR20"/>
      <c r="BS20"/>
      <c r="BT20"/>
      <c r="BU20"/>
      <c r="BV20"/>
      <c r="BW20"/>
      <c r="BX20"/>
      <c r="BY20"/>
      <c r="BZ20"/>
      <c r="CA20"/>
    </row>
    <row r="21">
      <c r="A21" t="s">
        <v>595</v>
      </c>
      <c r="B21">
        <v>2003</v>
      </c>
      <c r="C21" t="s">
        <v>598</v>
      </c>
      <c r="D21">
        <v>63</v>
      </c>
      <c r="E21" t="s">
        <v>174</v>
      </c>
      <c r="F21" t="s">
        <v>180</v>
      </c>
      <c r="G21" t="s">
        <v>206</v>
      </c>
      <c r="H21">
        <v>26.412287477640469</v>
      </c>
      <c r="I21">
        <v>28.084224212958048</v>
      </c>
      <c r="J21">
        <v>30.770749137492611</v>
      </c>
      <c r="K21">
        <v>26.261816111031379</v>
      </c>
      <c r="L21">
        <v>10.07982046304932</v>
      </c>
      <c r="M21">
        <v>8.3617499406827687</v>
      </c>
      <c r="N21">
        <v>4.0953140765120706</v>
      </c>
      <c r="O21">
        <v>1.835529085681487</v>
      </c>
      <c r="P21">
        <v>1.2837285229067159</v>
      </c>
      <c r="Q21">
        <v>0</v>
      </c>
      <c r="R21">
        <v>26.725604412242141</v>
      </c>
      <c r="S21">
        <v>30.350474766344188</v>
      </c>
      <c r="T21">
        <v>28.766358333420001</v>
      </c>
      <c r="U21">
        <v>25.9124762388014</v>
      </c>
      <c r="V21">
        <v>34.255051651835302</v>
      </c>
      <c r="W21" t="s">
        <v>159</v>
      </c>
      <c r="X21" t="s">
        <v>160</v>
      </c>
      <c r="Y21" t="s">
        <v>161</v>
      </c>
      <c r="Z21" t="s">
        <v>162</v>
      </c>
      <c r="AA21" t="s">
        <v>163</v>
      </c>
      <c r="AB21" t="s">
        <v>164</v>
      </c>
      <c r="AC21" t="s">
        <v>165</v>
      </c>
      <c r="AD21" t="s">
        <v>166</v>
      </c>
      <c r="AE21" t="s">
        <v>167</v>
      </c>
      <c r="AF21" t="s">
        <v>168</v>
      </c>
      <c r="AG21" t="s">
        <v>169</v>
      </c>
      <c r="AH21" t="s">
        <v>170</v>
      </c>
      <c r="AI21" t="s">
        <v>171</v>
      </c>
      <c r="AJ21" t="s">
        <v>172</v>
      </c>
      <c r="AK21">
        <v>44.882504701228157</v>
      </c>
      <c r="AL21">
        <v>5.523935558162786</v>
      </c>
      <c r="AM21">
        <v>19.145839433633491</v>
      </c>
      <c r="AN21">
        <v>9.3772208087983042</v>
      </c>
      <c r="AO21">
        <v>12.18271163634058</v>
      </c>
      <c r="AP21">
        <v>43.700401949376761</v>
      </c>
      <c r="AQ21">
        <v>26.712646906306489</v>
      </c>
      <c r="AR21">
        <v>13.318881508759761</v>
      </c>
      <c r="AS21">
        <v>40.045150211468602</v>
      </c>
      <c r="AT21">
        <v>40.492276122998568</v>
      </c>
      <c r="AU21">
        <v>0.27195074677610781</v>
      </c>
      <c r="AV21">
        <v>26.495255167126139</v>
      </c>
      <c r="AW21">
        <v>9.4445045865136894</v>
      </c>
      <c r="AX21">
        <v>28.10069422263896</v>
      </c>
      <c r="AY21"/>
      <c r="AZ21"/>
      <c r="BA21"/>
      <c r="BB21"/>
      <c r="BC21"/>
      <c r="BD21"/>
      <c r="BE21"/>
      <c r="BF21"/>
      <c r="BG21"/>
      <c r="BH21"/>
      <c r="BI21"/>
      <c r="BJ21"/>
      <c r="BK21"/>
      <c r="BL21"/>
      <c r="BM21"/>
      <c r="BN21"/>
      <c r="BO21"/>
      <c r="BP21"/>
      <c r="BQ21"/>
      <c r="BR21"/>
      <c r="BS21"/>
      <c r="BT21"/>
      <c r="BU21"/>
      <c r="BV21"/>
      <c r="BW21"/>
      <c r="BX21"/>
      <c r="BY21"/>
      <c r="BZ21"/>
      <c r="CA21"/>
    </row>
    <row r="22">
      <c r="A22" t="s">
        <v>595</v>
      </c>
      <c r="B22">
        <v>2003</v>
      </c>
      <c r="C22" t="s">
        <v>598</v>
      </c>
      <c r="D22">
        <v>64</v>
      </c>
      <c r="E22" t="s">
        <v>174</v>
      </c>
      <c r="F22" t="s">
        <v>181</v>
      </c>
      <c r="G22" t="s">
        <v>206</v>
      </c>
      <c r="H22">
        <v>13.983877484749581</v>
      </c>
      <c r="I22">
        <v>13.468210872402571</v>
      </c>
      <c r="J22">
        <v>13.616675165504549</v>
      </c>
      <c r="K22">
        <v>16.63685941560345</v>
      </c>
      <c r="L22">
        <v>6.4573636268689771</v>
      </c>
      <c r="M22">
        <v>4.9653895913529924</v>
      </c>
      <c r="N22">
        <v>3.3276028396537591</v>
      </c>
      <c r="O22">
        <v>5.385111457448537</v>
      </c>
      <c r="P22">
        <v>2.6448607661591819</v>
      </c>
      <c r="Q22">
        <v>0.58175349062479598</v>
      </c>
      <c r="R22">
        <v>14.511142843002951</v>
      </c>
      <c r="S22">
        <v>13.047082392251919</v>
      </c>
      <c r="T22">
        <v>12.952998549582411</v>
      </c>
      <c r="U22">
        <v>17.475819917933912</v>
      </c>
      <c r="V22">
        <v>17.025921069955231</v>
      </c>
      <c r="W22" t="s">
        <v>159</v>
      </c>
      <c r="X22" t="s">
        <v>160</v>
      </c>
      <c r="Y22" t="s">
        <v>161</v>
      </c>
      <c r="Z22" t="s">
        <v>162</v>
      </c>
      <c r="AA22" t="s">
        <v>163</v>
      </c>
      <c r="AB22" t="s">
        <v>164</v>
      </c>
      <c r="AC22" t="s">
        <v>165</v>
      </c>
      <c r="AD22" t="s">
        <v>166</v>
      </c>
      <c r="AE22" t="s">
        <v>167</v>
      </c>
      <c r="AF22" t="s">
        <v>168</v>
      </c>
      <c r="AG22" t="s">
        <v>169</v>
      </c>
      <c r="AH22" t="s">
        <v>170</v>
      </c>
      <c r="AI22" t="s">
        <v>171</v>
      </c>
      <c r="AJ22" t="s">
        <v>172</v>
      </c>
      <c r="AK22">
        <v>4.0676625516016349</v>
      </c>
      <c r="AL22">
        <v>0.2273494580362781</v>
      </c>
      <c r="AM22">
        <v>23.24040830984535</v>
      </c>
      <c r="AN22">
        <v>40.926295045508972</v>
      </c>
      <c r="AO22">
        <v>26.99727011446662</v>
      </c>
      <c r="AP22">
        <v>10.362854155311931</v>
      </c>
      <c r="AQ22">
        <v>0.98086084527754214</v>
      </c>
      <c r="AR22">
        <v>23.66783152586115</v>
      </c>
      <c r="AS22">
        <v>8.4353588035470821</v>
      </c>
      <c r="AT22">
        <v>8.5683172887462327</v>
      </c>
      <c r="AU22">
        <v>2.3162087937217071</v>
      </c>
      <c r="AV22">
        <v>16.71969442421609</v>
      </c>
      <c r="AW22">
        <v>2.5120057121785822</v>
      </c>
      <c r="AX22">
        <v>10.994858858454871</v>
      </c>
      <c r="AY22"/>
      <c r="AZ22"/>
      <c r="BA22"/>
      <c r="BB22"/>
      <c r="BC22"/>
      <c r="BD22"/>
      <c r="BE22"/>
      <c r="BF22"/>
      <c r="BG22"/>
      <c r="BH22"/>
      <c r="BI22"/>
      <c r="BJ22"/>
      <c r="BK22"/>
      <c r="BL22"/>
      <c r="BM22"/>
      <c r="BN22"/>
      <c r="BO22"/>
      <c r="BP22"/>
      <c r="BQ22"/>
      <c r="BR22"/>
      <c r="BS22"/>
      <c r="BT22"/>
      <c r="BU22"/>
      <c r="BV22"/>
      <c r="BW22"/>
      <c r="BX22"/>
      <c r="BY22"/>
      <c r="BZ22"/>
      <c r="CA22"/>
    </row>
    <row r="23">
      <c r="A23" t="s">
        <v>595</v>
      </c>
      <c r="B23">
        <v>2003</v>
      </c>
      <c r="C23" t="s">
        <v>598</v>
      </c>
      <c r="D23">
        <v>65</v>
      </c>
      <c r="E23" t="s">
        <v>174</v>
      </c>
      <c r="F23" t="s">
        <v>182</v>
      </c>
      <c r="G23" t="s">
        <v>206</v>
      </c>
      <c r="H23">
        <v>0.2865570455478883</v>
      </c>
      <c r="I23">
        <v>0.24897123510713379</v>
      </c>
      <c r="J23">
        <v>0.0378860942563179</v>
      </c>
      <c r="K23">
        <v>0.48643896174593881</v>
      </c>
      <c r="L23">
        <v>0.69232503631962417</v>
      </c>
      <c r="M23">
        <v>0.84102030596686106</v>
      </c>
      <c r="N23">
        <v>1.993725692356733</v>
      </c>
      <c r="O23">
        <v>0.66949518656672191</v>
      </c>
      <c r="P23">
        <v>0.63258698361097832</v>
      </c>
      <c r="Q23">
        <v>0.37925949166186829</v>
      </c>
      <c r="R23">
        <v>0.28352474352962298</v>
      </c>
      <c r="S23">
        <v>0.22430984917634769</v>
      </c>
      <c r="T23">
        <v>0.0281238095065496</v>
      </c>
      <c r="U23">
        <v>0.29390664902625457</v>
      </c>
      <c r="V23">
        <v>0.30894256306767232</v>
      </c>
      <c r="W23" t="s">
        <v>159</v>
      </c>
      <c r="X23" t="s">
        <v>160</v>
      </c>
      <c r="Y23" t="s">
        <v>161</v>
      </c>
      <c r="Z23" t="s">
        <v>162</v>
      </c>
      <c r="AA23" t="s">
        <v>163</v>
      </c>
      <c r="AB23" t="s">
        <v>164</v>
      </c>
      <c r="AC23" t="s">
        <v>165</v>
      </c>
      <c r="AD23" t="s">
        <v>166</v>
      </c>
      <c r="AE23" t="s">
        <v>167</v>
      </c>
      <c r="AF23" t="s">
        <v>168</v>
      </c>
      <c r="AG23" t="s">
        <v>169</v>
      </c>
      <c r="AH23" t="s">
        <v>170</v>
      </c>
      <c r="AI23" t="s">
        <v>171</v>
      </c>
      <c r="AJ23" t="s">
        <v>172</v>
      </c>
      <c r="AK23">
        <v>0.40342912102386319</v>
      </c>
      <c r="AL23">
        <v>0</v>
      </c>
      <c r="AM23">
        <v>1.550852089399851</v>
      </c>
      <c r="AN23">
        <v>1.482140255000721</v>
      </c>
      <c r="AO23">
        <v>0.20855359214661379</v>
      </c>
      <c r="AP23">
        <v>0.40148612861989591</v>
      </c>
      <c r="AQ23">
        <v>0.1466163615503403</v>
      </c>
      <c r="AR23">
        <v>0</v>
      </c>
      <c r="AS23">
        <v>0.64943633047594951</v>
      </c>
      <c r="AT23">
        <v>0.18677658607663011</v>
      </c>
      <c r="AU23">
        <v>0</v>
      </c>
      <c r="AV23">
        <v>0.046258677508436701</v>
      </c>
      <c r="AW23">
        <v>0</v>
      </c>
      <c r="AX23">
        <v>0.036422084576716897</v>
      </c>
      <c r="AY23"/>
      <c r="AZ23"/>
      <c r="BA23"/>
      <c r="BB23"/>
      <c r="BC23"/>
      <c r="BD23"/>
      <c r="BE23"/>
      <c r="BF23"/>
      <c r="BG23"/>
      <c r="BH23"/>
      <c r="BI23"/>
      <c r="BJ23"/>
      <c r="BK23"/>
      <c r="BL23"/>
      <c r="BM23"/>
      <c r="BN23"/>
      <c r="BO23"/>
      <c r="BP23"/>
      <c r="BQ23"/>
      <c r="BR23"/>
      <c r="BS23"/>
      <c r="BT23"/>
      <c r="BU23"/>
      <c r="BV23"/>
      <c r="BW23"/>
      <c r="BX23"/>
      <c r="BY23"/>
      <c r="BZ23"/>
      <c r="CA23"/>
    </row>
    <row r="24">
      <c r="A24" t="s">
        <v>595</v>
      </c>
      <c r="B24">
        <v>2003</v>
      </c>
      <c r="C24" t="s">
        <v>598</v>
      </c>
      <c r="D24">
        <v>66</v>
      </c>
      <c r="E24" t="s">
        <v>174</v>
      </c>
      <c r="F24" t="s">
        <v>183</v>
      </c>
      <c r="G24" t="s">
        <v>206</v>
      </c>
      <c r="H24">
        <v>28.59746858325197</v>
      </c>
      <c r="I24">
        <v>32.676955038920873</v>
      </c>
      <c r="J24">
        <v>29.636270713710029</v>
      </c>
      <c r="K24">
        <v>27.77135665094244</v>
      </c>
      <c r="L24">
        <v>9.2694124446991779</v>
      </c>
      <c r="M24">
        <v>5.3415898910511634</v>
      </c>
      <c r="N24">
        <v>1.9920653722785531</v>
      </c>
      <c r="O24">
        <v>0.64423474013331972</v>
      </c>
      <c r="P24">
        <v>0.23337496921338591</v>
      </c>
      <c r="Q24">
        <v>0.19934790313932679</v>
      </c>
      <c r="R24">
        <v>28.736670307511911</v>
      </c>
      <c r="S24">
        <v>31.991198047532979</v>
      </c>
      <c r="T24">
        <v>32.424313572127652</v>
      </c>
      <c r="U24">
        <v>33.887858893040978</v>
      </c>
      <c r="V24">
        <v>28.698635979495741</v>
      </c>
      <c r="W24" t="s">
        <v>159</v>
      </c>
      <c r="X24" t="s">
        <v>160</v>
      </c>
      <c r="Y24" t="s">
        <v>161</v>
      </c>
      <c r="Z24" t="s">
        <v>162</v>
      </c>
      <c r="AA24" t="s">
        <v>163</v>
      </c>
      <c r="AB24" t="s">
        <v>164</v>
      </c>
      <c r="AC24" t="s">
        <v>165</v>
      </c>
      <c r="AD24" t="s">
        <v>166</v>
      </c>
      <c r="AE24" t="s">
        <v>167</v>
      </c>
      <c r="AF24" t="s">
        <v>168</v>
      </c>
      <c r="AG24" t="s">
        <v>169</v>
      </c>
      <c r="AH24" t="s">
        <v>170</v>
      </c>
      <c r="AI24" t="s">
        <v>171</v>
      </c>
      <c r="AJ24" t="s">
        <v>172</v>
      </c>
      <c r="AK24">
        <v>20.769317440547919</v>
      </c>
      <c r="AL24">
        <v>40.800290914167888</v>
      </c>
      <c r="AM24">
        <v>37.65840696604549</v>
      </c>
      <c r="AN24">
        <v>20.49384846274106</v>
      </c>
      <c r="AO24">
        <v>35.17212724859732</v>
      </c>
      <c r="AP24">
        <v>20.57108383094041</v>
      </c>
      <c r="AQ24">
        <v>60.745041420048821</v>
      </c>
      <c r="AR24">
        <v>35.448739162718162</v>
      </c>
      <c r="AS24">
        <v>5.1998766848164841</v>
      </c>
      <c r="AT24">
        <v>35.053845400369987</v>
      </c>
      <c r="AU24">
        <v>0.15007179306876561</v>
      </c>
      <c r="AV24">
        <v>45.132047913723881</v>
      </c>
      <c r="AW24">
        <v>25.022551639262051</v>
      </c>
      <c r="AX24">
        <v>21.744047997253389</v>
      </c>
      <c r="AY24"/>
      <c r="AZ24"/>
      <c r="BA24"/>
      <c r="BB24"/>
      <c r="BC24"/>
      <c r="BD24"/>
      <c r="BE24"/>
      <c r="BF24"/>
      <c r="BG24"/>
      <c r="BH24"/>
      <c r="BI24"/>
      <c r="BJ24"/>
      <c r="BK24"/>
      <c r="BL24"/>
      <c r="BM24"/>
      <c r="BN24"/>
      <c r="BO24"/>
      <c r="BP24"/>
      <c r="BQ24"/>
      <c r="BR24"/>
      <c r="BS24"/>
      <c r="BT24"/>
      <c r="BU24"/>
      <c r="BV24"/>
      <c r="BW24"/>
      <c r="BX24"/>
      <c r="BY24"/>
      <c r="BZ24"/>
      <c r="CA24"/>
    </row>
    <row r="25">
      <c r="A25" t="s">
        <v>595</v>
      </c>
      <c r="B25">
        <v>2003</v>
      </c>
      <c r="C25" t="s">
        <v>598</v>
      </c>
      <c r="D25">
        <v>67</v>
      </c>
      <c r="E25" t="s">
        <v>174</v>
      </c>
      <c r="F25" t="s">
        <v>184</v>
      </c>
      <c r="G25" t="s">
        <v>206</v>
      </c>
      <c r="H25">
        <v>1.030625453645148</v>
      </c>
      <c r="I25">
        <v>1.2601406489351881</v>
      </c>
      <c r="J25">
        <v>1.106776013341733</v>
      </c>
      <c r="K25">
        <v>2.2534999922351662</v>
      </c>
      <c r="L25">
        <v>0.020673394453624001</v>
      </c>
      <c r="M25">
        <v>0</v>
      </c>
      <c r="N25">
        <v>0.1093100685337023</v>
      </c>
      <c r="O25">
        <v>0</v>
      </c>
      <c r="P25">
        <v>0</v>
      </c>
      <c r="Q25">
        <v>0</v>
      </c>
      <c r="R25">
        <v>1.07934341172253</v>
      </c>
      <c r="S25">
        <v>1.187022551978737</v>
      </c>
      <c r="T25">
        <v>1.2525747717203941</v>
      </c>
      <c r="U25">
        <v>2.3037224410340951</v>
      </c>
      <c r="V25">
        <v>1.266449535221718</v>
      </c>
      <c r="W25" t="s">
        <v>159</v>
      </c>
      <c r="X25" t="s">
        <v>160</v>
      </c>
      <c r="Y25" t="s">
        <v>161</v>
      </c>
      <c r="Z25" t="s">
        <v>162</v>
      </c>
      <c r="AA25" t="s">
        <v>163</v>
      </c>
      <c r="AB25" t="s">
        <v>164</v>
      </c>
      <c r="AC25" t="s">
        <v>165</v>
      </c>
      <c r="AD25" t="s">
        <v>166</v>
      </c>
      <c r="AE25" t="s">
        <v>167</v>
      </c>
      <c r="AF25" t="s">
        <v>168</v>
      </c>
      <c r="AG25" t="s">
        <v>169</v>
      </c>
      <c r="AH25" t="s">
        <v>170</v>
      </c>
      <c r="AI25" t="s">
        <v>171</v>
      </c>
      <c r="AJ25" t="s">
        <v>172</v>
      </c>
      <c r="AK25">
        <v>0</v>
      </c>
      <c r="AL25">
        <v>3.187029080504352</v>
      </c>
      <c r="AM25">
        <v>0</v>
      </c>
      <c r="AN25">
        <v>6.8899612696926171</v>
      </c>
      <c r="AO25">
        <v>0.064443088277255103</v>
      </c>
      <c r="AP25">
        <v>0.82270576025260689</v>
      </c>
      <c r="AQ25">
        <v>1.0449344580866731</v>
      </c>
      <c r="AR25">
        <v>1.1552139527250169</v>
      </c>
      <c r="AS25">
        <v>0.2450783276062547</v>
      </c>
      <c r="AT25">
        <v>0</v>
      </c>
      <c r="AU25">
        <v>0</v>
      </c>
      <c r="AV25">
        <v>2.9172180911879542</v>
      </c>
      <c r="AW25">
        <v>0.91460655514929934</v>
      </c>
      <c r="AX25">
        <v>0.096566548307516403</v>
      </c>
      <c r="AY25"/>
      <c r="AZ25"/>
      <c r="BA25"/>
      <c r="BB25"/>
      <c r="BC25"/>
      <c r="BD25"/>
      <c r="BE25"/>
      <c r="BF25"/>
      <c r="BG25"/>
      <c r="BH25"/>
      <c r="BI25"/>
      <c r="BJ25"/>
      <c r="BK25"/>
      <c r="BL25"/>
      <c r="BM25"/>
      <c r="BN25"/>
      <c r="BO25"/>
      <c r="BP25"/>
      <c r="BQ25"/>
      <c r="BR25"/>
      <c r="BS25"/>
      <c r="BT25"/>
      <c r="BU25"/>
      <c r="BV25"/>
      <c r="BW25"/>
      <c r="BX25"/>
      <c r="BY25"/>
      <c r="BZ25"/>
      <c r="CA25"/>
    </row>
    <row r="26">
      <c r="A26" t="s">
        <v>595</v>
      </c>
      <c r="B26">
        <v>2003</v>
      </c>
      <c r="C26" t="s">
        <v>598</v>
      </c>
      <c r="D26">
        <v>68</v>
      </c>
      <c r="E26" t="s">
        <v>174</v>
      </c>
      <c r="F26" t="s">
        <v>185</v>
      </c>
      <c r="G26" t="s">
        <v>206</v>
      </c>
      <c r="H26">
        <v>5.176621660639551</v>
      </c>
      <c r="I26">
        <v>5.8791201636555472</v>
      </c>
      <c r="J26">
        <v>1.8106513395954209</v>
      </c>
      <c r="K26">
        <v>2.9469503273274542</v>
      </c>
      <c r="L26">
        <v>0.24061479282489251</v>
      </c>
      <c r="M26">
        <v>0.0650966829343744</v>
      </c>
      <c r="N26">
        <v>0.86381581305855804</v>
      </c>
      <c r="O26">
        <v>0</v>
      </c>
      <c r="P26">
        <v>0</v>
      </c>
      <c r="Q26">
        <v>0</v>
      </c>
      <c r="R26">
        <v>5.3635667947470358</v>
      </c>
      <c r="S26">
        <v>6.6814622449316561</v>
      </c>
      <c r="T26">
        <v>2.137814814537192</v>
      </c>
      <c r="U26">
        <v>3.6014624959952291</v>
      </c>
      <c r="V26">
        <v>1.861797694438583</v>
      </c>
      <c r="W26" t="s">
        <v>159</v>
      </c>
      <c r="X26" t="s">
        <v>160</v>
      </c>
      <c r="Y26" t="s">
        <v>161</v>
      </c>
      <c r="Z26" t="s">
        <v>162</v>
      </c>
      <c r="AA26" t="s">
        <v>163</v>
      </c>
      <c r="AB26" t="s">
        <v>164</v>
      </c>
      <c r="AC26" t="s">
        <v>165</v>
      </c>
      <c r="AD26" t="s">
        <v>166</v>
      </c>
      <c r="AE26" t="s">
        <v>167</v>
      </c>
      <c r="AF26" t="s">
        <v>168</v>
      </c>
      <c r="AG26" t="s">
        <v>169</v>
      </c>
      <c r="AH26" t="s">
        <v>170</v>
      </c>
      <c r="AI26" t="s">
        <v>171</v>
      </c>
      <c r="AJ26" t="s">
        <v>172</v>
      </c>
      <c r="AK26">
        <v>0</v>
      </c>
      <c r="AL26">
        <v>7.8425678682868236</v>
      </c>
      <c r="AM26">
        <v>0.2227222250367196</v>
      </c>
      <c r="AN26">
        <v>4.7507921422728234</v>
      </c>
      <c r="AO26">
        <v>0.1226984942426011</v>
      </c>
      <c r="AP26">
        <v>3.1096369732526168</v>
      </c>
      <c r="AQ26">
        <v>3.4107513464748931</v>
      </c>
      <c r="AR26">
        <v>0.60480154925748109</v>
      </c>
      <c r="AS26">
        <v>4.288870733109456</v>
      </c>
      <c r="AT26">
        <v>0.36758110667105398</v>
      </c>
      <c r="AU26">
        <v>0</v>
      </c>
      <c r="AV26">
        <v>0.58129211542855241</v>
      </c>
      <c r="AW26">
        <v>1.014515593835934</v>
      </c>
      <c r="AX26">
        <v>27.562706687573119</v>
      </c>
      <c r="AY26"/>
      <c r="AZ26"/>
      <c r="BA26"/>
      <c r="BB26"/>
      <c r="BC26"/>
      <c r="BD26"/>
      <c r="BE26"/>
      <c r="BF26"/>
      <c r="BG26"/>
      <c r="BH26"/>
      <c r="BI26"/>
      <c r="BJ26"/>
      <c r="BK26"/>
      <c r="BL26"/>
      <c r="BM26"/>
      <c r="BN26"/>
      <c r="BO26"/>
      <c r="BP26"/>
      <c r="BQ26"/>
      <c r="BR26"/>
      <c r="BS26"/>
      <c r="BT26"/>
      <c r="BU26"/>
      <c r="BV26"/>
      <c r="BW26"/>
      <c r="BX26"/>
      <c r="BY26"/>
      <c r="BZ26"/>
      <c r="CA26"/>
    </row>
    <row r="27">
      <c r="A27" t="s">
        <v>595</v>
      </c>
      <c r="B27">
        <v>2003</v>
      </c>
      <c r="C27" t="s">
        <v>598</v>
      </c>
      <c r="D27">
        <v>69</v>
      </c>
      <c r="E27" t="s">
        <v>174</v>
      </c>
      <c r="F27" t="s">
        <v>186</v>
      </c>
      <c r="G27" t="s">
        <v>206</v>
      </c>
      <c r="H27">
        <v>19.73513552714499</v>
      </c>
      <c r="I27">
        <v>11.6673305572789</v>
      </c>
      <c r="J27">
        <v>8.7652425923852046</v>
      </c>
      <c r="K27">
        <v>2.296005550966421</v>
      </c>
      <c r="L27">
        <v>0.67619582865588557</v>
      </c>
      <c r="M27">
        <v>1.172958346509045</v>
      </c>
      <c r="N27">
        <v>0.1723529484816278</v>
      </c>
      <c r="O27">
        <v>0</v>
      </c>
      <c r="P27">
        <v>0</v>
      </c>
      <c r="Q27">
        <v>0</v>
      </c>
      <c r="R27">
        <v>19.53027585287731</v>
      </c>
      <c r="S27">
        <v>9.6464990859456403</v>
      </c>
      <c r="T27">
        <v>13.519648648807401</v>
      </c>
      <c r="U27">
        <v>5.0183629411472959</v>
      </c>
      <c r="V27">
        <v>2.9984675773835732</v>
      </c>
      <c r="W27" t="s">
        <v>159</v>
      </c>
      <c r="X27" t="s">
        <v>160</v>
      </c>
      <c r="Y27" t="s">
        <v>161</v>
      </c>
      <c r="Z27" t="s">
        <v>162</v>
      </c>
      <c r="AA27" t="s">
        <v>163</v>
      </c>
      <c r="AB27" t="s">
        <v>164</v>
      </c>
      <c r="AC27" t="s">
        <v>165</v>
      </c>
      <c r="AD27" t="s">
        <v>166</v>
      </c>
      <c r="AE27" t="s">
        <v>167</v>
      </c>
      <c r="AF27" t="s">
        <v>168</v>
      </c>
      <c r="AG27" t="s">
        <v>169</v>
      </c>
      <c r="AH27" t="s">
        <v>170</v>
      </c>
      <c r="AI27" t="s">
        <v>171</v>
      </c>
      <c r="AJ27" t="s">
        <v>172</v>
      </c>
      <c r="AK27">
        <v>0.57521169786347282</v>
      </c>
      <c r="AL27">
        <v>17.082088071120879</v>
      </c>
      <c r="AM27">
        <v>2.8993133805102</v>
      </c>
      <c r="AN27">
        <v>0</v>
      </c>
      <c r="AO27">
        <v>18.7046948550107</v>
      </c>
      <c r="AP27">
        <v>2.1042679433250169</v>
      </c>
      <c r="AQ27">
        <v>2.5289875967952709</v>
      </c>
      <c r="AR27">
        <v>21.69500955408245</v>
      </c>
      <c r="AS27">
        <v>0</v>
      </c>
      <c r="AT27">
        <v>5.0921260825879324</v>
      </c>
      <c r="AU27">
        <v>0</v>
      </c>
      <c r="AV27">
        <v>1.6678035450188411</v>
      </c>
      <c r="AW27">
        <v>52.505966910093107</v>
      </c>
      <c r="AX27">
        <v>3.587944183526381</v>
      </c>
      <c r="AY27"/>
      <c r="AZ27"/>
      <c r="BA27"/>
      <c r="BB27"/>
      <c r="BC27"/>
      <c r="BD27"/>
      <c r="BE27"/>
      <c r="BF27"/>
      <c r="BG27"/>
      <c r="BH27"/>
      <c r="BI27"/>
      <c r="BJ27"/>
      <c r="BK27"/>
      <c r="BL27"/>
      <c r="BM27"/>
      <c r="BN27"/>
      <c r="BO27"/>
      <c r="BP27"/>
      <c r="BQ27"/>
      <c r="BR27"/>
      <c r="BS27"/>
      <c r="BT27"/>
      <c r="BU27"/>
      <c r="BV27"/>
      <c r="BW27"/>
      <c r="BX27"/>
      <c r="BY27"/>
      <c r="BZ27"/>
      <c r="CA27"/>
    </row>
    <row r="28">
      <c r="A28" t="s">
        <v>595</v>
      </c>
      <c r="B28">
        <v>2003</v>
      </c>
      <c r="C28" t="s">
        <v>598</v>
      </c>
      <c r="D28">
        <v>70</v>
      </c>
      <c r="E28" t="s">
        <v>174</v>
      </c>
      <c r="F28" t="s">
        <v>187</v>
      </c>
      <c r="G28" t="s">
        <v>206</v>
      </c>
      <c r="H28">
        <v>0.27187635106510272</v>
      </c>
      <c r="I28">
        <v>0.54750133106208787</v>
      </c>
      <c r="J28">
        <v>0.59480228729636997</v>
      </c>
      <c r="K28">
        <v>0.30648429369491742</v>
      </c>
      <c r="L28">
        <v>0.24058663833710989</v>
      </c>
      <c r="M28">
        <v>0</v>
      </c>
      <c r="N28">
        <v>0.056200214224331899</v>
      </c>
      <c r="O28">
        <v>0</v>
      </c>
      <c r="P28">
        <v>0</v>
      </c>
      <c r="Q28">
        <v>0</v>
      </c>
      <c r="R28">
        <v>0.23799294471174079</v>
      </c>
      <c r="S28">
        <v>0.53761135271125615</v>
      </c>
      <c r="T28">
        <v>0.97151109127256252</v>
      </c>
      <c r="U28">
        <v>0.33859147119271199</v>
      </c>
      <c r="V28">
        <v>0.34852263369478542</v>
      </c>
      <c r="W28" t="s">
        <v>159</v>
      </c>
      <c r="X28" t="s">
        <v>160</v>
      </c>
      <c r="Y28" t="s">
        <v>161</v>
      </c>
      <c r="Z28" t="s">
        <v>162</v>
      </c>
      <c r="AA28" t="s">
        <v>163</v>
      </c>
      <c r="AB28" t="s">
        <v>164</v>
      </c>
      <c r="AC28" t="s">
        <v>165</v>
      </c>
      <c r="AD28" t="s">
        <v>166</v>
      </c>
      <c r="AE28" t="s">
        <v>167</v>
      </c>
      <c r="AF28" t="s">
        <v>168</v>
      </c>
      <c r="AG28" t="s">
        <v>169</v>
      </c>
      <c r="AH28" t="s">
        <v>170</v>
      </c>
      <c r="AI28" t="s">
        <v>171</v>
      </c>
      <c r="AJ28" t="s">
        <v>172</v>
      </c>
      <c r="AK28">
        <v>0</v>
      </c>
      <c r="AL28">
        <v>0</v>
      </c>
      <c r="AM28">
        <v>0.58367252015529125</v>
      </c>
      <c r="AN28">
        <v>0.024205253629415401</v>
      </c>
      <c r="AO28">
        <v>2.1909615421360198</v>
      </c>
      <c r="AP28">
        <v>0</v>
      </c>
      <c r="AQ28">
        <v>0.55691719504175441</v>
      </c>
      <c r="AR28">
        <v>0.75364498696742321</v>
      </c>
      <c r="AS28">
        <v>0</v>
      </c>
      <c r="AT28">
        <v>0.80762907761423464</v>
      </c>
      <c r="AU28">
        <v>0</v>
      </c>
      <c r="AV28">
        <v>0.11657078231006041</v>
      </c>
      <c r="AW28">
        <v>0</v>
      </c>
      <c r="AX28">
        <v>0.39316071543666797</v>
      </c>
      <c r="AY28"/>
      <c r="AZ28"/>
      <c r="BA28"/>
      <c r="BB28"/>
      <c r="BC28"/>
      <c r="BD28"/>
      <c r="BE28"/>
      <c r="BF28"/>
      <c r="BG28"/>
      <c r="BH28"/>
      <c r="BI28"/>
      <c r="BJ28"/>
      <c r="BK28"/>
      <c r="BL28"/>
      <c r="BM28"/>
      <c r="BN28"/>
      <c r="BO28"/>
      <c r="BP28"/>
      <c r="BQ28"/>
      <c r="BR28"/>
      <c r="BS28"/>
      <c r="BT28"/>
      <c r="BU28"/>
      <c r="BV28"/>
      <c r="BW28"/>
      <c r="BX28"/>
      <c r="BY28"/>
      <c r="BZ28"/>
      <c r="CA28"/>
    </row>
    <row r="29">
      <c r="A29" t="s">
        <v>595</v>
      </c>
      <c r="B29">
        <v>2003</v>
      </c>
      <c r="C29" t="s">
        <v>598</v>
      </c>
      <c r="D29">
        <v>71</v>
      </c>
      <c r="E29" t="s">
        <v>174</v>
      </c>
      <c r="F29" t="s">
        <v>188</v>
      </c>
      <c r="G29" t="s">
        <v>206</v>
      </c>
      <c r="H29">
        <v>0.082756491272549901</v>
      </c>
      <c r="I29">
        <v>0</v>
      </c>
      <c r="J29">
        <v>0.12140774812240381</v>
      </c>
      <c r="K29">
        <v>0</v>
      </c>
      <c r="L29">
        <v>0.0067858523533112997</v>
      </c>
      <c r="M29">
        <v>0</v>
      </c>
      <c r="N29">
        <v>0</v>
      </c>
      <c r="O29">
        <v>0.036145080917188203</v>
      </c>
      <c r="P29">
        <v>0</v>
      </c>
      <c r="Q29">
        <v>0</v>
      </c>
      <c r="R29">
        <v>0.086668414132777996</v>
      </c>
      <c r="S29">
        <v>0</v>
      </c>
      <c r="T29">
        <v>0</v>
      </c>
      <c r="U29">
        <v>0.14168230154637881</v>
      </c>
      <c r="V29">
        <v>0</v>
      </c>
      <c r="W29" t="s">
        <v>159</v>
      </c>
      <c r="X29" t="s">
        <v>160</v>
      </c>
      <c r="Y29" t="s">
        <v>161</v>
      </c>
      <c r="Z29" t="s">
        <v>162</v>
      </c>
      <c r="AA29" t="s">
        <v>163</v>
      </c>
      <c r="AB29" t="s">
        <v>164</v>
      </c>
      <c r="AC29" t="s">
        <v>165</v>
      </c>
      <c r="AD29" t="s">
        <v>166</v>
      </c>
      <c r="AE29" t="s">
        <v>167</v>
      </c>
      <c r="AF29" t="s">
        <v>168</v>
      </c>
      <c r="AG29" t="s">
        <v>169</v>
      </c>
      <c r="AH29" t="s">
        <v>170</v>
      </c>
      <c r="AI29" t="s">
        <v>171</v>
      </c>
      <c r="AJ29" t="s">
        <v>172</v>
      </c>
      <c r="AK29">
        <v>0</v>
      </c>
      <c r="AL29">
        <v>0.72116883247481878</v>
      </c>
      <c r="AM29">
        <v>0</v>
      </c>
      <c r="AN29">
        <v>0</v>
      </c>
      <c r="AO29">
        <v>0.1900169179758186</v>
      </c>
      <c r="AP29">
        <v>0</v>
      </c>
      <c r="AQ29">
        <v>0</v>
      </c>
      <c r="AR29">
        <v>0</v>
      </c>
      <c r="AS29">
        <v>0</v>
      </c>
      <c r="AT29">
        <v>0</v>
      </c>
      <c r="AU29">
        <v>0</v>
      </c>
      <c r="AV29">
        <v>0</v>
      </c>
      <c r="AW29">
        <v>0</v>
      </c>
      <c r="AX29">
        <v>0</v>
      </c>
      <c r="AY29"/>
      <c r="AZ29"/>
      <c r="BA29"/>
      <c r="BB29"/>
      <c r="BC29"/>
      <c r="BD29"/>
      <c r="BE29"/>
      <c r="BF29"/>
      <c r="BG29"/>
      <c r="BH29"/>
      <c r="BI29"/>
      <c r="BJ29"/>
      <c r="BK29"/>
      <c r="BL29"/>
      <c r="BM29"/>
      <c r="BN29"/>
      <c r="BO29"/>
      <c r="BP29"/>
      <c r="BQ29"/>
      <c r="BR29"/>
      <c r="BS29"/>
      <c r="BT29"/>
      <c r="BU29"/>
      <c r="BV29"/>
      <c r="BW29"/>
      <c r="BX29"/>
      <c r="BY29"/>
      <c r="BZ29"/>
      <c r="CA29"/>
    </row>
    <row r="30">
      <c r="A30" t="s">
        <v>595</v>
      </c>
      <c r="B30">
        <v>2003</v>
      </c>
      <c r="C30" t="s">
        <v>598</v>
      </c>
      <c r="D30">
        <v>72</v>
      </c>
      <c r="E30" t="s">
        <v>174</v>
      </c>
      <c r="F30" t="s">
        <v>189</v>
      </c>
      <c r="G30" t="s">
        <v>206</v>
      </c>
      <c r="H30">
        <v>0.1192204752456498</v>
      </c>
      <c r="I30">
        <v>0.26850352679969502</v>
      </c>
      <c r="J30">
        <v>0.1115600203993385</v>
      </c>
      <c r="K30">
        <v>0.17833494308839001</v>
      </c>
      <c r="L30">
        <v>0.33273625061857198</v>
      </c>
      <c r="M30">
        <v>0.024306499829144099</v>
      </c>
      <c r="N30">
        <v>1.1642564939904181</v>
      </c>
      <c r="O30">
        <v>0.27416834526482348</v>
      </c>
      <c r="P30">
        <v>0.051312603602390199</v>
      </c>
      <c r="Q30">
        <v>0</v>
      </c>
      <c r="R30">
        <v>0.12485606099063661</v>
      </c>
      <c r="S30">
        <v>0.37526207238411019</v>
      </c>
      <c r="T30">
        <v>0.12944161327130549</v>
      </c>
      <c r="U30">
        <v>0.15200942496300171</v>
      </c>
      <c r="V30">
        <v>0.14258324976257669</v>
      </c>
      <c r="W30" t="s">
        <v>159</v>
      </c>
      <c r="X30" t="s">
        <v>160</v>
      </c>
      <c r="Y30" t="s">
        <v>161</v>
      </c>
      <c r="Z30" t="s">
        <v>162</v>
      </c>
      <c r="AA30" t="s">
        <v>163</v>
      </c>
      <c r="AB30" t="s">
        <v>164</v>
      </c>
      <c r="AC30" t="s">
        <v>165</v>
      </c>
      <c r="AD30" t="s">
        <v>166</v>
      </c>
      <c r="AE30" t="s">
        <v>167</v>
      </c>
      <c r="AF30" t="s">
        <v>168</v>
      </c>
      <c r="AG30" t="s">
        <v>169</v>
      </c>
      <c r="AH30" t="s">
        <v>170</v>
      </c>
      <c r="AI30" t="s">
        <v>171</v>
      </c>
      <c r="AJ30" t="s">
        <v>172</v>
      </c>
      <c r="AK30">
        <v>0.48656353596134749</v>
      </c>
      <c r="AL30">
        <v>0</v>
      </c>
      <c r="AM30">
        <v>0</v>
      </c>
      <c r="AN30">
        <v>0</v>
      </c>
      <c r="AO30">
        <v>0</v>
      </c>
      <c r="AP30">
        <v>0.041923837855899301</v>
      </c>
      <c r="AQ30">
        <v>0</v>
      </c>
      <c r="AR30">
        <v>0</v>
      </c>
      <c r="AS30">
        <v>0.2795326004938436</v>
      </c>
      <c r="AT30">
        <v>0.26261806068621202</v>
      </c>
      <c r="AU30">
        <v>0.17504881873413969</v>
      </c>
      <c r="AV30">
        <v>0</v>
      </c>
      <c r="AW30">
        <v>0.99427069860891482</v>
      </c>
      <c r="AX30">
        <v>0.34256532710231918</v>
      </c>
      <c r="AY30"/>
      <c r="AZ30"/>
      <c r="BA30"/>
      <c r="BB30"/>
      <c r="BC30"/>
      <c r="BD30"/>
      <c r="BE30"/>
      <c r="BF30"/>
      <c r="BG30"/>
      <c r="BH30"/>
      <c r="BI30"/>
      <c r="BJ30"/>
      <c r="BK30"/>
      <c r="BL30"/>
      <c r="BM30"/>
      <c r="BN30"/>
      <c r="BO30"/>
      <c r="BP30"/>
      <c r="BQ30"/>
      <c r="BR30"/>
      <c r="BS30"/>
      <c r="BT30"/>
      <c r="BU30"/>
      <c r="BV30"/>
      <c r="BW30"/>
      <c r="BX30"/>
      <c r="BY30"/>
      <c r="BZ30"/>
      <c r="CA30"/>
    </row>
    <row r="31">
      <c r="A31" t="s">
        <v>595</v>
      </c>
      <c r="B31">
        <v>2003</v>
      </c>
      <c r="C31" t="s">
        <v>598</v>
      </c>
      <c r="D31">
        <v>122</v>
      </c>
      <c r="E31" t="s">
        <v>18</v>
      </c>
      <c r="F31" t="s">
        <v>14</v>
      </c>
      <c r="G31" t="s">
        <v>615</v>
      </c>
      <c r="H31">
        <v>4.5751350885368103</v>
      </c>
      <c r="I31">
        <v>6.673391380855235</v>
      </c>
      <c r="J31">
        <v>14.104560910659551</v>
      </c>
      <c r="K31">
        <v>24.055764622514751</v>
      </c>
      <c r="L31">
        <v>77.509788576552268</v>
      </c>
      <c r="M31">
        <v>62.515342617276723</v>
      </c>
      <c r="N31">
        <v>79.710342430241326</v>
      </c>
      <c r="O31">
        <v>92.692092919767362</v>
      </c>
      <c r="P31">
        <v>97.168984390596137</v>
      </c>
      <c r="Q31">
        <v>99.090351984944562</v>
      </c>
      <c r="R31">
        <v>3.5557297463925521</v>
      </c>
      <c r="S31">
        <v>6.4526121345041734</v>
      </c>
      <c r="T31">
        <v>9.1174650782811533</v>
      </c>
      <c r="U31">
        <v>10.692391100453939</v>
      </c>
      <c r="V31">
        <v>27.472102371998709</v>
      </c>
      <c r="W31" t="s">
        <v>159</v>
      </c>
      <c r="X31" t="s">
        <v>160</v>
      </c>
      <c r="Y31" t="s">
        <v>161</v>
      </c>
      <c r="Z31" t="s">
        <v>162</v>
      </c>
      <c r="AA31" t="s">
        <v>163</v>
      </c>
      <c r="AB31" t="s">
        <v>164</v>
      </c>
      <c r="AC31" t="s">
        <v>165</v>
      </c>
      <c r="AD31" t="s">
        <v>166</v>
      </c>
      <c r="AE31" t="s">
        <v>167</v>
      </c>
      <c r="AF31" t="s">
        <v>168</v>
      </c>
      <c r="AG31" t="s">
        <v>169</v>
      </c>
      <c r="AH31" t="s">
        <v>170</v>
      </c>
      <c r="AI31" t="s">
        <v>171</v>
      </c>
      <c r="AJ31" t="s">
        <v>172</v>
      </c>
      <c r="AK31">
        <v>25.113340533210721</v>
      </c>
      <c r="AL31">
        <v>33.619265923707317</v>
      </c>
      <c r="AM31"/>
      <c r="AN31">
        <v>15.76073255032412</v>
      </c>
      <c r="AO31">
        <v>12.336917463358541</v>
      </c>
      <c r="AP31">
        <v>18.768283236292469</v>
      </c>
      <c r="AQ31">
        <v>8.8659365271896267</v>
      </c>
      <c r="AR31">
        <v>2.5027948785678942</v>
      </c>
      <c r="AS31">
        <v>34.425867922013587</v>
      </c>
      <c r="AT31">
        <v>21.32114702013666</v>
      </c>
      <c r="AU31"/>
      <c r="AV31">
        <v>9.2410029327671221</v>
      </c>
      <c r="AW31">
        <v>11.353075649210821</v>
      </c>
      <c r="AX31">
        <v>6.2823102669033082</v>
      </c>
      <c r="AY31"/>
      <c r="AZ31"/>
      <c r="BA31"/>
      <c r="BB31"/>
      <c r="BC31"/>
      <c r="BD31"/>
      <c r="BE31"/>
      <c r="BF31"/>
      <c r="BG31"/>
      <c r="BH31"/>
      <c r="BI31"/>
      <c r="BJ31"/>
      <c r="BK31"/>
      <c r="BL31"/>
      <c r="BM31"/>
      <c r="BN31"/>
      <c r="BO31"/>
      <c r="BP31"/>
      <c r="BQ31"/>
      <c r="BR31"/>
      <c r="BS31"/>
      <c r="BT31"/>
      <c r="BU31"/>
      <c r="BV31"/>
      <c r="BW31"/>
      <c r="BX31"/>
      <c r="BY31"/>
      <c r="BZ31"/>
      <c r="CA31"/>
    </row>
    <row r="32">
      <c r="A32" t="s">
        <v>595</v>
      </c>
      <c r="B32">
        <v>2003</v>
      </c>
      <c r="C32" t="s">
        <v>598</v>
      </c>
      <c r="D32">
        <v>123</v>
      </c>
      <c r="E32" t="s">
        <v>18</v>
      </c>
      <c r="F32" t="s">
        <v>52</v>
      </c>
      <c r="G32" t="s">
        <v>206</v>
      </c>
      <c r="H32">
        <v>95.424864911463189</v>
      </c>
      <c r="I32">
        <v>93.326608619144764</v>
      </c>
      <c r="J32">
        <v>85.895439089340442</v>
      </c>
      <c r="K32">
        <v>75.944235377485242</v>
      </c>
      <c r="L32">
        <v>22.490211423447729</v>
      </c>
      <c r="M32">
        <v>37.484657382723277</v>
      </c>
      <c r="N32">
        <v>20.289657569758671</v>
      </c>
      <c r="O32">
        <v>7.3079070802326376</v>
      </c>
      <c r="P32">
        <v>2.8310156094038632</v>
      </c>
      <c r="Q32">
        <v>0.90964801505543846</v>
      </c>
      <c r="R32">
        <v>96.444270253607442</v>
      </c>
      <c r="S32">
        <v>93.547387865495821</v>
      </c>
      <c r="T32">
        <v>90.882534921718843</v>
      </c>
      <c r="U32">
        <v>89.307608899546054</v>
      </c>
      <c r="V32">
        <v>72.527897628001298</v>
      </c>
      <c r="W32" t="s">
        <v>159</v>
      </c>
      <c r="X32" t="s">
        <v>160</v>
      </c>
      <c r="Y32" t="s">
        <v>161</v>
      </c>
      <c r="Z32" t="s">
        <v>162</v>
      </c>
      <c r="AA32" t="s">
        <v>163</v>
      </c>
      <c r="AB32" t="s">
        <v>164</v>
      </c>
      <c r="AC32" t="s">
        <v>165</v>
      </c>
      <c r="AD32" t="s">
        <v>166</v>
      </c>
      <c r="AE32" t="s">
        <v>167</v>
      </c>
      <c r="AF32" t="s">
        <v>168</v>
      </c>
      <c r="AG32" t="s">
        <v>169</v>
      </c>
      <c r="AH32" t="s">
        <v>170</v>
      </c>
      <c r="AI32" t="s">
        <v>171</v>
      </c>
      <c r="AJ32" t="s">
        <v>172</v>
      </c>
      <c r="AK32">
        <v>74.886659466789283</v>
      </c>
      <c r="AL32">
        <v>66.380734076292669</v>
      </c>
      <c r="AM32"/>
      <c r="AN32">
        <v>84.239267449675879</v>
      </c>
      <c r="AO32">
        <v>87.663082536641454</v>
      </c>
      <c r="AP32">
        <v>81.231716763707539</v>
      </c>
      <c r="AQ32">
        <v>91.134063472810368</v>
      </c>
      <c r="AR32">
        <v>97.497205121432103</v>
      </c>
      <c r="AS32">
        <v>65.574132077986405</v>
      </c>
      <c r="AT32">
        <v>78.678852979863336</v>
      </c>
      <c r="AU32"/>
      <c r="AV32">
        <v>90.758997067232883</v>
      </c>
      <c r="AW32">
        <v>88.646924350789178</v>
      </c>
      <c r="AX32">
        <v>93.717689733096691</v>
      </c>
      <c r="AY32"/>
      <c r="AZ32"/>
      <c r="BA32"/>
      <c r="BB32"/>
      <c r="BC32"/>
      <c r="BD32"/>
      <c r="BE32"/>
      <c r="BF32"/>
      <c r="BG32"/>
      <c r="BH32"/>
      <c r="BI32"/>
      <c r="BJ32"/>
      <c r="BK32"/>
      <c r="BL32"/>
      <c r="BM32"/>
      <c r="BN32"/>
      <c r="BO32"/>
      <c r="BP32"/>
      <c r="BQ32"/>
      <c r="BR32"/>
      <c r="BS32"/>
      <c r="BT32"/>
      <c r="BU32"/>
      <c r="BV32"/>
      <c r="BW32"/>
      <c r="BX32"/>
      <c r="BY32"/>
      <c r="BZ32"/>
      <c r="CA32"/>
    </row>
    <row r="33">
      <c r="A33" t="s">
        <v>595</v>
      </c>
      <c r="B33">
        <v>2003</v>
      </c>
      <c r="C33" t="s">
        <v>598</v>
      </c>
      <c r="D33">
        <v>124</v>
      </c>
      <c r="E33" t="s">
        <v>51</v>
      </c>
      <c r="F33" t="s">
        <v>15</v>
      </c>
      <c r="G33" t="s">
        <v>616</v>
      </c>
      <c r="H33">
        <v>2.0243902271441252</v>
      </c>
      <c r="I33">
        <v>3.22839044033767</v>
      </c>
      <c r="J33">
        <v>6.7769397565716671</v>
      </c>
      <c r="K33">
        <v>12.019082924269179</v>
      </c>
      <c r="L33">
        <v>46.462998071602257</v>
      </c>
      <c r="M33">
        <v>34.742762377553632</v>
      </c>
      <c r="N33">
        <v>46.517052468752453</v>
      </c>
      <c r="O33">
        <v>48.624084397497953</v>
      </c>
      <c r="P33">
        <v>58.637628109111319</v>
      </c>
      <c r="Q33">
        <v>70.700797509975487</v>
      </c>
      <c r="R33">
        <v>1.30699463586054</v>
      </c>
      <c r="S33">
        <v>3.4750492166939089</v>
      </c>
      <c r="T33">
        <v>4.2345180373196287</v>
      </c>
      <c r="U33">
        <v>4.532419445174531</v>
      </c>
      <c r="V33">
        <v>13.40309782444873</v>
      </c>
      <c r="W33" t="s">
        <v>159</v>
      </c>
      <c r="X33" t="s">
        <v>160</v>
      </c>
      <c r="Y33" t="s">
        <v>161</v>
      </c>
      <c r="Z33" t="s">
        <v>162</v>
      </c>
      <c r="AA33" t="s">
        <v>163</v>
      </c>
      <c r="AB33" t="s">
        <v>164</v>
      </c>
      <c r="AC33" t="s">
        <v>165</v>
      </c>
      <c r="AD33" t="s">
        <v>166</v>
      </c>
      <c r="AE33" t="s">
        <v>167</v>
      </c>
      <c r="AF33" t="s">
        <v>168</v>
      </c>
      <c r="AG33" t="s">
        <v>169</v>
      </c>
      <c r="AH33" t="s">
        <v>170</v>
      </c>
      <c r="AI33" t="s">
        <v>171</v>
      </c>
      <c r="AJ33" t="s">
        <v>172</v>
      </c>
      <c r="AK33">
        <v>12.118468496305891</v>
      </c>
      <c r="AL33">
        <v>13.645604232058069</v>
      </c>
      <c r="AM33"/>
      <c r="AN33">
        <v>7.6637648572904746</v>
      </c>
      <c r="AO33">
        <v>5.0250307373383576</v>
      </c>
      <c r="AP33">
        <v>9.1063931508069267</v>
      </c>
      <c r="AQ33">
        <v>4.7084229087001868</v>
      </c>
      <c r="AR33">
        <v>1.3847597455849581</v>
      </c>
      <c r="AS33">
        <v>15.86876349184995</v>
      </c>
      <c r="AT33">
        <v>7.464454440372605</v>
      </c>
      <c r="AU33"/>
      <c r="AV33">
        <v>5.4117121072255827</v>
      </c>
      <c r="AW33">
        <v>5.9873888989436246</v>
      </c>
      <c r="AX33">
        <v>2.7492121385589088</v>
      </c>
      <c r="AY33"/>
      <c r="AZ33"/>
      <c r="BA33"/>
      <c r="BB33"/>
      <c r="BC33"/>
      <c r="BD33"/>
      <c r="BE33"/>
      <c r="BF33"/>
      <c r="BG33"/>
      <c r="BH33"/>
      <c r="BI33"/>
      <c r="BJ33"/>
      <c r="BK33"/>
      <c r="BL33"/>
      <c r="BM33"/>
      <c r="BN33"/>
      <c r="BO33"/>
      <c r="BP33"/>
      <c r="BQ33"/>
      <c r="BR33"/>
      <c r="BS33"/>
      <c r="BT33"/>
      <c r="BU33"/>
      <c r="BV33"/>
      <c r="BW33"/>
      <c r="BX33"/>
      <c r="BY33"/>
      <c r="BZ33"/>
      <c r="CA33"/>
    </row>
    <row r="34">
      <c r="A34" t="s">
        <v>595</v>
      </c>
      <c r="B34">
        <v>2003</v>
      </c>
      <c r="C34" t="s">
        <v>598</v>
      </c>
      <c r="D34">
        <v>125</v>
      </c>
      <c r="E34" t="s">
        <v>51</v>
      </c>
      <c r="F34" t="s">
        <v>16</v>
      </c>
      <c r="G34" t="s">
        <v>617</v>
      </c>
      <c r="H34">
        <v>2.550744861392686</v>
      </c>
      <c r="I34">
        <v>3.445000940517565</v>
      </c>
      <c r="J34">
        <v>7.3276211540879066</v>
      </c>
      <c r="K34">
        <v>12.03668169824557</v>
      </c>
      <c r="L34">
        <v>31.046790504950209</v>
      </c>
      <c r="M34">
        <v>27.772580239723091</v>
      </c>
      <c r="N34">
        <v>33.193289961488929</v>
      </c>
      <c r="O34">
        <v>44.068008522269331</v>
      </c>
      <c r="P34">
        <v>38.531356281484733</v>
      </c>
      <c r="Q34">
        <v>28.389554474969099</v>
      </c>
      <c r="R34">
        <v>2.2487351105320119</v>
      </c>
      <c r="S34">
        <v>2.9775629178102689</v>
      </c>
      <c r="T34">
        <v>4.8829470409615157</v>
      </c>
      <c r="U34">
        <v>6.1599716552794073</v>
      </c>
      <c r="V34">
        <v>14.069004547549961</v>
      </c>
      <c r="W34" t="s">
        <v>159</v>
      </c>
      <c r="X34" t="s">
        <v>160</v>
      </c>
      <c r="Y34" t="s">
        <v>161</v>
      </c>
      <c r="Z34" t="s">
        <v>162</v>
      </c>
      <c r="AA34" t="s">
        <v>163</v>
      </c>
      <c r="AB34" t="s">
        <v>164</v>
      </c>
      <c r="AC34" t="s">
        <v>165</v>
      </c>
      <c r="AD34" t="s">
        <v>166</v>
      </c>
      <c r="AE34" t="s">
        <v>167</v>
      </c>
      <c r="AF34" t="s">
        <v>168</v>
      </c>
      <c r="AG34" t="s">
        <v>169</v>
      </c>
      <c r="AH34" t="s">
        <v>170</v>
      </c>
      <c r="AI34" t="s">
        <v>171</v>
      </c>
      <c r="AJ34" t="s">
        <v>172</v>
      </c>
      <c r="AK34">
        <v>12.99487203690485</v>
      </c>
      <c r="AL34">
        <v>19.97366169164923</v>
      </c>
      <c r="AM34"/>
      <c r="AN34">
        <v>8.0969676930336245</v>
      </c>
      <c r="AO34">
        <v>7.3118867260201537</v>
      </c>
      <c r="AP34">
        <v>9.6618900854855401</v>
      </c>
      <c r="AQ34">
        <v>4.1575136184894426</v>
      </c>
      <c r="AR34">
        <v>1.118035132982937</v>
      </c>
      <c r="AS34">
        <v>18.557104430163609</v>
      </c>
      <c r="AT34">
        <v>13.85669257976407</v>
      </c>
      <c r="AU34"/>
      <c r="AV34">
        <v>3.8292908255415452</v>
      </c>
      <c r="AW34">
        <v>5.3656867502671783</v>
      </c>
      <c r="AX34">
        <v>3.5330981283443981</v>
      </c>
      <c r="AY34"/>
      <c r="AZ34"/>
      <c r="BA34"/>
      <c r="BB34"/>
      <c r="BC34"/>
      <c r="BD34"/>
      <c r="BE34"/>
      <c r="BF34"/>
      <c r="BG34"/>
      <c r="BH34"/>
      <c r="BI34"/>
      <c r="BJ34"/>
      <c r="BK34"/>
      <c r="BL34"/>
      <c r="BM34"/>
      <c r="BN34"/>
      <c r="BO34"/>
      <c r="BP34"/>
      <c r="BQ34"/>
      <c r="BR34"/>
      <c r="BS34"/>
      <c r="BT34"/>
      <c r="BU34"/>
      <c r="BV34"/>
      <c r="BW34"/>
      <c r="BX34"/>
      <c r="BY34"/>
      <c r="BZ34"/>
      <c r="CA34"/>
    </row>
    <row r="35">
      <c r="A35" t="s">
        <v>595</v>
      </c>
      <c r="B35">
        <v>2003</v>
      </c>
      <c r="C35" t="s">
        <v>598</v>
      </c>
      <c r="D35">
        <v>126</v>
      </c>
      <c r="E35" t="s">
        <v>51</v>
      </c>
      <c r="F35" t="s">
        <v>22</v>
      </c>
      <c r="G35" t="s">
        <v>618</v>
      </c>
      <c r="H35">
        <v>2.7464968612175649</v>
      </c>
      <c r="I35">
        <v>4.2472106412105859</v>
      </c>
      <c r="J35">
        <v>6.8955279390514477</v>
      </c>
      <c r="K35">
        <v>6.386200910260186</v>
      </c>
      <c r="L35">
        <v>6.4678047473408782</v>
      </c>
      <c r="M35">
        <v>13.55786067806673</v>
      </c>
      <c r="N35">
        <v>7.9209309918032176</v>
      </c>
      <c r="O35">
        <v>4.7843184772823264</v>
      </c>
      <c r="P35">
        <v>2.4511486854686808</v>
      </c>
      <c r="Q35">
        <v>0.90964801505541004</v>
      </c>
      <c r="R35">
        <v>2.4993627140956818</v>
      </c>
      <c r="S35">
        <v>4.0314743063228349</v>
      </c>
      <c r="T35">
        <v>5.6248230541775399</v>
      </c>
      <c r="U35">
        <v>5.0889275572144754</v>
      </c>
      <c r="V35">
        <v>9.882618567616845</v>
      </c>
      <c r="W35" t="s">
        <v>159</v>
      </c>
      <c r="X35" t="s">
        <v>160</v>
      </c>
      <c r="Y35" t="s">
        <v>161</v>
      </c>
      <c r="Z35" t="s">
        <v>162</v>
      </c>
      <c r="AA35" t="s">
        <v>163</v>
      </c>
      <c r="AB35" t="s">
        <v>164</v>
      </c>
      <c r="AC35" t="s">
        <v>165</v>
      </c>
      <c r="AD35" t="s">
        <v>166</v>
      </c>
      <c r="AE35" t="s">
        <v>167</v>
      </c>
      <c r="AF35" t="s">
        <v>168</v>
      </c>
      <c r="AG35" t="s">
        <v>169</v>
      </c>
      <c r="AH35" t="s">
        <v>170</v>
      </c>
      <c r="AI35" t="s">
        <v>171</v>
      </c>
      <c r="AJ35" t="s">
        <v>172</v>
      </c>
      <c r="AK35">
        <v>10.88018559447036</v>
      </c>
      <c r="AL35">
        <v>5.7926693010697647</v>
      </c>
      <c r="AM35"/>
      <c r="AN35">
        <v>0.54803388642110917</v>
      </c>
      <c r="AO35">
        <v>1.127428235655302</v>
      </c>
      <c r="AP35">
        <v>2.1317572321802909</v>
      </c>
      <c r="AQ35">
        <v>1.6629398531231909</v>
      </c>
      <c r="AR35">
        <v>0.63351573728047583</v>
      </c>
      <c r="AS35">
        <v>21.442124194472399</v>
      </c>
      <c r="AT35">
        <v>3.1973590795002171</v>
      </c>
      <c r="AU35"/>
      <c r="AV35">
        <v>2.2937528715569471</v>
      </c>
      <c r="AW35">
        <v>8.5218842225520604</v>
      </c>
      <c r="AX35">
        <v>3.884989320872648</v>
      </c>
      <c r="AY35"/>
      <c r="AZ35"/>
      <c r="BA35"/>
      <c r="BB35"/>
      <c r="BC35"/>
      <c r="BD35"/>
      <c r="BE35"/>
      <c r="BF35"/>
      <c r="BG35"/>
      <c r="BH35"/>
      <c r="BI35"/>
      <c r="BJ35"/>
      <c r="BK35"/>
      <c r="BL35"/>
      <c r="BM35"/>
      <c r="BN35"/>
      <c r="BO35"/>
      <c r="BP35"/>
      <c r="BQ35"/>
      <c r="BR35"/>
      <c r="BS35"/>
      <c r="BT35"/>
      <c r="BU35"/>
      <c r="BV35"/>
      <c r="BW35"/>
      <c r="BX35"/>
      <c r="BY35"/>
      <c r="BZ35"/>
      <c r="CA35"/>
    </row>
    <row r="36">
      <c r="A36" t="s">
        <v>595</v>
      </c>
      <c r="B36">
        <v>2003</v>
      </c>
      <c r="C36" t="s">
        <v>598</v>
      </c>
      <c r="D36">
        <v>127</v>
      </c>
      <c r="E36" t="s">
        <v>51</v>
      </c>
      <c r="F36" t="s">
        <v>19</v>
      </c>
      <c r="G36" t="s">
        <v>619</v>
      </c>
      <c r="H36">
        <v>92.678368050245624</v>
      </c>
      <c r="I36">
        <v>89.079397977934178</v>
      </c>
      <c r="J36">
        <v>78.99991115028898</v>
      </c>
      <c r="K36">
        <v>69.55803446722507</v>
      </c>
      <c r="L36">
        <v>16.022406676106652</v>
      </c>
      <c r="M36">
        <v>23.92679670465655</v>
      </c>
      <c r="N36">
        <v>12.3687265779554</v>
      </c>
      <c r="O36">
        <v>2.5235886029504022</v>
      </c>
      <c r="P36">
        <v>0.37986692393526539</v>
      </c>
      <c r="Q36">
        <v>0</v>
      </c>
      <c r="R36">
        <v>93.94490753951176</v>
      </c>
      <c r="S36">
        <v>89.515913559172986</v>
      </c>
      <c r="T36">
        <v>85.257711867541317</v>
      </c>
      <c r="U36">
        <v>84.218681342331578</v>
      </c>
      <c r="V36">
        <v>62.645279060384453</v>
      </c>
      <c r="W36" t="s">
        <v>159</v>
      </c>
      <c r="X36" t="s">
        <v>160</v>
      </c>
      <c r="Y36" t="s">
        <v>161</v>
      </c>
      <c r="Z36" t="s">
        <v>162</v>
      </c>
      <c r="AA36" t="s">
        <v>163</v>
      </c>
      <c r="AB36" t="s">
        <v>164</v>
      </c>
      <c r="AC36" t="s">
        <v>165</v>
      </c>
      <c r="AD36" t="s">
        <v>166</v>
      </c>
      <c r="AE36" t="s">
        <v>167</v>
      </c>
      <c r="AF36" t="s">
        <v>168</v>
      </c>
      <c r="AG36" t="s">
        <v>169</v>
      </c>
      <c r="AH36" t="s">
        <v>170</v>
      </c>
      <c r="AI36" t="s">
        <v>171</v>
      </c>
      <c r="AJ36" t="s">
        <v>172</v>
      </c>
      <c r="AK36">
        <v>64.006473872318892</v>
      </c>
      <c r="AL36">
        <v>60.588064775222932</v>
      </c>
      <c r="AM36"/>
      <c r="AN36">
        <v>83.691233563254784</v>
      </c>
      <c r="AO36">
        <v>86.535654300986181</v>
      </c>
      <c r="AP36">
        <v>79.099959531527247</v>
      </c>
      <c r="AQ36">
        <v>89.471123619687177</v>
      </c>
      <c r="AR36">
        <v>96.863689384151627</v>
      </c>
      <c r="AS36">
        <v>44.132007883514042</v>
      </c>
      <c r="AT36">
        <v>75.481493900363105</v>
      </c>
      <c r="AU36"/>
      <c r="AV36">
        <v>88.465244195675922</v>
      </c>
      <c r="AW36">
        <v>80.125040128237131</v>
      </c>
      <c r="AX36">
        <v>89.832700412224042</v>
      </c>
      <c r="AY36"/>
      <c r="AZ36"/>
      <c r="BA36"/>
      <c r="BB36"/>
      <c r="BC36"/>
      <c r="BD36"/>
      <c r="BE36"/>
      <c r="BF36"/>
      <c r="BG36"/>
      <c r="BH36"/>
      <c r="BI36"/>
      <c r="BJ36"/>
      <c r="BK36"/>
      <c r="BL36"/>
      <c r="BM36"/>
      <c r="BN36"/>
      <c r="BO36"/>
      <c r="BP36"/>
      <c r="BQ36"/>
      <c r="BR36"/>
      <c r="BS36"/>
      <c r="BT36"/>
      <c r="BU36"/>
      <c r="BV36"/>
      <c r="BW36"/>
      <c r="BX36"/>
      <c r="BY36"/>
      <c r="BZ36"/>
      <c r="CA36"/>
    </row>
    <row r="37">
      <c r="A37" t="s">
        <v>595</v>
      </c>
      <c r="B37">
        <v>2003</v>
      </c>
      <c r="C37" t="s">
        <v>598</v>
      </c>
      <c r="D37">
        <v>138</v>
      </c>
      <c r="E37" t="s">
        <v>51</v>
      </c>
      <c r="F37" t="s">
        <v>42</v>
      </c>
      <c r="G37" t="s">
        <v>206</v>
      </c>
      <c r="H37">
        <v>7.4448769852779426</v>
      </c>
      <c r="I37">
        <v>10.92060202206571</v>
      </c>
      <c r="J37">
        <v>21.027978843974299</v>
      </c>
      <c r="K37">
        <v>30.599874342328231</v>
      </c>
      <c r="L37">
        <v>84.010583322837718</v>
      </c>
      <c r="M37">
        <v>76.203564636252381</v>
      </c>
      <c r="N37">
        <v>87.678419533731045</v>
      </c>
      <c r="O37">
        <v>97.476411397049617</v>
      </c>
      <c r="P37">
        <v>99.620133076064747</v>
      </c>
      <c r="Q37">
        <v>100</v>
      </c>
      <c r="R37">
        <v>6.1478181262166292</v>
      </c>
      <c r="S37">
        <v>10.5285490321507</v>
      </c>
      <c r="T37">
        <v>14.74228813245878</v>
      </c>
      <c r="U37">
        <v>15.84930969874299</v>
      </c>
      <c r="V37">
        <v>37.540096810421268</v>
      </c>
      <c r="W37" t="s">
        <v>159</v>
      </c>
      <c r="X37" t="s">
        <v>160</v>
      </c>
      <c r="Y37" t="s">
        <v>161</v>
      </c>
      <c r="Z37" t="s">
        <v>162</v>
      </c>
      <c r="AA37" t="s">
        <v>163</v>
      </c>
      <c r="AB37" t="s">
        <v>164</v>
      </c>
      <c r="AC37" t="s">
        <v>165</v>
      </c>
      <c r="AD37" t="s">
        <v>166</v>
      </c>
      <c r="AE37" t="s">
        <v>167</v>
      </c>
      <c r="AF37" t="s">
        <v>168</v>
      </c>
      <c r="AG37" t="s">
        <v>169</v>
      </c>
      <c r="AH37" t="s">
        <v>170</v>
      </c>
      <c r="AI37" t="s">
        <v>171</v>
      </c>
      <c r="AJ37" t="s">
        <v>172</v>
      </c>
      <c r="AK37">
        <v>36.194612545618561</v>
      </c>
      <c r="AL37">
        <v>39.411935224777118</v>
      </c>
      <c r="AM37">
        <v>26.47097840148848</v>
      </c>
      <c r="AN37">
        <v>16.350403273629059</v>
      </c>
      <c r="AO37">
        <v>13.608185571457181</v>
      </c>
      <c r="AP37">
        <v>21.143963041235171</v>
      </c>
      <c r="AQ37">
        <v>10.52887638031288</v>
      </c>
      <c r="AR37">
        <v>3.1363106158483811</v>
      </c>
      <c r="AS37">
        <v>55.873866561689873</v>
      </c>
      <c r="AT37">
        <v>24.614906461283478</v>
      </c>
      <c r="AU37">
        <v>98.647611962635139</v>
      </c>
      <c r="AV37">
        <v>11.534755804324231</v>
      </c>
      <c r="AW37">
        <v>19.963732090116469</v>
      </c>
      <c r="AX37">
        <v>10.399832966811349</v>
      </c>
      <c r="AY37"/>
      <c r="AZ37"/>
      <c r="BA37"/>
      <c r="BB37"/>
      <c r="BC37"/>
      <c r="BD37"/>
      <c r="BE37"/>
      <c r="BF37"/>
      <c r="BG37"/>
      <c r="BH37"/>
      <c r="BI37"/>
      <c r="BJ37"/>
      <c r="BK37"/>
      <c r="BL37"/>
      <c r="BM37"/>
      <c r="BN37"/>
      <c r="BO37"/>
      <c r="BP37"/>
      <c r="BQ37"/>
      <c r="BR37"/>
      <c r="BS37"/>
      <c r="BT37"/>
      <c r="BU37"/>
      <c r="BV37"/>
      <c r="BW37"/>
      <c r="BX37"/>
      <c r="BY37"/>
      <c r="BZ37"/>
      <c r="CA37"/>
    </row>
    <row r="38">
      <c r="A38" t="s">
        <v>595</v>
      </c>
      <c r="B38">
        <v>2003</v>
      </c>
      <c r="C38" t="s">
        <v>598</v>
      </c>
      <c r="D38">
        <v>139</v>
      </c>
      <c r="E38" t="s">
        <v>51</v>
      </c>
      <c r="F38" t="s">
        <v>19</v>
      </c>
      <c r="G38" t="s">
        <v>206</v>
      </c>
      <c r="H38">
        <v>92.5551230147219</v>
      </c>
      <c r="I38">
        <v>89.079397977934178</v>
      </c>
      <c r="J38">
        <v>78.972021156025548</v>
      </c>
      <c r="K38">
        <v>69.400125657671722</v>
      </c>
      <c r="L38">
        <v>15.98941667716216</v>
      </c>
      <c r="M38">
        <v>23.796435363747602</v>
      </c>
      <c r="N38">
        <v>12.32158046626906</v>
      </c>
      <c r="O38">
        <v>2.5235886029504022</v>
      </c>
      <c r="P38">
        <v>0.37986692393526539</v>
      </c>
      <c r="Q38">
        <v>0</v>
      </c>
      <c r="R38">
        <v>93.852181873783351</v>
      </c>
      <c r="S38">
        <v>89.47145096784925</v>
      </c>
      <c r="T38">
        <v>85.257711867541317</v>
      </c>
      <c r="U38">
        <v>84.150690301256788</v>
      </c>
      <c r="V38">
        <v>62.459903189578633</v>
      </c>
      <c r="W38" t="s">
        <v>159</v>
      </c>
      <c r="X38" t="s">
        <v>160</v>
      </c>
      <c r="Y38" t="s">
        <v>161</v>
      </c>
      <c r="Z38" t="s">
        <v>162</v>
      </c>
      <c r="AA38" t="s">
        <v>163</v>
      </c>
      <c r="AB38" t="s">
        <v>164</v>
      </c>
      <c r="AC38" t="s">
        <v>165</v>
      </c>
      <c r="AD38" t="s">
        <v>166</v>
      </c>
      <c r="AE38" t="s">
        <v>167</v>
      </c>
      <c r="AF38" t="s">
        <v>168</v>
      </c>
      <c r="AG38" t="s">
        <v>169</v>
      </c>
      <c r="AH38" t="s">
        <v>170</v>
      </c>
      <c r="AI38" t="s">
        <v>171</v>
      </c>
      <c r="AJ38" t="s">
        <v>172</v>
      </c>
      <c r="AK38">
        <v>63.80538745438141</v>
      </c>
      <c r="AL38">
        <v>60.588064775222932</v>
      </c>
      <c r="AM38">
        <v>73.529021598511619</v>
      </c>
      <c r="AN38">
        <v>83.649596726371072</v>
      </c>
      <c r="AO38">
        <v>86.391814428542872</v>
      </c>
      <c r="AP38">
        <v>78.856036958764662</v>
      </c>
      <c r="AQ38">
        <v>89.471123619687177</v>
      </c>
      <c r="AR38">
        <v>96.863689384151627</v>
      </c>
      <c r="AS38">
        <v>44.126133438309907</v>
      </c>
      <c r="AT38">
        <v>75.385093538716362</v>
      </c>
      <c r="AU38">
        <v>1.3523880373648529</v>
      </c>
      <c r="AV38">
        <v>88.465244195675922</v>
      </c>
      <c r="AW38">
        <v>80.036267909883492</v>
      </c>
      <c r="AX38">
        <v>89.60016703318864</v>
      </c>
      <c r="AY38"/>
      <c r="AZ38"/>
      <c r="BA38"/>
      <c r="BB38"/>
      <c r="BC38"/>
      <c r="BD38"/>
      <c r="BE38"/>
      <c r="BF38"/>
      <c r="BG38"/>
      <c r="BH38"/>
      <c r="BI38"/>
      <c r="BJ38"/>
      <c r="BK38"/>
      <c r="BL38"/>
      <c r="BM38"/>
      <c r="BN38"/>
      <c r="BO38"/>
      <c r="BP38"/>
      <c r="BQ38"/>
      <c r="BR38"/>
      <c r="BS38"/>
      <c r="BT38"/>
      <c r="BU38"/>
      <c r="BV38"/>
      <c r="BW38"/>
      <c r="BX38"/>
      <c r="BY38"/>
      <c r="BZ38"/>
      <c r="CA38"/>
    </row>
    <row r="39">
      <c r="A39" t="s">
        <v>595</v>
      </c>
      <c r="B39">
        <v>2003</v>
      </c>
      <c r="C39" t="s">
        <v>598</v>
      </c>
      <c r="D39">
        <v>151</v>
      </c>
      <c r="E39" t="s">
        <v>111</v>
      </c>
      <c r="F39" t="s">
        <v>50</v>
      </c>
      <c r="G39" t="s">
        <v>206</v>
      </c>
      <c r="H39">
        <v>58.897984263601217</v>
      </c>
      <c r="I39">
        <v>62.001983319071272</v>
      </c>
      <c r="J39">
        <v>52.261253908418553</v>
      </c>
      <c r="K39">
        <v>46.887028604610812</v>
      </c>
      <c r="L39">
        <v>42.844097742931943</v>
      </c>
      <c r="M39">
        <v>42.636874959953019</v>
      </c>
      <c r="N39">
        <v>45.808266052058819</v>
      </c>
      <c r="O39">
        <v>54.263993047836109</v>
      </c>
      <c r="P39">
        <v>46.371888004090387</v>
      </c>
      <c r="Q39">
        <v>21.36287626190072</v>
      </c>
      <c r="R39">
        <v>63.180963911958997</v>
      </c>
      <c r="S39">
        <v>69.730721119078638</v>
      </c>
      <c r="T39">
        <v>57.188100255525619</v>
      </c>
      <c r="U39">
        <v>46.575916452119067</v>
      </c>
      <c r="V39">
        <v>49.348821941874363</v>
      </c>
      <c r="W39" t="s">
        <v>159</v>
      </c>
      <c r="X39" t="s">
        <v>160</v>
      </c>
      <c r="Y39" t="s">
        <v>161</v>
      </c>
      <c r="Z39" t="s">
        <v>162</v>
      </c>
      <c r="AA39" t="s">
        <v>163</v>
      </c>
      <c r="AB39" t="s">
        <v>164</v>
      </c>
      <c r="AC39" t="s">
        <v>165</v>
      </c>
      <c r="AD39" t="s">
        <v>166</v>
      </c>
      <c r="AE39" t="s">
        <v>167</v>
      </c>
      <c r="AF39" t="s">
        <v>168</v>
      </c>
      <c r="AG39" t="s">
        <v>169</v>
      </c>
      <c r="AH39" t="s">
        <v>170</v>
      </c>
      <c r="AI39" t="s">
        <v>171</v>
      </c>
      <c r="AJ39" t="s">
        <v>172</v>
      </c>
      <c r="AK39">
        <v>38.801863778401078</v>
      </c>
      <c r="AL39">
        <v>55.298740888943087</v>
      </c>
      <c r="AM39">
        <v>26.490452012654881</v>
      </c>
      <c r="AN39">
        <v>43.371061759588351</v>
      </c>
      <c r="AO39">
        <v>65.649837487285893</v>
      </c>
      <c r="AP39">
        <v>28.143843334927571</v>
      </c>
      <c r="AQ39">
        <v>51.318247602448643</v>
      </c>
      <c r="AR39">
        <v>55.689576203661773</v>
      </c>
      <c r="AS39">
        <v>58.435483185546921</v>
      </c>
      <c r="AT39">
        <v>78.722413567886321</v>
      </c>
      <c r="AU39">
        <v>32.647883151185958</v>
      </c>
      <c r="AV39">
        <v>49.231147876674058</v>
      </c>
      <c r="AW39">
        <v>53.559378440382048</v>
      </c>
      <c r="AX39">
        <v>42.030111773248009</v>
      </c>
      <c r="AY39"/>
      <c r="AZ39"/>
      <c r="BA39"/>
      <c r="BB39"/>
      <c r="BC39"/>
      <c r="BD39"/>
      <c r="BE39"/>
      <c r="BF39"/>
      <c r="BG39"/>
      <c r="BH39"/>
      <c r="BI39"/>
      <c r="BJ39"/>
      <c r="BK39"/>
      <c r="BL39"/>
      <c r="BM39"/>
      <c r="BN39"/>
      <c r="BO39"/>
      <c r="BP39"/>
      <c r="BQ39"/>
      <c r="BR39"/>
      <c r="BS39"/>
      <c r="BT39"/>
      <c r="BU39"/>
      <c r="BV39"/>
      <c r="BW39"/>
      <c r="BX39"/>
      <c r="BY39"/>
      <c r="BZ39"/>
      <c r="CA39"/>
    </row>
    <row r="40">
      <c r="A40" t="s">
        <v>595</v>
      </c>
      <c r="B40">
        <v>2003</v>
      </c>
      <c r="C40" t="s">
        <v>598</v>
      </c>
      <c r="D40">
        <v>152</v>
      </c>
      <c r="E40" t="s">
        <v>111</v>
      </c>
      <c r="F40" t="s">
        <v>49</v>
      </c>
      <c r="G40" t="s">
        <v>206</v>
      </c>
      <c r="H40">
        <v>41.102015736398727</v>
      </c>
      <c r="I40">
        <v>37.99801668092875</v>
      </c>
      <c r="J40">
        <v>47.73874609158154</v>
      </c>
      <c r="K40">
        <v>53.112971395389408</v>
      </c>
      <c r="L40">
        <v>57.155902257067801</v>
      </c>
      <c r="M40">
        <v>57.363125040047002</v>
      </c>
      <c r="N40">
        <v>54.191733947941167</v>
      </c>
      <c r="O40">
        <v>45.736006952163869</v>
      </c>
      <c r="P40">
        <v>53.628111995909599</v>
      </c>
      <c r="Q40">
        <v>78.637123738099163</v>
      </c>
      <c r="R40">
        <v>36.81903608804096</v>
      </c>
      <c r="S40">
        <v>30.26927888092133</v>
      </c>
      <c r="T40">
        <v>42.811899744474331</v>
      </c>
      <c r="U40">
        <v>53.424083547880883</v>
      </c>
      <c r="V40">
        <v>50.651178058125623</v>
      </c>
      <c r="W40" t="s">
        <v>159</v>
      </c>
      <c r="X40" t="s">
        <v>160</v>
      </c>
      <c r="Y40" t="s">
        <v>161</v>
      </c>
      <c r="Z40" t="s">
        <v>162</v>
      </c>
      <c r="AA40" t="s">
        <v>163</v>
      </c>
      <c r="AB40" t="s">
        <v>164</v>
      </c>
      <c r="AC40" t="s">
        <v>165</v>
      </c>
      <c r="AD40" t="s">
        <v>166</v>
      </c>
      <c r="AE40" t="s">
        <v>167</v>
      </c>
      <c r="AF40" t="s">
        <v>168</v>
      </c>
      <c r="AG40" t="s">
        <v>169</v>
      </c>
      <c r="AH40" t="s">
        <v>170</v>
      </c>
      <c r="AI40" t="s">
        <v>171</v>
      </c>
      <c r="AJ40" t="s">
        <v>172</v>
      </c>
      <c r="AK40">
        <v>61.198136221598993</v>
      </c>
      <c r="AL40">
        <v>44.701259111057077</v>
      </c>
      <c r="AM40">
        <v>73.509547987345073</v>
      </c>
      <c r="AN40">
        <v>56.628938240411621</v>
      </c>
      <c r="AO40">
        <v>34.350162512713993</v>
      </c>
      <c r="AP40">
        <v>71.856156665072433</v>
      </c>
      <c r="AQ40">
        <v>48.681752397551442</v>
      </c>
      <c r="AR40">
        <v>44.310423796338263</v>
      </c>
      <c r="AS40">
        <v>41.564516814453278</v>
      </c>
      <c r="AT40">
        <v>21.277586432113669</v>
      </c>
      <c r="AU40">
        <v>67.352116848814106</v>
      </c>
      <c r="AV40">
        <v>50.768852123325971</v>
      </c>
      <c r="AW40">
        <v>46.440621559617938</v>
      </c>
      <c r="AX40">
        <v>57.969888226752019</v>
      </c>
      <c r="AY40"/>
      <c r="AZ40"/>
      <c r="BA40"/>
      <c r="BB40"/>
      <c r="BC40"/>
      <c r="BD40"/>
      <c r="BE40"/>
      <c r="BF40"/>
      <c r="BG40"/>
      <c r="BH40"/>
      <c r="BI40"/>
      <c r="BJ40"/>
      <c r="BK40"/>
      <c r="BL40"/>
      <c r="BM40"/>
      <c r="BN40"/>
      <c r="BO40"/>
      <c r="BP40"/>
      <c r="BQ40"/>
      <c r="BR40"/>
      <c r="BS40"/>
      <c r="BT40"/>
      <c r="BU40"/>
      <c r="BV40"/>
      <c r="BW40"/>
      <c r="BX40"/>
      <c r="BY40"/>
      <c r="BZ40"/>
      <c r="CA40"/>
    </row>
    <row r="41">
      <c r="A41" t="s">
        <v>595</v>
      </c>
      <c r="B41">
        <v>2003</v>
      </c>
      <c r="C41" t="s">
        <v>598</v>
      </c>
      <c r="D41">
        <v>153</v>
      </c>
      <c r="E41" t="s">
        <v>192</v>
      </c>
      <c r="F41" t="s">
        <v>193</v>
      </c>
      <c r="G41" t="s">
        <v>206</v>
      </c>
      <c r="H41">
        <v>0.17928578754126059</v>
      </c>
      <c r="I41">
        <v>0</v>
      </c>
      <c r="J41">
        <v>0.36162967071583568</v>
      </c>
      <c r="K41">
        <v>1.0629657956872769</v>
      </c>
      <c r="L41">
        <v>8.1078115456510886</v>
      </c>
      <c r="M41">
        <v>2.260663589380068</v>
      </c>
      <c r="N41">
        <v>3.1374952700676988</v>
      </c>
      <c r="O41">
        <v>3.5260012170438109</v>
      </c>
      <c r="P41">
        <v>4.7050499943471964</v>
      </c>
      <c r="Q41">
        <v>27.52179604411841</v>
      </c>
      <c r="R41">
        <v>0</v>
      </c>
      <c r="S41">
        <v>0.2297205636921883</v>
      </c>
      <c r="T41">
        <v>0.089610748721091094</v>
      </c>
      <c r="U41">
        <v>0.2289153769102939</v>
      </c>
      <c r="V41">
        <v>1.9019863610302781</v>
      </c>
      <c r="W41" t="s">
        <v>159</v>
      </c>
      <c r="X41" t="s">
        <v>160</v>
      </c>
      <c r="Y41" t="s">
        <v>161</v>
      </c>
      <c r="Z41" t="s">
        <v>162</v>
      </c>
      <c r="AA41" t="s">
        <v>163</v>
      </c>
      <c r="AB41" t="s">
        <v>164</v>
      </c>
      <c r="AC41" t="s">
        <v>165</v>
      </c>
      <c r="AD41" t="s">
        <v>166</v>
      </c>
      <c r="AE41" t="s">
        <v>167</v>
      </c>
      <c r="AF41" t="s">
        <v>168</v>
      </c>
      <c r="AG41" t="s">
        <v>169</v>
      </c>
      <c r="AH41" t="s">
        <v>170</v>
      </c>
      <c r="AI41" t="s">
        <v>171</v>
      </c>
      <c r="AJ41" t="s">
        <v>172</v>
      </c>
      <c r="AK41">
        <v>0.53025431831758296</v>
      </c>
      <c r="AL41">
        <v>0.49501716098646092</v>
      </c>
      <c r="AM41">
        <v>0.1029989114160996</v>
      </c>
      <c r="AN41">
        <v>1.774382734285612</v>
      </c>
      <c r="AO41">
        <v>0.047270171217912799</v>
      </c>
      <c r="AP41">
        <v>2.3369603182409628</v>
      </c>
      <c r="AQ41">
        <v>0.079203256177072398</v>
      </c>
      <c r="AR41">
        <v>0.027252139684333002</v>
      </c>
      <c r="AS41">
        <v>0.7528056007570616</v>
      </c>
      <c r="AT41">
        <v>0.26693546549229191</v>
      </c>
      <c r="AU41">
        <v>14.353689256593251</v>
      </c>
      <c r="AV41">
        <v>0</v>
      </c>
      <c r="AW41">
        <v>1.1885045652977599</v>
      </c>
      <c r="AX41">
        <v>0.41217152927574519</v>
      </c>
      <c r="AY41">
        <v>20.443815000000001</v>
      </c>
      <c r="AZ41">
        <v>0</v>
      </c>
      <c r="BA41">
        <v>41.327914</v>
      </c>
      <c r="BB41">
        <v>137.09052800000001</v>
      </c>
      <c r="BC41">
        <v>925.76577199999952</v>
      </c>
      <c r="BD41">
        <v>48.310904000000001</v>
      </c>
      <c r="BE41">
        <v>67.605864999999994</v>
      </c>
      <c r="BF41">
        <v>75.70872</v>
      </c>
      <c r="BG41">
        <v>101.72102700000001</v>
      </c>
      <c r="BH41">
        <v>593.61638699999992</v>
      </c>
      <c r="BI41">
        <v>0</v>
      </c>
      <c r="BJ41">
        <v>20.443815000000001</v>
      </c>
      <c r="BK41">
        <v>8.4739550000000001</v>
      </c>
      <c r="BL41">
        <v>22.416702999999998</v>
      </c>
      <c r="BM41">
        <v>186.33065300000001</v>
      </c>
      <c r="BN41">
        <v>25.765459</v>
      </c>
      <c r="BO41">
        <v>10.067740000000001</v>
      </c>
      <c r="BP41">
        <v>1.3365210000000001</v>
      </c>
      <c r="BQ41">
        <v>89.067524999999989</v>
      </c>
      <c r="BR41">
        <v>2.3459120000000002</v>
      </c>
      <c r="BS41">
        <v>103.97145999999999</v>
      </c>
      <c r="BT41">
        <v>2.8584149999999999</v>
      </c>
      <c r="BU41">
        <v>1.261612</v>
      </c>
      <c r="BV41">
        <v>56.785136000000001</v>
      </c>
      <c r="BW41">
        <v>15.114299000000001</v>
      </c>
      <c r="BX41">
        <v>756.09849599999961</v>
      </c>
      <c r="BY41">
        <v>0</v>
      </c>
      <c r="BZ41">
        <v>47.389592</v>
      </c>
      <c r="CA41">
        <v>12.565861999999999</v>
      </c>
    </row>
    <row r="42">
      <c r="A42" t="s">
        <v>595</v>
      </c>
      <c r="B42">
        <v>2003</v>
      </c>
      <c r="C42" t="s">
        <v>598</v>
      </c>
      <c r="D42">
        <v>154</v>
      </c>
      <c r="E42" t="s">
        <v>192</v>
      </c>
      <c r="F42" t="s">
        <v>194</v>
      </c>
      <c r="G42" t="s">
        <v>206</v>
      </c>
      <c r="H42">
        <v>4.3810160569395542</v>
      </c>
      <c r="I42">
        <v>6.7927968742670206</v>
      </c>
      <c r="J42">
        <v>12.892958294947629</v>
      </c>
      <c r="K42">
        <v>12.20149945004848</v>
      </c>
      <c r="L42">
        <v>14.56002730810485</v>
      </c>
      <c r="M42">
        <v>20.277505848756281</v>
      </c>
      <c r="N42">
        <v>19.887944573087061</v>
      </c>
      <c r="O42">
        <v>15.080413493883549</v>
      </c>
      <c r="P42">
        <v>8.9892887195462503</v>
      </c>
      <c r="Q42">
        <v>6.5262664525794536</v>
      </c>
      <c r="R42">
        <v>3.9065690199315819</v>
      </c>
      <c r="S42">
        <v>6.6382462302328848</v>
      </c>
      <c r="T42">
        <v>9.9898483933741726</v>
      </c>
      <c r="U42">
        <v>9.6546922539309481</v>
      </c>
      <c r="V42">
        <v>16.613350610632558</v>
      </c>
      <c r="W42" t="s">
        <v>159</v>
      </c>
      <c r="X42" t="s">
        <v>160</v>
      </c>
      <c r="Y42" t="s">
        <v>161</v>
      </c>
      <c r="Z42" t="s">
        <v>162</v>
      </c>
      <c r="AA42" t="s">
        <v>163</v>
      </c>
      <c r="AB42" t="s">
        <v>164</v>
      </c>
      <c r="AC42" t="s">
        <v>165</v>
      </c>
      <c r="AD42" t="s">
        <v>166</v>
      </c>
      <c r="AE42" t="s">
        <v>167</v>
      </c>
      <c r="AF42" t="s">
        <v>168</v>
      </c>
      <c r="AG42" t="s">
        <v>169</v>
      </c>
      <c r="AH42" t="s">
        <v>170</v>
      </c>
      <c r="AI42" t="s">
        <v>171</v>
      </c>
      <c r="AJ42" t="s">
        <v>172</v>
      </c>
      <c r="AK42">
        <v>22.974417938848919</v>
      </c>
      <c r="AL42">
        <v>13.07016510235476</v>
      </c>
      <c r="AM42">
        <v>11.42387875277959</v>
      </c>
      <c r="AN42">
        <v>5.7449125302690414</v>
      </c>
      <c r="AO42">
        <v>3.172000424803513</v>
      </c>
      <c r="AP42">
        <v>4.7760399403580251</v>
      </c>
      <c r="AQ42">
        <v>1.644836512125559</v>
      </c>
      <c r="AR42">
        <v>0.086547574405250197</v>
      </c>
      <c r="AS42">
        <v>21.973990020153281</v>
      </c>
      <c r="AT42">
        <v>9.3096369158933747</v>
      </c>
      <c r="AU42">
        <v>19.82031179617384</v>
      </c>
      <c r="AV42">
        <v>2.6993895686377809</v>
      </c>
      <c r="AW42">
        <v>10.390381080238431</v>
      </c>
      <c r="AX42">
        <v>2.3810722580736319</v>
      </c>
      <c r="AY42">
        <v>499.56375800000001</v>
      </c>
      <c r="AZ42">
        <v>845.61155000000008</v>
      </c>
      <c r="BA42">
        <v>1473.4384780000009</v>
      </c>
      <c r="BB42">
        <v>1573.6254250000011</v>
      </c>
      <c r="BC42">
        <v>1662.492381</v>
      </c>
      <c r="BD42">
        <v>433.33499200000011</v>
      </c>
      <c r="BE42">
        <v>428.53983199999999</v>
      </c>
      <c r="BF42">
        <v>323.79988900000012</v>
      </c>
      <c r="BG42">
        <v>194.34430699999999</v>
      </c>
      <c r="BH42">
        <v>140.76474899999999</v>
      </c>
      <c r="BI42">
        <v>425.50949400000002</v>
      </c>
      <c r="BJ42">
        <v>590.76590999999974</v>
      </c>
      <c r="BK42">
        <v>944.68048700000031</v>
      </c>
      <c r="BL42">
        <v>945.44268600000009</v>
      </c>
      <c r="BM42">
        <v>1627.549246</v>
      </c>
      <c r="BN42">
        <v>1116.344371000001</v>
      </c>
      <c r="BO42">
        <v>265.82315599999998</v>
      </c>
      <c r="BP42">
        <v>148.237041</v>
      </c>
      <c r="BQ42">
        <v>288.37360200000012</v>
      </c>
      <c r="BR42">
        <v>157.419228</v>
      </c>
      <c r="BS42">
        <v>212.48621199999999</v>
      </c>
      <c r="BT42">
        <v>59.361515999999988</v>
      </c>
      <c r="BU42">
        <v>4.0066379999999997</v>
      </c>
      <c r="BV42">
        <v>1657.5275349999999</v>
      </c>
      <c r="BW42">
        <v>527.12604399999987</v>
      </c>
      <c r="BX42">
        <v>1044.059661</v>
      </c>
      <c r="BY42">
        <v>87.076183999999984</v>
      </c>
      <c r="BZ42">
        <v>414.29872000000012</v>
      </c>
      <c r="CA42">
        <v>72.591684000000001</v>
      </c>
    </row>
    <row r="43">
      <c r="A43" t="s">
        <v>595</v>
      </c>
      <c r="B43">
        <v>2003</v>
      </c>
      <c r="C43" t="s">
        <v>598</v>
      </c>
      <c r="D43">
        <v>155</v>
      </c>
      <c r="E43" t="s">
        <v>192</v>
      </c>
      <c r="F43" t="s">
        <v>195</v>
      </c>
      <c r="G43" t="s">
        <v>206</v>
      </c>
      <c r="H43">
        <v>2.751919936684573</v>
      </c>
      <c r="I43">
        <v>3.9534483546988839</v>
      </c>
      <c r="J43">
        <v>7.7237320153554974</v>
      </c>
      <c r="K43">
        <v>17.169207053484399</v>
      </c>
      <c r="L43">
        <v>60.923328392126557</v>
      </c>
      <c r="M43">
        <v>53.418619628713337</v>
      </c>
      <c r="N43">
        <v>64.272007425246471</v>
      </c>
      <c r="O43">
        <v>78.869996686122221</v>
      </c>
      <c r="P43">
        <v>85.925794362171246</v>
      </c>
      <c r="Q43">
        <v>65.95193750330202</v>
      </c>
      <c r="R43">
        <v>2.1386720002460482</v>
      </c>
      <c r="S43">
        <v>3.6161196469018839</v>
      </c>
      <c r="T43">
        <v>4.4333012911342617</v>
      </c>
      <c r="U43">
        <v>5.8977110268269604</v>
      </c>
      <c r="V43">
        <v>18.451503111499481</v>
      </c>
      <c r="W43" t="s">
        <v>159</v>
      </c>
      <c r="X43" t="s">
        <v>160</v>
      </c>
      <c r="Y43" t="s">
        <v>161</v>
      </c>
      <c r="Z43" t="s">
        <v>162</v>
      </c>
      <c r="AA43" t="s">
        <v>163</v>
      </c>
      <c r="AB43" t="s">
        <v>164</v>
      </c>
      <c r="AC43" t="s">
        <v>165</v>
      </c>
      <c r="AD43" t="s">
        <v>166</v>
      </c>
      <c r="AE43" t="s">
        <v>167</v>
      </c>
      <c r="AF43" t="s">
        <v>168</v>
      </c>
      <c r="AG43" t="s">
        <v>169</v>
      </c>
      <c r="AH43" t="s">
        <v>170</v>
      </c>
      <c r="AI43" t="s">
        <v>171</v>
      </c>
      <c r="AJ43" t="s">
        <v>172</v>
      </c>
      <c r="AK43">
        <v>12.48885387051461</v>
      </c>
      <c r="AL43">
        <v>25.793993330742019</v>
      </c>
      <c r="AM43">
        <v>14.94410073729278</v>
      </c>
      <c r="AN43">
        <v>8.7894711721906891</v>
      </c>
      <c r="AO43">
        <v>10.238741448290931</v>
      </c>
      <c r="AP43">
        <v>13.787040209873609</v>
      </c>
      <c r="AQ43">
        <v>7.7519223513616993</v>
      </c>
      <c r="AR43">
        <v>3.0225109017587979</v>
      </c>
      <c r="AS43">
        <v>33.139225100158583</v>
      </c>
      <c r="AT43">
        <v>14.904323583707191</v>
      </c>
      <c r="AU43">
        <v>64.336039584605146</v>
      </c>
      <c r="AV43">
        <v>8.8353662356864486</v>
      </c>
      <c r="AW43">
        <v>7.7517232132848353</v>
      </c>
      <c r="AX43">
        <v>7.3740558004265768</v>
      </c>
      <c r="AY43">
        <v>313.7992299999998</v>
      </c>
      <c r="AZ43">
        <v>492.15097300000002</v>
      </c>
      <c r="BA43">
        <v>882.68678799999986</v>
      </c>
      <c r="BB43">
        <v>2214.3098769999979</v>
      </c>
      <c r="BC43">
        <v>6956.3447329999999</v>
      </c>
      <c r="BD43">
        <v>1141.568262</v>
      </c>
      <c r="BE43">
        <v>1384.9151260000001</v>
      </c>
      <c r="BF43">
        <v>1693.4612689999999</v>
      </c>
      <c r="BG43">
        <v>1857.6763390000001</v>
      </c>
      <c r="BH43">
        <v>1422.5143880000001</v>
      </c>
      <c r="BI43">
        <v>232.94743700000001</v>
      </c>
      <c r="BJ43">
        <v>321.81394599999999</v>
      </c>
      <c r="BK43">
        <v>419.23090900000011</v>
      </c>
      <c r="BL43">
        <v>577.53759599999989</v>
      </c>
      <c r="BM43">
        <v>1807.6263289999999</v>
      </c>
      <c r="BN43">
        <v>606.84287000000006</v>
      </c>
      <c r="BO43">
        <v>524.60245599999973</v>
      </c>
      <c r="BP43">
        <v>193.915685</v>
      </c>
      <c r="BQ43">
        <v>441.1993129999999</v>
      </c>
      <c r="BR43">
        <v>508.1256489999999</v>
      </c>
      <c r="BS43">
        <v>613.3859819999999</v>
      </c>
      <c r="BT43">
        <v>279.763891</v>
      </c>
      <c r="BU43">
        <v>139.92428000000001</v>
      </c>
      <c r="BV43">
        <v>2499.7361900000001</v>
      </c>
      <c r="BW43">
        <v>843.90585800000019</v>
      </c>
      <c r="BX43">
        <v>3388.9811809999978</v>
      </c>
      <c r="BY43">
        <v>285.00887199999988</v>
      </c>
      <c r="BZ43">
        <v>309.08673900000002</v>
      </c>
      <c r="CA43">
        <v>224.81263499999989</v>
      </c>
    </row>
    <row r="44">
      <c r="A44" t="s">
        <v>595</v>
      </c>
      <c r="B44">
        <v>2003</v>
      </c>
      <c r="C44" t="s">
        <v>598</v>
      </c>
      <c r="D44">
        <v>156</v>
      </c>
      <c r="E44" t="s">
        <v>192</v>
      </c>
      <c r="F44" t="s">
        <v>196</v>
      </c>
      <c r="G44" t="s">
        <v>206</v>
      </c>
      <c r="H44">
        <v>92.678368050245624</v>
      </c>
      <c r="I44">
        <v>89.079397977934178</v>
      </c>
      <c r="J44">
        <v>78.99991115028898</v>
      </c>
      <c r="K44">
        <v>69.55803446722507</v>
      </c>
      <c r="L44">
        <v>16.022406676106652</v>
      </c>
      <c r="M44">
        <v>23.92679670465655</v>
      </c>
      <c r="N44">
        <v>12.3687265779554</v>
      </c>
      <c r="O44">
        <v>2.5235886029504022</v>
      </c>
      <c r="P44">
        <v>0.37986692393526539</v>
      </c>
      <c r="Q44">
        <v>0</v>
      </c>
      <c r="R44">
        <v>93.94490753951176</v>
      </c>
      <c r="S44">
        <v>89.515913559172986</v>
      </c>
      <c r="T44">
        <v>85.257711867541317</v>
      </c>
      <c r="U44">
        <v>84.218681342331578</v>
      </c>
      <c r="V44">
        <v>62.645279060384453</v>
      </c>
      <c r="W44" t="s">
        <v>159</v>
      </c>
      <c r="X44" t="s">
        <v>160</v>
      </c>
      <c r="Y44" t="s">
        <v>161</v>
      </c>
      <c r="Z44" t="s">
        <v>162</v>
      </c>
      <c r="AA44" t="s">
        <v>163</v>
      </c>
      <c r="AB44" t="s">
        <v>164</v>
      </c>
      <c r="AC44" t="s">
        <v>165</v>
      </c>
      <c r="AD44" t="s">
        <v>166</v>
      </c>
      <c r="AE44" t="s">
        <v>167</v>
      </c>
      <c r="AF44" t="s">
        <v>168</v>
      </c>
      <c r="AG44" t="s">
        <v>169</v>
      </c>
      <c r="AH44" t="s">
        <v>170</v>
      </c>
      <c r="AI44" t="s">
        <v>171</v>
      </c>
      <c r="AJ44" t="s">
        <v>172</v>
      </c>
      <c r="AK44">
        <v>64.006473872318892</v>
      </c>
      <c r="AL44">
        <v>60.588064775222932</v>
      </c>
      <c r="AM44">
        <v>73.529021598511619</v>
      </c>
      <c r="AN44">
        <v>83.691233563254784</v>
      </c>
      <c r="AO44">
        <v>86.535654300986181</v>
      </c>
      <c r="AP44">
        <v>79.099959531527247</v>
      </c>
      <c r="AQ44">
        <v>89.471123619687177</v>
      </c>
      <c r="AR44">
        <v>96.863689384151627</v>
      </c>
      <c r="AS44">
        <v>44.132007883514042</v>
      </c>
      <c r="AT44">
        <v>75.481493900363105</v>
      </c>
      <c r="AU44">
        <v>1.3553936473441031</v>
      </c>
      <c r="AV44">
        <v>88.465244195675922</v>
      </c>
      <c r="AW44">
        <v>80.125040128237131</v>
      </c>
      <c r="AX44">
        <v>89.832700412224042</v>
      </c>
      <c r="AY44">
        <v>10568.04020500001</v>
      </c>
      <c r="AZ44">
        <v>11089.18302600001</v>
      </c>
      <c r="BA44">
        <v>9028.3010449999947</v>
      </c>
      <c r="BB44">
        <v>8970.8885370000025</v>
      </c>
      <c r="BC44">
        <v>1829.4697160000001</v>
      </c>
      <c r="BD44">
        <v>511.32118199999991</v>
      </c>
      <c r="BE44">
        <v>266.51783899999998</v>
      </c>
      <c r="BF44">
        <v>54.185364999999997</v>
      </c>
      <c r="BG44">
        <v>8.212549000000001</v>
      </c>
      <c r="BH44">
        <v>0</v>
      </c>
      <c r="BI44">
        <v>10232.62352900001</v>
      </c>
      <c r="BJ44">
        <v>7966.4038210000072</v>
      </c>
      <c r="BK44">
        <v>8062.3142210000042</v>
      </c>
      <c r="BL44">
        <v>8247.1749699999855</v>
      </c>
      <c r="BM44">
        <v>6137.1290529999969</v>
      </c>
      <c r="BN44">
        <v>3110.123050999995</v>
      </c>
      <c r="BO44">
        <v>1232.249973</v>
      </c>
      <c r="BP44">
        <v>954.11767100000066</v>
      </c>
      <c r="BQ44">
        <v>4200.9938970000021</v>
      </c>
      <c r="BR44">
        <v>4294.5693789999896</v>
      </c>
      <c r="BS44">
        <v>3519.1604299999999</v>
      </c>
      <c r="BT44">
        <v>3228.97838</v>
      </c>
      <c r="BU44">
        <v>4484.2127740000014</v>
      </c>
      <c r="BV44">
        <v>3328.936537</v>
      </c>
      <c r="BW44">
        <v>4273.8789530000004</v>
      </c>
      <c r="BX44">
        <v>71.397052000000002</v>
      </c>
      <c r="BY44">
        <v>2853.688097000002</v>
      </c>
      <c r="BZ44">
        <v>3194.8492849999998</v>
      </c>
      <c r="CA44">
        <v>2738.72705</v>
      </c>
    </row>
    <row r="45">
      <c r="A45" t="s">
        <v>595</v>
      </c>
      <c r="B45">
        <v>2003</v>
      </c>
      <c r="C45" t="s">
        <v>598</v>
      </c>
      <c r="D45">
        <v>157</v>
      </c>
      <c r="E45" t="s">
        <v>192</v>
      </c>
      <c r="F45" t="s">
        <v>189</v>
      </c>
      <c r="G45" t="s">
        <v>206</v>
      </c>
      <c r="H45">
        <v>0.0094101685888151997</v>
      </c>
      <c r="I45">
        <v>0.17435679309980229</v>
      </c>
      <c r="J45">
        <v>0.021768868691925399</v>
      </c>
      <c r="K45">
        <v>0.0082932335547924001</v>
      </c>
      <c r="L45">
        <v>0.38642607801062168</v>
      </c>
      <c r="M45">
        <v>0.1164142284937608</v>
      </c>
      <c r="N45">
        <v>0.33382615364345702</v>
      </c>
      <c r="O45">
        <v>0</v>
      </c>
      <c r="P45">
        <v>0</v>
      </c>
      <c r="Q45">
        <v>0</v>
      </c>
      <c r="R45">
        <v>0.0098514403105967995</v>
      </c>
      <c r="S45">
        <v>0</v>
      </c>
      <c r="T45">
        <v>0.2295276992292497</v>
      </c>
      <c r="U45">
        <v>0</v>
      </c>
      <c r="V45">
        <v>0.38788085645310882</v>
      </c>
      <c r="W45" t="s">
        <v>159</v>
      </c>
      <c r="X45" t="s">
        <v>160</v>
      </c>
      <c r="Y45" t="s">
        <v>161</v>
      </c>
      <c r="Z45" t="s">
        <v>162</v>
      </c>
      <c r="AA45" t="s">
        <v>163</v>
      </c>
      <c r="AB45" t="s">
        <v>164</v>
      </c>
      <c r="AC45" t="s">
        <v>165</v>
      </c>
      <c r="AD45" t="s">
        <v>166</v>
      </c>
      <c r="AE45" t="s">
        <v>167</v>
      </c>
      <c r="AF45" t="s">
        <v>168</v>
      </c>
      <c r="AG45" t="s">
        <v>169</v>
      </c>
      <c r="AH45" t="s">
        <v>170</v>
      </c>
      <c r="AI45" t="s">
        <v>171</v>
      </c>
      <c r="AJ45" t="s">
        <v>172</v>
      </c>
      <c r="AK45">
        <v>0</v>
      </c>
      <c r="AL45">
        <v>0.0527596306938743</v>
      </c>
      <c r="AM45">
        <v>0</v>
      </c>
      <c r="AN45">
        <v>0</v>
      </c>
      <c r="AO45">
        <v>0.0063336547014852</v>
      </c>
      <c r="AP45">
        <v>0</v>
      </c>
      <c r="AQ45">
        <v>1.052914260648556</v>
      </c>
      <c r="AR45">
        <v>0</v>
      </c>
      <c r="AS45">
        <v>0.0019713954169375998</v>
      </c>
      <c r="AT45">
        <v>0.037610134543872499</v>
      </c>
      <c r="AU45">
        <v>0.13456571528367789</v>
      </c>
      <c r="AV45">
        <v>0</v>
      </c>
      <c r="AW45">
        <v>0.54435101294179389</v>
      </c>
      <c r="AX45">
        <v>0</v>
      </c>
      <c r="AY45">
        <v>1.073034</v>
      </c>
      <c r="AZ45">
        <v>21.705068000000001</v>
      </c>
      <c r="BA45">
        <v>2.4877989999999999</v>
      </c>
      <c r="BB45">
        <v>1.069577</v>
      </c>
      <c r="BC45">
        <v>44.122884999999997</v>
      </c>
      <c r="BD45">
        <v>2.4877989999999999</v>
      </c>
      <c r="BE45">
        <v>7.1931919999999998</v>
      </c>
      <c r="BF45">
        <v>0</v>
      </c>
      <c r="BG45">
        <v>0</v>
      </c>
      <c r="BH45">
        <v>0</v>
      </c>
      <c r="BI45">
        <v>1.073034</v>
      </c>
      <c r="BJ45">
        <v>0</v>
      </c>
      <c r="BK45">
        <v>21.705068000000001</v>
      </c>
      <c r="BL45">
        <v>0</v>
      </c>
      <c r="BM45">
        <v>37.999270000000003</v>
      </c>
      <c r="BN45">
        <v>0</v>
      </c>
      <c r="BO45">
        <v>1.073034</v>
      </c>
      <c r="BP45">
        <v>0</v>
      </c>
      <c r="BQ45">
        <v>0</v>
      </c>
      <c r="BR45">
        <v>0.31432500000000002</v>
      </c>
      <c r="BS45">
        <v>0</v>
      </c>
      <c r="BT45">
        <v>37.999270000000003</v>
      </c>
      <c r="BU45">
        <v>0</v>
      </c>
      <c r="BV45">
        <v>0.148705</v>
      </c>
      <c r="BW45">
        <v>2.1295440000000001</v>
      </c>
      <c r="BX45">
        <v>7.0884169999999997</v>
      </c>
      <c r="BY45">
        <v>0</v>
      </c>
      <c r="BZ45">
        <v>21.705068000000001</v>
      </c>
      <c r="CA45">
        <v>0</v>
      </c>
    </row>
    <row r="46">
      <c r="A46" t="s">
        <v>595</v>
      </c>
      <c r="B46">
        <v>2003</v>
      </c>
      <c r="C46" t="s">
        <v>598</v>
      </c>
      <c r="D46">
        <v>222</v>
      </c>
      <c r="E46" t="s">
        <v>37</v>
      </c>
      <c r="F46" t="s">
        <v>15</v>
      </c>
      <c r="G46" t="s">
        <v>620</v>
      </c>
      <c r="H46">
        <v>0.88420214168109312</v>
      </c>
      <c r="I46">
        <v>1.685592652265252</v>
      </c>
      <c r="J46">
        <v>2.2576901234266682</v>
      </c>
      <c r="K46">
        <v>5.7520391684359886</v>
      </c>
      <c r="L46">
        <v>21.078040073405109</v>
      </c>
      <c r="M46">
        <v>10.81335633586699</v>
      </c>
      <c r="N46">
        <v>11.002754150762531</v>
      </c>
      <c r="O46">
        <v>22.674141964685131</v>
      </c>
      <c r="P46">
        <v>29.403935963635771</v>
      </c>
      <c r="Q46">
        <v>42.552946203805043</v>
      </c>
      <c r="R46">
        <v>0.69144113553535269</v>
      </c>
      <c r="S46">
        <v>1.698490275044767</v>
      </c>
      <c r="T46">
        <v>1.930332329918709</v>
      </c>
      <c r="U46">
        <v>3.2518564255399509</v>
      </c>
      <c r="V46">
        <v>4.948075279380201</v>
      </c>
      <c r="W46" t="s">
        <v>159</v>
      </c>
      <c r="X46" t="s">
        <v>160</v>
      </c>
      <c r="Y46" t="s">
        <v>161</v>
      </c>
      <c r="Z46" t="s">
        <v>162</v>
      </c>
      <c r="AA46" t="s">
        <v>163</v>
      </c>
      <c r="AB46" t="s">
        <v>164</v>
      </c>
      <c r="AC46" t="s">
        <v>165</v>
      </c>
      <c r="AD46" t="s">
        <v>166</v>
      </c>
      <c r="AE46" t="s">
        <v>167</v>
      </c>
      <c r="AF46" t="s">
        <v>168</v>
      </c>
      <c r="AG46" t="s">
        <v>169</v>
      </c>
      <c r="AH46" t="s">
        <v>170</v>
      </c>
      <c r="AI46" t="s">
        <v>171</v>
      </c>
      <c r="AJ46" t="s">
        <v>172</v>
      </c>
      <c r="AK46">
        <v>1.024752738605212</v>
      </c>
      <c r="AL46">
        <v>6.5459994168529603</v>
      </c>
      <c r="AM46">
        <v>1.668265766752024</v>
      </c>
      <c r="AN46">
        <v>11.555568150912389</v>
      </c>
      <c r="AO46">
        <v>3.099539544016658</v>
      </c>
      <c r="AP46">
        <v>1.8229785172044941</v>
      </c>
      <c r="AQ46">
        <v>0.771780530662313</v>
      </c>
      <c r="AR46">
        <v>0.12612526963111401</v>
      </c>
      <c r="AS46">
        <v>11.1489474076819</v>
      </c>
      <c r="AT46">
        <v>7.7992075043352678</v>
      </c>
      <c r="AU46">
        <v>22.685198980231799</v>
      </c>
      <c r="AV46">
        <v>4.8458552286798113</v>
      </c>
      <c r="AW46">
        <v>0.0114304697715498</v>
      </c>
      <c r="AX46">
        <v>1.3006340259688161</v>
      </c>
      <c r="AY46">
        <v>100.930215</v>
      </c>
      <c r="AZ46">
        <v>209.472984</v>
      </c>
      <c r="BA46">
        <v>257.49648000000002</v>
      </c>
      <c r="BB46">
        <v>741.11935799999981</v>
      </c>
      <c r="BC46">
        <v>2411.697485000002</v>
      </c>
      <c r="BD46">
        <v>231.08392699999999</v>
      </c>
      <c r="BE46">
        <v>237.9914060000001</v>
      </c>
      <c r="BF46">
        <v>486.84902800000009</v>
      </c>
      <c r="BG46">
        <v>635.69963500000017</v>
      </c>
      <c r="BH46">
        <v>917.82259199999999</v>
      </c>
      <c r="BI46">
        <v>75.364634999999993</v>
      </c>
      <c r="BJ46">
        <v>151.23102700000001</v>
      </c>
      <c r="BK46">
        <v>182.075568</v>
      </c>
      <c r="BL46">
        <v>317.90745600000002</v>
      </c>
      <c r="BM46">
        <v>484.69124800000009</v>
      </c>
      <c r="BN46">
        <v>49.950439000000003</v>
      </c>
      <c r="BO46">
        <v>133.13360700000001</v>
      </c>
      <c r="BP46">
        <v>21.647532000000002</v>
      </c>
      <c r="BQ46">
        <v>580.33598700000016</v>
      </c>
      <c r="BR46">
        <v>154.07926900000001</v>
      </c>
      <c r="BS46">
        <v>81.355265999999986</v>
      </c>
      <c r="BT46">
        <v>27.853262000000001</v>
      </c>
      <c r="BU46">
        <v>5.8354809999999997</v>
      </c>
      <c r="BV46">
        <v>832.93633999999975</v>
      </c>
      <c r="BW46">
        <v>442.16790400000002</v>
      </c>
      <c r="BX46">
        <v>1194.9711690000011</v>
      </c>
      <c r="BY46">
        <v>156.31629699999999</v>
      </c>
      <c r="BZ46">
        <v>0.45627600000000001</v>
      </c>
      <c r="CA46">
        <v>39.677692999999998</v>
      </c>
    </row>
    <row r="47">
      <c r="A47" t="s">
        <v>595</v>
      </c>
      <c r="B47">
        <v>2003</v>
      </c>
      <c r="C47" t="s">
        <v>598</v>
      </c>
      <c r="D47">
        <v>223</v>
      </c>
      <c r="E47" t="s">
        <v>37</v>
      </c>
      <c r="F47" t="s">
        <v>16</v>
      </c>
      <c r="G47" t="s">
        <v>621</v>
      </c>
      <c r="H47">
        <v>97.421976002521234</v>
      </c>
      <c r="I47">
        <v>95.864689595982298</v>
      </c>
      <c r="J47">
        <v>95.201950911241383</v>
      </c>
      <c r="K47">
        <v>90.715048662486382</v>
      </c>
      <c r="L47">
        <v>76.290307934895367</v>
      </c>
      <c r="M47">
        <v>79.275553178743593</v>
      </c>
      <c r="N47">
        <v>81.276231229926239</v>
      </c>
      <c r="O47">
        <v>74.721719364751095</v>
      </c>
      <c r="P47">
        <v>66.217489132385481</v>
      </c>
      <c r="Q47">
        <v>55.76775702001958</v>
      </c>
      <c r="R47">
        <v>97.741036814393823</v>
      </c>
      <c r="S47">
        <v>96.135258034093027</v>
      </c>
      <c r="T47">
        <v>95.134502170228245</v>
      </c>
      <c r="U47">
        <v>95.078257523371036</v>
      </c>
      <c r="V47">
        <v>93.271813063540208</v>
      </c>
      <c r="W47" t="s">
        <v>159</v>
      </c>
      <c r="X47" t="s">
        <v>160</v>
      </c>
      <c r="Y47" t="s">
        <v>161</v>
      </c>
      <c r="Z47" t="s">
        <v>162</v>
      </c>
      <c r="AA47" t="s">
        <v>163</v>
      </c>
      <c r="AB47" t="s">
        <v>164</v>
      </c>
      <c r="AC47" t="s">
        <v>165</v>
      </c>
      <c r="AD47" t="s">
        <v>166</v>
      </c>
      <c r="AE47" t="s">
        <v>167</v>
      </c>
      <c r="AF47" t="s">
        <v>168</v>
      </c>
      <c r="AG47" t="s">
        <v>169</v>
      </c>
      <c r="AH47" t="s">
        <v>170</v>
      </c>
      <c r="AI47" t="s">
        <v>171</v>
      </c>
      <c r="AJ47" t="s">
        <v>172</v>
      </c>
      <c r="AK47">
        <v>98.842050147871504</v>
      </c>
      <c r="AL47">
        <v>92.381165570121112</v>
      </c>
      <c r="AM47">
        <v>92.435749329135447</v>
      </c>
      <c r="AN47">
        <v>87.039577143804721</v>
      </c>
      <c r="AO47">
        <v>96.367193955809498</v>
      </c>
      <c r="AP47">
        <v>94.178798008821417</v>
      </c>
      <c r="AQ47">
        <v>91.885458316136905</v>
      </c>
      <c r="AR47">
        <v>92.692766333472719</v>
      </c>
      <c r="AS47">
        <v>88.560150200643619</v>
      </c>
      <c r="AT47">
        <v>91.401904385533413</v>
      </c>
      <c r="AU47">
        <v>68.866084846805592</v>
      </c>
      <c r="AV47">
        <v>93.924299828159704</v>
      </c>
      <c r="AW47">
        <v>99.880162794183633</v>
      </c>
      <c r="AX47">
        <v>98.365432373137907</v>
      </c>
      <c r="AY47">
        <v>11120.55775500002</v>
      </c>
      <c r="AZ47">
        <v>11913.354370000019</v>
      </c>
      <c r="BA47">
        <v>10858.07436300002</v>
      </c>
      <c r="BB47">
        <v>11688.146874</v>
      </c>
      <c r="BC47">
        <v>8728.9493300000067</v>
      </c>
      <c r="BD47">
        <v>1694.136915</v>
      </c>
      <c r="BE47">
        <v>1758.018427</v>
      </c>
      <c r="BF47">
        <v>1604.3913150000001</v>
      </c>
      <c r="BG47">
        <v>1431.5918019999999</v>
      </c>
      <c r="BH47">
        <v>1202.852255</v>
      </c>
      <c r="BI47">
        <v>10653.42685800001</v>
      </c>
      <c r="BJ47">
        <v>8559.7392090000012</v>
      </c>
      <c r="BK47">
        <v>8973.4126350000042</v>
      </c>
      <c r="BL47">
        <v>9295.0250610000057</v>
      </c>
      <c r="BM47">
        <v>9136.4882149999958</v>
      </c>
      <c r="BN47">
        <v>4817.9464279999956</v>
      </c>
      <c r="BO47">
        <v>1878.8632579999969</v>
      </c>
      <c r="BP47">
        <v>1199.4526780000001</v>
      </c>
      <c r="BQ47">
        <v>4371.2432179999996</v>
      </c>
      <c r="BR47">
        <v>4790.4492229999887</v>
      </c>
      <c r="BS47">
        <v>4202.9794050000046</v>
      </c>
      <c r="BT47">
        <v>3316.110788999998</v>
      </c>
      <c r="BU47">
        <v>4288.6479320000008</v>
      </c>
      <c r="BV47">
        <v>6616.3167410000024</v>
      </c>
      <c r="BW47">
        <v>5181.9352750000107</v>
      </c>
      <c r="BX47">
        <v>3627.6069689999972</v>
      </c>
      <c r="BY47">
        <v>3029.7848479999989</v>
      </c>
      <c r="BZ47">
        <v>3986.968346000001</v>
      </c>
      <c r="CA47">
        <v>3000.7775820000002</v>
      </c>
    </row>
    <row r="48">
      <c r="A48" t="s">
        <v>595</v>
      </c>
      <c r="B48">
        <v>2003</v>
      </c>
      <c r="C48" t="s">
        <v>598</v>
      </c>
      <c r="D48">
        <v>224</v>
      </c>
      <c r="E48" t="s">
        <v>37</v>
      </c>
      <c r="F48" t="s">
        <v>20</v>
      </c>
      <c r="G48" t="s">
        <v>622</v>
      </c>
      <c r="H48">
        <v>1.6938218557975711</v>
      </c>
      <c r="I48">
        <v>2.4497177517524249</v>
      </c>
      <c r="J48">
        <v>2.5403589653320142</v>
      </c>
      <c r="K48">
        <v>3.5329121690776248</v>
      </c>
      <c r="L48">
        <v>2.631651991699381</v>
      </c>
      <c r="M48">
        <v>9.9110904853894528</v>
      </c>
      <c r="N48">
        <v>7.7210146193113127</v>
      </c>
      <c r="O48">
        <v>2.604138670563747</v>
      </c>
      <c r="P48">
        <v>4.3785749039787012</v>
      </c>
      <c r="Q48">
        <v>1.679296776175236</v>
      </c>
      <c r="R48">
        <v>1.56752205007079</v>
      </c>
      <c r="S48">
        <v>2.1662516908620888</v>
      </c>
      <c r="T48">
        <v>2.935165499853142</v>
      </c>
      <c r="U48">
        <v>1.6698860510889959</v>
      </c>
      <c r="V48">
        <v>1.7801116570794551</v>
      </c>
      <c r="W48" t="s">
        <v>159</v>
      </c>
      <c r="X48" t="s">
        <v>160</v>
      </c>
      <c r="Y48" t="s">
        <v>161</v>
      </c>
      <c r="Z48" t="s">
        <v>162</v>
      </c>
      <c r="AA48" t="s">
        <v>163</v>
      </c>
      <c r="AB48" t="s">
        <v>164</v>
      </c>
      <c r="AC48" t="s">
        <v>165</v>
      </c>
      <c r="AD48" t="s">
        <v>166</v>
      </c>
      <c r="AE48" t="s">
        <v>167</v>
      </c>
      <c r="AF48" t="s">
        <v>168</v>
      </c>
      <c r="AG48" t="s">
        <v>169</v>
      </c>
      <c r="AH48" t="s">
        <v>170</v>
      </c>
      <c r="AI48" t="s">
        <v>171</v>
      </c>
      <c r="AJ48" t="s">
        <v>172</v>
      </c>
      <c r="AK48">
        <v>0.1331971135232729</v>
      </c>
      <c r="AL48">
        <v>1.072835013025875</v>
      </c>
      <c r="AM48">
        <v>5.8959849041125434</v>
      </c>
      <c r="AN48">
        <v>1.404854705282963</v>
      </c>
      <c r="AO48">
        <v>0.53326650017384036</v>
      </c>
      <c r="AP48">
        <v>3.9982234739740479</v>
      </c>
      <c r="AQ48">
        <v>7.3427611532008124</v>
      </c>
      <c r="AR48">
        <v>7.1811083968961746</v>
      </c>
      <c r="AS48">
        <v>0.29090239167441068</v>
      </c>
      <c r="AT48">
        <v>0.79888811013132921</v>
      </c>
      <c r="AU48">
        <v>8.4487161729626248</v>
      </c>
      <c r="AV48">
        <v>1.2298449431605161</v>
      </c>
      <c r="AW48">
        <v>0.10840673604480849</v>
      </c>
      <c r="AX48">
        <v>0.33393360089326363</v>
      </c>
      <c r="AY48">
        <v>193.346969</v>
      </c>
      <c r="AZ48">
        <v>304.4327980000001</v>
      </c>
      <c r="BA48">
        <v>289.73572800000011</v>
      </c>
      <c r="BB48">
        <v>455.19676100000009</v>
      </c>
      <c r="BC48">
        <v>301.10714599999989</v>
      </c>
      <c r="BD48">
        <v>211.80229700000001</v>
      </c>
      <c r="BE48">
        <v>167.006833</v>
      </c>
      <c r="BF48">
        <v>55.914900000000003</v>
      </c>
      <c r="BG48">
        <v>94.662785000000014</v>
      </c>
      <c r="BH48">
        <v>36.220677000000002</v>
      </c>
      <c r="BI48">
        <v>170.85435200000001</v>
      </c>
      <c r="BJ48">
        <v>192.87980200000001</v>
      </c>
      <c r="BK48">
        <v>276.85487999999998</v>
      </c>
      <c r="BL48">
        <v>163.251127</v>
      </c>
      <c r="BM48">
        <v>174.37174899999999</v>
      </c>
      <c r="BN48">
        <v>6.4925460000000008</v>
      </c>
      <c r="BO48">
        <v>21.819493999999999</v>
      </c>
      <c r="BP48">
        <v>76.506707999999989</v>
      </c>
      <c r="BQ48">
        <v>70.553670000000011</v>
      </c>
      <c r="BR48">
        <v>26.508876999999998</v>
      </c>
      <c r="BS48">
        <v>178.43135899999999</v>
      </c>
      <c r="BT48">
        <v>264.99742099999997</v>
      </c>
      <c r="BU48">
        <v>332.25079900000009</v>
      </c>
      <c r="BV48">
        <v>21.733277999999999</v>
      </c>
      <c r="BW48">
        <v>45.292125000000013</v>
      </c>
      <c r="BX48">
        <v>445.04666900000001</v>
      </c>
      <c r="BY48">
        <v>39.672007999999998</v>
      </c>
      <c r="BZ48">
        <v>4.3273279999999996</v>
      </c>
      <c r="CA48">
        <v>10.18712</v>
      </c>
    </row>
    <row r="49">
      <c r="A49" t="s">
        <v>595</v>
      </c>
      <c r="B49">
        <v>2003</v>
      </c>
      <c r="C49" t="s">
        <v>598</v>
      </c>
      <c r="D49">
        <v>225</v>
      </c>
      <c r="E49" t="s">
        <v>198</v>
      </c>
      <c r="F49" t="s">
        <v>199</v>
      </c>
      <c r="G49" t="s">
        <v>206</v>
      </c>
      <c r="H49">
        <v>0.62710886651043318</v>
      </c>
      <c r="I49">
        <v>1.132372126106592</v>
      </c>
      <c r="J49">
        <v>0.98405588925926901</v>
      </c>
      <c r="K49">
        <v>2.2226108387721148</v>
      </c>
      <c r="L49">
        <v>1.0622216350243689</v>
      </c>
      <c r="M49">
        <v>6.5609507656341766</v>
      </c>
      <c r="N49">
        <v>2.606926238080129</v>
      </c>
      <c r="O49">
        <v>1.057358105521949</v>
      </c>
      <c r="P49">
        <v>1.0790183604544421</v>
      </c>
      <c r="Q49">
        <v>0.073115038834861895</v>
      </c>
      <c r="R49">
        <v>0.5093494576749702</v>
      </c>
      <c r="S49">
        <v>1.361947567428244</v>
      </c>
      <c r="T49">
        <v>0.64033630317007029</v>
      </c>
      <c r="U49">
        <v>1.117664642757195</v>
      </c>
      <c r="V49">
        <v>1.4475662770900719</v>
      </c>
      <c r="W49" t="s">
        <v>159</v>
      </c>
      <c r="X49" t="s">
        <v>160</v>
      </c>
      <c r="Y49" t="s">
        <v>161</v>
      </c>
      <c r="Z49" t="s">
        <v>162</v>
      </c>
      <c r="AA49" t="s">
        <v>163</v>
      </c>
      <c r="AB49" t="s">
        <v>164</v>
      </c>
      <c r="AC49" t="s">
        <v>165</v>
      </c>
      <c r="AD49" t="s">
        <v>166</v>
      </c>
      <c r="AE49" t="s">
        <v>167</v>
      </c>
      <c r="AF49" t="s">
        <v>168</v>
      </c>
      <c r="AG49" t="s">
        <v>169</v>
      </c>
      <c r="AH49" t="s">
        <v>170</v>
      </c>
      <c r="AI49" t="s">
        <v>171</v>
      </c>
      <c r="AJ49" t="s">
        <v>172</v>
      </c>
      <c r="AK49">
        <v>0.1221927813997573</v>
      </c>
      <c r="AL49">
        <v>0</v>
      </c>
      <c r="AM49">
        <v>3.5114451354982692</v>
      </c>
      <c r="AN49">
        <v>0.63123765915890906</v>
      </c>
      <c r="AO49">
        <v>0.52146860053105459</v>
      </c>
      <c r="AP49">
        <v>3.3010768659991738</v>
      </c>
      <c r="AQ49">
        <v>7.0600174863823044</v>
      </c>
      <c r="AR49">
        <v>0.39717526786688911</v>
      </c>
      <c r="AS49">
        <v>0.044803213915224301</v>
      </c>
      <c r="AT49">
        <v>0.1216270630332464</v>
      </c>
      <c r="AU49">
        <v>3.4753703558523039</v>
      </c>
      <c r="AV49">
        <v>0.29459901701897528</v>
      </c>
      <c r="AW49">
        <v>0</v>
      </c>
      <c r="AX49">
        <v>0</v>
      </c>
      <c r="AY49"/>
      <c r="AZ49"/>
      <c r="BA49"/>
      <c r="BB49"/>
      <c r="BC49"/>
      <c r="BD49"/>
      <c r="BE49"/>
      <c r="BF49"/>
      <c r="BG49"/>
      <c r="BH49"/>
      <c r="BI49"/>
      <c r="BJ49"/>
      <c r="BK49"/>
      <c r="BL49"/>
      <c r="BM49"/>
      <c r="BN49"/>
      <c r="BO49"/>
      <c r="BP49"/>
      <c r="BQ49"/>
      <c r="BR49"/>
      <c r="BS49"/>
      <c r="BT49"/>
      <c r="BU49"/>
      <c r="BV49"/>
      <c r="BW49"/>
      <c r="BX49"/>
      <c r="BY49"/>
      <c r="BZ49"/>
      <c r="CA49"/>
    </row>
    <row r="50">
      <c r="A50" t="s">
        <v>595</v>
      </c>
      <c r="B50">
        <v>2003</v>
      </c>
      <c r="C50" t="s">
        <v>598</v>
      </c>
      <c r="D50">
        <v>226</v>
      </c>
      <c r="E50" t="s">
        <v>198</v>
      </c>
      <c r="F50" t="s">
        <v>200</v>
      </c>
      <c r="G50" t="s">
        <v>206</v>
      </c>
      <c r="H50">
        <v>98.306178144202377</v>
      </c>
      <c r="I50">
        <v>97.550282248247527</v>
      </c>
      <c r="J50">
        <v>97.459641034668039</v>
      </c>
      <c r="K50">
        <v>96.467087830922367</v>
      </c>
      <c r="L50">
        <v>97.368348008300515</v>
      </c>
      <c r="M50">
        <v>90.088909514610577</v>
      </c>
      <c r="N50">
        <v>92.278985380688795</v>
      </c>
      <c r="O50">
        <v>97.395861329436286</v>
      </c>
      <c r="P50">
        <v>95.621425096021255</v>
      </c>
      <c r="Q50">
        <v>98.320703223824736</v>
      </c>
      <c r="R50">
        <v>98.432477949929208</v>
      </c>
      <c r="S50">
        <v>97.833748309137789</v>
      </c>
      <c r="T50">
        <v>97.064834500146929</v>
      </c>
      <c r="U50">
        <v>98.330113948911048</v>
      </c>
      <c r="V50">
        <v>98.219888342920513</v>
      </c>
      <c r="W50" t="s">
        <v>159</v>
      </c>
      <c r="X50" t="s">
        <v>160</v>
      </c>
      <c r="Y50" t="s">
        <v>161</v>
      </c>
      <c r="Z50" t="s">
        <v>162</v>
      </c>
      <c r="AA50" t="s">
        <v>163</v>
      </c>
      <c r="AB50" t="s">
        <v>164</v>
      </c>
      <c r="AC50" t="s">
        <v>165</v>
      </c>
      <c r="AD50" t="s">
        <v>166</v>
      </c>
      <c r="AE50" t="s">
        <v>167</v>
      </c>
      <c r="AF50" t="s">
        <v>168</v>
      </c>
      <c r="AG50" t="s">
        <v>169</v>
      </c>
      <c r="AH50" t="s">
        <v>170</v>
      </c>
      <c r="AI50" t="s">
        <v>171</v>
      </c>
      <c r="AJ50" t="s">
        <v>172</v>
      </c>
      <c r="AK50">
        <v>99.866802886476719</v>
      </c>
      <c r="AL50">
        <v>98.92716498697412</v>
      </c>
      <c r="AM50">
        <v>94.10401509588749</v>
      </c>
      <c r="AN50">
        <v>98.595145294717042</v>
      </c>
      <c r="AO50">
        <v>99.466733499826134</v>
      </c>
      <c r="AP50">
        <v>96.001776526025935</v>
      </c>
      <c r="AQ50">
        <v>92.657238846799203</v>
      </c>
      <c r="AR50">
        <v>92.818891603103836</v>
      </c>
      <c r="AS50">
        <v>99.709097608325564</v>
      </c>
      <c r="AT50">
        <v>99.201111889868685</v>
      </c>
      <c r="AU50">
        <v>91.551283827037395</v>
      </c>
      <c r="AV50">
        <v>98.770155056839485</v>
      </c>
      <c r="AW50">
        <v>99.891593263955187</v>
      </c>
      <c r="AX50">
        <v>99.666066399106739</v>
      </c>
      <c r="AY50"/>
      <c r="AZ50"/>
      <c r="BA50"/>
      <c r="BB50"/>
      <c r="BC50"/>
      <c r="BD50"/>
      <c r="BE50"/>
      <c r="BF50"/>
      <c r="BG50"/>
      <c r="BH50"/>
      <c r="BI50"/>
      <c r="BJ50"/>
      <c r="BK50"/>
      <c r="BL50"/>
      <c r="BM50"/>
      <c r="BN50"/>
      <c r="BO50"/>
      <c r="BP50"/>
      <c r="BQ50"/>
      <c r="BR50"/>
      <c r="BS50"/>
      <c r="BT50"/>
      <c r="BU50"/>
      <c r="BV50"/>
      <c r="BW50"/>
      <c r="BX50"/>
      <c r="BY50"/>
      <c r="BZ50"/>
      <c r="CA50"/>
    </row>
    <row r="51">
      <c r="A51" t="s">
        <v>595</v>
      </c>
      <c r="B51">
        <v>2003</v>
      </c>
      <c r="C51" t="s">
        <v>598</v>
      </c>
      <c r="D51">
        <v>227</v>
      </c>
      <c r="E51" t="s">
        <v>198</v>
      </c>
      <c r="F51" t="s">
        <v>201</v>
      </c>
      <c r="G51" t="s">
        <v>206</v>
      </c>
      <c r="H51">
        <v>1.066712989287139</v>
      </c>
      <c r="I51">
        <v>1.317345625645832</v>
      </c>
      <c r="J51">
        <v>1.5563030760727441</v>
      </c>
      <c r="K51">
        <v>1.3103013303055091</v>
      </c>
      <c r="L51">
        <v>1.5694303566750121</v>
      </c>
      <c r="M51">
        <v>3.3501397197552758</v>
      </c>
      <c r="N51">
        <v>5.1140883812311824</v>
      </c>
      <c r="O51">
        <v>1.5467805650417981</v>
      </c>
      <c r="P51">
        <v>3.2995565435242589</v>
      </c>
      <c r="Q51">
        <v>1.6061817373403739</v>
      </c>
      <c r="R51">
        <v>1.058172592395821</v>
      </c>
      <c r="S51">
        <v>0.80430412343384416</v>
      </c>
      <c r="T51">
        <v>2.2948291966830712</v>
      </c>
      <c r="U51">
        <v>0.55222140833180078</v>
      </c>
      <c r="V51">
        <v>0.33254537998938261</v>
      </c>
      <c r="W51" t="s">
        <v>159</v>
      </c>
      <c r="X51" t="s">
        <v>160</v>
      </c>
      <c r="Y51" t="s">
        <v>161</v>
      </c>
      <c r="Z51" t="s">
        <v>162</v>
      </c>
      <c r="AA51" t="s">
        <v>163</v>
      </c>
      <c r="AB51" t="s">
        <v>164</v>
      </c>
      <c r="AC51" t="s">
        <v>165</v>
      </c>
      <c r="AD51" t="s">
        <v>166</v>
      </c>
      <c r="AE51" t="s">
        <v>167</v>
      </c>
      <c r="AF51" t="s">
        <v>168</v>
      </c>
      <c r="AG51" t="s">
        <v>169</v>
      </c>
      <c r="AH51" t="s">
        <v>170</v>
      </c>
      <c r="AI51" t="s">
        <v>171</v>
      </c>
      <c r="AJ51" t="s">
        <v>172</v>
      </c>
      <c r="AK51">
        <v>0.011004332123515599</v>
      </c>
      <c r="AL51">
        <v>1.072835013025875</v>
      </c>
      <c r="AM51">
        <v>2.3845397686142742</v>
      </c>
      <c r="AN51">
        <v>0.77361704612405402</v>
      </c>
      <c r="AO51">
        <v>0.011797899642785801</v>
      </c>
      <c r="AP51">
        <v>0.69714660797487416</v>
      </c>
      <c r="AQ51">
        <v>0.28274366681850821</v>
      </c>
      <c r="AR51">
        <v>6.7839331290292826</v>
      </c>
      <c r="AS51">
        <v>0.24609917775918649</v>
      </c>
      <c r="AT51">
        <v>0.67726104709808277</v>
      </c>
      <c r="AU51">
        <v>4.9733458171103218</v>
      </c>
      <c r="AV51">
        <v>0.93524592614154034</v>
      </c>
      <c r="AW51">
        <v>0.10840673604480849</v>
      </c>
      <c r="AX51">
        <v>0.33393360089326363</v>
      </c>
      <c r="AY51"/>
      <c r="AZ51"/>
      <c r="BA51"/>
      <c r="BB51"/>
      <c r="BC51"/>
      <c r="BD51"/>
      <c r="BE51"/>
      <c r="BF51"/>
      <c r="BG51"/>
      <c r="BH51"/>
      <c r="BI51"/>
      <c r="BJ51"/>
      <c r="BK51"/>
      <c r="BL51"/>
      <c r="BM51"/>
      <c r="BN51"/>
      <c r="BO51"/>
      <c r="BP51"/>
      <c r="BQ51"/>
      <c r="BR51"/>
      <c r="BS51"/>
      <c r="BT51"/>
      <c r="BU51"/>
      <c r="BV51"/>
      <c r="BW51"/>
      <c r="BX51"/>
      <c r="BY51"/>
      <c r="BZ51"/>
      <c r="CA51"/>
    </row>
    <row r="52">
      <c r="A52" t="s">
        <v>595</v>
      </c>
      <c r="B52">
        <v>2006</v>
      </c>
      <c r="C52" t="s">
        <v>599</v>
      </c>
      <c r="D52">
        <v>16</v>
      </c>
      <c r="E52" t="s">
        <v>13</v>
      </c>
      <c r="F52" t="s">
        <v>14</v>
      </c>
      <c r="G52" t="s">
        <v>607</v>
      </c>
      <c r="H52">
        <v>66.777925599464567</v>
      </c>
      <c r="I52">
        <v>70.532357452078003</v>
      </c>
      <c r="J52">
        <v>72.648384820551101</v>
      </c>
      <c r="K52">
        <v>82.907565763220788</v>
      </c>
      <c r="L52">
        <v>97.664802239992895</v>
      </c>
      <c r="M52">
        <v>93.969419741355594</v>
      </c>
      <c r="N52">
        <v>95.494873807693764</v>
      </c>
      <c r="O52">
        <v>99.625403611302815</v>
      </c>
      <c r="P52">
        <v>100</v>
      </c>
      <c r="Q52">
        <v>100</v>
      </c>
      <c r="R52">
        <v>65.670430609747712</v>
      </c>
      <c r="S52">
        <v>70.622954480963955</v>
      </c>
      <c r="T52">
        <v>67.418960687186896</v>
      </c>
      <c r="U52">
        <v>75.105734965062894</v>
      </c>
      <c r="V52">
        <v>79.979694488362497</v>
      </c>
      <c r="W52" t="s">
        <v>245</v>
      </c>
      <c r="X52" t="s">
        <v>246</v>
      </c>
      <c r="Y52" t="s">
        <v>247</v>
      </c>
      <c r="Z52" t="s">
        <v>248</v>
      </c>
      <c r="AA52" t="s">
        <v>249</v>
      </c>
      <c r="AB52" t="s">
        <v>250</v>
      </c>
      <c r="AC52" t="s">
        <v>251</v>
      </c>
      <c r="AD52" t="s">
        <v>252</v>
      </c>
      <c r="AE52" t="s">
        <v>253</v>
      </c>
      <c r="AF52" t="s">
        <v>254</v>
      </c>
      <c r="AG52" t="s">
        <v>255</v>
      </c>
      <c r="AH52" t="s">
        <v>256</v>
      </c>
      <c r="AI52" t="s">
        <v>257</v>
      </c>
      <c r="AJ52" t="s">
        <v>206</v>
      </c>
      <c r="AK52">
        <v>76.432277283977584</v>
      </c>
      <c r="AL52">
        <v>76.637232893968104</v>
      </c>
      <c r="AM52">
        <v>86.502681540988675</v>
      </c>
      <c r="AN52">
        <v>81.272218685947735</v>
      </c>
      <c r="AO52">
        <v>88.560256655630951</v>
      </c>
      <c r="AP52">
        <v>86.67947101175703</v>
      </c>
      <c r="AQ52">
        <v>83.817718466474901</v>
      </c>
      <c r="AR52">
        <v>77.590849382491882</v>
      </c>
      <c r="AS52">
        <v>83.608951813764904</v>
      </c>
      <c r="AT52">
        <v>64.065590738786852</v>
      </c>
      <c r="AU52">
        <v>90.575975103174883</v>
      </c>
      <c r="AV52">
        <v>69.016142698520667</v>
      </c>
      <c r="AW52">
        <v>58.874139266597822</v>
      </c>
      <c r="AX52"/>
      <c r="AY52"/>
      <c r="AZ52"/>
      <c r="BA52"/>
      <c r="BB52"/>
      <c r="BC52"/>
      <c r="BD52"/>
      <c r="BE52"/>
      <c r="BF52"/>
      <c r="BG52"/>
      <c r="BH52"/>
      <c r="BI52"/>
      <c r="BJ52"/>
      <c r="BK52"/>
      <c r="BL52"/>
      <c r="BM52"/>
      <c r="BN52"/>
      <c r="BO52"/>
      <c r="BP52"/>
      <c r="BQ52"/>
      <c r="BR52"/>
      <c r="BS52"/>
      <c r="BT52"/>
      <c r="BU52"/>
      <c r="BV52"/>
      <c r="BW52"/>
      <c r="BX52"/>
      <c r="BY52"/>
      <c r="BZ52"/>
      <c r="CA52"/>
    </row>
    <row r="53">
      <c r="A53" t="s">
        <v>595</v>
      </c>
      <c r="B53">
        <v>2006</v>
      </c>
      <c r="C53" t="s">
        <v>599</v>
      </c>
      <c r="D53">
        <v>17</v>
      </c>
      <c r="E53" t="s">
        <v>13</v>
      </c>
      <c r="F53" t="s">
        <v>52</v>
      </c>
      <c r="G53" t="s">
        <v>206</v>
      </c>
      <c r="H53">
        <v>33.222074400535327</v>
      </c>
      <c r="I53">
        <v>29.467642547921951</v>
      </c>
      <c r="J53">
        <v>27.351615179448899</v>
      </c>
      <c r="K53">
        <v>17.092434236779098</v>
      </c>
      <c r="L53">
        <v>2.335197760007115</v>
      </c>
      <c r="M53">
        <v>6.0305802586444024</v>
      </c>
      <c r="N53">
        <v>4.5051261923062667</v>
      </c>
      <c r="O53">
        <v>0.37459638869717587</v>
      </c>
      <c r="P53">
        <v>0</v>
      </c>
      <c r="Q53">
        <v>0</v>
      </c>
      <c r="R53">
        <v>34.329569390252402</v>
      </c>
      <c r="S53">
        <v>29.377045519036049</v>
      </c>
      <c r="T53">
        <v>32.581039312813012</v>
      </c>
      <c r="U53">
        <v>24.894265034937071</v>
      </c>
      <c r="V53">
        <v>20.020305511637449</v>
      </c>
      <c r="W53" t="s">
        <v>245</v>
      </c>
      <c r="X53" t="s">
        <v>246</v>
      </c>
      <c r="Y53" t="s">
        <v>247</v>
      </c>
      <c r="Z53" t="s">
        <v>248</v>
      </c>
      <c r="AA53" t="s">
        <v>249</v>
      </c>
      <c r="AB53" t="s">
        <v>250</v>
      </c>
      <c r="AC53" t="s">
        <v>251</v>
      </c>
      <c r="AD53" t="s">
        <v>252</v>
      </c>
      <c r="AE53" t="s">
        <v>253</v>
      </c>
      <c r="AF53" t="s">
        <v>254</v>
      </c>
      <c r="AG53" t="s">
        <v>255</v>
      </c>
      <c r="AH53" t="s">
        <v>256</v>
      </c>
      <c r="AI53" t="s">
        <v>257</v>
      </c>
      <c r="AJ53" t="s">
        <v>206</v>
      </c>
      <c r="AK53">
        <v>23.567722716022391</v>
      </c>
      <c r="AL53">
        <v>23.362767106031779</v>
      </c>
      <c r="AM53">
        <v>13.49731845901128</v>
      </c>
      <c r="AN53">
        <v>18.727781314052191</v>
      </c>
      <c r="AO53">
        <v>11.43974334436904</v>
      </c>
      <c r="AP53">
        <v>13.32052898824295</v>
      </c>
      <c r="AQ53">
        <v>16.182281533525131</v>
      </c>
      <c r="AR53">
        <v>22.409150617508079</v>
      </c>
      <c r="AS53">
        <v>16.391048186235061</v>
      </c>
      <c r="AT53">
        <v>35.934409261213119</v>
      </c>
      <c r="AU53">
        <v>9.4240248968251805</v>
      </c>
      <c r="AV53">
        <v>30.98385730147924</v>
      </c>
      <c r="AW53">
        <v>41.125860733402106</v>
      </c>
      <c r="AX53"/>
      <c r="AY53"/>
      <c r="AZ53"/>
      <c r="BA53"/>
      <c r="BB53"/>
      <c r="BC53"/>
      <c r="BD53"/>
      <c r="BE53"/>
      <c r="BF53"/>
      <c r="BG53"/>
      <c r="BH53"/>
      <c r="BI53"/>
      <c r="BJ53"/>
      <c r="BK53"/>
      <c r="BL53"/>
      <c r="BM53"/>
      <c r="BN53"/>
      <c r="BO53"/>
      <c r="BP53"/>
      <c r="BQ53"/>
      <c r="BR53"/>
      <c r="BS53"/>
      <c r="BT53"/>
      <c r="BU53"/>
      <c r="BV53"/>
      <c r="BW53"/>
      <c r="BX53"/>
      <c r="BY53"/>
      <c r="BZ53"/>
      <c r="CA53"/>
    </row>
    <row r="54">
      <c r="A54" t="s">
        <v>595</v>
      </c>
      <c r="B54">
        <v>2006</v>
      </c>
      <c r="C54" t="s">
        <v>599</v>
      </c>
      <c r="D54">
        <v>18</v>
      </c>
      <c r="E54" t="s">
        <v>61</v>
      </c>
      <c r="F54" t="s">
        <v>15</v>
      </c>
      <c r="G54" t="s">
        <v>608</v>
      </c>
      <c r="H54">
        <v>43.990769115161093</v>
      </c>
      <c r="I54">
        <v>49.969323250213201</v>
      </c>
      <c r="J54">
        <v>46.346154402706723</v>
      </c>
      <c r="K54">
        <v>56.746346666156377</v>
      </c>
      <c r="L54">
        <v>82.54119476249042</v>
      </c>
      <c r="M54">
        <v>67.383253731690814</v>
      </c>
      <c r="N54">
        <v>77.895102592695707</v>
      </c>
      <c r="O54">
        <v>86.662651220183108</v>
      </c>
      <c r="P54">
        <v>80.339139811166561</v>
      </c>
      <c r="Q54">
        <v>92.854703965913743</v>
      </c>
      <c r="R54">
        <v>42.815551223737337</v>
      </c>
      <c r="S54">
        <v>49.837504735102449</v>
      </c>
      <c r="T54">
        <v>44.009294876957597</v>
      </c>
      <c r="U54">
        <v>49.026954075879097</v>
      </c>
      <c r="V54">
        <v>53.478073998193622</v>
      </c>
      <c r="W54" t="s">
        <v>245</v>
      </c>
      <c r="X54" t="s">
        <v>246</v>
      </c>
      <c r="Y54" t="s">
        <v>247</v>
      </c>
      <c r="Z54" t="s">
        <v>248</v>
      </c>
      <c r="AA54" t="s">
        <v>249</v>
      </c>
      <c r="AB54" t="s">
        <v>250</v>
      </c>
      <c r="AC54" t="s">
        <v>251</v>
      </c>
      <c r="AD54" t="s">
        <v>252</v>
      </c>
      <c r="AE54" t="s">
        <v>253</v>
      </c>
      <c r="AF54" t="s">
        <v>254</v>
      </c>
      <c r="AG54" t="s">
        <v>255</v>
      </c>
      <c r="AH54" t="s">
        <v>256</v>
      </c>
      <c r="AI54" t="s">
        <v>257</v>
      </c>
      <c r="AJ54" t="s">
        <v>206</v>
      </c>
      <c r="AK54">
        <v>61.367243795761823</v>
      </c>
      <c r="AL54">
        <v>55.225030884334622</v>
      </c>
      <c r="AM54">
        <v>64.409092387612063</v>
      </c>
      <c r="AN54">
        <v>60.650669159043737</v>
      </c>
      <c r="AO54">
        <v>66.539380204669882</v>
      </c>
      <c r="AP54">
        <v>55.91140473848899</v>
      </c>
      <c r="AQ54">
        <v>50.068742783632658</v>
      </c>
      <c r="AR54">
        <v>64.23891401250448</v>
      </c>
      <c r="AS54">
        <v>72.128686807107627</v>
      </c>
      <c r="AT54">
        <v>41.522983992732399</v>
      </c>
      <c r="AU54">
        <v>47.044999168944102</v>
      </c>
      <c r="AV54">
        <v>51.565708879182047</v>
      </c>
      <c r="AW54">
        <v>41.24458203012027</v>
      </c>
      <c r="AX54"/>
      <c r="AY54"/>
      <c r="AZ54"/>
      <c r="BA54"/>
      <c r="BB54"/>
      <c r="BC54"/>
      <c r="BD54"/>
      <c r="BE54"/>
      <c r="BF54"/>
      <c r="BG54"/>
      <c r="BH54"/>
      <c r="BI54"/>
      <c r="BJ54"/>
      <c r="BK54"/>
      <c r="BL54"/>
      <c r="BM54"/>
      <c r="BN54"/>
      <c r="BO54"/>
      <c r="BP54"/>
      <c r="BQ54"/>
      <c r="BR54"/>
      <c r="BS54"/>
      <c r="BT54"/>
      <c r="BU54"/>
      <c r="BV54"/>
      <c r="BW54"/>
      <c r="BX54"/>
      <c r="BY54"/>
      <c r="BZ54"/>
      <c r="CA54"/>
    </row>
    <row r="55">
      <c r="A55" t="s">
        <v>595</v>
      </c>
      <c r="B55">
        <v>2006</v>
      </c>
      <c r="C55" t="s">
        <v>599</v>
      </c>
      <c r="D55">
        <v>19</v>
      </c>
      <c r="E55" t="s">
        <v>61</v>
      </c>
      <c r="F55" t="s">
        <v>16</v>
      </c>
      <c r="G55" t="s">
        <v>609</v>
      </c>
      <c r="H55">
        <v>22.787156484303519</v>
      </c>
      <c r="I55">
        <v>20.563034201864781</v>
      </c>
      <c r="J55">
        <v>26.30223041784436</v>
      </c>
      <c r="K55">
        <v>26.161219097064329</v>
      </c>
      <c r="L55">
        <v>15.123607477502579</v>
      </c>
      <c r="M55">
        <v>26.58616600966479</v>
      </c>
      <c r="N55">
        <v>17.5997712149981</v>
      </c>
      <c r="O55">
        <v>12.962752391119681</v>
      </c>
      <c r="P55">
        <v>19.66086018883345</v>
      </c>
      <c r="Q55">
        <v>7.145296034086277</v>
      </c>
      <c r="R55">
        <v>22.854879386010239</v>
      </c>
      <c r="S55">
        <v>20.785449745861438</v>
      </c>
      <c r="T55">
        <v>23.409665810229288</v>
      </c>
      <c r="U55">
        <v>26.07878088918384</v>
      </c>
      <c r="V55">
        <v>26.501620490168872</v>
      </c>
      <c r="W55" t="s">
        <v>245</v>
      </c>
      <c r="X55" t="s">
        <v>246</v>
      </c>
      <c r="Y55" t="s">
        <v>247</v>
      </c>
      <c r="Z55" t="s">
        <v>248</v>
      </c>
      <c r="AA55" t="s">
        <v>249</v>
      </c>
      <c r="AB55" t="s">
        <v>250</v>
      </c>
      <c r="AC55" t="s">
        <v>251</v>
      </c>
      <c r="AD55" t="s">
        <v>252</v>
      </c>
      <c r="AE55" t="s">
        <v>253</v>
      </c>
      <c r="AF55" t="s">
        <v>254</v>
      </c>
      <c r="AG55" t="s">
        <v>255</v>
      </c>
      <c r="AH55" t="s">
        <v>256</v>
      </c>
      <c r="AI55" t="s">
        <v>257</v>
      </c>
      <c r="AJ55" t="s">
        <v>206</v>
      </c>
      <c r="AK55">
        <v>15.0650334882157</v>
      </c>
      <c r="AL55">
        <v>21.412202009633429</v>
      </c>
      <c r="AM55">
        <v>22.093589153376559</v>
      </c>
      <c r="AN55">
        <v>20.621549526903909</v>
      </c>
      <c r="AO55">
        <v>22.020876450961161</v>
      </c>
      <c r="AP55">
        <v>30.76806627326803</v>
      </c>
      <c r="AQ55">
        <v>33.7489756828422</v>
      </c>
      <c r="AR55">
        <v>13.35193536998743</v>
      </c>
      <c r="AS55">
        <v>11.48026500665723</v>
      </c>
      <c r="AT55">
        <v>22.542606746054421</v>
      </c>
      <c r="AU55">
        <v>43.530975934230803</v>
      </c>
      <c r="AV55">
        <v>17.450433819338691</v>
      </c>
      <c r="AW55">
        <v>17.629557236477471</v>
      </c>
      <c r="AX55"/>
      <c r="AY55"/>
      <c r="AZ55"/>
      <c r="BA55"/>
      <c r="BB55"/>
      <c r="BC55"/>
      <c r="BD55"/>
      <c r="BE55"/>
      <c r="BF55"/>
      <c r="BG55"/>
      <c r="BH55"/>
      <c r="BI55"/>
      <c r="BJ55"/>
      <c r="BK55"/>
      <c r="BL55"/>
      <c r="BM55"/>
      <c r="BN55"/>
      <c r="BO55"/>
      <c r="BP55"/>
      <c r="BQ55"/>
      <c r="BR55"/>
      <c r="BS55"/>
      <c r="BT55"/>
      <c r="BU55"/>
      <c r="BV55"/>
      <c r="BW55"/>
      <c r="BX55"/>
      <c r="BY55"/>
      <c r="BZ55"/>
      <c r="CA55"/>
    </row>
    <row r="56">
      <c r="A56" t="s">
        <v>595</v>
      </c>
      <c r="B56">
        <v>2006</v>
      </c>
      <c r="C56" t="s">
        <v>599</v>
      </c>
      <c r="D56">
        <v>20</v>
      </c>
      <c r="E56" t="s">
        <v>61</v>
      </c>
      <c r="F56" t="s">
        <v>22</v>
      </c>
      <c r="G56" t="s">
        <v>610</v>
      </c>
      <c r="H56">
        <v>26.668692474843329</v>
      </c>
      <c r="I56">
        <v>23.447399103095599</v>
      </c>
      <c r="J56">
        <v>25.935492672308609</v>
      </c>
      <c r="K56">
        <v>16.230130648556919</v>
      </c>
      <c r="L56">
        <v>2.3351977600069991</v>
      </c>
      <c r="M56">
        <v>6.0305802586443953</v>
      </c>
      <c r="N56">
        <v>4.5051261923061956</v>
      </c>
      <c r="O56">
        <v>0.3745963886972099</v>
      </c>
      <c r="P56">
        <v>-1.0658141036399999e-14</v>
      </c>
      <c r="Q56">
        <v>-1.95399252334e-14</v>
      </c>
      <c r="R56">
        <v>27.360809896831821</v>
      </c>
      <c r="S56">
        <v>23.613407529338861</v>
      </c>
      <c r="T56">
        <v>28.036559335935479</v>
      </c>
      <c r="U56">
        <v>23.63305495911813</v>
      </c>
      <c r="V56">
        <v>18.930596059351501</v>
      </c>
      <c r="W56" t="s">
        <v>245</v>
      </c>
      <c r="X56" t="s">
        <v>246</v>
      </c>
      <c r="Y56" t="s">
        <v>247</v>
      </c>
      <c r="Z56" t="s">
        <v>248</v>
      </c>
      <c r="AA56" t="s">
        <v>249</v>
      </c>
      <c r="AB56" t="s">
        <v>250</v>
      </c>
      <c r="AC56" t="s">
        <v>251</v>
      </c>
      <c r="AD56" t="s">
        <v>252</v>
      </c>
      <c r="AE56" t="s">
        <v>253</v>
      </c>
      <c r="AF56" t="s">
        <v>254</v>
      </c>
      <c r="AG56" t="s">
        <v>255</v>
      </c>
      <c r="AH56" t="s">
        <v>256</v>
      </c>
      <c r="AI56" t="s">
        <v>257</v>
      </c>
      <c r="AJ56" t="s">
        <v>206</v>
      </c>
      <c r="AK56">
        <v>23.567722716022491</v>
      </c>
      <c r="AL56">
        <v>11.01749501057863</v>
      </c>
      <c r="AM56">
        <v>13.49731845901138</v>
      </c>
      <c r="AN56">
        <v>17.10290355738028</v>
      </c>
      <c r="AO56">
        <v>11.43974334436896</v>
      </c>
      <c r="AP56">
        <v>13.32052898824298</v>
      </c>
      <c r="AQ56">
        <v>15.917027453997511</v>
      </c>
      <c r="AR56">
        <v>20.604353344461909</v>
      </c>
      <c r="AS56">
        <v>15.34051785173973</v>
      </c>
      <c r="AT56">
        <v>35.934409261213183</v>
      </c>
      <c r="AU56">
        <v>8.7853554706689732</v>
      </c>
      <c r="AV56">
        <v>29.114775218897289</v>
      </c>
      <c r="AW56">
        <v>21.478246835012971</v>
      </c>
      <c r="AX56"/>
      <c r="AY56"/>
      <c r="AZ56"/>
      <c r="BA56"/>
      <c r="BB56"/>
      <c r="BC56"/>
      <c r="BD56"/>
      <c r="BE56"/>
      <c r="BF56"/>
      <c r="BG56"/>
      <c r="BH56"/>
      <c r="BI56"/>
      <c r="BJ56"/>
      <c r="BK56"/>
      <c r="BL56"/>
      <c r="BM56"/>
      <c r="BN56"/>
      <c r="BO56"/>
      <c r="BP56"/>
      <c r="BQ56"/>
      <c r="BR56"/>
      <c r="BS56"/>
      <c r="BT56"/>
      <c r="BU56"/>
      <c r="BV56"/>
      <c r="BW56"/>
      <c r="BX56"/>
      <c r="BY56"/>
      <c r="BZ56"/>
      <c r="CA56"/>
    </row>
    <row r="57">
      <c r="A57" t="s">
        <v>595</v>
      </c>
      <c r="B57">
        <v>2006</v>
      </c>
      <c r="C57" t="s">
        <v>599</v>
      </c>
      <c r="D57">
        <v>21</v>
      </c>
      <c r="E57" t="s">
        <v>61</v>
      </c>
      <c r="F57" t="s">
        <v>17</v>
      </c>
      <c r="G57" t="s">
        <v>611</v>
      </c>
      <c r="H57">
        <v>6.5533819256920562</v>
      </c>
      <c r="I57">
        <v>6.0202434448264199</v>
      </c>
      <c r="J57">
        <v>1.416122507140315</v>
      </c>
      <c r="K57">
        <v>0.86230358822236741</v>
      </c>
      <c r="L57">
        <v>0</v>
      </c>
      <c r="M57">
        <v>0</v>
      </c>
      <c r="N57">
        <v>0</v>
      </c>
      <c r="O57">
        <v>0</v>
      </c>
      <c r="P57">
        <v>0</v>
      </c>
      <c r="Q57">
        <v>0</v>
      </c>
      <c r="R57">
        <v>6.9687594934205936</v>
      </c>
      <c r="S57">
        <v>5.7636379896972496</v>
      </c>
      <c r="T57">
        <v>4.5444799768776249</v>
      </c>
      <c r="U57">
        <v>1.261210075818934</v>
      </c>
      <c r="V57">
        <v>1.089709452286008</v>
      </c>
      <c r="W57" t="s">
        <v>245</v>
      </c>
      <c r="X57" t="s">
        <v>246</v>
      </c>
      <c r="Y57" t="s">
        <v>247</v>
      </c>
      <c r="Z57" t="s">
        <v>248</v>
      </c>
      <c r="AA57" t="s">
        <v>249</v>
      </c>
      <c r="AB57" t="s">
        <v>250</v>
      </c>
      <c r="AC57" t="s">
        <v>251</v>
      </c>
      <c r="AD57" t="s">
        <v>252</v>
      </c>
      <c r="AE57" t="s">
        <v>253</v>
      </c>
      <c r="AF57" t="s">
        <v>254</v>
      </c>
      <c r="AG57" t="s">
        <v>255</v>
      </c>
      <c r="AH57" t="s">
        <v>256</v>
      </c>
      <c r="AI57" t="s">
        <v>257</v>
      </c>
      <c r="AJ57" t="s">
        <v>206</v>
      </c>
      <c r="AK57">
        <v>0</v>
      </c>
      <c r="AL57">
        <v>12.345272095453311</v>
      </c>
      <c r="AM57">
        <v>0</v>
      </c>
      <c r="AN57">
        <v>1.6248777566720709</v>
      </c>
      <c r="AO57">
        <v>0</v>
      </c>
      <c r="AP57">
        <v>0</v>
      </c>
      <c r="AQ57">
        <v>0.26525407952763602</v>
      </c>
      <c r="AR57">
        <v>1.804797273046181</v>
      </c>
      <c r="AS57">
        <v>1.050530334495414</v>
      </c>
      <c r="AT57">
        <v>0</v>
      </c>
      <c r="AU57">
        <v>0.63866942615612277</v>
      </c>
      <c r="AV57">
        <v>1.869082082581965</v>
      </c>
      <c r="AW57">
        <v>19.647613898389299</v>
      </c>
      <c r="AX57"/>
      <c r="AY57"/>
      <c r="AZ57"/>
      <c r="BA57"/>
      <c r="BB57"/>
      <c r="BC57"/>
      <c r="BD57"/>
      <c r="BE57"/>
      <c r="BF57"/>
      <c r="BG57"/>
      <c r="BH57"/>
      <c r="BI57"/>
      <c r="BJ57"/>
      <c r="BK57"/>
      <c r="BL57"/>
      <c r="BM57"/>
      <c r="BN57"/>
      <c r="BO57"/>
      <c r="BP57"/>
      <c r="BQ57"/>
      <c r="BR57"/>
      <c r="BS57"/>
      <c r="BT57"/>
      <c r="BU57"/>
      <c r="BV57"/>
      <c r="BW57"/>
      <c r="BX57"/>
      <c r="BY57"/>
      <c r="BZ57"/>
      <c r="CA57"/>
    </row>
    <row r="58">
      <c r="A58" t="s">
        <v>595</v>
      </c>
      <c r="B58">
        <v>2006</v>
      </c>
      <c r="C58" t="s">
        <v>599</v>
      </c>
      <c r="D58">
        <v>22</v>
      </c>
      <c r="E58" t="s">
        <v>55</v>
      </c>
      <c r="F58" t="s">
        <v>50</v>
      </c>
      <c r="G58" t="s">
        <v>206</v>
      </c>
      <c r="H58">
        <v>34.123786086110819</v>
      </c>
      <c r="I58">
        <v>29.154043540705391</v>
      </c>
      <c r="J58">
        <v>36.204838528500723</v>
      </c>
      <c r="K58">
        <v>31.554682442105779</v>
      </c>
      <c r="L58">
        <v>15.485217939968949</v>
      </c>
      <c r="M58">
        <v>28.292359453576911</v>
      </c>
      <c r="N58">
        <v>18.430069084588009</v>
      </c>
      <c r="O58">
        <v>13.01149297391556</v>
      </c>
      <c r="P58">
        <v>19.66086018883345</v>
      </c>
      <c r="Q58">
        <v>7.1452960340862779</v>
      </c>
      <c r="R58">
        <v>34.802390016029243</v>
      </c>
      <c r="S58">
        <v>29.43157773364473</v>
      </c>
      <c r="T58">
        <v>34.722673817008783</v>
      </c>
      <c r="U58">
        <v>34.722755727395473</v>
      </c>
      <c r="V58">
        <v>33.135436012480653</v>
      </c>
      <c r="W58" t="s">
        <v>245</v>
      </c>
      <c r="X58" t="s">
        <v>246</v>
      </c>
      <c r="Y58" t="s">
        <v>247</v>
      </c>
      <c r="Z58" t="s">
        <v>248</v>
      </c>
      <c r="AA58" t="s">
        <v>249</v>
      </c>
      <c r="AB58" t="s">
        <v>250</v>
      </c>
      <c r="AC58" t="s">
        <v>251</v>
      </c>
      <c r="AD58" t="s">
        <v>252</v>
      </c>
      <c r="AE58" t="s">
        <v>253</v>
      </c>
      <c r="AF58" t="s">
        <v>254</v>
      </c>
      <c r="AG58" t="s">
        <v>255</v>
      </c>
      <c r="AH58" t="s">
        <v>256</v>
      </c>
      <c r="AI58" t="s">
        <v>257</v>
      </c>
      <c r="AJ58" t="s">
        <v>206</v>
      </c>
      <c r="AK58">
        <v>19.710303059848471</v>
      </c>
      <c r="AL58">
        <v>27.939685712894171</v>
      </c>
      <c r="AM58">
        <v>25.540929783671121</v>
      </c>
      <c r="AN58">
        <v>25.37343001129296</v>
      </c>
      <c r="AO58">
        <v>24.8654162516601</v>
      </c>
      <c r="AP58">
        <v>35.496370610169862</v>
      </c>
      <c r="AQ58">
        <v>40.264727196482909</v>
      </c>
      <c r="AR58">
        <v>17.208131469431041</v>
      </c>
      <c r="AS58">
        <v>13.730904116856999</v>
      </c>
      <c r="AT58">
        <v>35.186761701717337</v>
      </c>
      <c r="AU58">
        <v>48.060179186196741</v>
      </c>
      <c r="AV58">
        <v>25.284568416937532</v>
      </c>
      <c r="AW58">
        <v>29.94448404017616</v>
      </c>
      <c r="AX58"/>
      <c r="AY58"/>
      <c r="AZ58"/>
      <c r="BA58"/>
      <c r="BB58"/>
      <c r="BC58"/>
      <c r="BD58"/>
      <c r="BE58"/>
      <c r="BF58"/>
      <c r="BG58"/>
      <c r="BH58"/>
      <c r="BI58"/>
      <c r="BJ58"/>
      <c r="BK58"/>
      <c r="BL58"/>
      <c r="BM58"/>
      <c r="BN58"/>
      <c r="BO58"/>
      <c r="BP58"/>
      <c r="BQ58"/>
      <c r="BR58"/>
      <c r="BS58"/>
      <c r="BT58"/>
      <c r="BU58"/>
      <c r="BV58"/>
      <c r="BW58"/>
      <c r="BX58"/>
      <c r="BY58"/>
      <c r="BZ58"/>
      <c r="CA58"/>
    </row>
    <row r="59">
      <c r="A59" t="s">
        <v>595</v>
      </c>
      <c r="B59">
        <v>2006</v>
      </c>
      <c r="C59" t="s">
        <v>599</v>
      </c>
      <c r="D59">
        <v>23</v>
      </c>
      <c r="E59" t="s">
        <v>55</v>
      </c>
      <c r="F59" t="s">
        <v>49</v>
      </c>
      <c r="G59" t="s">
        <v>206</v>
      </c>
      <c r="H59">
        <v>65.876213913889259</v>
      </c>
      <c r="I59">
        <v>70.845956459294584</v>
      </c>
      <c r="J59">
        <v>63.795161471499242</v>
      </c>
      <c r="K59">
        <v>68.445317557894143</v>
      </c>
      <c r="L59">
        <v>84.514782060031152</v>
      </c>
      <c r="M59">
        <v>71.707640546423107</v>
      </c>
      <c r="N59">
        <v>81.56993091541203</v>
      </c>
      <c r="O59">
        <v>86.98850702608442</v>
      </c>
      <c r="P59">
        <v>80.339139811166561</v>
      </c>
      <c r="Q59">
        <v>92.854703965913743</v>
      </c>
      <c r="R59">
        <v>65.19760998397058</v>
      </c>
      <c r="S59">
        <v>70.568422266355171</v>
      </c>
      <c r="T59">
        <v>65.277326182991203</v>
      </c>
      <c r="U59">
        <v>65.277244272604591</v>
      </c>
      <c r="V59">
        <v>66.864563987519347</v>
      </c>
      <c r="W59" t="s">
        <v>245</v>
      </c>
      <c r="X59" t="s">
        <v>246</v>
      </c>
      <c r="Y59" t="s">
        <v>247</v>
      </c>
      <c r="Z59" t="s">
        <v>248</v>
      </c>
      <c r="AA59" t="s">
        <v>249</v>
      </c>
      <c r="AB59" t="s">
        <v>250</v>
      </c>
      <c r="AC59" t="s">
        <v>251</v>
      </c>
      <c r="AD59" t="s">
        <v>252</v>
      </c>
      <c r="AE59" t="s">
        <v>253</v>
      </c>
      <c r="AF59" t="s">
        <v>254</v>
      </c>
      <c r="AG59" t="s">
        <v>255</v>
      </c>
      <c r="AH59" t="s">
        <v>256</v>
      </c>
      <c r="AI59" t="s">
        <v>257</v>
      </c>
      <c r="AJ59" t="s">
        <v>206</v>
      </c>
      <c r="AK59">
        <v>80.289696940151444</v>
      </c>
      <c r="AL59">
        <v>72.060314287105768</v>
      </c>
      <c r="AM59">
        <v>74.459070216328811</v>
      </c>
      <c r="AN59">
        <v>74.626569988706933</v>
      </c>
      <c r="AO59">
        <v>75.134583748339992</v>
      </c>
      <c r="AP59">
        <v>64.503629389830124</v>
      </c>
      <c r="AQ59">
        <v>59.735272803517027</v>
      </c>
      <c r="AR59">
        <v>82.791868530568991</v>
      </c>
      <c r="AS59">
        <v>86.269095883142938</v>
      </c>
      <c r="AT59">
        <v>64.813238298282613</v>
      </c>
      <c r="AU59">
        <v>51.93982081380328</v>
      </c>
      <c r="AV59">
        <v>74.715431583062582</v>
      </c>
      <c r="AW59">
        <v>70.055515959823708</v>
      </c>
      <c r="AX59"/>
      <c r="AY59"/>
      <c r="AZ59"/>
      <c r="BA59"/>
      <c r="BB59"/>
      <c r="BC59"/>
      <c r="BD59"/>
      <c r="BE59"/>
      <c r="BF59"/>
      <c r="BG59"/>
      <c r="BH59"/>
      <c r="BI59"/>
      <c r="BJ59"/>
      <c r="BK59"/>
      <c r="BL59"/>
      <c r="BM59"/>
      <c r="BN59"/>
      <c r="BO59"/>
      <c r="BP59"/>
      <c r="BQ59"/>
      <c r="BR59"/>
      <c r="BS59"/>
      <c r="BT59"/>
      <c r="BU59"/>
      <c r="BV59"/>
      <c r="BW59"/>
      <c r="BX59"/>
      <c r="BY59"/>
      <c r="BZ59"/>
      <c r="CA59"/>
    </row>
    <row r="60">
      <c r="A60" t="s">
        <v>595</v>
      </c>
      <c r="B60">
        <v>2006</v>
      </c>
      <c r="C60" t="s">
        <v>599</v>
      </c>
      <c r="D60">
        <v>25</v>
      </c>
      <c r="E60" t="s">
        <v>55</v>
      </c>
      <c r="F60" t="s">
        <v>59</v>
      </c>
      <c r="G60" t="s">
        <v>206</v>
      </c>
      <c r="H60">
        <v>15.149216463470429</v>
      </c>
      <c r="I60">
        <v>25.996429081518311</v>
      </c>
      <c r="J60">
        <v>0</v>
      </c>
      <c r="K60">
        <v>0</v>
      </c>
      <c r="L60">
        <v>0</v>
      </c>
      <c r="M60">
        <v>0</v>
      </c>
      <c r="N60">
        <v>0</v>
      </c>
      <c r="O60">
        <v>0</v>
      </c>
      <c r="P60">
        <v>0</v>
      </c>
      <c r="Q60">
        <v>0</v>
      </c>
      <c r="R60">
        <v>24.588682914481758</v>
      </c>
      <c r="S60">
        <v>34.182461566469193</v>
      </c>
      <c r="T60">
        <v>0</v>
      </c>
      <c r="U60">
        <v>0</v>
      </c>
      <c r="V60">
        <v>0</v>
      </c>
      <c r="W60" t="s">
        <v>245</v>
      </c>
      <c r="X60" t="s">
        <v>246</v>
      </c>
      <c r="Y60" t="s">
        <v>247</v>
      </c>
      <c r="Z60" t="s">
        <v>248</v>
      </c>
      <c r="AA60" t="s">
        <v>249</v>
      </c>
      <c r="AB60" t="s">
        <v>250</v>
      </c>
      <c r="AC60" t="s">
        <v>251</v>
      </c>
      <c r="AD60" t="s">
        <v>252</v>
      </c>
      <c r="AE60" t="s">
        <v>253</v>
      </c>
      <c r="AF60" t="s">
        <v>254</v>
      </c>
      <c r="AG60" t="s">
        <v>255</v>
      </c>
      <c r="AH60" t="s">
        <v>256</v>
      </c>
      <c r="AI60" t="s">
        <v>257</v>
      </c>
      <c r="AJ60" t="s">
        <v>206</v>
      </c>
      <c r="AK60">
        <v>35.726126540218132</v>
      </c>
      <c r="AL60">
        <v>5.34754869427102</v>
      </c>
      <c r="AM60">
        <v>0</v>
      </c>
      <c r="AN60">
        <v>0</v>
      </c>
      <c r="AO60">
        <v>0</v>
      </c>
      <c r="AP60">
        <v>0</v>
      </c>
      <c r="AQ60">
        <v>0</v>
      </c>
      <c r="AR60">
        <v>0</v>
      </c>
      <c r="AS60">
        <v>35.294117647058819</v>
      </c>
      <c r="AT60">
        <v>0</v>
      </c>
      <c r="AU60">
        <v>0</v>
      </c>
      <c r="AV60">
        <v>0</v>
      </c>
      <c r="AW60">
        <v>0</v>
      </c>
      <c r="AX60"/>
      <c r="AY60"/>
      <c r="AZ60"/>
      <c r="BA60"/>
      <c r="BB60"/>
      <c r="BC60"/>
      <c r="BD60"/>
      <c r="BE60"/>
      <c r="BF60"/>
      <c r="BG60"/>
      <c r="BH60"/>
      <c r="BI60"/>
      <c r="BJ60"/>
      <c r="BK60"/>
      <c r="BL60"/>
      <c r="BM60"/>
      <c r="BN60"/>
      <c r="BO60"/>
      <c r="BP60"/>
      <c r="BQ60"/>
      <c r="BR60"/>
      <c r="BS60"/>
      <c r="BT60"/>
      <c r="BU60"/>
      <c r="BV60"/>
      <c r="BW60"/>
      <c r="BX60"/>
      <c r="BY60"/>
      <c r="BZ60"/>
      <c r="CA60"/>
    </row>
    <row r="61">
      <c r="A61" t="s">
        <v>595</v>
      </c>
      <c r="B61">
        <v>2006</v>
      </c>
      <c r="C61" t="s">
        <v>599</v>
      </c>
      <c r="D61">
        <v>29</v>
      </c>
      <c r="E61" t="s">
        <v>58</v>
      </c>
      <c r="F61" t="s">
        <v>50</v>
      </c>
      <c r="G61" t="s">
        <v>612</v>
      </c>
      <c r="H61">
        <v>5.1981189511088983</v>
      </c>
      <c r="I61">
        <v>6.020456833856815</v>
      </c>
      <c r="J61">
        <v>12.46954352785542</v>
      </c>
      <c r="K61">
        <v>28.489617344707931</v>
      </c>
      <c r="L61">
        <v>84.184966237439383</v>
      </c>
      <c r="M61">
        <v>74.368382064632485</v>
      </c>
      <c r="N61">
        <v>85.617145017262359</v>
      </c>
      <c r="O61">
        <v>89.414012781733845</v>
      </c>
      <c r="P61">
        <v>92.547265807903372</v>
      </c>
      <c r="Q61">
        <v>95.333240605491582</v>
      </c>
      <c r="R61">
        <v>5.1951498794420186</v>
      </c>
      <c r="S61">
        <v>5.2655621419027261</v>
      </c>
      <c r="T61">
        <v>5.9631614234439239</v>
      </c>
      <c r="U61">
        <v>6.3705398957275614</v>
      </c>
      <c r="V61">
        <v>16.69006168851498</v>
      </c>
      <c r="W61" t="s">
        <v>245</v>
      </c>
      <c r="X61" t="s">
        <v>246</v>
      </c>
      <c r="Y61" t="s">
        <v>247</v>
      </c>
      <c r="Z61" t="s">
        <v>248</v>
      </c>
      <c r="AA61" t="s">
        <v>249</v>
      </c>
      <c r="AB61" t="s">
        <v>250</v>
      </c>
      <c r="AC61" t="s">
        <v>251</v>
      </c>
      <c r="AD61" t="s">
        <v>252</v>
      </c>
      <c r="AE61" t="s">
        <v>253</v>
      </c>
      <c r="AF61" t="s">
        <v>254</v>
      </c>
      <c r="AG61" t="s">
        <v>255</v>
      </c>
      <c r="AH61" t="s">
        <v>256</v>
      </c>
      <c r="AI61" t="s">
        <v>257</v>
      </c>
      <c r="AJ61" t="s">
        <v>206</v>
      </c>
      <c r="AK61">
        <v>31.134391076270759</v>
      </c>
      <c r="AL61">
        <v>50.063546975243973</v>
      </c>
      <c r="AM61">
        <v>49.6691087761685</v>
      </c>
      <c r="AN61">
        <v>17.192643705943411</v>
      </c>
      <c r="AO61">
        <v>3.6363988266392711</v>
      </c>
      <c r="AP61">
        <v>37.494728429429472</v>
      </c>
      <c r="AQ61">
        <v>10.343167040383729</v>
      </c>
      <c r="AR61">
        <v>1.140076998528857</v>
      </c>
      <c r="AS61">
        <v>68.543902189455778</v>
      </c>
      <c r="AT61">
        <v>36.493829060888913</v>
      </c>
      <c r="AU61">
        <v>2.111244883526922</v>
      </c>
      <c r="AV61">
        <v>5.8657018621339718</v>
      </c>
      <c r="AW61">
        <v>15.29427835445096</v>
      </c>
      <c r="AX61"/>
      <c r="AY61"/>
      <c r="AZ61"/>
      <c r="BA61"/>
      <c r="BB61"/>
      <c r="BC61"/>
      <c r="BD61"/>
      <c r="BE61"/>
      <c r="BF61"/>
      <c r="BG61"/>
      <c r="BH61"/>
      <c r="BI61"/>
      <c r="BJ61"/>
      <c r="BK61"/>
      <c r="BL61"/>
      <c r="BM61"/>
      <c r="BN61"/>
      <c r="BO61"/>
      <c r="BP61"/>
      <c r="BQ61"/>
      <c r="BR61"/>
      <c r="BS61"/>
      <c r="BT61"/>
      <c r="BU61"/>
      <c r="BV61"/>
      <c r="BW61"/>
      <c r="BX61"/>
      <c r="BY61"/>
      <c r="BZ61"/>
      <c r="CA61"/>
    </row>
    <row r="62">
      <c r="A62" t="s">
        <v>595</v>
      </c>
      <c r="B62">
        <v>2006</v>
      </c>
      <c r="C62" t="s">
        <v>599</v>
      </c>
      <c r="D62">
        <v>30</v>
      </c>
      <c r="E62" t="s">
        <v>58</v>
      </c>
      <c r="F62" t="s">
        <v>49</v>
      </c>
      <c r="G62" t="s">
        <v>206</v>
      </c>
      <c r="H62">
        <v>94.801881048891119</v>
      </c>
      <c r="I62">
        <v>93.979543166143173</v>
      </c>
      <c r="J62">
        <v>87.530456472144522</v>
      </c>
      <c r="K62">
        <v>71.510382655291949</v>
      </c>
      <c r="L62">
        <v>15.815033762560731</v>
      </c>
      <c r="M62">
        <v>25.63161793536753</v>
      </c>
      <c r="N62">
        <v>14.38285498273768</v>
      </c>
      <c r="O62">
        <v>10.585987218266141</v>
      </c>
      <c r="P62">
        <v>7.4527341920966386</v>
      </c>
      <c r="Q62">
        <v>4.6667593945084223</v>
      </c>
      <c r="R62">
        <v>94.804850120558115</v>
      </c>
      <c r="S62">
        <v>94.734437858097209</v>
      </c>
      <c r="T62">
        <v>94.036838576556093</v>
      </c>
      <c r="U62">
        <v>93.629460104272454</v>
      </c>
      <c r="V62">
        <v>83.30993831148497</v>
      </c>
      <c r="W62" t="s">
        <v>245</v>
      </c>
      <c r="X62" t="s">
        <v>246</v>
      </c>
      <c r="Y62" t="s">
        <v>247</v>
      </c>
      <c r="Z62" t="s">
        <v>248</v>
      </c>
      <c r="AA62" t="s">
        <v>249</v>
      </c>
      <c r="AB62" t="s">
        <v>250</v>
      </c>
      <c r="AC62" t="s">
        <v>251</v>
      </c>
      <c r="AD62" t="s">
        <v>252</v>
      </c>
      <c r="AE62" t="s">
        <v>253</v>
      </c>
      <c r="AF62" t="s">
        <v>254</v>
      </c>
      <c r="AG62" t="s">
        <v>255</v>
      </c>
      <c r="AH62" t="s">
        <v>256</v>
      </c>
      <c r="AI62" t="s">
        <v>257</v>
      </c>
      <c r="AJ62" t="s">
        <v>206</v>
      </c>
      <c r="AK62">
        <v>68.865608923729141</v>
      </c>
      <c r="AL62">
        <v>49.936453024755863</v>
      </c>
      <c r="AM62">
        <v>50.330891223831451</v>
      </c>
      <c r="AN62">
        <v>82.807356294056575</v>
      </c>
      <c r="AO62">
        <v>96.363601173360749</v>
      </c>
      <c r="AP62">
        <v>62.505271570570457</v>
      </c>
      <c r="AQ62">
        <v>89.656832959616224</v>
      </c>
      <c r="AR62">
        <v>98.859923001471188</v>
      </c>
      <c r="AS62">
        <v>31.456097810544129</v>
      </c>
      <c r="AT62">
        <v>63.506170939111009</v>
      </c>
      <c r="AU62">
        <v>97.888755116473106</v>
      </c>
      <c r="AV62">
        <v>94.134298137865997</v>
      </c>
      <c r="AW62">
        <v>84.705721645549019</v>
      </c>
      <c r="AX62"/>
      <c r="AY62"/>
      <c r="AZ62"/>
      <c r="BA62"/>
      <c r="BB62"/>
      <c r="BC62"/>
      <c r="BD62"/>
      <c r="BE62"/>
      <c r="BF62"/>
      <c r="BG62"/>
      <c r="BH62"/>
      <c r="BI62"/>
      <c r="BJ62"/>
      <c r="BK62"/>
      <c r="BL62"/>
      <c r="BM62"/>
      <c r="BN62"/>
      <c r="BO62"/>
      <c r="BP62"/>
      <c r="BQ62"/>
      <c r="BR62"/>
      <c r="BS62"/>
      <c r="BT62"/>
      <c r="BU62"/>
      <c r="BV62"/>
      <c r="BW62"/>
      <c r="BX62"/>
      <c r="BY62"/>
      <c r="BZ62"/>
      <c r="CA62"/>
    </row>
    <row r="63">
      <c r="A63" t="s">
        <v>595</v>
      </c>
      <c r="B63">
        <v>2006</v>
      </c>
      <c r="C63" t="s">
        <v>599</v>
      </c>
      <c r="D63">
        <v>31</v>
      </c>
      <c r="E63" t="s">
        <v>105</v>
      </c>
      <c r="F63" t="s">
        <v>50</v>
      </c>
      <c r="G63" t="s">
        <v>613</v>
      </c>
      <c r="H63">
        <v>0</v>
      </c>
      <c r="I63">
        <v>0</v>
      </c>
      <c r="J63">
        <v>0</v>
      </c>
      <c r="K63">
        <v>1.629050879496315</v>
      </c>
      <c r="L63">
        <v>26.94941035638891</v>
      </c>
      <c r="M63">
        <v>2.623134638330253</v>
      </c>
      <c r="N63">
        <v>17.214865173719851</v>
      </c>
      <c r="O63">
        <v>16.70179735397635</v>
      </c>
      <c r="P63">
        <v>16.099786829099219</v>
      </c>
      <c r="Q63">
        <v>63.142062615785619</v>
      </c>
      <c r="R63">
        <v>0</v>
      </c>
      <c r="S63">
        <v>0</v>
      </c>
      <c r="T63">
        <v>0</v>
      </c>
      <c r="U63">
        <v>0</v>
      </c>
      <c r="V63">
        <v>0.51352156270036331</v>
      </c>
      <c r="W63" t="s">
        <v>245</v>
      </c>
      <c r="X63" t="s">
        <v>246</v>
      </c>
      <c r="Y63" t="s">
        <v>247</v>
      </c>
      <c r="Z63" t="s">
        <v>248</v>
      </c>
      <c r="AA63" t="s">
        <v>249</v>
      </c>
      <c r="AB63" t="s">
        <v>250</v>
      </c>
      <c r="AC63" t="s">
        <v>251</v>
      </c>
      <c r="AD63" t="s">
        <v>252</v>
      </c>
      <c r="AE63" t="s">
        <v>253</v>
      </c>
      <c r="AF63" t="s">
        <v>254</v>
      </c>
      <c r="AG63" t="s">
        <v>255</v>
      </c>
      <c r="AH63" t="s">
        <v>256</v>
      </c>
      <c r="AI63" t="s">
        <v>257</v>
      </c>
      <c r="AJ63" t="s">
        <v>206</v>
      </c>
      <c r="AK63">
        <v>0</v>
      </c>
      <c r="AL63">
        <v>5.3133569983364408</v>
      </c>
      <c r="AM63">
        <v>22.872887595992669</v>
      </c>
      <c r="AN63">
        <v>0</v>
      </c>
      <c r="AO63">
        <v>0</v>
      </c>
      <c r="AP63">
        <v>6.8506901618457769</v>
      </c>
      <c r="AQ63">
        <v>0.1489784201056607</v>
      </c>
      <c r="AR63">
        <v>0</v>
      </c>
      <c r="AS63">
        <v>29.052366015443429</v>
      </c>
      <c r="AT63">
        <v>6.521083714956549</v>
      </c>
      <c r="AU63">
        <v>0</v>
      </c>
      <c r="AV63">
        <v>0</v>
      </c>
      <c r="AW63">
        <v>0</v>
      </c>
      <c r="AX63"/>
      <c r="AY63"/>
      <c r="AZ63"/>
      <c r="BA63"/>
      <c r="BB63"/>
      <c r="BC63"/>
      <c r="BD63"/>
      <c r="BE63"/>
      <c r="BF63"/>
      <c r="BG63"/>
      <c r="BH63"/>
      <c r="BI63"/>
      <c r="BJ63"/>
      <c r="BK63"/>
      <c r="BL63"/>
      <c r="BM63"/>
      <c r="BN63"/>
      <c r="BO63"/>
      <c r="BP63"/>
      <c r="BQ63"/>
      <c r="BR63"/>
      <c r="BS63"/>
      <c r="BT63"/>
      <c r="BU63"/>
      <c r="BV63"/>
      <c r="BW63"/>
      <c r="BX63"/>
      <c r="BY63"/>
      <c r="BZ63"/>
      <c r="CA63"/>
    </row>
    <row r="64">
      <c r="A64" t="s">
        <v>595</v>
      </c>
      <c r="B64">
        <v>2006</v>
      </c>
      <c r="C64" t="s">
        <v>599</v>
      </c>
      <c r="D64">
        <v>32</v>
      </c>
      <c r="E64" t="s">
        <v>105</v>
      </c>
      <c r="F64" t="s">
        <v>49</v>
      </c>
      <c r="G64" t="s">
        <v>206</v>
      </c>
      <c r="H64">
        <v>100</v>
      </c>
      <c r="I64">
        <v>100</v>
      </c>
      <c r="J64">
        <v>100</v>
      </c>
      <c r="K64">
        <v>98.370949120503653</v>
      </c>
      <c r="L64">
        <v>73.050589643611133</v>
      </c>
      <c r="M64">
        <v>97.376865361669758</v>
      </c>
      <c r="N64">
        <v>82.785134826280228</v>
      </c>
      <c r="O64">
        <v>83.298202646023597</v>
      </c>
      <c r="P64">
        <v>83.900213170900798</v>
      </c>
      <c r="Q64">
        <v>36.85793738421436</v>
      </c>
      <c r="R64">
        <v>100</v>
      </c>
      <c r="S64">
        <v>100</v>
      </c>
      <c r="T64">
        <v>100</v>
      </c>
      <c r="U64">
        <v>100</v>
      </c>
      <c r="V64">
        <v>99.486478437299652</v>
      </c>
      <c r="W64" t="s">
        <v>245</v>
      </c>
      <c r="X64" t="s">
        <v>246</v>
      </c>
      <c r="Y64" t="s">
        <v>247</v>
      </c>
      <c r="Z64" t="s">
        <v>248</v>
      </c>
      <c r="AA64" t="s">
        <v>249</v>
      </c>
      <c r="AB64" t="s">
        <v>250</v>
      </c>
      <c r="AC64" t="s">
        <v>251</v>
      </c>
      <c r="AD64" t="s">
        <v>252</v>
      </c>
      <c r="AE64" t="s">
        <v>253</v>
      </c>
      <c r="AF64" t="s">
        <v>254</v>
      </c>
      <c r="AG64" t="s">
        <v>255</v>
      </c>
      <c r="AH64" t="s">
        <v>256</v>
      </c>
      <c r="AI64" t="s">
        <v>257</v>
      </c>
      <c r="AJ64" t="s">
        <v>206</v>
      </c>
      <c r="AK64">
        <v>100</v>
      </c>
      <c r="AL64">
        <v>94.686643001663541</v>
      </c>
      <c r="AM64">
        <v>77.127112404007207</v>
      </c>
      <c r="AN64">
        <v>100</v>
      </c>
      <c r="AO64">
        <v>100</v>
      </c>
      <c r="AP64">
        <v>93.149309838154196</v>
      </c>
      <c r="AQ64">
        <v>99.851021579894322</v>
      </c>
      <c r="AR64">
        <v>100</v>
      </c>
      <c r="AS64">
        <v>70.947633984556518</v>
      </c>
      <c r="AT64">
        <v>93.478916285043425</v>
      </c>
      <c r="AU64">
        <v>100</v>
      </c>
      <c r="AV64">
        <v>100</v>
      </c>
      <c r="AW64">
        <v>100</v>
      </c>
      <c r="AX64"/>
      <c r="AY64"/>
      <c r="AZ64"/>
      <c r="BA64"/>
      <c r="BB64"/>
      <c r="BC64"/>
      <c r="BD64"/>
      <c r="BE64"/>
      <c r="BF64"/>
      <c r="BG64"/>
      <c r="BH64"/>
      <c r="BI64"/>
      <c r="BJ64"/>
      <c r="BK64"/>
      <c r="BL64"/>
      <c r="BM64"/>
      <c r="BN64"/>
      <c r="BO64"/>
      <c r="BP64"/>
      <c r="BQ64"/>
      <c r="BR64"/>
      <c r="BS64"/>
      <c r="BT64"/>
      <c r="BU64"/>
      <c r="BV64"/>
      <c r="BW64"/>
      <c r="BX64"/>
      <c r="BY64"/>
      <c r="BZ64"/>
      <c r="CA64"/>
    </row>
    <row r="65">
      <c r="A65" t="s">
        <v>595</v>
      </c>
      <c r="B65">
        <v>2006</v>
      </c>
      <c r="C65" t="s">
        <v>599</v>
      </c>
      <c r="D65">
        <v>35</v>
      </c>
      <c r="E65" t="s">
        <v>56</v>
      </c>
      <c r="F65" t="s">
        <v>50</v>
      </c>
      <c r="G65" t="s">
        <v>206</v>
      </c>
      <c r="H65">
        <v>1.0577890802521841</v>
      </c>
      <c r="I65">
        <v>2.3470225688796722</v>
      </c>
      <c r="J65">
        <v>3.3844410850978082</v>
      </c>
      <c r="K65">
        <v>6.1846691429757854</v>
      </c>
      <c r="L65">
        <v>35.801500851830852</v>
      </c>
      <c r="M65">
        <v>12.443662999834871</v>
      </c>
      <c r="N65">
        <v>24.51302646036703</v>
      </c>
      <c r="O65">
        <v>24.49878414214475</v>
      </c>
      <c r="P65">
        <v>28.078259633668161</v>
      </c>
      <c r="Q65">
        <v>69.869288285629835</v>
      </c>
      <c r="R65">
        <v>1.237048539942216</v>
      </c>
      <c r="S65">
        <v>1.131991163498818</v>
      </c>
      <c r="T65">
        <v>1.5896686573707</v>
      </c>
      <c r="U65">
        <v>3.4866575793388348</v>
      </c>
      <c r="V65">
        <v>5.7249515444936216</v>
      </c>
      <c r="W65" t="s">
        <v>245</v>
      </c>
      <c r="X65" t="s">
        <v>246</v>
      </c>
      <c r="Y65" t="s">
        <v>247</v>
      </c>
      <c r="Z65" t="s">
        <v>248</v>
      </c>
      <c r="AA65" t="s">
        <v>249</v>
      </c>
      <c r="AB65" t="s">
        <v>250</v>
      </c>
      <c r="AC65" t="s">
        <v>251</v>
      </c>
      <c r="AD65" t="s">
        <v>252</v>
      </c>
      <c r="AE65" t="s">
        <v>253</v>
      </c>
      <c r="AF65" t="s">
        <v>254</v>
      </c>
      <c r="AG65" t="s">
        <v>255</v>
      </c>
      <c r="AH65" t="s">
        <v>256</v>
      </c>
      <c r="AI65" t="s">
        <v>257</v>
      </c>
      <c r="AJ65" t="s">
        <v>206</v>
      </c>
      <c r="AK65">
        <v>16.47599750713437</v>
      </c>
      <c r="AL65">
        <v>12.08642530594231</v>
      </c>
      <c r="AM65">
        <v>31.030649623638229</v>
      </c>
      <c r="AN65">
        <v>3.0060825143519909</v>
      </c>
      <c r="AO65">
        <v>0.65546323184209609</v>
      </c>
      <c r="AP65">
        <v>11.96110356083225</v>
      </c>
      <c r="AQ65">
        <v>1.131381076058132</v>
      </c>
      <c r="AR65">
        <v>0</v>
      </c>
      <c r="AS65">
        <v>35.850008844328038</v>
      </c>
      <c r="AT65">
        <v>6.521083714956549</v>
      </c>
      <c r="AU65">
        <v>1.5020237597008901</v>
      </c>
      <c r="AV65">
        <v>0.42775073421643772</v>
      </c>
      <c r="AW65">
        <v>2.426108720800682</v>
      </c>
      <c r="AX65"/>
      <c r="AY65"/>
      <c r="AZ65"/>
      <c r="BA65"/>
      <c r="BB65"/>
      <c r="BC65"/>
      <c r="BD65"/>
      <c r="BE65"/>
      <c r="BF65"/>
      <c r="BG65"/>
      <c r="BH65"/>
      <c r="BI65"/>
      <c r="BJ65"/>
      <c r="BK65"/>
      <c r="BL65"/>
      <c r="BM65"/>
      <c r="BN65"/>
      <c r="BO65"/>
      <c r="BP65"/>
      <c r="BQ65"/>
      <c r="BR65"/>
      <c r="BS65"/>
      <c r="BT65"/>
      <c r="BU65"/>
      <c r="BV65"/>
      <c r="BW65"/>
      <c r="BX65"/>
      <c r="BY65"/>
      <c r="BZ65"/>
      <c r="CA65"/>
    </row>
    <row r="66">
      <c r="A66" t="s">
        <v>595</v>
      </c>
      <c r="B66">
        <v>2006</v>
      </c>
      <c r="C66" t="s">
        <v>599</v>
      </c>
      <c r="D66">
        <v>36</v>
      </c>
      <c r="E66" t="s">
        <v>56</v>
      </c>
      <c r="F66" t="s">
        <v>49</v>
      </c>
      <c r="G66" t="s">
        <v>206</v>
      </c>
      <c r="H66">
        <v>98.942210919747779</v>
      </c>
      <c r="I66">
        <v>97.652977431120348</v>
      </c>
      <c r="J66">
        <v>96.615558914902152</v>
      </c>
      <c r="K66">
        <v>93.815330857024193</v>
      </c>
      <c r="L66">
        <v>64.198499148169233</v>
      </c>
      <c r="M66">
        <v>87.556337000165158</v>
      </c>
      <c r="N66">
        <v>75.486973539633027</v>
      </c>
      <c r="O66">
        <v>75.501215857855243</v>
      </c>
      <c r="P66">
        <v>71.921740366331875</v>
      </c>
      <c r="Q66">
        <v>30.130711714370111</v>
      </c>
      <c r="R66">
        <v>98.762951460057764</v>
      </c>
      <c r="S66">
        <v>98.868008836501147</v>
      </c>
      <c r="T66">
        <v>98.410331342629291</v>
      </c>
      <c r="U66">
        <v>96.513342420661161</v>
      </c>
      <c r="V66">
        <v>94.275048455506322</v>
      </c>
      <c r="W66" t="s">
        <v>245</v>
      </c>
      <c r="X66" t="s">
        <v>246</v>
      </c>
      <c r="Y66" t="s">
        <v>247</v>
      </c>
      <c r="Z66" t="s">
        <v>248</v>
      </c>
      <c r="AA66" t="s">
        <v>249</v>
      </c>
      <c r="AB66" t="s">
        <v>250</v>
      </c>
      <c r="AC66" t="s">
        <v>251</v>
      </c>
      <c r="AD66" t="s">
        <v>252</v>
      </c>
      <c r="AE66" t="s">
        <v>253</v>
      </c>
      <c r="AF66" t="s">
        <v>254</v>
      </c>
      <c r="AG66" t="s">
        <v>255</v>
      </c>
      <c r="AH66" t="s">
        <v>256</v>
      </c>
      <c r="AI66" t="s">
        <v>257</v>
      </c>
      <c r="AJ66" t="s">
        <v>206</v>
      </c>
      <c r="AK66">
        <v>83.524002492865648</v>
      </c>
      <c r="AL66">
        <v>87.913574694057601</v>
      </c>
      <c r="AM66">
        <v>68.969350376361618</v>
      </c>
      <c r="AN66">
        <v>96.993917485648041</v>
      </c>
      <c r="AO66">
        <v>99.344536768157894</v>
      </c>
      <c r="AP66">
        <v>88.038896439167686</v>
      </c>
      <c r="AQ66">
        <v>98.868618923941867</v>
      </c>
      <c r="AR66">
        <v>100</v>
      </c>
      <c r="AS66">
        <v>64.149991155671884</v>
      </c>
      <c r="AT66">
        <v>93.478916285043425</v>
      </c>
      <c r="AU66">
        <v>98.497976240299153</v>
      </c>
      <c r="AV66">
        <v>99.572249265783569</v>
      </c>
      <c r="AW66">
        <v>97.573891279199287</v>
      </c>
      <c r="AX66"/>
      <c r="AY66"/>
      <c r="AZ66"/>
      <c r="BA66"/>
      <c r="BB66"/>
      <c r="BC66"/>
      <c r="BD66"/>
      <c r="BE66"/>
      <c r="BF66"/>
      <c r="BG66"/>
      <c r="BH66"/>
      <c r="BI66"/>
      <c r="BJ66"/>
      <c r="BK66"/>
      <c r="BL66"/>
      <c r="BM66"/>
      <c r="BN66"/>
      <c r="BO66"/>
      <c r="BP66"/>
      <c r="BQ66"/>
      <c r="BR66"/>
      <c r="BS66"/>
      <c r="BT66"/>
      <c r="BU66"/>
      <c r="BV66"/>
      <c r="BW66"/>
      <c r="BX66"/>
      <c r="BY66"/>
      <c r="BZ66"/>
      <c r="CA66"/>
    </row>
    <row r="67">
      <c r="A67" t="s">
        <v>595</v>
      </c>
      <c r="B67">
        <v>2006</v>
      </c>
      <c r="C67" t="s">
        <v>599</v>
      </c>
      <c r="D67">
        <v>37</v>
      </c>
      <c r="E67" t="s">
        <v>173</v>
      </c>
      <c r="F67" t="s">
        <v>50</v>
      </c>
      <c r="G67" t="s">
        <v>623</v>
      </c>
      <c r="H67">
        <v>0.50104288041294709</v>
      </c>
      <c r="I67">
        <v>2.1806115049730241</v>
      </c>
      <c r="J67">
        <v>1.0929829591091169</v>
      </c>
      <c r="K67">
        <v>3.690875362170575</v>
      </c>
      <c r="L67">
        <v>35.549611713958548</v>
      </c>
      <c r="M67">
        <v>10.16218365538348</v>
      </c>
      <c r="N67">
        <v>21.15029003453818</v>
      </c>
      <c r="O67">
        <v>24.590900768371181</v>
      </c>
      <c r="P67">
        <v>28.078259633668161</v>
      </c>
      <c r="Q67">
        <v>69.869288285629835</v>
      </c>
      <c r="R67">
        <v>0.58955774632743663</v>
      </c>
      <c r="S67">
        <v>0.59121822464592633</v>
      </c>
      <c r="T67">
        <v>0.66381257792391957</v>
      </c>
      <c r="U67">
        <v>1.0130142245265339</v>
      </c>
      <c r="V67">
        <v>3.0744873265649599</v>
      </c>
      <c r="W67" t="s">
        <v>245</v>
      </c>
      <c r="X67" t="s">
        <v>246</v>
      </c>
      <c r="Y67" t="s">
        <v>247</v>
      </c>
      <c r="Z67" t="s">
        <v>248</v>
      </c>
      <c r="AA67" t="s">
        <v>249</v>
      </c>
      <c r="AB67" t="s">
        <v>250</v>
      </c>
      <c r="AC67" t="s">
        <v>251</v>
      </c>
      <c r="AD67" t="s">
        <v>252</v>
      </c>
      <c r="AE67" t="s">
        <v>253</v>
      </c>
      <c r="AF67" t="s">
        <v>254</v>
      </c>
      <c r="AG67" t="s">
        <v>255</v>
      </c>
      <c r="AH67" t="s">
        <v>256</v>
      </c>
      <c r="AI67" t="s">
        <v>257</v>
      </c>
      <c r="AJ67" t="s">
        <v>206</v>
      </c>
      <c r="AK67">
        <v>7.6927361825656639</v>
      </c>
      <c r="AL67">
        <v>12.84017570671489</v>
      </c>
      <c r="AM67">
        <v>35.494755284414623</v>
      </c>
      <c r="AN67">
        <v>1.8846473936145389</v>
      </c>
      <c r="AO67">
        <v>0.39461898407906248</v>
      </c>
      <c r="AP67">
        <v>11.089718277801691</v>
      </c>
      <c r="AQ67">
        <v>1.048010078623459</v>
      </c>
      <c r="AR67">
        <v>0</v>
      </c>
      <c r="AS67">
        <v>39.916175082608682</v>
      </c>
      <c r="AT67">
        <v>10.17876154696647</v>
      </c>
      <c r="AU67">
        <v>0.61704283184645281</v>
      </c>
      <c r="AV67">
        <v>0.35189275008867138</v>
      </c>
      <c r="AW67">
        <v>3.774138358717178</v>
      </c>
      <c r="AX67"/>
      <c r="AY67"/>
      <c r="AZ67"/>
      <c r="BA67"/>
      <c r="BB67"/>
      <c r="BC67"/>
      <c r="BD67"/>
      <c r="BE67"/>
      <c r="BF67"/>
      <c r="BG67"/>
      <c r="BH67"/>
      <c r="BI67"/>
      <c r="BJ67"/>
      <c r="BK67"/>
      <c r="BL67"/>
      <c r="BM67"/>
      <c r="BN67"/>
      <c r="BO67"/>
      <c r="BP67"/>
      <c r="BQ67"/>
      <c r="BR67"/>
      <c r="BS67"/>
      <c r="BT67"/>
      <c r="BU67"/>
      <c r="BV67"/>
      <c r="BW67"/>
      <c r="BX67"/>
      <c r="BY67"/>
      <c r="BZ67"/>
      <c r="CA67"/>
    </row>
    <row r="68">
      <c r="A68" t="s">
        <v>595</v>
      </c>
      <c r="B68">
        <v>2006</v>
      </c>
      <c r="C68" t="s">
        <v>599</v>
      </c>
      <c r="D68">
        <v>38</v>
      </c>
      <c r="E68" t="s">
        <v>173</v>
      </c>
      <c r="F68" t="s">
        <v>49</v>
      </c>
      <c r="G68" t="s">
        <v>206</v>
      </c>
      <c r="H68">
        <v>99.498957119587033</v>
      </c>
      <c r="I68">
        <v>97.819388495026942</v>
      </c>
      <c r="J68">
        <v>98.907017040890892</v>
      </c>
      <c r="K68">
        <v>96.309124637829427</v>
      </c>
      <c r="L68">
        <v>64.450388286041488</v>
      </c>
      <c r="M68">
        <v>89.837816344616527</v>
      </c>
      <c r="N68">
        <v>78.849709965461869</v>
      </c>
      <c r="O68">
        <v>75.409099231628815</v>
      </c>
      <c r="P68">
        <v>71.921740366331875</v>
      </c>
      <c r="Q68">
        <v>30.130711714370111</v>
      </c>
      <c r="R68">
        <v>99.410442253672542</v>
      </c>
      <c r="S68">
        <v>99.408781775354058</v>
      </c>
      <c r="T68">
        <v>99.336187422076065</v>
      </c>
      <c r="U68">
        <v>98.986985775473457</v>
      </c>
      <c r="V68">
        <v>96.925512673435023</v>
      </c>
      <c r="W68" t="s">
        <v>245</v>
      </c>
      <c r="X68" t="s">
        <v>246</v>
      </c>
      <c r="Y68" t="s">
        <v>247</v>
      </c>
      <c r="Z68" t="s">
        <v>248</v>
      </c>
      <c r="AA68" t="s">
        <v>249</v>
      </c>
      <c r="AB68" t="s">
        <v>250</v>
      </c>
      <c r="AC68" t="s">
        <v>251</v>
      </c>
      <c r="AD68" t="s">
        <v>252</v>
      </c>
      <c r="AE68" t="s">
        <v>253</v>
      </c>
      <c r="AF68" t="s">
        <v>254</v>
      </c>
      <c r="AG68" t="s">
        <v>255</v>
      </c>
      <c r="AH68" t="s">
        <v>256</v>
      </c>
      <c r="AI68" t="s">
        <v>257</v>
      </c>
      <c r="AJ68" t="s">
        <v>206</v>
      </c>
      <c r="AK68">
        <v>92.307263817434205</v>
      </c>
      <c r="AL68">
        <v>87.159824293285098</v>
      </c>
      <c r="AM68">
        <v>64.505244715585235</v>
      </c>
      <c r="AN68">
        <v>98.115352606385443</v>
      </c>
      <c r="AO68">
        <v>99.605381015920926</v>
      </c>
      <c r="AP68">
        <v>88.910281722198306</v>
      </c>
      <c r="AQ68">
        <v>98.951989921376509</v>
      </c>
      <c r="AR68">
        <v>100</v>
      </c>
      <c r="AS68">
        <v>60.08382491739119</v>
      </c>
      <c r="AT68">
        <v>89.821238453033544</v>
      </c>
      <c r="AU68">
        <v>99.382957168153553</v>
      </c>
      <c r="AV68">
        <v>99.64810724991132</v>
      </c>
      <c r="AW68">
        <v>96.225861641282819</v>
      </c>
      <c r="AX68"/>
      <c r="AY68"/>
      <c r="AZ68"/>
      <c r="BA68"/>
      <c r="BB68"/>
      <c r="BC68"/>
      <c r="BD68"/>
      <c r="BE68"/>
      <c r="BF68"/>
      <c r="BG68"/>
      <c r="BH68"/>
      <c r="BI68"/>
      <c r="BJ68"/>
      <c r="BK68"/>
      <c r="BL68"/>
      <c r="BM68"/>
      <c r="BN68"/>
      <c r="BO68"/>
      <c r="BP68"/>
      <c r="BQ68"/>
      <c r="BR68"/>
      <c r="BS68"/>
      <c r="BT68"/>
      <c r="BU68"/>
      <c r="BV68"/>
      <c r="BW68"/>
      <c r="BX68"/>
      <c r="BY68"/>
      <c r="BZ68"/>
      <c r="CA68"/>
    </row>
    <row r="69">
      <c r="A69" t="s">
        <v>595</v>
      </c>
      <c r="B69">
        <v>2006</v>
      </c>
      <c r="C69" t="s">
        <v>599</v>
      </c>
      <c r="D69">
        <v>41</v>
      </c>
      <c r="E69" t="s">
        <v>57</v>
      </c>
      <c r="F69" t="s">
        <v>50</v>
      </c>
      <c r="G69" t="s">
        <v>206</v>
      </c>
      <c r="H69">
        <v>35.092422971879252</v>
      </c>
      <c r="I69">
        <v>31.631950898445218</v>
      </c>
      <c r="J69">
        <v>32.904829232584731</v>
      </c>
      <c r="K69">
        <v>30.282444749644799</v>
      </c>
      <c r="L69">
        <v>15.53593285697128</v>
      </c>
      <c r="M69">
        <v>29.722428282489052</v>
      </c>
      <c r="N69">
        <v>17.599771214998089</v>
      </c>
      <c r="O69">
        <v>12.962752391119681</v>
      </c>
      <c r="P69">
        <v>19.66086018883345</v>
      </c>
      <c r="Q69">
        <v>7.1452960340862779</v>
      </c>
      <c r="R69">
        <v>36.242094876772903</v>
      </c>
      <c r="S69">
        <v>31.791281662059479</v>
      </c>
      <c r="T69">
        <v>33.636651904730712</v>
      </c>
      <c r="U69">
        <v>31.903077567033961</v>
      </c>
      <c r="V69">
        <v>30.662184203897532</v>
      </c>
      <c r="W69" t="s">
        <v>245</v>
      </c>
      <c r="X69" t="s">
        <v>246</v>
      </c>
      <c r="Y69" t="s">
        <v>247</v>
      </c>
      <c r="Z69" t="s">
        <v>248</v>
      </c>
      <c r="AA69" t="s">
        <v>249</v>
      </c>
      <c r="AB69" t="s">
        <v>250</v>
      </c>
      <c r="AC69" t="s">
        <v>251</v>
      </c>
      <c r="AD69" t="s">
        <v>252</v>
      </c>
      <c r="AE69" t="s">
        <v>253</v>
      </c>
      <c r="AF69" t="s">
        <v>254</v>
      </c>
      <c r="AG69" t="s">
        <v>255</v>
      </c>
      <c r="AH69" t="s">
        <v>256</v>
      </c>
      <c r="AI69" t="s">
        <v>257</v>
      </c>
      <c r="AJ69" t="s">
        <v>206</v>
      </c>
      <c r="AK69">
        <v>16.245374137538811</v>
      </c>
      <c r="AL69">
        <v>26.476632483750119</v>
      </c>
      <c r="AM69">
        <v>23.221495823801732</v>
      </c>
      <c r="AN69">
        <v>24.61404108551147</v>
      </c>
      <c r="AO69">
        <v>25.554812859375598</v>
      </c>
      <c r="AP69">
        <v>35.647356223688007</v>
      </c>
      <c r="AQ69">
        <v>42.034748336231438</v>
      </c>
      <c r="AR69">
        <v>18.345531234607471</v>
      </c>
      <c r="AS69">
        <v>12.34040440799774</v>
      </c>
      <c r="AT69">
        <v>37.47137134178346</v>
      </c>
      <c r="AU69">
        <v>49.271710659969209</v>
      </c>
      <c r="AV69">
        <v>32.489380961252209</v>
      </c>
      <c r="AW69">
        <v>37.003435555642419</v>
      </c>
      <c r="AX69"/>
      <c r="AY69"/>
      <c r="AZ69"/>
      <c r="BA69"/>
      <c r="BB69"/>
      <c r="BC69"/>
      <c r="BD69"/>
      <c r="BE69"/>
      <c r="BF69"/>
      <c r="BG69"/>
      <c r="BH69"/>
      <c r="BI69"/>
      <c r="BJ69"/>
      <c r="BK69"/>
      <c r="BL69"/>
      <c r="BM69"/>
      <c r="BN69"/>
      <c r="BO69"/>
      <c r="BP69"/>
      <c r="BQ69"/>
      <c r="BR69"/>
      <c r="BS69"/>
      <c r="BT69"/>
      <c r="BU69"/>
      <c r="BV69"/>
      <c r="BW69"/>
      <c r="BX69"/>
      <c r="BY69"/>
      <c r="BZ69"/>
      <c r="CA69"/>
    </row>
    <row r="70">
      <c r="A70" t="s">
        <v>595</v>
      </c>
      <c r="B70">
        <v>2006</v>
      </c>
      <c r="C70" t="s">
        <v>599</v>
      </c>
      <c r="D70">
        <v>42</v>
      </c>
      <c r="E70" t="s">
        <v>57</v>
      </c>
      <c r="F70" t="s">
        <v>49</v>
      </c>
      <c r="G70" t="s">
        <v>614</v>
      </c>
      <c r="H70">
        <v>64.90757702812077</v>
      </c>
      <c r="I70">
        <v>68.368049101554774</v>
      </c>
      <c r="J70">
        <v>67.095170767415297</v>
      </c>
      <c r="K70">
        <v>69.717555250355062</v>
      </c>
      <c r="L70">
        <v>84.464067143028814</v>
      </c>
      <c r="M70">
        <v>70.277571717510966</v>
      </c>
      <c r="N70">
        <v>82.4002287850019</v>
      </c>
      <c r="O70">
        <v>87.037247608880307</v>
      </c>
      <c r="P70">
        <v>80.339139811166561</v>
      </c>
      <c r="Q70">
        <v>92.854703965913743</v>
      </c>
      <c r="R70">
        <v>63.757905123227211</v>
      </c>
      <c r="S70">
        <v>68.208718337940525</v>
      </c>
      <c r="T70">
        <v>66.363348095269131</v>
      </c>
      <c r="U70">
        <v>68.096922432966124</v>
      </c>
      <c r="V70">
        <v>69.337815796102404</v>
      </c>
      <c r="W70" t="s">
        <v>245</v>
      </c>
      <c r="X70" t="s">
        <v>246</v>
      </c>
      <c r="Y70" t="s">
        <v>247</v>
      </c>
      <c r="Z70" t="s">
        <v>248</v>
      </c>
      <c r="AA70" t="s">
        <v>249</v>
      </c>
      <c r="AB70" t="s">
        <v>250</v>
      </c>
      <c r="AC70" t="s">
        <v>251</v>
      </c>
      <c r="AD70" t="s">
        <v>252</v>
      </c>
      <c r="AE70" t="s">
        <v>253</v>
      </c>
      <c r="AF70" t="s">
        <v>254</v>
      </c>
      <c r="AG70" t="s">
        <v>255</v>
      </c>
      <c r="AH70" t="s">
        <v>256</v>
      </c>
      <c r="AI70" t="s">
        <v>257</v>
      </c>
      <c r="AJ70" t="s">
        <v>206</v>
      </c>
      <c r="AK70">
        <v>83.754625862461197</v>
      </c>
      <c r="AL70">
        <v>73.523367516249778</v>
      </c>
      <c r="AM70">
        <v>76.778504176198197</v>
      </c>
      <c r="AN70">
        <v>75.385958914488427</v>
      </c>
      <c r="AO70">
        <v>74.445187140624441</v>
      </c>
      <c r="AP70">
        <v>64.352643776311965</v>
      </c>
      <c r="AQ70">
        <v>57.965251663768491</v>
      </c>
      <c r="AR70">
        <v>81.654468765392522</v>
      </c>
      <c r="AS70">
        <v>87.659595592002205</v>
      </c>
      <c r="AT70">
        <v>62.528628658216469</v>
      </c>
      <c r="AU70">
        <v>50.728289340030877</v>
      </c>
      <c r="AV70">
        <v>67.510619038747748</v>
      </c>
      <c r="AW70">
        <v>62.996564444357503</v>
      </c>
      <c r="AX70"/>
      <c r="AY70"/>
      <c r="AZ70"/>
      <c r="BA70"/>
      <c r="BB70"/>
      <c r="BC70"/>
      <c r="BD70"/>
      <c r="BE70"/>
      <c r="BF70"/>
      <c r="BG70"/>
      <c r="BH70"/>
      <c r="BI70"/>
      <c r="BJ70"/>
      <c r="BK70"/>
      <c r="BL70"/>
      <c r="BM70"/>
      <c r="BN70"/>
      <c r="BO70"/>
      <c r="BP70"/>
      <c r="BQ70"/>
      <c r="BR70"/>
      <c r="BS70"/>
      <c r="BT70"/>
      <c r="BU70"/>
      <c r="BV70"/>
      <c r="BW70"/>
      <c r="BX70"/>
      <c r="BY70"/>
      <c r="BZ70"/>
      <c r="CA70"/>
    </row>
    <row r="71">
      <c r="A71" t="s">
        <v>595</v>
      </c>
      <c r="B71">
        <v>2006</v>
      </c>
      <c r="C71" t="s">
        <v>599</v>
      </c>
      <c r="D71">
        <v>58</v>
      </c>
      <c r="E71" t="s">
        <v>258</v>
      </c>
      <c r="F71" t="s">
        <v>259</v>
      </c>
      <c r="G71" t="s">
        <v>206</v>
      </c>
      <c r="H71">
        <v>0</v>
      </c>
      <c r="I71">
        <v>0</v>
      </c>
      <c r="J71">
        <v>0</v>
      </c>
      <c r="K71">
        <v>0.43275766282061129</v>
      </c>
      <c r="L71">
        <v>11.772847710320921</v>
      </c>
      <c r="M71">
        <v>1.7733105994352161</v>
      </c>
      <c r="N71">
        <v>7.1547059362528449</v>
      </c>
      <c r="O71">
        <v>10.23481905002912</v>
      </c>
      <c r="P71">
        <v>4.9618288180941637</v>
      </c>
      <c r="Q71">
        <v>25.293371685343619</v>
      </c>
      <c r="R71">
        <v>0</v>
      </c>
      <c r="S71">
        <v>0</v>
      </c>
      <c r="T71">
        <v>0</v>
      </c>
      <c r="U71">
        <v>0</v>
      </c>
      <c r="V71">
        <v>0.22255075279791781</v>
      </c>
      <c r="W71" t="s">
        <v>245</v>
      </c>
      <c r="X71" t="s">
        <v>246</v>
      </c>
      <c r="Y71" t="s">
        <v>247</v>
      </c>
      <c r="Z71" t="s">
        <v>248</v>
      </c>
      <c r="AA71" t="s">
        <v>249</v>
      </c>
      <c r="AB71" t="s">
        <v>250</v>
      </c>
      <c r="AC71" t="s">
        <v>251</v>
      </c>
      <c r="AD71" t="s">
        <v>252</v>
      </c>
      <c r="AE71" t="s">
        <v>253</v>
      </c>
      <c r="AF71" t="s">
        <v>254</v>
      </c>
      <c r="AG71" t="s">
        <v>255</v>
      </c>
      <c r="AH71" t="s">
        <v>256</v>
      </c>
      <c r="AI71" t="s">
        <v>257</v>
      </c>
      <c r="AJ71" t="s">
        <v>206</v>
      </c>
      <c r="AK71">
        <v>0</v>
      </c>
      <c r="AL71">
        <v>1.2274896235617889</v>
      </c>
      <c r="AM71">
        <v>0.54201214346093585</v>
      </c>
      <c r="AN71">
        <v>0</v>
      </c>
      <c r="AO71">
        <v>0</v>
      </c>
      <c r="AP71">
        <v>3.688709215970885</v>
      </c>
      <c r="AQ71">
        <v>0.1489784201056607</v>
      </c>
      <c r="AR71">
        <v>0</v>
      </c>
      <c r="AS71">
        <v>20.86460071441935</v>
      </c>
      <c r="AT71">
        <v>2.9332741955151249</v>
      </c>
      <c r="AU71">
        <v>0</v>
      </c>
      <c r="AV71">
        <v>0</v>
      </c>
      <c r="AW71">
        <v>0</v>
      </c>
      <c r="AX71"/>
      <c r="AY71"/>
      <c r="AZ71"/>
      <c r="BA71"/>
      <c r="BB71"/>
      <c r="BC71"/>
      <c r="BD71"/>
      <c r="BE71"/>
      <c r="BF71"/>
      <c r="BG71"/>
      <c r="BH71"/>
      <c r="BI71"/>
      <c r="BJ71"/>
      <c r="BK71"/>
      <c r="BL71"/>
      <c r="BM71"/>
      <c r="BN71"/>
      <c r="BO71"/>
      <c r="BP71"/>
      <c r="BQ71"/>
      <c r="BR71"/>
      <c r="BS71"/>
      <c r="BT71"/>
      <c r="BU71"/>
      <c r="BV71"/>
      <c r="BW71"/>
      <c r="BX71"/>
      <c r="BY71"/>
      <c r="BZ71"/>
      <c r="CA71"/>
    </row>
    <row r="72">
      <c r="A72" t="s">
        <v>595</v>
      </c>
      <c r="B72">
        <v>2006</v>
      </c>
      <c r="C72" t="s">
        <v>599</v>
      </c>
      <c r="D72">
        <v>59</v>
      </c>
      <c r="E72" t="s">
        <v>258</v>
      </c>
      <c r="F72" t="s">
        <v>260</v>
      </c>
      <c r="G72" t="s">
        <v>206</v>
      </c>
      <c r="H72">
        <v>0</v>
      </c>
      <c r="I72">
        <v>0</v>
      </c>
      <c r="J72">
        <v>0</v>
      </c>
      <c r="K72">
        <v>1.1962932166757041</v>
      </c>
      <c r="L72">
        <v>14.99870721084878</v>
      </c>
      <c r="M72">
        <v>0.84982403889503599</v>
      </c>
      <c r="N72">
        <v>10.060159237466999</v>
      </c>
      <c r="O72">
        <v>6.4669783039472311</v>
      </c>
      <c r="P72">
        <v>11.137958011005059</v>
      </c>
      <c r="Q72">
        <v>37.118417710133151</v>
      </c>
      <c r="R72">
        <v>0</v>
      </c>
      <c r="S72">
        <v>0</v>
      </c>
      <c r="T72">
        <v>0</v>
      </c>
      <c r="U72">
        <v>0</v>
      </c>
      <c r="V72">
        <v>0.2909708099024455</v>
      </c>
      <c r="W72" t="s">
        <v>245</v>
      </c>
      <c r="X72" t="s">
        <v>246</v>
      </c>
      <c r="Y72" t="s">
        <v>247</v>
      </c>
      <c r="Z72" t="s">
        <v>248</v>
      </c>
      <c r="AA72" t="s">
        <v>249</v>
      </c>
      <c r="AB72" t="s">
        <v>250</v>
      </c>
      <c r="AC72" t="s">
        <v>251</v>
      </c>
      <c r="AD72" t="s">
        <v>252</v>
      </c>
      <c r="AE72" t="s">
        <v>253</v>
      </c>
      <c r="AF72" t="s">
        <v>254</v>
      </c>
      <c r="AG72" t="s">
        <v>255</v>
      </c>
      <c r="AH72" t="s">
        <v>256</v>
      </c>
      <c r="AI72" t="s">
        <v>257</v>
      </c>
      <c r="AJ72" t="s">
        <v>206</v>
      </c>
      <c r="AK72">
        <v>0</v>
      </c>
      <c r="AL72">
        <v>4.0858673747746499</v>
      </c>
      <c r="AM72">
        <v>21.896155676185519</v>
      </c>
      <c r="AN72">
        <v>0</v>
      </c>
      <c r="AO72">
        <v>0</v>
      </c>
      <c r="AP72">
        <v>3.161980945874892</v>
      </c>
      <c r="AQ72">
        <v>0</v>
      </c>
      <c r="AR72">
        <v>0</v>
      </c>
      <c r="AS72">
        <v>8.1226548856514444</v>
      </c>
      <c r="AT72">
        <v>3.587809519441425</v>
      </c>
      <c r="AU72">
        <v>0</v>
      </c>
      <c r="AV72">
        <v>0</v>
      </c>
      <c r="AW72">
        <v>0</v>
      </c>
      <c r="AX72"/>
      <c r="AY72"/>
      <c r="AZ72"/>
      <c r="BA72"/>
      <c r="BB72"/>
      <c r="BC72"/>
      <c r="BD72"/>
      <c r="BE72"/>
      <c r="BF72"/>
      <c r="BG72"/>
      <c r="BH72"/>
      <c r="BI72"/>
      <c r="BJ72"/>
      <c r="BK72"/>
      <c r="BL72"/>
      <c r="BM72"/>
      <c r="BN72"/>
      <c r="BO72"/>
      <c r="BP72"/>
      <c r="BQ72"/>
      <c r="BR72"/>
      <c r="BS72"/>
      <c r="BT72"/>
      <c r="BU72"/>
      <c r="BV72"/>
      <c r="BW72"/>
      <c r="BX72"/>
      <c r="BY72"/>
      <c r="BZ72"/>
      <c r="CA72"/>
    </row>
    <row r="73">
      <c r="A73" t="s">
        <v>595</v>
      </c>
      <c r="B73">
        <v>2006</v>
      </c>
      <c r="C73" t="s">
        <v>599</v>
      </c>
      <c r="D73">
        <v>60</v>
      </c>
      <c r="E73" t="s">
        <v>258</v>
      </c>
      <c r="F73" t="s">
        <v>261</v>
      </c>
      <c r="G73" t="s">
        <v>206</v>
      </c>
      <c r="H73">
        <v>5.1981189511088983</v>
      </c>
      <c r="I73">
        <v>6.020456833856815</v>
      </c>
      <c r="J73">
        <v>12.46954352785542</v>
      </c>
      <c r="K73">
        <v>26.860566465211619</v>
      </c>
      <c r="L73">
        <v>57.078612247259898</v>
      </c>
      <c r="M73">
        <v>71.745247426302214</v>
      </c>
      <c r="N73">
        <v>68.402279843542559</v>
      </c>
      <c r="O73">
        <v>72.712215427757471</v>
      </c>
      <c r="P73">
        <v>76.447478978804156</v>
      </c>
      <c r="Q73">
        <v>31.546768485357909</v>
      </c>
      <c r="R73">
        <v>5.1951498794420186</v>
      </c>
      <c r="S73">
        <v>5.2655621419027261</v>
      </c>
      <c r="T73">
        <v>5.9631614234439239</v>
      </c>
      <c r="U73">
        <v>6.3705398957275614</v>
      </c>
      <c r="V73">
        <v>16.176540125814618</v>
      </c>
      <c r="W73" t="s">
        <v>245</v>
      </c>
      <c r="X73" t="s">
        <v>246</v>
      </c>
      <c r="Y73" t="s">
        <v>247</v>
      </c>
      <c r="Z73" t="s">
        <v>248</v>
      </c>
      <c r="AA73" t="s">
        <v>249</v>
      </c>
      <c r="AB73" t="s">
        <v>250</v>
      </c>
      <c r="AC73" t="s">
        <v>251</v>
      </c>
      <c r="AD73" t="s">
        <v>252</v>
      </c>
      <c r="AE73" t="s">
        <v>253</v>
      </c>
      <c r="AF73" t="s">
        <v>254</v>
      </c>
      <c r="AG73" t="s">
        <v>255</v>
      </c>
      <c r="AH73" t="s">
        <v>256</v>
      </c>
      <c r="AI73" t="s">
        <v>257</v>
      </c>
      <c r="AJ73" t="s">
        <v>206</v>
      </c>
      <c r="AK73">
        <v>30.73783660799872</v>
      </c>
      <c r="AL73">
        <v>44.750189976907542</v>
      </c>
      <c r="AM73">
        <v>26.796221180175792</v>
      </c>
      <c r="AN73">
        <v>17.192643705943411</v>
      </c>
      <c r="AO73">
        <v>3.6363988266392711</v>
      </c>
      <c r="AP73">
        <v>30.644038267583699</v>
      </c>
      <c r="AQ73">
        <v>10.194188620278069</v>
      </c>
      <c r="AR73">
        <v>1.140076998528857</v>
      </c>
      <c r="AS73">
        <v>39.491536174012317</v>
      </c>
      <c r="AT73">
        <v>29.97274534593236</v>
      </c>
      <c r="AU73">
        <v>2.111244883526922</v>
      </c>
      <c r="AV73">
        <v>5.8657018621339718</v>
      </c>
      <c r="AW73">
        <v>15.29427835445096</v>
      </c>
      <c r="AX73"/>
      <c r="AY73"/>
      <c r="AZ73"/>
      <c r="BA73"/>
      <c r="BB73"/>
      <c r="BC73"/>
      <c r="BD73"/>
      <c r="BE73"/>
      <c r="BF73"/>
      <c r="BG73"/>
      <c r="BH73"/>
      <c r="BI73"/>
      <c r="BJ73"/>
      <c r="BK73"/>
      <c r="BL73"/>
      <c r="BM73"/>
      <c r="BN73"/>
      <c r="BO73"/>
      <c r="BP73"/>
      <c r="BQ73"/>
      <c r="BR73"/>
      <c r="BS73"/>
      <c r="BT73"/>
      <c r="BU73"/>
      <c r="BV73"/>
      <c r="BW73"/>
      <c r="BX73"/>
      <c r="BY73"/>
      <c r="BZ73"/>
      <c r="CA73"/>
    </row>
    <row r="74">
      <c r="A74" t="s">
        <v>595</v>
      </c>
      <c r="B74">
        <v>2006</v>
      </c>
      <c r="C74" t="s">
        <v>599</v>
      </c>
      <c r="D74">
        <v>61</v>
      </c>
      <c r="E74" t="s">
        <v>258</v>
      </c>
      <c r="F74" t="s">
        <v>262</v>
      </c>
      <c r="G74" t="s">
        <v>206</v>
      </c>
      <c r="H74">
        <v>53.021350975883173</v>
      </c>
      <c r="I74">
        <v>53.828632747129731</v>
      </c>
      <c r="J74">
        <v>51.110620451718447</v>
      </c>
      <c r="K74">
        <v>43.049052580057129</v>
      </c>
      <c r="L74">
        <v>8.2412977801320544</v>
      </c>
      <c r="M74">
        <v>17.117548076697499</v>
      </c>
      <c r="N74">
        <v>5.4505174035542652</v>
      </c>
      <c r="O74">
        <v>4.1534938699785497</v>
      </c>
      <c r="P74">
        <v>4.4495829866581653</v>
      </c>
      <c r="Q74">
        <v>0.89843329788076765</v>
      </c>
      <c r="R74">
        <v>52.09486926415309</v>
      </c>
      <c r="S74">
        <v>54.502294140848349</v>
      </c>
      <c r="T74">
        <v>51.83098568126232</v>
      </c>
      <c r="U74">
        <v>58.216652317842417</v>
      </c>
      <c r="V74">
        <v>49.648155353077257</v>
      </c>
      <c r="W74" t="s">
        <v>245</v>
      </c>
      <c r="X74" t="s">
        <v>246</v>
      </c>
      <c r="Y74" t="s">
        <v>247</v>
      </c>
      <c r="Z74" t="s">
        <v>248</v>
      </c>
      <c r="AA74" t="s">
        <v>249</v>
      </c>
      <c r="AB74" t="s">
        <v>250</v>
      </c>
      <c r="AC74" t="s">
        <v>251</v>
      </c>
      <c r="AD74" t="s">
        <v>252</v>
      </c>
      <c r="AE74" t="s">
        <v>253</v>
      </c>
      <c r="AF74" t="s">
        <v>254</v>
      </c>
      <c r="AG74" t="s">
        <v>255</v>
      </c>
      <c r="AH74" t="s">
        <v>256</v>
      </c>
      <c r="AI74" t="s">
        <v>257</v>
      </c>
      <c r="AJ74" t="s">
        <v>206</v>
      </c>
      <c r="AK74">
        <v>20.242436557257601</v>
      </c>
      <c r="AL74">
        <v>25.06658905257601</v>
      </c>
      <c r="AM74">
        <v>23.3982506164614</v>
      </c>
      <c r="AN74">
        <v>53.64062450570065</v>
      </c>
      <c r="AO74">
        <v>80.05300177436375</v>
      </c>
      <c r="AP74">
        <v>32.904804895979758</v>
      </c>
      <c r="AQ74">
        <v>58.358403543393663</v>
      </c>
      <c r="AR74">
        <v>70.511969775139121</v>
      </c>
      <c r="AS74">
        <v>11.90396713691799</v>
      </c>
      <c r="AT74">
        <v>21.153142218624261</v>
      </c>
      <c r="AU74">
        <v>86.980395610439103</v>
      </c>
      <c r="AV74">
        <v>60.289398483389682</v>
      </c>
      <c r="AW74">
        <v>32.97301588410344</v>
      </c>
      <c r="AX74"/>
      <c r="AY74"/>
      <c r="AZ74"/>
      <c r="BA74"/>
      <c r="BB74"/>
      <c r="BC74"/>
      <c r="BD74"/>
      <c r="BE74"/>
      <c r="BF74"/>
      <c r="BG74"/>
      <c r="BH74"/>
      <c r="BI74"/>
      <c r="BJ74"/>
      <c r="BK74"/>
      <c r="BL74"/>
      <c r="BM74"/>
      <c r="BN74"/>
      <c r="BO74"/>
      <c r="BP74"/>
      <c r="BQ74"/>
      <c r="BR74"/>
      <c r="BS74"/>
      <c r="BT74"/>
      <c r="BU74"/>
      <c r="BV74"/>
      <c r="BW74"/>
      <c r="BX74"/>
      <c r="BY74"/>
      <c r="BZ74"/>
      <c r="CA74"/>
    </row>
    <row r="75">
      <c r="A75" t="s">
        <v>595</v>
      </c>
      <c r="B75">
        <v>2006</v>
      </c>
      <c r="C75" t="s">
        <v>599</v>
      </c>
      <c r="D75">
        <v>62</v>
      </c>
      <c r="E75" t="s">
        <v>258</v>
      </c>
      <c r="F75" t="s">
        <v>263</v>
      </c>
      <c r="G75" t="s">
        <v>206</v>
      </c>
      <c r="H75">
        <v>8.4602686036794523</v>
      </c>
      <c r="I75">
        <v>10.43348487026705</v>
      </c>
      <c r="J75">
        <v>9.068220840977153</v>
      </c>
      <c r="K75">
        <v>10.38856440981972</v>
      </c>
      <c r="L75">
        <v>2.0606333016511642</v>
      </c>
      <c r="M75">
        <v>1.3791853356453321</v>
      </c>
      <c r="N75">
        <v>1.3118385913880759</v>
      </c>
      <c r="O75">
        <v>0</v>
      </c>
      <c r="P75">
        <v>0.039259512081960199</v>
      </c>
      <c r="Q75">
        <v>0</v>
      </c>
      <c r="R75">
        <v>8.2505320970314333</v>
      </c>
      <c r="S75">
        <v>10.525268563523669</v>
      </c>
      <c r="T75">
        <v>9.6248135824806251</v>
      </c>
      <c r="U75">
        <v>10.518542751492911</v>
      </c>
      <c r="V75">
        <v>13.62470133147807</v>
      </c>
      <c r="W75" t="s">
        <v>245</v>
      </c>
      <c r="X75" t="s">
        <v>246</v>
      </c>
      <c r="Y75" t="s">
        <v>247</v>
      </c>
      <c r="Z75" t="s">
        <v>248</v>
      </c>
      <c r="AA75" t="s">
        <v>249</v>
      </c>
      <c r="AB75" t="s">
        <v>250</v>
      </c>
      <c r="AC75" t="s">
        <v>251</v>
      </c>
      <c r="AD75" t="s">
        <v>252</v>
      </c>
      <c r="AE75" t="s">
        <v>253</v>
      </c>
      <c r="AF75" t="s">
        <v>254</v>
      </c>
      <c r="AG75" t="s">
        <v>255</v>
      </c>
      <c r="AH75" t="s">
        <v>256</v>
      </c>
      <c r="AI75" t="s">
        <v>257</v>
      </c>
      <c r="AJ75" t="s">
        <v>206</v>
      </c>
      <c r="AK75">
        <v>24.863473383669831</v>
      </c>
      <c r="AL75">
        <v>1.3595075960839289</v>
      </c>
      <c r="AM75">
        <v>6.6692952028994714</v>
      </c>
      <c r="AN75">
        <v>10.43895047430359</v>
      </c>
      <c r="AO75">
        <v>4.8708560546279864</v>
      </c>
      <c r="AP75">
        <v>15.866837805864559</v>
      </c>
      <c r="AQ75">
        <v>15.11614788269746</v>
      </c>
      <c r="AR75">
        <v>5.938802608823945</v>
      </c>
      <c r="AS75">
        <v>2.6634628552616522</v>
      </c>
      <c r="AT75">
        <v>3.7471544885360419</v>
      </c>
      <c r="AU75">
        <v>1.4843346092088761</v>
      </c>
      <c r="AV75">
        <v>2.8610423529970901</v>
      </c>
      <c r="AW75">
        <v>10.60684502804337</v>
      </c>
      <c r="AX75"/>
      <c r="AY75"/>
      <c r="AZ75"/>
      <c r="BA75"/>
      <c r="BB75"/>
      <c r="BC75"/>
      <c r="BD75"/>
      <c r="BE75"/>
      <c r="BF75"/>
      <c r="BG75"/>
      <c r="BH75"/>
      <c r="BI75"/>
      <c r="BJ75"/>
      <c r="BK75"/>
      <c r="BL75"/>
      <c r="BM75"/>
      <c r="BN75"/>
      <c r="BO75"/>
      <c r="BP75"/>
      <c r="BQ75"/>
      <c r="BR75"/>
      <c r="BS75"/>
      <c r="BT75"/>
      <c r="BU75"/>
      <c r="BV75"/>
      <c r="BW75"/>
      <c r="BX75"/>
      <c r="BY75"/>
      <c r="BZ75"/>
      <c r="CA75"/>
    </row>
    <row r="76">
      <c r="A76" t="s">
        <v>595</v>
      </c>
      <c r="B76">
        <v>2006</v>
      </c>
      <c r="C76" t="s">
        <v>599</v>
      </c>
      <c r="D76">
        <v>63</v>
      </c>
      <c r="E76" t="s">
        <v>258</v>
      </c>
      <c r="F76" t="s">
        <v>264</v>
      </c>
      <c r="G76" t="s">
        <v>206</v>
      </c>
      <c r="H76">
        <v>26.062143460282861</v>
      </c>
      <c r="I76">
        <v>22.680009032478321</v>
      </c>
      <c r="J76">
        <v>24.877034267689812</v>
      </c>
      <c r="K76">
        <v>15.933942344413691</v>
      </c>
      <c r="L76">
        <v>2.0926217945401708</v>
      </c>
      <c r="M76">
        <v>6.0305802586444024</v>
      </c>
      <c r="N76">
        <v>4.5051261923062667</v>
      </c>
      <c r="O76">
        <v>0.37459638869717587</v>
      </c>
      <c r="P76">
        <v>0</v>
      </c>
      <c r="Q76">
        <v>0</v>
      </c>
      <c r="R76">
        <v>26.890980797928918</v>
      </c>
      <c r="S76">
        <v>22.997688673068559</v>
      </c>
      <c r="T76">
        <v>26.423755282065301</v>
      </c>
      <c r="U76">
        <v>23.112300572791199</v>
      </c>
      <c r="V76">
        <v>18.21896323033625</v>
      </c>
      <c r="W76" t="s">
        <v>245</v>
      </c>
      <c r="X76" t="s">
        <v>246</v>
      </c>
      <c r="Y76" t="s">
        <v>247</v>
      </c>
      <c r="Z76" t="s">
        <v>248</v>
      </c>
      <c r="AA76" t="s">
        <v>249</v>
      </c>
      <c r="AB76" t="s">
        <v>250</v>
      </c>
      <c r="AC76" t="s">
        <v>251</v>
      </c>
      <c r="AD76" t="s">
        <v>252</v>
      </c>
      <c r="AE76" t="s">
        <v>253</v>
      </c>
      <c r="AF76" t="s">
        <v>254</v>
      </c>
      <c r="AG76" t="s">
        <v>255</v>
      </c>
      <c r="AH76" t="s">
        <v>256</v>
      </c>
      <c r="AI76" t="s">
        <v>257</v>
      </c>
      <c r="AJ76" t="s">
        <v>206</v>
      </c>
      <c r="AK76">
        <v>23.222343592305581</v>
      </c>
      <c r="AL76">
        <v>8.4142038579685821</v>
      </c>
      <c r="AM76">
        <v>13.18433265780938</v>
      </c>
      <c r="AN76">
        <v>16.94024985456549</v>
      </c>
      <c r="AO76">
        <v>10.79378212612589</v>
      </c>
      <c r="AP76">
        <v>13.32052898824295</v>
      </c>
      <c r="AQ76">
        <v>15.568089825250389</v>
      </c>
      <c r="AR76">
        <v>20.108088936123909</v>
      </c>
      <c r="AS76">
        <v>14.42821519283574</v>
      </c>
      <c r="AT76">
        <v>35.413039230648231</v>
      </c>
      <c r="AU76">
        <v>8.7881172637215261</v>
      </c>
      <c r="AV76">
        <v>29.114775218897279</v>
      </c>
      <c r="AW76">
        <v>21.024080644840069</v>
      </c>
      <c r="AX76"/>
      <c r="AY76"/>
      <c r="AZ76"/>
      <c r="BA76"/>
      <c r="BB76"/>
      <c r="BC76"/>
      <c r="BD76"/>
      <c r="BE76"/>
      <c r="BF76"/>
      <c r="BG76"/>
      <c r="BH76"/>
      <c r="BI76"/>
      <c r="BJ76"/>
      <c r="BK76"/>
      <c r="BL76"/>
      <c r="BM76"/>
      <c r="BN76"/>
      <c r="BO76"/>
      <c r="BP76"/>
      <c r="BQ76"/>
      <c r="BR76"/>
      <c r="BS76"/>
      <c r="BT76"/>
      <c r="BU76"/>
      <c r="BV76"/>
      <c r="BW76"/>
      <c r="BX76"/>
      <c r="BY76"/>
      <c r="BZ76"/>
      <c r="CA76"/>
    </row>
    <row r="77">
      <c r="A77" t="s">
        <v>595</v>
      </c>
      <c r="B77">
        <v>2006</v>
      </c>
      <c r="C77" t="s">
        <v>599</v>
      </c>
      <c r="D77">
        <v>64</v>
      </c>
      <c r="E77" t="s">
        <v>258</v>
      </c>
      <c r="F77" t="s">
        <v>265</v>
      </c>
      <c r="G77" t="s">
        <v>206</v>
      </c>
      <c r="H77">
        <v>0.0981870687931026</v>
      </c>
      <c r="I77">
        <v>0.24978300082436641</v>
      </c>
      <c r="J77">
        <v>0</v>
      </c>
      <c r="K77">
        <v>0</v>
      </c>
      <c r="L77">
        <v>0</v>
      </c>
      <c r="M77">
        <v>0</v>
      </c>
      <c r="N77">
        <v>0</v>
      </c>
      <c r="O77">
        <v>0</v>
      </c>
      <c r="P77">
        <v>0</v>
      </c>
      <c r="Q77">
        <v>0</v>
      </c>
      <c r="R77">
        <v>0.1298793691211001</v>
      </c>
      <c r="S77">
        <v>0.32982963468919579</v>
      </c>
      <c r="T77">
        <v>0</v>
      </c>
      <c r="U77">
        <v>0</v>
      </c>
      <c r="V77">
        <v>0</v>
      </c>
      <c r="W77" t="s">
        <v>245</v>
      </c>
      <c r="X77" t="s">
        <v>246</v>
      </c>
      <c r="Y77" t="s">
        <v>247</v>
      </c>
      <c r="Z77" t="s">
        <v>248</v>
      </c>
      <c r="AA77" t="s">
        <v>249</v>
      </c>
      <c r="AB77" t="s">
        <v>250</v>
      </c>
      <c r="AC77" t="s">
        <v>251</v>
      </c>
      <c r="AD77" t="s">
        <v>252</v>
      </c>
      <c r="AE77" t="s">
        <v>253</v>
      </c>
      <c r="AF77" t="s">
        <v>254</v>
      </c>
      <c r="AG77" t="s">
        <v>255</v>
      </c>
      <c r="AH77" t="s">
        <v>256</v>
      </c>
      <c r="AI77" t="s">
        <v>257</v>
      </c>
      <c r="AJ77" t="s">
        <v>206</v>
      </c>
      <c r="AK77">
        <v>0.1919762667793406</v>
      </c>
      <c r="AL77">
        <v>0.14758927006416081</v>
      </c>
      <c r="AM77">
        <v>0</v>
      </c>
      <c r="AN77">
        <v>0</v>
      </c>
      <c r="AO77">
        <v>0</v>
      </c>
      <c r="AP77">
        <v>0</v>
      </c>
      <c r="AQ77">
        <v>0</v>
      </c>
      <c r="AR77">
        <v>0</v>
      </c>
      <c r="AS77">
        <v>0.49761963212940657</v>
      </c>
      <c r="AT77">
        <v>0</v>
      </c>
      <c r="AU77">
        <v>0</v>
      </c>
      <c r="AV77">
        <v>0</v>
      </c>
      <c r="AW77">
        <v>0</v>
      </c>
      <c r="AX77"/>
      <c r="AY77"/>
      <c r="AZ77"/>
      <c r="BA77"/>
      <c r="BB77"/>
      <c r="BC77"/>
      <c r="BD77"/>
      <c r="BE77"/>
      <c r="BF77"/>
      <c r="BG77"/>
      <c r="BH77"/>
      <c r="BI77"/>
      <c r="BJ77"/>
      <c r="BK77"/>
      <c r="BL77"/>
      <c r="BM77"/>
      <c r="BN77"/>
      <c r="BO77"/>
      <c r="BP77"/>
      <c r="BQ77"/>
      <c r="BR77"/>
      <c r="BS77"/>
      <c r="BT77"/>
      <c r="BU77"/>
      <c r="BV77"/>
      <c r="BW77"/>
      <c r="BX77"/>
      <c r="BY77"/>
      <c r="BZ77"/>
      <c r="CA77"/>
    </row>
    <row r="78">
      <c r="A78" t="s">
        <v>595</v>
      </c>
      <c r="B78">
        <v>2006</v>
      </c>
      <c r="C78" t="s">
        <v>599</v>
      </c>
      <c r="D78">
        <v>65</v>
      </c>
      <c r="E78" t="s">
        <v>258</v>
      </c>
      <c r="F78" t="s">
        <v>266</v>
      </c>
      <c r="G78" t="s">
        <v>206</v>
      </c>
      <c r="H78">
        <v>0.54994591570720364</v>
      </c>
      <c r="I78">
        <v>0.7110528125910428</v>
      </c>
      <c r="J78">
        <v>1.0602669895060779</v>
      </c>
      <c r="K78">
        <v>0.29846216523190788</v>
      </c>
      <c r="L78">
        <v>0.24257596546694399</v>
      </c>
      <c r="M78">
        <v>0</v>
      </c>
      <c r="N78">
        <v>0</v>
      </c>
      <c r="O78">
        <v>0</v>
      </c>
      <c r="P78">
        <v>0</v>
      </c>
      <c r="Q78">
        <v>0</v>
      </c>
      <c r="R78">
        <v>0.39832854495390019</v>
      </c>
      <c r="S78">
        <v>0.63507932614684215</v>
      </c>
      <c r="T78">
        <v>1.511409922847379</v>
      </c>
      <c r="U78">
        <v>0.52308969353876977</v>
      </c>
      <c r="V78">
        <v>0.71525519409863059</v>
      </c>
      <c r="W78" t="s">
        <v>245</v>
      </c>
      <c r="X78" t="s">
        <v>246</v>
      </c>
      <c r="Y78" t="s">
        <v>247</v>
      </c>
      <c r="Z78" t="s">
        <v>248</v>
      </c>
      <c r="AA78" t="s">
        <v>249</v>
      </c>
      <c r="AB78" t="s">
        <v>250</v>
      </c>
      <c r="AC78" t="s">
        <v>251</v>
      </c>
      <c r="AD78" t="s">
        <v>252</v>
      </c>
      <c r="AE78" t="s">
        <v>253</v>
      </c>
      <c r="AF78" t="s">
        <v>254</v>
      </c>
      <c r="AG78" t="s">
        <v>255</v>
      </c>
      <c r="AH78" t="s">
        <v>256</v>
      </c>
      <c r="AI78" t="s">
        <v>257</v>
      </c>
      <c r="AJ78" t="s">
        <v>206</v>
      </c>
      <c r="AK78">
        <v>0.34537912371681723</v>
      </c>
      <c r="AL78">
        <v>2.612353247565971</v>
      </c>
      <c r="AM78">
        <v>0.31298580120189501</v>
      </c>
      <c r="AN78">
        <v>0.1626537028146291</v>
      </c>
      <c r="AO78">
        <v>0.64596121824314789</v>
      </c>
      <c r="AP78">
        <v>0</v>
      </c>
      <c r="AQ78">
        <v>0.3489376287471026</v>
      </c>
      <c r="AR78">
        <v>0.14293012257683541</v>
      </c>
      <c r="AS78">
        <v>0.91230265890391204</v>
      </c>
      <c r="AT78">
        <v>0.52137003056489928</v>
      </c>
      <c r="AU78">
        <v>0</v>
      </c>
      <c r="AV78">
        <v>0</v>
      </c>
      <c r="AW78">
        <v>0.45416619017278848</v>
      </c>
      <c r="AX78"/>
      <c r="AY78"/>
      <c r="AZ78"/>
      <c r="BA78"/>
      <c r="BB78"/>
      <c r="BC78"/>
      <c r="BD78"/>
      <c r="BE78"/>
      <c r="BF78"/>
      <c r="BG78"/>
      <c r="BH78"/>
      <c r="BI78"/>
      <c r="BJ78"/>
      <c r="BK78"/>
      <c r="BL78"/>
      <c r="BM78"/>
      <c r="BN78"/>
      <c r="BO78"/>
      <c r="BP78"/>
      <c r="BQ78"/>
      <c r="BR78"/>
      <c r="BS78"/>
      <c r="BT78"/>
      <c r="BU78"/>
      <c r="BV78"/>
      <c r="BW78"/>
      <c r="BX78"/>
      <c r="BY78"/>
      <c r="BZ78"/>
      <c r="CA78"/>
    </row>
    <row r="79">
      <c r="A79" t="s">
        <v>595</v>
      </c>
      <c r="B79">
        <v>2006</v>
      </c>
      <c r="C79" t="s">
        <v>599</v>
      </c>
      <c r="D79">
        <v>66</v>
      </c>
      <c r="E79" t="s">
        <v>258</v>
      </c>
      <c r="F79" t="s">
        <v>267</v>
      </c>
      <c r="G79" t="s">
        <v>206</v>
      </c>
      <c r="H79">
        <v>0</v>
      </c>
      <c r="I79">
        <v>0</v>
      </c>
      <c r="J79">
        <v>0</v>
      </c>
      <c r="K79">
        <v>0.98033142863598233</v>
      </c>
      <c r="L79">
        <v>3.1779049207703851</v>
      </c>
      <c r="M79">
        <v>1.1043042643803009</v>
      </c>
      <c r="N79">
        <v>3.11537279548907</v>
      </c>
      <c r="O79">
        <v>6.0578969595904191</v>
      </c>
      <c r="P79">
        <v>2.963891693356512</v>
      </c>
      <c r="Q79">
        <v>3.7683260966276548</v>
      </c>
      <c r="R79">
        <v>0</v>
      </c>
      <c r="S79">
        <v>0</v>
      </c>
      <c r="T79">
        <v>0</v>
      </c>
      <c r="U79">
        <v>0</v>
      </c>
      <c r="V79">
        <v>0.0167761152921811</v>
      </c>
      <c r="W79" t="s">
        <v>245</v>
      </c>
      <c r="X79" t="s">
        <v>246</v>
      </c>
      <c r="Y79" t="s">
        <v>247</v>
      </c>
      <c r="Z79" t="s">
        <v>248</v>
      </c>
      <c r="AA79" t="s">
        <v>249</v>
      </c>
      <c r="AB79" t="s">
        <v>250</v>
      </c>
      <c r="AC79" t="s">
        <v>251</v>
      </c>
      <c r="AD79" t="s">
        <v>252</v>
      </c>
      <c r="AE79" t="s">
        <v>253</v>
      </c>
      <c r="AF79" t="s">
        <v>254</v>
      </c>
      <c r="AG79" t="s">
        <v>255</v>
      </c>
      <c r="AH79" t="s">
        <v>256</v>
      </c>
      <c r="AI79" t="s">
        <v>257</v>
      </c>
      <c r="AJ79" t="s">
        <v>206</v>
      </c>
      <c r="AK79">
        <v>0</v>
      </c>
      <c r="AL79">
        <v>0</v>
      </c>
      <c r="AM79">
        <v>6.7660269454592594</v>
      </c>
      <c r="AN79">
        <v>0</v>
      </c>
      <c r="AO79">
        <v>0</v>
      </c>
      <c r="AP79">
        <v>0.41309988048321522</v>
      </c>
      <c r="AQ79">
        <v>0</v>
      </c>
      <c r="AR79">
        <v>0</v>
      </c>
      <c r="AS79">
        <v>0</v>
      </c>
      <c r="AT79">
        <v>2.6714649707376261</v>
      </c>
      <c r="AU79">
        <v>0</v>
      </c>
      <c r="AV79">
        <v>0</v>
      </c>
      <c r="AW79">
        <v>0</v>
      </c>
      <c r="AX79"/>
      <c r="AY79"/>
      <c r="AZ79"/>
      <c r="BA79"/>
      <c r="BB79"/>
      <c r="BC79"/>
      <c r="BD79"/>
      <c r="BE79"/>
      <c r="BF79"/>
      <c r="BG79"/>
      <c r="BH79"/>
      <c r="BI79"/>
      <c r="BJ79"/>
      <c r="BK79"/>
      <c r="BL79"/>
      <c r="BM79"/>
      <c r="BN79"/>
      <c r="BO79"/>
      <c r="BP79"/>
      <c r="BQ79"/>
      <c r="BR79"/>
      <c r="BS79"/>
      <c r="BT79"/>
      <c r="BU79"/>
      <c r="BV79"/>
      <c r="BW79"/>
      <c r="BX79"/>
      <c r="BY79"/>
      <c r="BZ79"/>
      <c r="CA79"/>
    </row>
    <row r="80">
      <c r="A80" t="s">
        <v>595</v>
      </c>
      <c r="B80">
        <v>2006</v>
      </c>
      <c r="C80" t="s">
        <v>599</v>
      </c>
      <c r="D80">
        <v>67</v>
      </c>
      <c r="E80" t="s">
        <v>258</v>
      </c>
      <c r="F80" t="s">
        <v>268</v>
      </c>
      <c r="G80" t="s">
        <v>206</v>
      </c>
      <c r="H80">
        <v>6.5413521743667147</v>
      </c>
      <c r="I80">
        <v>5.9967113068436202</v>
      </c>
      <c r="J80">
        <v>1.414313922253009</v>
      </c>
      <c r="K80">
        <v>0.86002972713350945</v>
      </c>
      <c r="L80">
        <v>0</v>
      </c>
      <c r="M80">
        <v>0</v>
      </c>
      <c r="N80">
        <v>0</v>
      </c>
      <c r="O80">
        <v>0</v>
      </c>
      <c r="P80">
        <v>0</v>
      </c>
      <c r="Q80">
        <v>0</v>
      </c>
      <c r="R80">
        <v>6.9676314098779519</v>
      </c>
      <c r="S80">
        <v>5.7261596000855732</v>
      </c>
      <c r="T80">
        <v>4.5402930590291319</v>
      </c>
      <c r="U80">
        <v>1.2588747686070949</v>
      </c>
      <c r="V80">
        <v>1.086087087202583</v>
      </c>
      <c r="W80" t="s">
        <v>245</v>
      </c>
      <c r="X80" t="s">
        <v>246</v>
      </c>
      <c r="Y80" t="s">
        <v>247</v>
      </c>
      <c r="Z80" t="s">
        <v>248</v>
      </c>
      <c r="AA80" t="s">
        <v>249</v>
      </c>
      <c r="AB80" t="s">
        <v>250</v>
      </c>
      <c r="AC80" t="s">
        <v>251</v>
      </c>
      <c r="AD80" t="s">
        <v>252</v>
      </c>
      <c r="AE80" t="s">
        <v>253</v>
      </c>
      <c r="AF80" t="s">
        <v>254</v>
      </c>
      <c r="AG80" t="s">
        <v>255</v>
      </c>
      <c r="AH80" t="s">
        <v>256</v>
      </c>
      <c r="AI80" t="s">
        <v>257</v>
      </c>
      <c r="AJ80" t="s">
        <v>206</v>
      </c>
      <c r="AK80">
        <v>0</v>
      </c>
      <c r="AL80">
        <v>12.33621000049723</v>
      </c>
      <c r="AM80">
        <v>0</v>
      </c>
      <c r="AN80">
        <v>1.6248777566720709</v>
      </c>
      <c r="AO80">
        <v>0</v>
      </c>
      <c r="AP80">
        <v>0</v>
      </c>
      <c r="AQ80">
        <v>0.26525407952763602</v>
      </c>
      <c r="AR80">
        <v>1.797385689252075</v>
      </c>
      <c r="AS80">
        <v>1.050530334495414</v>
      </c>
      <c r="AT80">
        <v>0</v>
      </c>
      <c r="AU80">
        <v>0.63590763310365372</v>
      </c>
      <c r="AV80">
        <v>1.869082082581965</v>
      </c>
      <c r="AW80">
        <v>19.647613898389299</v>
      </c>
      <c r="AX80"/>
      <c r="AY80"/>
      <c r="AZ80"/>
      <c r="BA80"/>
      <c r="BB80"/>
      <c r="BC80"/>
      <c r="BD80"/>
      <c r="BE80"/>
      <c r="BF80"/>
      <c r="BG80"/>
      <c r="BH80"/>
      <c r="BI80"/>
      <c r="BJ80"/>
      <c r="BK80"/>
      <c r="BL80"/>
      <c r="BM80"/>
      <c r="BN80"/>
      <c r="BO80"/>
      <c r="BP80"/>
      <c r="BQ80"/>
      <c r="BR80"/>
      <c r="BS80"/>
      <c r="BT80"/>
      <c r="BU80"/>
      <c r="BV80"/>
      <c r="BW80"/>
      <c r="BX80"/>
      <c r="BY80"/>
      <c r="BZ80"/>
      <c r="CA80"/>
    </row>
    <row r="81">
      <c r="A81" t="s">
        <v>595</v>
      </c>
      <c r="B81">
        <v>2006</v>
      </c>
      <c r="C81" t="s">
        <v>599</v>
      </c>
      <c r="D81">
        <v>68</v>
      </c>
      <c r="E81" t="s">
        <v>258</v>
      </c>
      <c r="F81" t="s">
        <v>269</v>
      </c>
      <c r="G81" t="s">
        <v>206</v>
      </c>
      <c r="H81">
        <v>0</v>
      </c>
      <c r="I81">
        <v>0</v>
      </c>
      <c r="J81">
        <v>0</v>
      </c>
      <c r="K81">
        <v>0</v>
      </c>
      <c r="L81">
        <v>0.33479906900975648</v>
      </c>
      <c r="M81">
        <v>0</v>
      </c>
      <c r="N81">
        <v>0</v>
      </c>
      <c r="O81">
        <v>0</v>
      </c>
      <c r="P81">
        <v>0</v>
      </c>
      <c r="Q81">
        <v>1.374682724656902</v>
      </c>
      <c r="R81">
        <v>0</v>
      </c>
      <c r="S81">
        <v>0</v>
      </c>
      <c r="T81">
        <v>0</v>
      </c>
      <c r="U81">
        <v>0</v>
      </c>
      <c r="V81">
        <v>0</v>
      </c>
      <c r="W81" t="s">
        <v>245</v>
      </c>
      <c r="X81" t="s">
        <v>246</v>
      </c>
      <c r="Y81" t="s">
        <v>247</v>
      </c>
      <c r="Z81" t="s">
        <v>248</v>
      </c>
      <c r="AA81" t="s">
        <v>249</v>
      </c>
      <c r="AB81" t="s">
        <v>250</v>
      </c>
      <c r="AC81" t="s">
        <v>251</v>
      </c>
      <c r="AD81" t="s">
        <v>252</v>
      </c>
      <c r="AE81" t="s">
        <v>253</v>
      </c>
      <c r="AF81" t="s">
        <v>254</v>
      </c>
      <c r="AG81" t="s">
        <v>255</v>
      </c>
      <c r="AH81" t="s">
        <v>256</v>
      </c>
      <c r="AI81" t="s">
        <v>257</v>
      </c>
      <c r="AJ81" t="s">
        <v>206</v>
      </c>
      <c r="AK81">
        <v>0.39655446827203888</v>
      </c>
      <c r="AL81">
        <v>0</v>
      </c>
      <c r="AM81">
        <v>0.43471977634622011</v>
      </c>
      <c r="AN81">
        <v>0</v>
      </c>
      <c r="AO81">
        <v>0</v>
      </c>
      <c r="AP81">
        <v>0</v>
      </c>
      <c r="AQ81">
        <v>0</v>
      </c>
      <c r="AR81">
        <v>0</v>
      </c>
      <c r="AS81">
        <v>0.065110415372621605</v>
      </c>
      <c r="AT81">
        <v>0</v>
      </c>
      <c r="AU81">
        <v>0</v>
      </c>
      <c r="AV81">
        <v>0</v>
      </c>
      <c r="AW81">
        <v>0</v>
      </c>
      <c r="AX81"/>
      <c r="AY81"/>
      <c r="AZ81"/>
      <c r="BA81"/>
      <c r="BB81"/>
      <c r="BC81"/>
      <c r="BD81"/>
      <c r="BE81"/>
      <c r="BF81"/>
      <c r="BG81"/>
      <c r="BH81"/>
      <c r="BI81"/>
      <c r="BJ81"/>
      <c r="BK81"/>
      <c r="BL81"/>
      <c r="BM81"/>
      <c r="BN81"/>
      <c r="BO81"/>
      <c r="BP81"/>
      <c r="BQ81"/>
      <c r="BR81"/>
      <c r="BS81"/>
      <c r="BT81"/>
      <c r="BU81"/>
      <c r="BV81"/>
      <c r="BW81"/>
      <c r="BX81"/>
      <c r="BY81"/>
      <c r="BZ81"/>
      <c r="CA81"/>
    </row>
    <row r="82">
      <c r="A82" t="s">
        <v>595</v>
      </c>
      <c r="B82">
        <v>2006</v>
      </c>
      <c r="C82" t="s">
        <v>599</v>
      </c>
      <c r="D82">
        <v>69</v>
      </c>
      <c r="E82" t="s">
        <v>258</v>
      </c>
      <c r="F82" t="s">
        <v>270</v>
      </c>
      <c r="G82" t="s">
        <v>206</v>
      </c>
      <c r="H82">
        <v>0.068632850178560301</v>
      </c>
      <c r="I82">
        <v>0.079869396008986696</v>
      </c>
      <c r="J82">
        <v>0</v>
      </c>
      <c r="K82">
        <v>0</v>
      </c>
      <c r="L82">
        <v>0</v>
      </c>
      <c r="M82">
        <v>0</v>
      </c>
      <c r="N82">
        <v>0</v>
      </c>
      <c r="O82">
        <v>0</v>
      </c>
      <c r="P82">
        <v>0</v>
      </c>
      <c r="Q82">
        <v>0</v>
      </c>
      <c r="R82">
        <v>0.072628637491625195</v>
      </c>
      <c r="S82">
        <v>0.018117919735082502</v>
      </c>
      <c r="T82">
        <v>0.10558104887119479</v>
      </c>
      <c r="U82">
        <v>0</v>
      </c>
      <c r="V82">
        <v>0</v>
      </c>
      <c r="W82" t="s">
        <v>245</v>
      </c>
      <c r="X82" t="s">
        <v>246</v>
      </c>
      <c r="Y82" t="s">
        <v>247</v>
      </c>
      <c r="Z82" t="s">
        <v>248</v>
      </c>
      <c r="AA82" t="s">
        <v>249</v>
      </c>
      <c r="AB82" t="s">
        <v>250</v>
      </c>
      <c r="AC82" t="s">
        <v>251</v>
      </c>
      <c r="AD82" t="s">
        <v>252</v>
      </c>
      <c r="AE82" t="s">
        <v>253</v>
      </c>
      <c r="AF82" t="s">
        <v>254</v>
      </c>
      <c r="AG82" t="s">
        <v>255</v>
      </c>
      <c r="AH82" t="s">
        <v>256</v>
      </c>
      <c r="AI82" t="s">
        <v>257</v>
      </c>
      <c r="AJ82" t="s">
        <v>206</v>
      </c>
      <c r="AK82">
        <v>0</v>
      </c>
      <c r="AL82">
        <v>0</v>
      </c>
      <c r="AM82">
        <v>0</v>
      </c>
      <c r="AN82">
        <v>0</v>
      </c>
      <c r="AO82">
        <v>0</v>
      </c>
      <c r="AP82">
        <v>0</v>
      </c>
      <c r="AQ82">
        <v>0</v>
      </c>
      <c r="AR82">
        <v>0.360745869555257</v>
      </c>
      <c r="AS82">
        <v>0</v>
      </c>
      <c r="AT82">
        <v>0</v>
      </c>
      <c r="AU82">
        <v>0</v>
      </c>
      <c r="AV82">
        <v>0</v>
      </c>
      <c r="AW82">
        <v>0</v>
      </c>
      <c r="AX82"/>
      <c r="AY82"/>
      <c r="AZ82"/>
      <c r="BA82"/>
      <c r="BB82"/>
      <c r="BC82"/>
      <c r="BD82"/>
      <c r="BE82"/>
      <c r="BF82"/>
      <c r="BG82"/>
      <c r="BH82"/>
      <c r="BI82"/>
      <c r="BJ82"/>
      <c r="BK82"/>
      <c r="BL82"/>
      <c r="BM82"/>
      <c r="BN82"/>
      <c r="BO82"/>
      <c r="BP82"/>
      <c r="BQ82"/>
      <c r="BR82"/>
      <c r="BS82"/>
      <c r="BT82"/>
      <c r="BU82"/>
      <c r="BV82"/>
      <c r="BW82"/>
      <c r="BX82"/>
      <c r="BY82"/>
      <c r="BZ82"/>
      <c r="CA82"/>
    </row>
    <row r="83">
      <c r="A83" t="s">
        <v>595</v>
      </c>
      <c r="B83">
        <v>2006</v>
      </c>
      <c r="C83" t="s">
        <v>599</v>
      </c>
      <c r="D83">
        <v>122</v>
      </c>
      <c r="E83" t="s">
        <v>18</v>
      </c>
      <c r="F83" t="s">
        <v>14</v>
      </c>
      <c r="G83" t="s">
        <v>615</v>
      </c>
      <c r="H83">
        <v>3.6583780236806041</v>
      </c>
      <c r="I83">
        <v>7.9620761476599196</v>
      </c>
      <c r="J83">
        <v>19.2744140789532</v>
      </c>
      <c r="K83">
        <v>34.975348128092783</v>
      </c>
      <c r="L83">
        <v>85.365791994987703</v>
      </c>
      <c r="M83">
        <v>72.996086837019448</v>
      </c>
      <c r="N83">
        <v>83.380004055025879</v>
      </c>
      <c r="O83">
        <v>91.512328752297236</v>
      </c>
      <c r="P83">
        <v>92.336667477063841</v>
      </c>
      <c r="Q83">
        <v>97.794600086517136</v>
      </c>
      <c r="R83">
        <v>3.3722377763570619</v>
      </c>
      <c r="S83">
        <v>5.5804086474932566</v>
      </c>
      <c r="T83">
        <v>9.5548989900980299</v>
      </c>
      <c r="U83">
        <v>15.034117474808861</v>
      </c>
      <c r="V83">
        <v>29.387334378612</v>
      </c>
      <c r="W83" t="s">
        <v>245</v>
      </c>
      <c r="X83" t="s">
        <v>246</v>
      </c>
      <c r="Y83" t="s">
        <v>247</v>
      </c>
      <c r="Z83" t="s">
        <v>248</v>
      </c>
      <c r="AA83" t="s">
        <v>249</v>
      </c>
      <c r="AB83" t="s">
        <v>250</v>
      </c>
      <c r="AC83" t="s">
        <v>251</v>
      </c>
      <c r="AD83" t="s">
        <v>252</v>
      </c>
      <c r="AE83" t="s">
        <v>253</v>
      </c>
      <c r="AF83" t="s">
        <v>254</v>
      </c>
      <c r="AG83" t="s">
        <v>255</v>
      </c>
      <c r="AH83" t="s">
        <v>256</v>
      </c>
      <c r="AI83" t="s">
        <v>257</v>
      </c>
      <c r="AJ83" t="s">
        <v>206</v>
      </c>
      <c r="AK83">
        <v>40.667570632682917</v>
      </c>
      <c r="AL83">
        <v>39.543469732291143</v>
      </c>
      <c r="AM83">
        <v>61.119775617046997</v>
      </c>
      <c r="AN83">
        <v>21.31272075001349</v>
      </c>
      <c r="AO83">
        <v>22.536700916879081</v>
      </c>
      <c r="AP83">
        <v>35.798376377407173</v>
      </c>
      <c r="AQ83">
        <v>9.798407784440359</v>
      </c>
      <c r="AR83">
        <v>3.161312875676026</v>
      </c>
      <c r="AS83">
        <v>50.445086247811822</v>
      </c>
      <c r="AT83">
        <v>46.370089157101468</v>
      </c>
      <c r="AU83">
        <v>12.9736383767377</v>
      </c>
      <c r="AV83">
        <v>10.849805109831079</v>
      </c>
      <c r="AW83">
        <v>11.168982631118659</v>
      </c>
      <c r="AX83"/>
      <c r="AY83">
        <v>19.06026871490262</v>
      </c>
      <c r="AZ83">
        <v>15.3474989011732</v>
      </c>
      <c r="BA83">
        <v>38.23092624254577</v>
      </c>
      <c r="BB83">
        <v>61.773064053953732</v>
      </c>
      <c r="BC83">
        <v>410.34443875058639</v>
      </c>
      <c r="BD83">
        <v>24.233209087821798</v>
      </c>
      <c r="BE83">
        <v>6.1749190304803214</v>
      </c>
      <c r="BF83">
        <v>46.217392063207242</v>
      </c>
      <c r="BG83">
        <v>13.03120331326499</v>
      </c>
      <c r="BH83">
        <v>295.54912788400389</v>
      </c>
      <c r="BI83">
        <v>19.06026871490262</v>
      </c>
      <c r="BJ83">
        <v>12.23994955834557</v>
      </c>
      <c r="BK83">
        <v>11.274913333671851</v>
      </c>
      <c r="BL83">
        <v>30.063562251701551</v>
      </c>
      <c r="BM83">
        <v>86.911651425761974</v>
      </c>
      <c r="BN83">
        <v>0</v>
      </c>
      <c r="BO83">
        <v>41.21953148371675</v>
      </c>
      <c r="BP83">
        <v>179.20145220465949</v>
      </c>
      <c r="BQ83">
        <v>20.405153654124451</v>
      </c>
      <c r="BR83">
        <v>73.085797028443039</v>
      </c>
      <c r="BS83">
        <v>8.5682192272869226</v>
      </c>
      <c r="BT83">
        <v>9.8792422082486056</v>
      </c>
      <c r="BU83">
        <v>28.982825434633671</v>
      </c>
      <c r="BV83">
        <v>136.7850226526669</v>
      </c>
      <c r="BW83">
        <v>19.478943472076541</v>
      </c>
      <c r="BX83">
        <v>4.2264239346477659</v>
      </c>
      <c r="BY83">
        <v>21.903735650869329</v>
      </c>
      <c r="BZ83">
        <v>1.0198497117881991</v>
      </c>
      <c r="CA83"/>
    </row>
    <row r="84">
      <c r="A84" t="s">
        <v>595</v>
      </c>
      <c r="B84">
        <v>2006</v>
      </c>
      <c r="C84" t="s">
        <v>599</v>
      </c>
      <c r="D84">
        <v>123</v>
      </c>
      <c r="E84" t="s">
        <v>18</v>
      </c>
      <c r="F84" t="s">
        <v>52</v>
      </c>
      <c r="G84" t="s">
        <v>206</v>
      </c>
      <c r="H84">
        <v>96.341621976319402</v>
      </c>
      <c r="I84">
        <v>92.037923852340086</v>
      </c>
      <c r="J84">
        <v>80.7255859210468</v>
      </c>
      <c r="K84">
        <v>65.024651871907224</v>
      </c>
      <c r="L84">
        <v>14.634208005012299</v>
      </c>
      <c r="M84">
        <v>27.003913162980549</v>
      </c>
      <c r="N84">
        <v>16.619995944974121</v>
      </c>
      <c r="O84">
        <v>8.4876712477027638</v>
      </c>
      <c r="P84">
        <v>7.6633325229361589</v>
      </c>
      <c r="Q84">
        <v>2.2053999134828639</v>
      </c>
      <c r="R84">
        <v>96.627762223642932</v>
      </c>
      <c r="S84">
        <v>94.419591352506743</v>
      </c>
      <c r="T84">
        <v>90.445101009901975</v>
      </c>
      <c r="U84">
        <v>84.965882525191148</v>
      </c>
      <c r="V84">
        <v>70.612665621388004</v>
      </c>
      <c r="W84" t="s">
        <v>245</v>
      </c>
      <c r="X84" t="s">
        <v>246</v>
      </c>
      <c r="Y84" t="s">
        <v>247</v>
      </c>
      <c r="Z84" t="s">
        <v>248</v>
      </c>
      <c r="AA84" t="s">
        <v>249</v>
      </c>
      <c r="AB84" t="s">
        <v>250</v>
      </c>
      <c r="AC84" t="s">
        <v>251</v>
      </c>
      <c r="AD84" t="s">
        <v>252</v>
      </c>
      <c r="AE84" t="s">
        <v>253</v>
      </c>
      <c r="AF84" t="s">
        <v>254</v>
      </c>
      <c r="AG84" t="s">
        <v>255</v>
      </c>
      <c r="AH84" t="s">
        <v>256</v>
      </c>
      <c r="AI84" t="s">
        <v>257</v>
      </c>
      <c r="AJ84" t="s">
        <v>206</v>
      </c>
      <c r="AK84">
        <v>59.332429367317083</v>
      </c>
      <c r="AL84">
        <v>60.456530267708857</v>
      </c>
      <c r="AM84">
        <v>38.880224382953003</v>
      </c>
      <c r="AN84">
        <v>78.687279249986517</v>
      </c>
      <c r="AO84">
        <v>77.463299083120916</v>
      </c>
      <c r="AP84">
        <v>64.20162362259282</v>
      </c>
      <c r="AQ84">
        <v>90.201592215559643</v>
      </c>
      <c r="AR84">
        <v>96.838687124323968</v>
      </c>
      <c r="AS84">
        <v>49.554913752188178</v>
      </c>
      <c r="AT84">
        <v>53.629910842898532</v>
      </c>
      <c r="AU84">
        <v>87.026361623262289</v>
      </c>
      <c r="AV84">
        <v>89.150194890168919</v>
      </c>
      <c r="AW84">
        <v>88.831017368881334</v>
      </c>
      <c r="AX84"/>
      <c r="AY84">
        <v>7394.8125634216321</v>
      </c>
      <c r="AZ84">
        <v>7401.6071979939043</v>
      </c>
      <c r="BA84">
        <v>7374.6243454007636</v>
      </c>
      <c r="BB84">
        <v>7353.7105863683237</v>
      </c>
      <c r="BC84">
        <v>7005.9927014009418</v>
      </c>
      <c r="BD84">
        <v>1785.437005629934</v>
      </c>
      <c r="BE84">
        <v>1788.2988339683629</v>
      </c>
      <c r="BF84">
        <v>1769.758790420583</v>
      </c>
      <c r="BG84">
        <v>1791.227168624315</v>
      </c>
      <c r="BH84">
        <v>1510.673301080411</v>
      </c>
      <c r="BI84">
        <v>5585.7285958934881</v>
      </c>
      <c r="BJ84">
        <v>5604.6877195232883</v>
      </c>
      <c r="BK84">
        <v>5599.4639285367011</v>
      </c>
      <c r="BL84">
        <v>5572.8243707116999</v>
      </c>
      <c r="BM84">
        <v>5522.6476801967656</v>
      </c>
      <c r="BN84">
        <v>2935.1501327499009</v>
      </c>
      <c r="BO84">
        <v>3670.98103823358</v>
      </c>
      <c r="BP84">
        <v>2412.8090215243451</v>
      </c>
      <c r="BQ84">
        <v>2693.0354703547009</v>
      </c>
      <c r="BR84">
        <v>2320.1758880258958</v>
      </c>
      <c r="BS84">
        <v>2422.8927924177819</v>
      </c>
      <c r="BT84">
        <v>3255.5603812799332</v>
      </c>
      <c r="BU84">
        <v>3023.6450994688098</v>
      </c>
      <c r="BV84">
        <v>2815.701999082271</v>
      </c>
      <c r="BW84">
        <v>4583.237972541463</v>
      </c>
      <c r="BX84">
        <v>2185.0902615602681</v>
      </c>
      <c r="BY84">
        <v>1914.695543773365</v>
      </c>
      <c r="BZ84">
        <v>2297.7717935732462</v>
      </c>
      <c r="CA84"/>
    </row>
    <row r="85">
      <c r="A85" t="s">
        <v>595</v>
      </c>
      <c r="B85">
        <v>2006</v>
      </c>
      <c r="C85" t="s">
        <v>599</v>
      </c>
      <c r="D85">
        <v>124</v>
      </c>
      <c r="E85" t="s">
        <v>51</v>
      </c>
      <c r="F85" t="s">
        <v>15</v>
      </c>
      <c r="G85" t="s">
        <v>616</v>
      </c>
      <c r="H85">
        <v>1.618746676331777</v>
      </c>
      <c r="I85">
        <v>3.8518182215549381</v>
      </c>
      <c r="J85">
        <v>9.2609435971569365</v>
      </c>
      <c r="K85">
        <v>17.47488038951326</v>
      </c>
      <c r="L85">
        <v>51.172254520170213</v>
      </c>
      <c r="M85">
        <v>40.56741262694392</v>
      </c>
      <c r="N85">
        <v>48.658579366495488</v>
      </c>
      <c r="O85">
        <v>48.005207957866077</v>
      </c>
      <c r="P85">
        <v>55.721516513851107</v>
      </c>
      <c r="Q85">
        <v>69.776280735549221</v>
      </c>
      <c r="R85">
        <v>1.239547715631808</v>
      </c>
      <c r="S85">
        <v>3.0053247111518009</v>
      </c>
      <c r="T85">
        <v>4.4376799659719577</v>
      </c>
      <c r="U85">
        <v>6.3728426825847206</v>
      </c>
      <c r="V85">
        <v>14.33750180975558</v>
      </c>
      <c r="W85" t="s">
        <v>245</v>
      </c>
      <c r="X85" t="s">
        <v>246</v>
      </c>
      <c r="Y85" t="s">
        <v>247</v>
      </c>
      <c r="Z85" t="s">
        <v>248</v>
      </c>
      <c r="AA85" t="s">
        <v>249</v>
      </c>
      <c r="AB85" t="s">
        <v>250</v>
      </c>
      <c r="AC85" t="s">
        <v>251</v>
      </c>
      <c r="AD85" t="s">
        <v>252</v>
      </c>
      <c r="AE85" t="s">
        <v>253</v>
      </c>
      <c r="AF85" t="s">
        <v>254</v>
      </c>
      <c r="AG85" t="s">
        <v>255</v>
      </c>
      <c r="AH85" t="s">
        <v>256</v>
      </c>
      <c r="AI85" t="s">
        <v>257</v>
      </c>
      <c r="AJ85" t="s">
        <v>206</v>
      </c>
      <c r="AK85">
        <v>19.6241783478279</v>
      </c>
      <c r="AL85">
        <v>16.050158238247128</v>
      </c>
      <c r="AM85">
        <v>43.663049384894073</v>
      </c>
      <c r="AN85">
        <v>10.36345739486835</v>
      </c>
      <c r="AO85">
        <v>9.1795714092982976</v>
      </c>
      <c r="AP85">
        <v>17.369414418408301</v>
      </c>
      <c r="AQ85">
        <v>5.2036293672485128</v>
      </c>
      <c r="AR85">
        <v>1.7491081074692361</v>
      </c>
      <c r="AS85">
        <v>23.252896479063601</v>
      </c>
      <c r="AT85">
        <v>16.233996115795321</v>
      </c>
      <c r="AU85">
        <v>7.5976164480162502</v>
      </c>
      <c r="AV85">
        <v>5.7219739106398126</v>
      </c>
      <c r="AW85">
        <v>4.8876768768634351</v>
      </c>
      <c r="AX85"/>
      <c r="AY85">
        <v>5.3164498750204849</v>
      </c>
      <c r="AZ85">
        <v>3.568503937633027</v>
      </c>
      <c r="BA85">
        <v>30.063562251701551</v>
      </c>
      <c r="BB85">
        <v>25.776887771356272</v>
      </c>
      <c r="BC85">
        <v>362.22434112468022</v>
      </c>
      <c r="BD85">
        <v>10.85500809623524</v>
      </c>
      <c r="BE85">
        <v>4.0360392563418381</v>
      </c>
      <c r="BF85">
        <v>46.217392063207242</v>
      </c>
      <c r="BG85">
        <v>11.67585985390213</v>
      </c>
      <c r="BH85">
        <v>279.14007431427092</v>
      </c>
      <c r="BI85">
        <v>5.3164498750204849</v>
      </c>
      <c r="BJ85">
        <v>3.568503937633027</v>
      </c>
      <c r="BK85">
        <v>0</v>
      </c>
      <c r="BL85">
        <v>30.063562251701551</v>
      </c>
      <c r="BM85">
        <v>36.076855312079118</v>
      </c>
      <c r="BN85">
        <v>0</v>
      </c>
      <c r="BO85">
        <v>41.21953148371675</v>
      </c>
      <c r="BP85">
        <v>159.29817540142511</v>
      </c>
      <c r="BQ85">
        <v>20.405153654124451</v>
      </c>
      <c r="BR85">
        <v>16.264510565736561</v>
      </c>
      <c r="BS85">
        <v>8.5682192272869226</v>
      </c>
      <c r="BT85">
        <v>6.7716928654209756</v>
      </c>
      <c r="BU85">
        <v>14.64551329414261</v>
      </c>
      <c r="BV85">
        <v>136.7850226526669</v>
      </c>
      <c r="BW85">
        <v>0</v>
      </c>
      <c r="BX85">
        <v>4.2264239346477659</v>
      </c>
      <c r="BY85">
        <v>17.74565216943509</v>
      </c>
      <c r="BZ85">
        <v>1.0198497117881991</v>
      </c>
      <c r="CA85"/>
    </row>
    <row r="86">
      <c r="A86" t="s">
        <v>595</v>
      </c>
      <c r="B86">
        <v>2006</v>
      </c>
      <c r="C86" t="s">
        <v>599</v>
      </c>
      <c r="D86">
        <v>125</v>
      </c>
      <c r="E86" t="s">
        <v>51</v>
      </c>
      <c r="F86" t="s">
        <v>16</v>
      </c>
      <c r="G86" t="s">
        <v>617</v>
      </c>
      <c r="H86">
        <v>2.039631347348827</v>
      </c>
      <c r="I86">
        <v>4.110257926104981</v>
      </c>
      <c r="J86">
        <v>10.01347048179629</v>
      </c>
      <c r="K86">
        <v>17.500467738579509</v>
      </c>
      <c r="L86">
        <v>34.193537474817717</v>
      </c>
      <c r="M86">
        <v>32.428674210075521</v>
      </c>
      <c r="N86">
        <v>34.721424688530441</v>
      </c>
      <c r="O86">
        <v>43.507120794431067</v>
      </c>
      <c r="P86">
        <v>36.615150963212642</v>
      </c>
      <c r="Q86">
        <v>28.018319350967928</v>
      </c>
      <c r="R86">
        <v>2.1326900607252539</v>
      </c>
      <c r="S86">
        <v>2.575083936341461</v>
      </c>
      <c r="T86">
        <v>5.1172190241260633</v>
      </c>
      <c r="U86">
        <v>8.6612747922241322</v>
      </c>
      <c r="V86">
        <v>15.049832568856409</v>
      </c>
      <c r="W86" t="s">
        <v>245</v>
      </c>
      <c r="X86" t="s">
        <v>246</v>
      </c>
      <c r="Y86" t="s">
        <v>247</v>
      </c>
      <c r="Z86" t="s">
        <v>248</v>
      </c>
      <c r="AA86" t="s">
        <v>249</v>
      </c>
      <c r="AB86" t="s">
        <v>250</v>
      </c>
      <c r="AC86" t="s">
        <v>251</v>
      </c>
      <c r="AD86" t="s">
        <v>252</v>
      </c>
      <c r="AE86" t="s">
        <v>253</v>
      </c>
      <c r="AF86" t="s">
        <v>254</v>
      </c>
      <c r="AG86" t="s">
        <v>255</v>
      </c>
      <c r="AH86" t="s">
        <v>256</v>
      </c>
      <c r="AI86" t="s">
        <v>257</v>
      </c>
      <c r="AJ86" t="s">
        <v>206</v>
      </c>
      <c r="AK86">
        <v>21.043392284855059</v>
      </c>
      <c r="AL86">
        <v>23.493311494043979</v>
      </c>
      <c r="AM86">
        <v>17.45672623215296</v>
      </c>
      <c r="AN86">
        <v>10.94926335514511</v>
      </c>
      <c r="AO86">
        <v>13.35712950758073</v>
      </c>
      <c r="AP86">
        <v>18.428961958998869</v>
      </c>
      <c r="AQ86">
        <v>4.5947784171918498</v>
      </c>
      <c r="AR86">
        <v>1.412204768206792</v>
      </c>
      <c r="AS86">
        <v>27.192189768748172</v>
      </c>
      <c r="AT86">
        <v>30.136093041306179</v>
      </c>
      <c r="AU86">
        <v>5.3760219287214612</v>
      </c>
      <c r="AV86">
        <v>5.1278311991912586</v>
      </c>
      <c r="AW86">
        <v>6.2813057542552269</v>
      </c>
      <c r="AX86"/>
      <c r="AY86">
        <v>13.743818839882129</v>
      </c>
      <c r="AZ86">
        <v>11.77899496354018</v>
      </c>
      <c r="BA86">
        <v>8.167363990844219</v>
      </c>
      <c r="BB86">
        <v>35.996176282597453</v>
      </c>
      <c r="BC86">
        <v>41.843167531462363</v>
      </c>
      <c r="BD86">
        <v>13.37820099158656</v>
      </c>
      <c r="BE86">
        <v>2.1388797741384828</v>
      </c>
      <c r="BF86">
        <v>0</v>
      </c>
      <c r="BG86">
        <v>1.3553434593628559</v>
      </c>
      <c r="BH86">
        <v>16.409053569732968</v>
      </c>
      <c r="BI86">
        <v>13.743818839882129</v>
      </c>
      <c r="BJ86">
        <v>8.6714456207125465</v>
      </c>
      <c r="BK86">
        <v>11.274913333671851</v>
      </c>
      <c r="BL86">
        <v>0</v>
      </c>
      <c r="BM86">
        <v>44.557866019238929</v>
      </c>
      <c r="BN86">
        <v>0</v>
      </c>
      <c r="BO86">
        <v>0</v>
      </c>
      <c r="BP86">
        <v>19.903276803234309</v>
      </c>
      <c r="BQ86">
        <v>0</v>
      </c>
      <c r="BR86">
        <v>50.544356368262562</v>
      </c>
      <c r="BS86">
        <v>0</v>
      </c>
      <c r="BT86">
        <v>3.10754934282763</v>
      </c>
      <c r="BU86">
        <v>14.33731214049106</v>
      </c>
      <c r="BV86">
        <v>0</v>
      </c>
      <c r="BW86">
        <v>19.478943472076541</v>
      </c>
      <c r="BX86">
        <v>0</v>
      </c>
      <c r="BY86">
        <v>4.1580834814342333</v>
      </c>
      <c r="BZ86">
        <v>0</v>
      </c>
      <c r="CA86"/>
    </row>
    <row r="87">
      <c r="A87" t="s">
        <v>595</v>
      </c>
      <c r="B87">
        <v>2006</v>
      </c>
      <c r="C87" t="s">
        <v>599</v>
      </c>
      <c r="D87">
        <v>126</v>
      </c>
      <c r="E87" t="s">
        <v>51</v>
      </c>
      <c r="F87" t="s">
        <v>22</v>
      </c>
      <c r="G87" t="s">
        <v>618</v>
      </c>
      <c r="H87">
        <v>3.4871084105097201</v>
      </c>
      <c r="I87">
        <v>4.9301269927101288</v>
      </c>
      <c r="J87">
        <v>9.8721986107170068</v>
      </c>
      <c r="K87">
        <v>10.115371862483039</v>
      </c>
      <c r="L87">
        <v>7.1684083994191239</v>
      </c>
      <c r="M87">
        <v>15.985042652302511</v>
      </c>
      <c r="N87">
        <v>8.6136482390625613</v>
      </c>
      <c r="O87">
        <v>4.78786721019888</v>
      </c>
      <c r="P87">
        <v>2.4400832281621332</v>
      </c>
      <c r="Q87">
        <v>1.114987543143678</v>
      </c>
      <c r="R87">
        <v>3.3889998939896202</v>
      </c>
      <c r="S87">
        <v>4.1837492109803236</v>
      </c>
      <c r="T87">
        <v>5.8029451612240726</v>
      </c>
      <c r="U87">
        <v>7.686571235068044</v>
      </c>
      <c r="V87">
        <v>11.33606742076228</v>
      </c>
      <c r="W87" t="s">
        <v>245</v>
      </c>
      <c r="X87" t="s">
        <v>246</v>
      </c>
      <c r="Y87" t="s">
        <v>247</v>
      </c>
      <c r="Z87" t="s">
        <v>248</v>
      </c>
      <c r="AA87" t="s">
        <v>249</v>
      </c>
      <c r="AB87" t="s">
        <v>250</v>
      </c>
      <c r="AC87" t="s">
        <v>251</v>
      </c>
      <c r="AD87" t="s">
        <v>252</v>
      </c>
      <c r="AE87" t="s">
        <v>253</v>
      </c>
      <c r="AF87" t="s">
        <v>254</v>
      </c>
      <c r="AG87" t="s">
        <v>255</v>
      </c>
      <c r="AH87" t="s">
        <v>256</v>
      </c>
      <c r="AI87" t="s">
        <v>257</v>
      </c>
      <c r="AJ87" t="s">
        <v>206</v>
      </c>
      <c r="AK87">
        <v>17.998989723746149</v>
      </c>
      <c r="AL87">
        <v>7.7151544374424716</v>
      </c>
      <c r="AM87">
        <v>2.2884268618694041</v>
      </c>
      <c r="AN87">
        <v>1.6026946486171449</v>
      </c>
      <c r="AO87">
        <v>2.3310771582368801</v>
      </c>
      <c r="AP87">
        <v>4.8740309376872162</v>
      </c>
      <c r="AQ87">
        <v>1.3075763665387541</v>
      </c>
      <c r="AR87">
        <v>0.79971033339187159</v>
      </c>
      <c r="AS87">
        <v>30.343822761483711</v>
      </c>
      <c r="AT87">
        <v>7.1415102715917413</v>
      </c>
      <c r="AU87">
        <v>3.5964123758504059</v>
      </c>
      <c r="AV87">
        <v>8.4903322099784475</v>
      </c>
      <c r="AW87">
        <v>8.7560524872450571</v>
      </c>
      <c r="AX87"/>
      <c r="AY87">
        <v>510.69700875353197</v>
      </c>
      <c r="AZ87">
        <v>940.86136745175361</v>
      </c>
      <c r="BA87">
        <v>2122.3652890291291</v>
      </c>
      <c r="BB87">
        <v>3281.9219047048759</v>
      </c>
      <c r="BC87">
        <v>6452.3038324420686</v>
      </c>
      <c r="BD87">
        <v>1586.031787999874</v>
      </c>
      <c r="BE87">
        <v>1644.6270258119571</v>
      </c>
      <c r="BF87">
        <v>1702.571230300937</v>
      </c>
      <c r="BG87">
        <v>1696.986255936182</v>
      </c>
      <c r="BH87">
        <v>1490.9780282791421</v>
      </c>
      <c r="BI87">
        <v>359.89282734239828</v>
      </c>
      <c r="BJ87">
        <v>536.20573484706233</v>
      </c>
      <c r="BK87">
        <v>850.4136137384686</v>
      </c>
      <c r="BL87">
        <v>1242.951163760164</v>
      </c>
      <c r="BM87">
        <v>2197.491734365175</v>
      </c>
      <c r="BN87">
        <v>1721.9516241815249</v>
      </c>
      <c r="BO87">
        <v>1713.1153841856831</v>
      </c>
      <c r="BP87">
        <v>1464.3457972521469</v>
      </c>
      <c r="BQ87">
        <v>601.39103693268976</v>
      </c>
      <c r="BR87">
        <v>522.0652075676503</v>
      </c>
      <c r="BS87">
        <v>980.36550713670874</v>
      </c>
      <c r="BT87">
        <v>352.77996483613953</v>
      </c>
      <c r="BU87">
        <v>91.932475157280322</v>
      </c>
      <c r="BV87">
        <v>2248.497030848026</v>
      </c>
      <c r="BW87">
        <v>2443.508495461791</v>
      </c>
      <c r="BX87">
        <v>358.54446198674111</v>
      </c>
      <c r="BY87">
        <v>352.63722432421878</v>
      </c>
      <c r="BZ87">
        <v>457.01519251076343</v>
      </c>
      <c r="CA87"/>
    </row>
    <row r="88">
      <c r="A88" t="s">
        <v>595</v>
      </c>
      <c r="B88">
        <v>2006</v>
      </c>
      <c r="C88" t="s">
        <v>599</v>
      </c>
      <c r="D88">
        <v>127</v>
      </c>
      <c r="E88" t="s">
        <v>51</v>
      </c>
      <c r="F88" t="s">
        <v>19</v>
      </c>
      <c r="G88" t="s">
        <v>619</v>
      </c>
      <c r="H88">
        <v>92.854513565809668</v>
      </c>
      <c r="I88">
        <v>87.107796859629957</v>
      </c>
      <c r="J88">
        <v>70.853387310329765</v>
      </c>
      <c r="K88">
        <v>54.909280009424187</v>
      </c>
      <c r="L88">
        <v>7.4657996055929461</v>
      </c>
      <c r="M88">
        <v>11.018870510678051</v>
      </c>
      <c r="N88">
        <v>8.0063477059115034</v>
      </c>
      <c r="O88">
        <v>3.6998040375039691</v>
      </c>
      <c r="P88">
        <v>5.2232492947741109</v>
      </c>
      <c r="Q88">
        <v>1.0904123703391719</v>
      </c>
      <c r="R88">
        <v>93.238762329653326</v>
      </c>
      <c r="S88">
        <v>90.235842141526419</v>
      </c>
      <c r="T88">
        <v>84.642155848677916</v>
      </c>
      <c r="U88">
        <v>77.279311290123104</v>
      </c>
      <c r="V88">
        <v>59.27659820062572</v>
      </c>
      <c r="W88" t="s">
        <v>245</v>
      </c>
      <c r="X88" t="s">
        <v>246</v>
      </c>
      <c r="Y88" t="s">
        <v>247</v>
      </c>
      <c r="Z88" t="s">
        <v>248</v>
      </c>
      <c r="AA88" t="s">
        <v>249</v>
      </c>
      <c r="AB88" t="s">
        <v>250</v>
      </c>
      <c r="AC88" t="s">
        <v>251</v>
      </c>
      <c r="AD88" t="s">
        <v>252</v>
      </c>
      <c r="AE88" t="s">
        <v>253</v>
      </c>
      <c r="AF88" t="s">
        <v>254</v>
      </c>
      <c r="AG88" t="s">
        <v>255</v>
      </c>
      <c r="AH88" t="s">
        <v>256</v>
      </c>
      <c r="AI88" t="s">
        <v>257</v>
      </c>
      <c r="AJ88" t="s">
        <v>206</v>
      </c>
      <c r="AK88">
        <v>41.333439643570898</v>
      </c>
      <c r="AL88">
        <v>52.741375830266414</v>
      </c>
      <c r="AM88">
        <v>36.591797521083564</v>
      </c>
      <c r="AN88">
        <v>77.0845846013694</v>
      </c>
      <c r="AO88">
        <v>75.132221924884107</v>
      </c>
      <c r="AP88">
        <v>59.327592684905618</v>
      </c>
      <c r="AQ88">
        <v>88.894015849020889</v>
      </c>
      <c r="AR88">
        <v>96.038976790932097</v>
      </c>
      <c r="AS88">
        <v>19.21109099070453</v>
      </c>
      <c r="AT88">
        <v>46.488400571306762</v>
      </c>
      <c r="AU88">
        <v>83.429949247411884</v>
      </c>
      <c r="AV88">
        <v>80.659862680190471</v>
      </c>
      <c r="AW88">
        <v>80.074964881636276</v>
      </c>
      <c r="AX88"/>
      <c r="AY88">
        <v>6884.1155546680966</v>
      </c>
      <c r="AZ88">
        <v>6460.7458305421478</v>
      </c>
      <c r="BA88">
        <v>5252.2590563716303</v>
      </c>
      <c r="BB88">
        <v>4071.7886816634391</v>
      </c>
      <c r="BC88">
        <v>553.68886895887556</v>
      </c>
      <c r="BD88">
        <v>199.40521763005879</v>
      </c>
      <c r="BE88">
        <v>143.67180815640691</v>
      </c>
      <c r="BF88">
        <v>67.18756011964571</v>
      </c>
      <c r="BG88">
        <v>94.240912688132497</v>
      </c>
      <c r="BH88">
        <v>19.69527280126864</v>
      </c>
      <c r="BI88">
        <v>5225.8357685510919</v>
      </c>
      <c r="BJ88">
        <v>5068.4819846762239</v>
      </c>
      <c r="BK88">
        <v>4749.0503147982272</v>
      </c>
      <c r="BL88">
        <v>4329.8732069515318</v>
      </c>
      <c r="BM88">
        <v>3325.1559458315919</v>
      </c>
      <c r="BN88">
        <v>1213.1985085683709</v>
      </c>
      <c r="BO88">
        <v>1957.8656540478901</v>
      </c>
      <c r="BP88">
        <v>948.4632242721965</v>
      </c>
      <c r="BQ88">
        <v>2091.6444334220091</v>
      </c>
      <c r="BR88">
        <v>1798.1106804582471</v>
      </c>
      <c r="BS88">
        <v>1442.527285281072</v>
      </c>
      <c r="BT88">
        <v>2902.780416443793</v>
      </c>
      <c r="BU88">
        <v>2931.712624311529</v>
      </c>
      <c r="BV88">
        <v>567.20496823424116</v>
      </c>
      <c r="BW88">
        <v>2139.7294770796711</v>
      </c>
      <c r="BX88">
        <v>1826.545799573528</v>
      </c>
      <c r="BY88">
        <v>1562.058319449146</v>
      </c>
      <c r="BZ88">
        <v>1840.756601062481</v>
      </c>
      <c r="CA88"/>
    </row>
    <row r="89">
      <c r="A89" t="s">
        <v>595</v>
      </c>
      <c r="B89">
        <v>2006</v>
      </c>
      <c r="C89" t="s">
        <v>599</v>
      </c>
      <c r="D89">
        <v>128</v>
      </c>
      <c r="E89" t="s">
        <v>191</v>
      </c>
      <c r="F89" t="s">
        <v>50</v>
      </c>
      <c r="G89" t="s">
        <v>624</v>
      </c>
      <c r="H89">
        <v>55.752339811422878</v>
      </c>
      <c r="I89">
        <v>51.622941678509306</v>
      </c>
      <c r="J89">
        <v>51.952139456890443</v>
      </c>
      <c r="K89">
        <v>50.03657911991688</v>
      </c>
      <c r="L89">
        <v>40.055315689949218</v>
      </c>
      <c r="M89">
        <v>44.425222796504137</v>
      </c>
      <c r="N89">
        <v>41.642387862701888</v>
      </c>
      <c r="O89">
        <v>47.542360015987363</v>
      </c>
      <c r="P89">
        <v>39.653966255938073</v>
      </c>
      <c r="Q89">
        <v>28.650170179315239</v>
      </c>
      <c r="R89">
        <v>63.242576655704937</v>
      </c>
      <c r="S89">
        <v>46.14507823720399</v>
      </c>
      <c r="T89">
        <v>53.555971961913571</v>
      </c>
      <c r="U89">
        <v>57.61079628875423</v>
      </c>
      <c r="V89">
        <v>51.211968989639381</v>
      </c>
      <c r="W89" t="s">
        <v>245</v>
      </c>
      <c r="X89" t="s">
        <v>246</v>
      </c>
      <c r="Y89" t="s">
        <v>247</v>
      </c>
      <c r="Z89" t="s">
        <v>248</v>
      </c>
      <c r="AA89" t="s">
        <v>249</v>
      </c>
      <c r="AB89" t="s">
        <v>250</v>
      </c>
      <c r="AC89" t="s">
        <v>251</v>
      </c>
      <c r="AD89" t="s">
        <v>252</v>
      </c>
      <c r="AE89" t="s">
        <v>253</v>
      </c>
      <c r="AF89" t="s">
        <v>254</v>
      </c>
      <c r="AG89" t="s">
        <v>255</v>
      </c>
      <c r="AH89" t="s">
        <v>256</v>
      </c>
      <c r="AI89" t="s">
        <v>257</v>
      </c>
      <c r="AJ89" t="s">
        <v>206</v>
      </c>
      <c r="AK89">
        <v>51.744896381745789</v>
      </c>
      <c r="AL89">
        <v>59.411355789194637</v>
      </c>
      <c r="AM89">
        <v>28.561502485758609</v>
      </c>
      <c r="AN89">
        <v>51.374310598698102</v>
      </c>
      <c r="AO89">
        <v>59.268344363467939</v>
      </c>
      <c r="AP89">
        <v>51.479882117306389</v>
      </c>
      <c r="AQ89">
        <v>46.89311282276136</v>
      </c>
      <c r="AR89">
        <v>44.671464791500611</v>
      </c>
      <c r="AS89">
        <v>53.904536182506178</v>
      </c>
      <c r="AT89">
        <v>64.990371140338667</v>
      </c>
      <c r="AU89">
        <v>41.438043612814909</v>
      </c>
      <c r="AV89">
        <v>47.261965973424672</v>
      </c>
      <c r="AW89">
        <v>56.238835368536193</v>
      </c>
      <c r="AX89"/>
      <c r="AY89"/>
      <c r="AZ89"/>
      <c r="BA89"/>
      <c r="BB89"/>
      <c r="BC89"/>
      <c r="BD89"/>
      <c r="BE89"/>
      <c r="BF89"/>
      <c r="BG89"/>
      <c r="BH89"/>
      <c r="BI89"/>
      <c r="BJ89"/>
      <c r="BK89"/>
      <c r="BL89"/>
      <c r="BM89"/>
      <c r="BN89"/>
      <c r="BO89"/>
      <c r="BP89"/>
      <c r="BQ89"/>
      <c r="BR89"/>
      <c r="BS89"/>
      <c r="BT89"/>
      <c r="BU89"/>
      <c r="BV89"/>
      <c r="BW89"/>
      <c r="BX89"/>
      <c r="BY89"/>
      <c r="BZ89"/>
      <c r="CA89"/>
    </row>
    <row r="90">
      <c r="A90" t="s">
        <v>595</v>
      </c>
      <c r="B90">
        <v>2006</v>
      </c>
      <c r="C90" t="s">
        <v>599</v>
      </c>
      <c r="D90">
        <v>129</v>
      </c>
      <c r="E90" t="s">
        <v>191</v>
      </c>
      <c r="F90" t="s">
        <v>49</v>
      </c>
      <c r="G90" t="s">
        <v>206</v>
      </c>
      <c r="H90">
        <v>44.247660188577129</v>
      </c>
      <c r="I90">
        <v>48.377058321490694</v>
      </c>
      <c r="J90">
        <v>48.047860543109707</v>
      </c>
      <c r="K90">
        <v>49.963420880083078</v>
      </c>
      <c r="L90">
        <v>59.944684310051038</v>
      </c>
      <c r="M90">
        <v>55.574777203495849</v>
      </c>
      <c r="N90">
        <v>58.357612137298183</v>
      </c>
      <c r="O90">
        <v>52.457639984012552</v>
      </c>
      <c r="P90">
        <v>60.346033744061828</v>
      </c>
      <c r="Q90">
        <v>71.349829820684775</v>
      </c>
      <c r="R90">
        <v>36.757423344295077</v>
      </c>
      <c r="S90">
        <v>53.854921762796081</v>
      </c>
      <c r="T90">
        <v>46.444028038086337</v>
      </c>
      <c r="U90">
        <v>42.389203711245727</v>
      </c>
      <c r="V90">
        <v>48.788031010360577</v>
      </c>
      <c r="W90" t="s">
        <v>245</v>
      </c>
      <c r="X90" t="s">
        <v>246</v>
      </c>
      <c r="Y90" t="s">
        <v>247</v>
      </c>
      <c r="Z90" t="s">
        <v>248</v>
      </c>
      <c r="AA90" t="s">
        <v>249</v>
      </c>
      <c r="AB90" t="s">
        <v>250</v>
      </c>
      <c r="AC90" t="s">
        <v>251</v>
      </c>
      <c r="AD90" t="s">
        <v>252</v>
      </c>
      <c r="AE90" t="s">
        <v>253</v>
      </c>
      <c r="AF90" t="s">
        <v>254</v>
      </c>
      <c r="AG90" t="s">
        <v>255</v>
      </c>
      <c r="AH90" t="s">
        <v>256</v>
      </c>
      <c r="AI90" t="s">
        <v>257</v>
      </c>
      <c r="AJ90" t="s">
        <v>206</v>
      </c>
      <c r="AK90">
        <v>48.255103618254289</v>
      </c>
      <c r="AL90">
        <v>40.588644210805299</v>
      </c>
      <c r="AM90">
        <v>71.438497514241462</v>
      </c>
      <c r="AN90">
        <v>48.625689401301777</v>
      </c>
      <c r="AO90">
        <v>40.731655636531833</v>
      </c>
      <c r="AP90">
        <v>48.520117882693597</v>
      </c>
      <c r="AQ90">
        <v>53.106887177238661</v>
      </c>
      <c r="AR90">
        <v>55.328535208499439</v>
      </c>
      <c r="AS90">
        <v>46.095463817493723</v>
      </c>
      <c r="AT90">
        <v>35.009628859661419</v>
      </c>
      <c r="AU90">
        <v>58.561956387185162</v>
      </c>
      <c r="AV90">
        <v>52.738034026575207</v>
      </c>
      <c r="AW90">
        <v>43.761164631463792</v>
      </c>
      <c r="AX90"/>
      <c r="AY90"/>
      <c r="AZ90"/>
      <c r="BA90"/>
      <c r="BB90"/>
      <c r="BC90"/>
      <c r="BD90"/>
      <c r="BE90"/>
      <c r="BF90"/>
      <c r="BG90"/>
      <c r="BH90"/>
      <c r="BI90"/>
      <c r="BJ90"/>
      <c r="BK90"/>
      <c r="BL90"/>
      <c r="BM90"/>
      <c r="BN90"/>
      <c r="BO90"/>
      <c r="BP90"/>
      <c r="BQ90"/>
      <c r="BR90"/>
      <c r="BS90"/>
      <c r="BT90"/>
      <c r="BU90"/>
      <c r="BV90"/>
      <c r="BW90"/>
      <c r="BX90"/>
      <c r="BY90"/>
      <c r="BZ90"/>
      <c r="CA90"/>
    </row>
    <row r="91">
      <c r="A91" t="s">
        <v>595</v>
      </c>
      <c r="B91">
        <v>2006</v>
      </c>
      <c r="C91" t="s">
        <v>599</v>
      </c>
      <c r="D91">
        <v>135</v>
      </c>
      <c r="E91" t="s">
        <v>46</v>
      </c>
      <c r="F91" t="s">
        <v>45</v>
      </c>
      <c r="G91" t="s">
        <v>625</v>
      </c>
      <c r="H91">
        <v>0</v>
      </c>
      <c r="I91">
        <v>0</v>
      </c>
      <c r="J91">
        <v>0</v>
      </c>
      <c r="K91">
        <v>0</v>
      </c>
      <c r="L91">
        <v>0</v>
      </c>
      <c r="M91">
        <v>0</v>
      </c>
      <c r="N91">
        <v>0</v>
      </c>
      <c r="O91">
        <v>0</v>
      </c>
      <c r="P91">
        <v>0</v>
      </c>
      <c r="Q91">
        <v>0</v>
      </c>
      <c r="R91">
        <v>0</v>
      </c>
      <c r="S91">
        <v>0</v>
      </c>
      <c r="T91">
        <v>0</v>
      </c>
      <c r="U91">
        <v>0</v>
      </c>
      <c r="V91">
        <v>0</v>
      </c>
      <c r="W91" t="s">
        <v>245</v>
      </c>
      <c r="X91" t="s">
        <v>246</v>
      </c>
      <c r="Y91" t="s">
        <v>247</v>
      </c>
      <c r="Z91" t="s">
        <v>248</v>
      </c>
      <c r="AA91" t="s">
        <v>249</v>
      </c>
      <c r="AB91" t="s">
        <v>250</v>
      </c>
      <c r="AC91" t="s">
        <v>251</v>
      </c>
      <c r="AD91" t="s">
        <v>252</v>
      </c>
      <c r="AE91" t="s">
        <v>253</v>
      </c>
      <c r="AF91" t="s">
        <v>254</v>
      </c>
      <c r="AG91" t="s">
        <v>255</v>
      </c>
      <c r="AH91" t="s">
        <v>256</v>
      </c>
      <c r="AI91" t="s">
        <v>257</v>
      </c>
      <c r="AJ91" t="s">
        <v>206</v>
      </c>
      <c r="AK91">
        <v>0</v>
      </c>
      <c r="AL91">
        <v>0</v>
      </c>
      <c r="AM91">
        <v>0</v>
      </c>
      <c r="AN91">
        <v>0</v>
      </c>
      <c r="AO91">
        <v>0</v>
      </c>
      <c r="AP91">
        <v>0</v>
      </c>
      <c r="AQ91">
        <v>0</v>
      </c>
      <c r="AR91">
        <v>0</v>
      </c>
      <c r="AS91">
        <v>0</v>
      </c>
      <c r="AT91">
        <v>0</v>
      </c>
      <c r="AU91">
        <v>0</v>
      </c>
      <c r="AV91">
        <v>0</v>
      </c>
      <c r="AW91">
        <v>0</v>
      </c>
      <c r="AX91"/>
      <c r="AY91"/>
      <c r="AZ91"/>
      <c r="BA91"/>
      <c r="BB91"/>
      <c r="BC91"/>
      <c r="BD91"/>
      <c r="BE91"/>
      <c r="BF91"/>
      <c r="BG91"/>
      <c r="BH91"/>
      <c r="BI91"/>
      <c r="BJ91"/>
      <c r="BK91"/>
      <c r="BL91"/>
      <c r="BM91"/>
      <c r="BN91"/>
      <c r="BO91"/>
      <c r="BP91"/>
      <c r="BQ91"/>
      <c r="BR91"/>
      <c r="BS91"/>
      <c r="BT91"/>
      <c r="BU91"/>
      <c r="BV91"/>
      <c r="BW91"/>
      <c r="BX91"/>
      <c r="BY91"/>
      <c r="BZ91"/>
      <c r="CA91"/>
    </row>
    <row r="92">
      <c r="A92" t="s">
        <v>595</v>
      </c>
      <c r="B92">
        <v>2006</v>
      </c>
      <c r="C92" t="s">
        <v>599</v>
      </c>
      <c r="D92">
        <v>136</v>
      </c>
      <c r="E92" t="s">
        <v>46</v>
      </c>
      <c r="F92" t="s">
        <v>44</v>
      </c>
      <c r="G92" t="s">
        <v>626</v>
      </c>
      <c r="H92">
        <v>0</v>
      </c>
      <c r="I92">
        <v>0</v>
      </c>
      <c r="J92">
        <v>0</v>
      </c>
      <c r="K92">
        <v>0</v>
      </c>
      <c r="L92">
        <v>2.1544706162777891</v>
      </c>
      <c r="M92">
        <v>0</v>
      </c>
      <c r="N92">
        <v>0</v>
      </c>
      <c r="O92">
        <v>1.798374499378282</v>
      </c>
      <c r="P92">
        <v>0</v>
      </c>
      <c r="Q92">
        <v>7.0381559806549099</v>
      </c>
      <c r="R92">
        <v>0</v>
      </c>
      <c r="S92">
        <v>0</v>
      </c>
      <c r="T92">
        <v>0</v>
      </c>
      <c r="U92">
        <v>0</v>
      </c>
      <c r="V92">
        <v>0</v>
      </c>
      <c r="W92" t="s">
        <v>245</v>
      </c>
      <c r="X92" t="s">
        <v>246</v>
      </c>
      <c r="Y92" t="s">
        <v>247</v>
      </c>
      <c r="Z92" t="s">
        <v>248</v>
      </c>
      <c r="AA92" t="s">
        <v>249</v>
      </c>
      <c r="AB92" t="s">
        <v>250</v>
      </c>
      <c r="AC92" t="s">
        <v>251</v>
      </c>
      <c r="AD92" t="s">
        <v>252</v>
      </c>
      <c r="AE92" t="s">
        <v>253</v>
      </c>
      <c r="AF92" t="s">
        <v>254</v>
      </c>
      <c r="AG92" t="s">
        <v>255</v>
      </c>
      <c r="AH92" t="s">
        <v>256</v>
      </c>
      <c r="AI92" t="s">
        <v>257</v>
      </c>
      <c r="AJ92" t="s">
        <v>206</v>
      </c>
      <c r="AK92">
        <v>0</v>
      </c>
      <c r="AL92">
        <v>0</v>
      </c>
      <c r="AM92">
        <v>2.2631624400310821</v>
      </c>
      <c r="AN92">
        <v>0</v>
      </c>
      <c r="AO92">
        <v>0</v>
      </c>
      <c r="AP92">
        <v>0</v>
      </c>
      <c r="AQ92">
        <v>0</v>
      </c>
      <c r="AR92">
        <v>0</v>
      </c>
      <c r="AS92">
        <v>3.4249565285517711</v>
      </c>
      <c r="AT92">
        <v>0</v>
      </c>
      <c r="AU92">
        <v>0</v>
      </c>
      <c r="AV92">
        <v>0</v>
      </c>
      <c r="AW92">
        <v>0</v>
      </c>
      <c r="AX92"/>
      <c r="AY92"/>
      <c r="AZ92"/>
      <c r="BA92"/>
      <c r="BB92"/>
      <c r="BC92"/>
      <c r="BD92"/>
      <c r="BE92"/>
      <c r="BF92"/>
      <c r="BG92"/>
      <c r="BH92"/>
      <c r="BI92"/>
      <c r="BJ92"/>
      <c r="BK92"/>
      <c r="BL92"/>
      <c r="BM92"/>
      <c r="BN92"/>
      <c r="BO92"/>
      <c r="BP92"/>
      <c r="BQ92"/>
      <c r="BR92"/>
      <c r="BS92"/>
      <c r="BT92"/>
      <c r="BU92"/>
      <c r="BV92"/>
      <c r="BW92"/>
      <c r="BX92"/>
      <c r="BY92"/>
      <c r="BZ92"/>
      <c r="CA92"/>
    </row>
    <row r="93">
      <c r="A93" t="s">
        <v>595</v>
      </c>
      <c r="B93">
        <v>2006</v>
      </c>
      <c r="C93" t="s">
        <v>599</v>
      </c>
      <c r="D93">
        <v>137</v>
      </c>
      <c r="E93" t="s">
        <v>46</v>
      </c>
      <c r="F93" t="s">
        <v>43</v>
      </c>
      <c r="G93" t="s">
        <v>627</v>
      </c>
      <c r="H93">
        <v>0.25708923185575888</v>
      </c>
      <c r="I93">
        <v>0.2069245334287676</v>
      </c>
      <c r="J93">
        <v>0.51573819859659298</v>
      </c>
      <c r="K93">
        <v>0.83302812016092898</v>
      </c>
      <c r="L93">
        <v>3.3785092226377151</v>
      </c>
      <c r="M93">
        <v>1.3390953164138431</v>
      </c>
      <c r="N93">
        <v>0.34410751453795718</v>
      </c>
      <c r="O93">
        <v>0.74666945598867018</v>
      </c>
      <c r="P93">
        <v>0.72224707480619155</v>
      </c>
      <c r="Q93">
        <v>9.3246752600940379</v>
      </c>
      <c r="R93">
        <v>0.34007112801802869</v>
      </c>
      <c r="S93">
        <v>0.21791182438969869</v>
      </c>
      <c r="T93">
        <v>0.2009523816994</v>
      </c>
      <c r="U93">
        <v>0.53657261418399904</v>
      </c>
      <c r="V93">
        <v>1.5493490003005881</v>
      </c>
      <c r="W93" t="s">
        <v>245</v>
      </c>
      <c r="X93" t="s">
        <v>246</v>
      </c>
      <c r="Y93" t="s">
        <v>247</v>
      </c>
      <c r="Z93" t="s">
        <v>248</v>
      </c>
      <c r="AA93" t="s">
        <v>249</v>
      </c>
      <c r="AB93" t="s">
        <v>250</v>
      </c>
      <c r="AC93" t="s">
        <v>251</v>
      </c>
      <c r="AD93" t="s">
        <v>252</v>
      </c>
      <c r="AE93" t="s">
        <v>253</v>
      </c>
      <c r="AF93" t="s">
        <v>254</v>
      </c>
      <c r="AG93" t="s">
        <v>255</v>
      </c>
      <c r="AH93" t="s">
        <v>256</v>
      </c>
      <c r="AI93" t="s">
        <v>257</v>
      </c>
      <c r="AJ93" t="s">
        <v>206</v>
      </c>
      <c r="AK93">
        <v>0</v>
      </c>
      <c r="AL93">
        <v>1.110379967611929</v>
      </c>
      <c r="AM93">
        <v>4.6504458968538636</v>
      </c>
      <c r="AN93">
        <v>0.75200295424109787</v>
      </c>
      <c r="AO93">
        <v>3.0538155306983739</v>
      </c>
      <c r="AP93">
        <v>0.35238974370762649</v>
      </c>
      <c r="AQ93">
        <v>0.30253942339609019</v>
      </c>
      <c r="AR93">
        <v>0.94943852141922658</v>
      </c>
      <c r="AS93">
        <v>1.207918117321843</v>
      </c>
      <c r="AT93">
        <v>0.4232053334478682</v>
      </c>
      <c r="AU93">
        <v>0.19304762817775459</v>
      </c>
      <c r="AV93">
        <v>1.1310411959557001</v>
      </c>
      <c r="AW93">
        <v>0.044364599756888203</v>
      </c>
      <c r="AX93"/>
      <c r="AY93"/>
      <c r="AZ93"/>
      <c r="BA93"/>
      <c r="BB93"/>
      <c r="BC93"/>
      <c r="BD93"/>
      <c r="BE93"/>
      <c r="BF93"/>
      <c r="BG93"/>
      <c r="BH93"/>
      <c r="BI93"/>
      <c r="BJ93"/>
      <c r="BK93"/>
      <c r="BL93"/>
      <c r="BM93"/>
      <c r="BN93"/>
      <c r="BO93"/>
      <c r="BP93"/>
      <c r="BQ93"/>
      <c r="BR93"/>
      <c r="BS93"/>
      <c r="BT93"/>
      <c r="BU93"/>
      <c r="BV93"/>
      <c r="BW93"/>
      <c r="BX93"/>
      <c r="BY93"/>
      <c r="BZ93"/>
      <c r="CA93"/>
    </row>
    <row r="94">
      <c r="A94" t="s">
        <v>595</v>
      </c>
      <c r="B94">
        <v>2006</v>
      </c>
      <c r="C94" t="s">
        <v>599</v>
      </c>
      <c r="D94">
        <v>138</v>
      </c>
      <c r="E94" t="s">
        <v>46</v>
      </c>
      <c r="F94" t="s">
        <v>42</v>
      </c>
      <c r="G94" t="s">
        <v>206</v>
      </c>
      <c r="H94">
        <v>6.8883972023345192</v>
      </c>
      <c r="I94">
        <v>12.685278606941219</v>
      </c>
      <c r="J94">
        <v>28.630874491073609</v>
      </c>
      <c r="K94">
        <v>44.257691870414767</v>
      </c>
      <c r="L94">
        <v>87.001220555491656</v>
      </c>
      <c r="M94">
        <v>87.642034172908097</v>
      </c>
      <c r="N94">
        <v>91.649544779550567</v>
      </c>
      <c r="O94">
        <v>93.755152007129084</v>
      </c>
      <c r="P94">
        <v>94.054503630419674</v>
      </c>
      <c r="Q94">
        <v>82.546756388911831</v>
      </c>
      <c r="R94">
        <v>6.4211665423286961</v>
      </c>
      <c r="S94">
        <v>9.5462460340838202</v>
      </c>
      <c r="T94">
        <v>15.15689176962259</v>
      </c>
      <c r="U94">
        <v>22.184116095692811</v>
      </c>
      <c r="V94">
        <v>39.174052799073692</v>
      </c>
      <c r="W94" t="s">
        <v>245</v>
      </c>
      <c r="X94" t="s">
        <v>246</v>
      </c>
      <c r="Y94" t="s">
        <v>247</v>
      </c>
      <c r="Z94" t="s">
        <v>248</v>
      </c>
      <c r="AA94" t="s">
        <v>249</v>
      </c>
      <c r="AB94" t="s">
        <v>250</v>
      </c>
      <c r="AC94" t="s">
        <v>251</v>
      </c>
      <c r="AD94" t="s">
        <v>252</v>
      </c>
      <c r="AE94" t="s">
        <v>253</v>
      </c>
      <c r="AF94" t="s">
        <v>254</v>
      </c>
      <c r="AG94" t="s">
        <v>255</v>
      </c>
      <c r="AH94" t="s">
        <v>256</v>
      </c>
      <c r="AI94" t="s">
        <v>257</v>
      </c>
      <c r="AJ94" t="s">
        <v>206</v>
      </c>
      <c r="AK94">
        <v>58.666560356428953</v>
      </c>
      <c r="AL94">
        <v>46.148244202121482</v>
      </c>
      <c r="AM94">
        <v>56.49459414203141</v>
      </c>
      <c r="AN94">
        <v>22.163412444389412</v>
      </c>
      <c r="AO94">
        <v>21.81396254441756</v>
      </c>
      <c r="AP94">
        <v>40.320017571386693</v>
      </c>
      <c r="AQ94">
        <v>10.803444727582979</v>
      </c>
      <c r="AR94">
        <v>3.0115846876486989</v>
      </c>
      <c r="AS94">
        <v>76.156034363421725</v>
      </c>
      <c r="AT94">
        <v>53.088394095245341</v>
      </c>
      <c r="AU94">
        <v>16.377003124410429</v>
      </c>
      <c r="AV94">
        <v>18.209096123853801</v>
      </c>
      <c r="AW94">
        <v>19.880670518606749</v>
      </c>
      <c r="AX94"/>
      <c r="AY94"/>
      <c r="AZ94"/>
      <c r="BA94"/>
      <c r="BB94"/>
      <c r="BC94"/>
      <c r="BD94"/>
      <c r="BE94"/>
      <c r="BF94"/>
      <c r="BG94"/>
      <c r="BH94"/>
      <c r="BI94"/>
      <c r="BJ94"/>
      <c r="BK94"/>
      <c r="BL94"/>
      <c r="BM94"/>
      <c r="BN94"/>
      <c r="BO94"/>
      <c r="BP94"/>
      <c r="BQ94"/>
      <c r="BR94"/>
      <c r="BS94"/>
      <c r="BT94"/>
      <c r="BU94"/>
      <c r="BV94"/>
      <c r="BW94"/>
      <c r="BX94"/>
      <c r="BY94"/>
      <c r="BZ94"/>
      <c r="CA94"/>
    </row>
    <row r="95">
      <c r="A95" t="s">
        <v>595</v>
      </c>
      <c r="B95">
        <v>2006</v>
      </c>
      <c r="C95" t="s">
        <v>599</v>
      </c>
      <c r="D95">
        <v>139</v>
      </c>
      <c r="E95" t="s">
        <v>46</v>
      </c>
      <c r="F95" t="s">
        <v>19</v>
      </c>
      <c r="G95" t="s">
        <v>206</v>
      </c>
      <c r="H95">
        <v>92.854513565809668</v>
      </c>
      <c r="I95">
        <v>87.107796859629957</v>
      </c>
      <c r="J95">
        <v>70.853387310329765</v>
      </c>
      <c r="K95">
        <v>54.909280009424187</v>
      </c>
      <c r="L95">
        <v>7.4657996055929461</v>
      </c>
      <c r="M95">
        <v>11.018870510678051</v>
      </c>
      <c r="N95">
        <v>8.0063477059115034</v>
      </c>
      <c r="O95">
        <v>3.6998040375039691</v>
      </c>
      <c r="P95">
        <v>5.2232492947741109</v>
      </c>
      <c r="Q95">
        <v>1.0904123703391719</v>
      </c>
      <c r="R95">
        <v>93.238762329653326</v>
      </c>
      <c r="S95">
        <v>90.235842141526419</v>
      </c>
      <c r="T95">
        <v>84.642155848677916</v>
      </c>
      <c r="U95">
        <v>77.279311290123104</v>
      </c>
      <c r="V95">
        <v>59.27659820062572</v>
      </c>
      <c r="W95" t="s">
        <v>245</v>
      </c>
      <c r="X95" t="s">
        <v>246</v>
      </c>
      <c r="Y95" t="s">
        <v>247</v>
      </c>
      <c r="Z95" t="s">
        <v>248</v>
      </c>
      <c r="AA95" t="s">
        <v>249</v>
      </c>
      <c r="AB95" t="s">
        <v>250</v>
      </c>
      <c r="AC95" t="s">
        <v>251</v>
      </c>
      <c r="AD95" t="s">
        <v>252</v>
      </c>
      <c r="AE95" t="s">
        <v>253</v>
      </c>
      <c r="AF95" t="s">
        <v>254</v>
      </c>
      <c r="AG95" t="s">
        <v>255</v>
      </c>
      <c r="AH95" t="s">
        <v>256</v>
      </c>
      <c r="AI95" t="s">
        <v>257</v>
      </c>
      <c r="AJ95" t="s">
        <v>206</v>
      </c>
      <c r="AK95">
        <v>41.333439643570898</v>
      </c>
      <c r="AL95">
        <v>52.741375830266414</v>
      </c>
      <c r="AM95">
        <v>36.591797521083564</v>
      </c>
      <c r="AN95">
        <v>77.0845846013694</v>
      </c>
      <c r="AO95">
        <v>75.132221924884107</v>
      </c>
      <c r="AP95">
        <v>59.327592684905618</v>
      </c>
      <c r="AQ95">
        <v>88.894015849020889</v>
      </c>
      <c r="AR95">
        <v>96.038976790932097</v>
      </c>
      <c r="AS95">
        <v>19.21109099070453</v>
      </c>
      <c r="AT95">
        <v>46.488400571306762</v>
      </c>
      <c r="AU95">
        <v>83.429949247411884</v>
      </c>
      <c r="AV95">
        <v>80.659862680190471</v>
      </c>
      <c r="AW95">
        <v>80.074964881636276</v>
      </c>
      <c r="AX95"/>
      <c r="AY95"/>
      <c r="AZ95"/>
      <c r="BA95"/>
      <c r="BB95"/>
      <c r="BC95"/>
      <c r="BD95"/>
      <c r="BE95"/>
      <c r="BF95"/>
      <c r="BG95"/>
      <c r="BH95"/>
      <c r="BI95"/>
      <c r="BJ95"/>
      <c r="BK95"/>
      <c r="BL95"/>
      <c r="BM95"/>
      <c r="BN95"/>
      <c r="BO95"/>
      <c r="BP95"/>
      <c r="BQ95"/>
      <c r="BR95"/>
      <c r="BS95"/>
      <c r="BT95"/>
      <c r="BU95"/>
      <c r="BV95"/>
      <c r="BW95"/>
      <c r="BX95"/>
      <c r="BY95"/>
      <c r="BZ95"/>
      <c r="CA95"/>
    </row>
    <row r="96">
      <c r="A96" t="s">
        <v>595</v>
      </c>
      <c r="B96">
        <v>2006</v>
      </c>
      <c r="C96" t="s">
        <v>599</v>
      </c>
      <c r="D96">
        <v>148</v>
      </c>
      <c r="E96" t="s">
        <v>110</v>
      </c>
      <c r="F96" t="s">
        <v>50</v>
      </c>
      <c r="G96" t="s">
        <v>206</v>
      </c>
      <c r="H96">
        <v>0.18537974889867961</v>
      </c>
      <c r="I96">
        <v>0.1588117420815737</v>
      </c>
      <c r="J96">
        <v>0.1101783818994438</v>
      </c>
      <c r="K96">
        <v>0.48541913082833971</v>
      </c>
      <c r="L96">
        <v>0.56420260757734986</v>
      </c>
      <c r="M96">
        <v>0.73926182145143426</v>
      </c>
      <c r="N96">
        <v>0.1191925917313688</v>
      </c>
      <c r="O96">
        <v>0</v>
      </c>
      <c r="P96">
        <v>0.075119144821113495</v>
      </c>
      <c r="Q96">
        <v>0.9084735803630225</v>
      </c>
      <c r="R96">
        <v>0.24521563919504441</v>
      </c>
      <c r="S96">
        <v>0.15438058190502429</v>
      </c>
      <c r="T96">
        <v>0.2009523816994</v>
      </c>
      <c r="U96">
        <v>0</v>
      </c>
      <c r="V96">
        <v>0.79432025556900299</v>
      </c>
      <c r="W96" t="s">
        <v>245</v>
      </c>
      <c r="X96" t="s">
        <v>246</v>
      </c>
      <c r="Y96" t="s">
        <v>247</v>
      </c>
      <c r="Z96" t="s">
        <v>248</v>
      </c>
      <c r="AA96" t="s">
        <v>249</v>
      </c>
      <c r="AB96" t="s">
        <v>250</v>
      </c>
      <c r="AC96" t="s">
        <v>251</v>
      </c>
      <c r="AD96" t="s">
        <v>252</v>
      </c>
      <c r="AE96" t="s">
        <v>253</v>
      </c>
      <c r="AF96" t="s">
        <v>254</v>
      </c>
      <c r="AG96" t="s">
        <v>255</v>
      </c>
      <c r="AH96" t="s">
        <v>256</v>
      </c>
      <c r="AI96" t="s">
        <v>257</v>
      </c>
      <c r="AJ96" t="s">
        <v>206</v>
      </c>
      <c r="AK96">
        <v>0</v>
      </c>
      <c r="AL96">
        <v>0</v>
      </c>
      <c r="AM96">
        <v>0.76787023065537197</v>
      </c>
      <c r="AN96">
        <v>0</v>
      </c>
      <c r="AO96">
        <v>2.1119444097528741</v>
      </c>
      <c r="AP96">
        <v>0</v>
      </c>
      <c r="AQ96">
        <v>0.095164807840118895</v>
      </c>
      <c r="AR96">
        <v>0.46967113232263841</v>
      </c>
      <c r="AS96">
        <v>0</v>
      </c>
      <c r="AT96">
        <v>0.4232053334478682</v>
      </c>
      <c r="AU96">
        <v>0</v>
      </c>
      <c r="AV96">
        <v>0.2147105767110718</v>
      </c>
      <c r="AW96">
        <v>0</v>
      </c>
      <c r="AX96"/>
      <c r="AY96"/>
      <c r="AZ96"/>
      <c r="BA96"/>
      <c r="BB96"/>
      <c r="BC96"/>
      <c r="BD96"/>
      <c r="BE96"/>
      <c r="BF96"/>
      <c r="BG96"/>
      <c r="BH96"/>
      <c r="BI96"/>
      <c r="BJ96"/>
      <c r="BK96"/>
      <c r="BL96"/>
      <c r="BM96"/>
      <c r="BN96"/>
      <c r="BO96"/>
      <c r="BP96"/>
      <c r="BQ96"/>
      <c r="BR96"/>
      <c r="BS96"/>
      <c r="BT96"/>
      <c r="BU96"/>
      <c r="BV96"/>
      <c r="BW96"/>
      <c r="BX96"/>
      <c r="BY96"/>
      <c r="BZ96"/>
      <c r="CA96"/>
    </row>
    <row r="97">
      <c r="A97" t="s">
        <v>595</v>
      </c>
      <c r="B97">
        <v>2006</v>
      </c>
      <c r="C97" t="s">
        <v>599</v>
      </c>
      <c r="D97">
        <v>149</v>
      </c>
      <c r="E97" t="s">
        <v>110</v>
      </c>
      <c r="F97" t="s">
        <v>49</v>
      </c>
      <c r="G97" t="s">
        <v>206</v>
      </c>
      <c r="H97">
        <v>0.071709482957079407</v>
      </c>
      <c r="I97">
        <v>0.048112791347193901</v>
      </c>
      <c r="J97">
        <v>0.40555981669714908</v>
      </c>
      <c r="K97">
        <v>0.34760898933258921</v>
      </c>
      <c r="L97">
        <v>4.8841407055731496</v>
      </c>
      <c r="M97">
        <v>0.59983349496240901</v>
      </c>
      <c r="N97">
        <v>0.2249149228065884</v>
      </c>
      <c r="O97">
        <v>2.5450439553669519</v>
      </c>
      <c r="P97">
        <v>0.64712792998507807</v>
      </c>
      <c r="Q97">
        <v>15.454357660385931</v>
      </c>
      <c r="R97">
        <v>0.094855488822984405</v>
      </c>
      <c r="S97">
        <v>0.063531242484674497</v>
      </c>
      <c r="T97">
        <v>0</v>
      </c>
      <c r="U97">
        <v>0.53657261418399904</v>
      </c>
      <c r="V97">
        <v>0.64313171818514525</v>
      </c>
      <c r="W97" t="s">
        <v>245</v>
      </c>
      <c r="X97" t="s">
        <v>246</v>
      </c>
      <c r="Y97" t="s">
        <v>247</v>
      </c>
      <c r="Z97" t="s">
        <v>248</v>
      </c>
      <c r="AA97" t="s">
        <v>249</v>
      </c>
      <c r="AB97" t="s">
        <v>250</v>
      </c>
      <c r="AC97" t="s">
        <v>251</v>
      </c>
      <c r="AD97" t="s">
        <v>252</v>
      </c>
      <c r="AE97" t="s">
        <v>253</v>
      </c>
      <c r="AF97" t="s">
        <v>254</v>
      </c>
      <c r="AG97" t="s">
        <v>255</v>
      </c>
      <c r="AH97" t="s">
        <v>256</v>
      </c>
      <c r="AI97" t="s">
        <v>257</v>
      </c>
      <c r="AJ97" t="s">
        <v>206</v>
      </c>
      <c r="AK97">
        <v>0</v>
      </c>
      <c r="AL97">
        <v>1.110379967611929</v>
      </c>
      <c r="AM97">
        <v>6.1457381062295724</v>
      </c>
      <c r="AN97">
        <v>0.75200295424109787</v>
      </c>
      <c r="AO97">
        <v>0.67959599517707048</v>
      </c>
      <c r="AP97">
        <v>0.35238974370762649</v>
      </c>
      <c r="AQ97">
        <v>0.20737461555597139</v>
      </c>
      <c r="AR97">
        <v>0.47976738909658839</v>
      </c>
      <c r="AS97">
        <v>4.6328746458736134</v>
      </c>
      <c r="AT97">
        <v>0</v>
      </c>
      <c r="AU97">
        <v>0.19304762817775459</v>
      </c>
      <c r="AV97">
        <v>0.91633061924462822</v>
      </c>
      <c r="AW97">
        <v>0.044364599756888203</v>
      </c>
      <c r="AX97"/>
      <c r="AY97"/>
      <c r="AZ97"/>
      <c r="BA97"/>
      <c r="BB97"/>
      <c r="BC97"/>
      <c r="BD97"/>
      <c r="BE97"/>
      <c r="BF97"/>
      <c r="BG97"/>
      <c r="BH97"/>
      <c r="BI97"/>
      <c r="BJ97"/>
      <c r="BK97"/>
      <c r="BL97"/>
      <c r="BM97"/>
      <c r="BN97"/>
      <c r="BO97"/>
      <c r="BP97"/>
      <c r="BQ97"/>
      <c r="BR97"/>
      <c r="BS97"/>
      <c r="BT97"/>
      <c r="BU97"/>
      <c r="BV97"/>
      <c r="BW97"/>
      <c r="BX97"/>
      <c r="BY97"/>
      <c r="BZ97"/>
      <c r="CA97"/>
    </row>
    <row r="98">
      <c r="A98" t="s">
        <v>595</v>
      </c>
      <c r="B98">
        <v>2006</v>
      </c>
      <c r="C98" t="s">
        <v>599</v>
      </c>
      <c r="D98">
        <v>150</v>
      </c>
      <c r="E98" t="s">
        <v>110</v>
      </c>
      <c r="F98" t="s">
        <v>112</v>
      </c>
      <c r="G98" t="s">
        <v>206</v>
      </c>
      <c r="H98">
        <v>99.742910768144228</v>
      </c>
      <c r="I98">
        <v>99.793075466571224</v>
      </c>
      <c r="J98">
        <v>99.484261801403434</v>
      </c>
      <c r="K98">
        <v>99.166971879839082</v>
      </c>
      <c r="L98">
        <v>94.551656686849554</v>
      </c>
      <c r="M98">
        <v>98.660904683586168</v>
      </c>
      <c r="N98">
        <v>99.655892485462061</v>
      </c>
      <c r="O98">
        <v>97.454956044633036</v>
      </c>
      <c r="P98">
        <v>99.277752925193795</v>
      </c>
      <c r="Q98">
        <v>83.637168759251011</v>
      </c>
      <c r="R98">
        <v>99.65992887198199</v>
      </c>
      <c r="S98">
        <v>99.782088175610284</v>
      </c>
      <c r="T98">
        <v>99.799047618300591</v>
      </c>
      <c r="U98">
        <v>99.46342738581599</v>
      </c>
      <c r="V98">
        <v>98.562548026245835</v>
      </c>
      <c r="W98" t="s">
        <v>245</v>
      </c>
      <c r="X98" t="s">
        <v>246</v>
      </c>
      <c r="Y98" t="s">
        <v>247</v>
      </c>
      <c r="Z98" t="s">
        <v>248</v>
      </c>
      <c r="AA98" t="s">
        <v>249</v>
      </c>
      <c r="AB98" t="s">
        <v>250</v>
      </c>
      <c r="AC98" t="s">
        <v>251</v>
      </c>
      <c r="AD98" t="s">
        <v>252</v>
      </c>
      <c r="AE98" t="s">
        <v>253</v>
      </c>
      <c r="AF98" t="s">
        <v>254</v>
      </c>
      <c r="AG98" t="s">
        <v>255</v>
      </c>
      <c r="AH98" t="s">
        <v>256</v>
      </c>
      <c r="AI98" t="s">
        <v>257</v>
      </c>
      <c r="AJ98" t="s">
        <v>206</v>
      </c>
      <c r="AK98">
        <v>100</v>
      </c>
      <c r="AL98">
        <v>98.889620032388081</v>
      </c>
      <c r="AM98">
        <v>93.086391663115037</v>
      </c>
      <c r="AN98">
        <v>99.247997045758893</v>
      </c>
      <c r="AO98">
        <v>97.208459595070067</v>
      </c>
      <c r="AP98">
        <v>99.647610256292367</v>
      </c>
      <c r="AQ98">
        <v>99.697460576603902</v>
      </c>
      <c r="AR98">
        <v>99.050561478580789</v>
      </c>
      <c r="AS98">
        <v>95.367125354126387</v>
      </c>
      <c r="AT98">
        <v>99.576794666552132</v>
      </c>
      <c r="AU98">
        <v>99.806952371822248</v>
      </c>
      <c r="AV98">
        <v>98.868958804044311</v>
      </c>
      <c r="AW98">
        <v>99.955635400243096</v>
      </c>
      <c r="AX98"/>
      <c r="AY98"/>
      <c r="AZ98"/>
      <c r="BA98"/>
      <c r="BB98"/>
      <c r="BC98"/>
      <c r="BD98"/>
      <c r="BE98"/>
      <c r="BF98"/>
      <c r="BG98"/>
      <c r="BH98"/>
      <c r="BI98"/>
      <c r="BJ98"/>
      <c r="BK98"/>
      <c r="BL98"/>
      <c r="BM98"/>
      <c r="BN98"/>
      <c r="BO98"/>
      <c r="BP98"/>
      <c r="BQ98"/>
      <c r="BR98"/>
      <c r="BS98"/>
      <c r="BT98"/>
      <c r="BU98"/>
      <c r="BV98"/>
      <c r="BW98"/>
      <c r="BX98"/>
      <c r="BY98"/>
      <c r="BZ98"/>
      <c r="CA98"/>
    </row>
    <row r="99">
      <c r="A99" t="s">
        <v>595</v>
      </c>
      <c r="B99">
        <v>2006</v>
      </c>
      <c r="C99" t="s">
        <v>599</v>
      </c>
      <c r="D99">
        <v>151</v>
      </c>
      <c r="E99" t="s">
        <v>111</v>
      </c>
      <c r="F99" t="s">
        <v>50</v>
      </c>
      <c r="G99" t="s">
        <v>206</v>
      </c>
      <c r="H99">
        <v>37.871890592508016</v>
      </c>
      <c r="I99">
        <v>35.923004314224038</v>
      </c>
      <c r="J99">
        <v>30.651000070933371</v>
      </c>
      <c r="K99">
        <v>32.047014047667354</v>
      </c>
      <c r="L99">
        <v>45.689142405377162</v>
      </c>
      <c r="M99">
        <v>15.7915621489821</v>
      </c>
      <c r="N99">
        <v>24.397004915557641</v>
      </c>
      <c r="O99">
        <v>41.636873555014013</v>
      </c>
      <c r="P99">
        <v>53.1574607180359</v>
      </c>
      <c r="Q99">
        <v>52.696299450327402</v>
      </c>
      <c r="R99">
        <v>39.138719592182881</v>
      </c>
      <c r="S99">
        <v>41.475650881870038</v>
      </c>
      <c r="T99">
        <v>42.368077423136441</v>
      </c>
      <c r="U99">
        <v>38.014511796126307</v>
      </c>
      <c r="V99">
        <v>41.717817506902229</v>
      </c>
      <c r="W99" t="s">
        <v>245</v>
      </c>
      <c r="X99" t="s">
        <v>246</v>
      </c>
      <c r="Y99" t="s">
        <v>247</v>
      </c>
      <c r="Z99" t="s">
        <v>248</v>
      </c>
      <c r="AA99" t="s">
        <v>249</v>
      </c>
      <c r="AB99" t="s">
        <v>250</v>
      </c>
      <c r="AC99" t="s">
        <v>251</v>
      </c>
      <c r="AD99" t="s">
        <v>252</v>
      </c>
      <c r="AE99" t="s">
        <v>253</v>
      </c>
      <c r="AF99" t="s">
        <v>254</v>
      </c>
      <c r="AG99" t="s">
        <v>255</v>
      </c>
      <c r="AH99" t="s">
        <v>256</v>
      </c>
      <c r="AI99" t="s">
        <v>257</v>
      </c>
      <c r="AJ99" t="s">
        <v>206</v>
      </c>
      <c r="AK99">
        <v>23.29528757722435</v>
      </c>
      <c r="AL99">
        <v>41.202820285851288</v>
      </c>
      <c r="AM99">
        <v>27.728086447301049</v>
      </c>
      <c r="AN99">
        <v>47.56390743332728</v>
      </c>
      <c r="AO99">
        <v>37.679980595145302</v>
      </c>
      <c r="AP99">
        <v>55.79779273381007</v>
      </c>
      <c r="AQ99">
        <v>45.332062286924419</v>
      </c>
      <c r="AR99">
        <v>25.056028413004821</v>
      </c>
      <c r="AS99">
        <v>46.574132548165487</v>
      </c>
      <c r="AT99">
        <v>40.978976031129221</v>
      </c>
      <c r="AU99">
        <v>39.267943179485492</v>
      </c>
      <c r="AV99">
        <v>49.581865651272743</v>
      </c>
      <c r="AW99">
        <v>25.94259152133532</v>
      </c>
      <c r="AX99"/>
      <c r="AY99"/>
      <c r="AZ99"/>
      <c r="BA99"/>
      <c r="BB99"/>
      <c r="BC99"/>
      <c r="BD99"/>
      <c r="BE99"/>
      <c r="BF99"/>
      <c r="BG99"/>
      <c r="BH99"/>
      <c r="BI99"/>
      <c r="BJ99"/>
      <c r="BK99"/>
      <c r="BL99"/>
      <c r="BM99"/>
      <c r="BN99"/>
      <c r="BO99"/>
      <c r="BP99"/>
      <c r="BQ99"/>
      <c r="BR99"/>
      <c r="BS99"/>
      <c r="BT99"/>
      <c r="BU99"/>
      <c r="BV99"/>
      <c r="BW99"/>
      <c r="BX99"/>
      <c r="BY99"/>
      <c r="BZ99"/>
      <c r="CA99"/>
    </row>
    <row r="100">
      <c r="A100" t="s">
        <v>595</v>
      </c>
      <c r="B100">
        <v>2006</v>
      </c>
      <c r="C100" t="s">
        <v>599</v>
      </c>
      <c r="D100">
        <v>152</v>
      </c>
      <c r="E100" t="s">
        <v>111</v>
      </c>
      <c r="F100" t="s">
        <v>49</v>
      </c>
      <c r="G100" t="s">
        <v>206</v>
      </c>
      <c r="H100">
        <v>55.490014965147829</v>
      </c>
      <c r="I100">
        <v>61.799004052327852</v>
      </c>
      <c r="J100">
        <v>68.400951670845373</v>
      </c>
      <c r="K100">
        <v>65.828191835570863</v>
      </c>
      <c r="L100">
        <v>54.20278925740395</v>
      </c>
      <c r="M100">
        <v>83.141819379739715</v>
      </c>
      <c r="N100">
        <v>74.980757977361066</v>
      </c>
      <c r="O100">
        <v>58.297971642006807</v>
      </c>
      <c r="P100">
        <v>46.84253928196415</v>
      </c>
      <c r="Q100">
        <v>47.303700549672598</v>
      </c>
      <c r="R100">
        <v>58.412116453721232</v>
      </c>
      <c r="S100">
        <v>49.833066628147968</v>
      </c>
      <c r="T100">
        <v>57.093454663501809</v>
      </c>
      <c r="U100">
        <v>60.740916697280817</v>
      </c>
      <c r="V100">
        <v>56.098843148451849</v>
      </c>
      <c r="W100" t="s">
        <v>245</v>
      </c>
      <c r="X100" t="s">
        <v>246</v>
      </c>
      <c r="Y100" t="s">
        <v>247</v>
      </c>
      <c r="Z100" t="s">
        <v>248</v>
      </c>
      <c r="AA100" t="s">
        <v>249</v>
      </c>
      <c r="AB100" t="s">
        <v>250</v>
      </c>
      <c r="AC100" t="s">
        <v>251</v>
      </c>
      <c r="AD100" t="s">
        <v>252</v>
      </c>
      <c r="AE100" t="s">
        <v>253</v>
      </c>
      <c r="AF100" t="s">
        <v>254</v>
      </c>
      <c r="AG100" t="s">
        <v>255</v>
      </c>
      <c r="AH100" t="s">
        <v>256</v>
      </c>
      <c r="AI100" t="s">
        <v>257</v>
      </c>
      <c r="AJ100" t="s">
        <v>206</v>
      </c>
      <c r="AK100">
        <v>76.607368344970595</v>
      </c>
      <c r="AL100">
        <v>55.975528457526543</v>
      </c>
      <c r="AM100">
        <v>70.946587616312954</v>
      </c>
      <c r="AN100">
        <v>51.832164961691809</v>
      </c>
      <c r="AO100">
        <v>60.017721983253622</v>
      </c>
      <c r="AP100">
        <v>44.202207266189937</v>
      </c>
      <c r="AQ100">
        <v>52.235620871785429</v>
      </c>
      <c r="AR100">
        <v>74.94397158699519</v>
      </c>
      <c r="AS100">
        <v>52.99523065355082</v>
      </c>
      <c r="AT100">
        <v>59.021023968870743</v>
      </c>
      <c r="AU100">
        <v>59.173985288568367</v>
      </c>
      <c r="AV100">
        <v>50.418134348727207</v>
      </c>
      <c r="AW100">
        <v>65.164565366744242</v>
      </c>
      <c r="AX100"/>
      <c r="AY100"/>
      <c r="AZ100"/>
      <c r="BA100"/>
      <c r="BB100"/>
      <c r="BC100"/>
      <c r="BD100"/>
      <c r="BE100"/>
      <c r="BF100"/>
      <c r="BG100"/>
      <c r="BH100"/>
      <c r="BI100"/>
      <c r="BJ100"/>
      <c r="BK100"/>
      <c r="BL100"/>
      <c r="BM100"/>
      <c r="BN100"/>
      <c r="BO100"/>
      <c r="BP100"/>
      <c r="BQ100"/>
      <c r="BR100"/>
      <c r="BS100"/>
      <c r="BT100"/>
      <c r="BU100"/>
      <c r="BV100"/>
      <c r="BW100"/>
      <c r="BX100"/>
      <c r="BY100"/>
      <c r="BZ100"/>
      <c r="CA100"/>
    </row>
    <row r="101">
      <c r="A101" t="s">
        <v>595</v>
      </c>
      <c r="B101">
        <v>2006</v>
      </c>
      <c r="C101" t="s">
        <v>599</v>
      </c>
      <c r="D101">
        <v>153</v>
      </c>
      <c r="E101" t="s">
        <v>274</v>
      </c>
      <c r="F101" t="s">
        <v>275</v>
      </c>
      <c r="G101" t="s">
        <v>206</v>
      </c>
      <c r="H101">
        <v>0</v>
      </c>
      <c r="I101">
        <v>0</v>
      </c>
      <c r="J101">
        <v>0</v>
      </c>
      <c r="K101">
        <v>0</v>
      </c>
      <c r="L101">
        <v>2.1544706162777891</v>
      </c>
      <c r="M101">
        <v>0</v>
      </c>
      <c r="N101">
        <v>0</v>
      </c>
      <c r="O101">
        <v>1.798374499378282</v>
      </c>
      <c r="P101">
        <v>0</v>
      </c>
      <c r="Q101">
        <v>7.0381559806549099</v>
      </c>
      <c r="R101">
        <v>0</v>
      </c>
      <c r="S101">
        <v>0</v>
      </c>
      <c r="T101">
        <v>0</v>
      </c>
      <c r="U101">
        <v>0</v>
      </c>
      <c r="V101">
        <v>0</v>
      </c>
      <c r="W101" t="s">
        <v>245</v>
      </c>
      <c r="X101" t="s">
        <v>246</v>
      </c>
      <c r="Y101" t="s">
        <v>247</v>
      </c>
      <c r="Z101" t="s">
        <v>248</v>
      </c>
      <c r="AA101" t="s">
        <v>249</v>
      </c>
      <c r="AB101" t="s">
        <v>250</v>
      </c>
      <c r="AC101" t="s">
        <v>251</v>
      </c>
      <c r="AD101" t="s">
        <v>252</v>
      </c>
      <c r="AE101" t="s">
        <v>253</v>
      </c>
      <c r="AF101" t="s">
        <v>254</v>
      </c>
      <c r="AG101" t="s">
        <v>255</v>
      </c>
      <c r="AH101" t="s">
        <v>256</v>
      </c>
      <c r="AI101" t="s">
        <v>257</v>
      </c>
      <c r="AJ101" t="s">
        <v>206</v>
      </c>
      <c r="AK101">
        <v>0</v>
      </c>
      <c r="AL101">
        <v>0</v>
      </c>
      <c r="AM101">
        <v>2.2631624400310821</v>
      </c>
      <c r="AN101">
        <v>0</v>
      </c>
      <c r="AO101">
        <v>0</v>
      </c>
      <c r="AP101">
        <v>0</v>
      </c>
      <c r="AQ101">
        <v>0</v>
      </c>
      <c r="AR101">
        <v>0</v>
      </c>
      <c r="AS101">
        <v>3.4249565285517711</v>
      </c>
      <c r="AT101">
        <v>0</v>
      </c>
      <c r="AU101">
        <v>0</v>
      </c>
      <c r="AV101">
        <v>0</v>
      </c>
      <c r="AW101">
        <v>0</v>
      </c>
      <c r="AX101"/>
      <c r="AY101">
        <v>0</v>
      </c>
      <c r="AZ101">
        <v>0</v>
      </c>
      <c r="BA101">
        <v>0</v>
      </c>
      <c r="BB101">
        <v>0</v>
      </c>
      <c r="BC101">
        <v>159.7828044886611</v>
      </c>
      <c r="BD101">
        <v>0</v>
      </c>
      <c r="BE101">
        <v>0</v>
      </c>
      <c r="BF101">
        <v>32.658052580571699</v>
      </c>
      <c r="BG101">
        <v>0</v>
      </c>
      <c r="BH101">
        <v>127.12475190808939</v>
      </c>
      <c r="BI101">
        <v>0</v>
      </c>
      <c r="BJ101">
        <v>0</v>
      </c>
      <c r="BK101">
        <v>0</v>
      </c>
      <c r="BL101">
        <v>0</v>
      </c>
      <c r="BM101">
        <v>0</v>
      </c>
      <c r="BN101">
        <v>0</v>
      </c>
      <c r="BO101">
        <v>0</v>
      </c>
      <c r="BP101">
        <v>58.661407483106572</v>
      </c>
      <c r="BQ101">
        <v>0</v>
      </c>
      <c r="BR101">
        <v>0</v>
      </c>
      <c r="BS101">
        <v>0</v>
      </c>
      <c r="BT101">
        <v>0</v>
      </c>
      <c r="BU101">
        <v>0</v>
      </c>
      <c r="BV101">
        <v>101.1213970055545</v>
      </c>
      <c r="BW101">
        <v>0</v>
      </c>
      <c r="BX101">
        <v>0</v>
      </c>
      <c r="BY101">
        <v>0</v>
      </c>
      <c r="BZ101">
        <v>0</v>
      </c>
      <c r="CA101"/>
    </row>
    <row r="102">
      <c r="A102" t="s">
        <v>595</v>
      </c>
      <c r="B102">
        <v>2006</v>
      </c>
      <c r="C102" t="s">
        <v>599</v>
      </c>
      <c r="D102">
        <v>154</v>
      </c>
      <c r="E102" t="s">
        <v>274</v>
      </c>
      <c r="F102" t="s">
        <v>276</v>
      </c>
      <c r="G102" t="s">
        <v>206</v>
      </c>
      <c r="H102">
        <v>0</v>
      </c>
      <c r="I102">
        <v>0</v>
      </c>
      <c r="J102">
        <v>0</v>
      </c>
      <c r="K102">
        <v>0</v>
      </c>
      <c r="L102">
        <v>0.96706414426787568</v>
      </c>
      <c r="M102">
        <v>0</v>
      </c>
      <c r="N102">
        <v>0</v>
      </c>
      <c r="O102">
        <v>0.040760799409594303</v>
      </c>
      <c r="P102">
        <v>0</v>
      </c>
      <c r="Q102">
        <v>3.663942300391442</v>
      </c>
      <c r="R102">
        <v>0</v>
      </c>
      <c r="S102">
        <v>0</v>
      </c>
      <c r="T102">
        <v>0</v>
      </c>
      <c r="U102">
        <v>0</v>
      </c>
      <c r="V102">
        <v>0.085596443383814599</v>
      </c>
      <c r="W102" t="s">
        <v>245</v>
      </c>
      <c r="X102" t="s">
        <v>246</v>
      </c>
      <c r="Y102" t="s">
        <v>247</v>
      </c>
      <c r="Z102" t="s">
        <v>248</v>
      </c>
      <c r="AA102" t="s">
        <v>249</v>
      </c>
      <c r="AB102" t="s">
        <v>250</v>
      </c>
      <c r="AC102" t="s">
        <v>251</v>
      </c>
      <c r="AD102" t="s">
        <v>252</v>
      </c>
      <c r="AE102" t="s">
        <v>253</v>
      </c>
      <c r="AF102" t="s">
        <v>254</v>
      </c>
      <c r="AG102" t="s">
        <v>255</v>
      </c>
      <c r="AH102" t="s">
        <v>256</v>
      </c>
      <c r="AI102" t="s">
        <v>257</v>
      </c>
      <c r="AJ102" t="s">
        <v>206</v>
      </c>
      <c r="AK102">
        <v>0</v>
      </c>
      <c r="AL102">
        <v>0.2342193118997202</v>
      </c>
      <c r="AM102">
        <v>2.1009879394532209</v>
      </c>
      <c r="AN102">
        <v>0</v>
      </c>
      <c r="AO102">
        <v>0</v>
      </c>
      <c r="AP102">
        <v>0.35238974370762649</v>
      </c>
      <c r="AQ102">
        <v>0</v>
      </c>
      <c r="AR102">
        <v>0</v>
      </c>
      <c r="AS102">
        <v>0</v>
      </c>
      <c r="AT102">
        <v>0</v>
      </c>
      <c r="AU102">
        <v>0</v>
      </c>
      <c r="AV102">
        <v>0</v>
      </c>
      <c r="AW102">
        <v>0</v>
      </c>
      <c r="AX102"/>
      <c r="AY102">
        <v>0</v>
      </c>
      <c r="AZ102">
        <v>0</v>
      </c>
      <c r="BA102">
        <v>0</v>
      </c>
      <c r="BB102">
        <v>0</v>
      </c>
      <c r="BC102">
        <v>71.720737300426975</v>
      </c>
      <c r="BD102">
        <v>0</v>
      </c>
      <c r="BE102">
        <v>0</v>
      </c>
      <c r="BF102">
        <v>0.74020640906822632</v>
      </c>
      <c r="BG102">
        <v>0</v>
      </c>
      <c r="BH102">
        <v>66.178947613984974</v>
      </c>
      <c r="BI102">
        <v>0</v>
      </c>
      <c r="BJ102">
        <v>0</v>
      </c>
      <c r="BK102">
        <v>0</v>
      </c>
      <c r="BL102">
        <v>0</v>
      </c>
      <c r="BM102">
        <v>4.8015832773737639</v>
      </c>
      <c r="BN102">
        <v>0</v>
      </c>
      <c r="BO102">
        <v>8.6946906307293439</v>
      </c>
      <c r="BP102">
        <v>54.457827442410697</v>
      </c>
      <c r="BQ102">
        <v>0</v>
      </c>
      <c r="BR102">
        <v>0</v>
      </c>
      <c r="BS102">
        <v>8.5682192272869226</v>
      </c>
      <c r="BT102">
        <v>0</v>
      </c>
      <c r="BU102">
        <v>0</v>
      </c>
      <c r="BV102">
        <v>0</v>
      </c>
      <c r="BW102">
        <v>0</v>
      </c>
      <c r="BX102">
        <v>0</v>
      </c>
      <c r="BY102">
        <v>0</v>
      </c>
      <c r="BZ102">
        <v>0</v>
      </c>
      <c r="CA102"/>
    </row>
    <row r="103">
      <c r="A103" t="s">
        <v>595</v>
      </c>
      <c r="B103">
        <v>2006</v>
      </c>
      <c r="C103" t="s">
        <v>599</v>
      </c>
      <c r="D103">
        <v>155</v>
      </c>
      <c r="E103" t="s">
        <v>274</v>
      </c>
      <c r="F103" t="s">
        <v>277</v>
      </c>
      <c r="G103" t="s">
        <v>206</v>
      </c>
      <c r="H103">
        <v>0</v>
      </c>
      <c r="I103">
        <v>0.110442920911082</v>
      </c>
      <c r="J103">
        <v>0.091350668767607099</v>
      </c>
      <c r="K103">
        <v>0.44024605541903489</v>
      </c>
      <c r="L103">
        <v>0.49381871271240158</v>
      </c>
      <c r="M103">
        <v>1.3390953164138431</v>
      </c>
      <c r="N103">
        <v>0.2249149228065884</v>
      </c>
      <c r="O103">
        <v>0.44096346041671269</v>
      </c>
      <c r="P103">
        <v>0.2901519524324464</v>
      </c>
      <c r="Q103">
        <v>0.98053900038116115</v>
      </c>
      <c r="R103">
        <v>0</v>
      </c>
      <c r="S103">
        <v>0.090511261077111299</v>
      </c>
      <c r="T103">
        <v>0.055385742063726297</v>
      </c>
      <c r="U103">
        <v>0.1208607587094712</v>
      </c>
      <c r="V103">
        <v>0.17910121386863589</v>
      </c>
      <c r="W103" t="s">
        <v>245</v>
      </c>
      <c r="X103" t="s">
        <v>246</v>
      </c>
      <c r="Y103" t="s">
        <v>247</v>
      </c>
      <c r="Z103" t="s">
        <v>248</v>
      </c>
      <c r="AA103" t="s">
        <v>249</v>
      </c>
      <c r="AB103" t="s">
        <v>250</v>
      </c>
      <c r="AC103" t="s">
        <v>251</v>
      </c>
      <c r="AD103" t="s">
        <v>252</v>
      </c>
      <c r="AE103" t="s">
        <v>253</v>
      </c>
      <c r="AF103" t="s">
        <v>254</v>
      </c>
      <c r="AG103" t="s">
        <v>255</v>
      </c>
      <c r="AH103" t="s">
        <v>256</v>
      </c>
      <c r="AI103" t="s">
        <v>257</v>
      </c>
      <c r="AJ103" t="s">
        <v>206</v>
      </c>
      <c r="AK103">
        <v>0</v>
      </c>
      <c r="AL103">
        <v>0</v>
      </c>
      <c r="AM103">
        <v>1.349903376870174</v>
      </c>
      <c r="AN103">
        <v>0.55607274563509634</v>
      </c>
      <c r="AO103">
        <v>0</v>
      </c>
      <c r="AP103">
        <v>0</v>
      </c>
      <c r="AQ103">
        <v>0.30253942339609019</v>
      </c>
      <c r="AR103">
        <v>0.036343766720878197</v>
      </c>
      <c r="AS103">
        <v>0</v>
      </c>
      <c r="AT103">
        <v>0.4232053334478682</v>
      </c>
      <c r="AU103">
        <v>0.093644734927968695</v>
      </c>
      <c r="AV103">
        <v>0.031851363126601702</v>
      </c>
      <c r="AW103">
        <v>0.044364599756888203</v>
      </c>
      <c r="AX103"/>
      <c r="AY103">
        <v>0</v>
      </c>
      <c r="AZ103">
        <v>8.191501409902612</v>
      </c>
      <c r="BA103">
        <v>6.7716928654209756</v>
      </c>
      <c r="BB103">
        <v>32.646374261227528</v>
      </c>
      <c r="BC103">
        <v>36.623260595907993</v>
      </c>
      <c r="BD103">
        <v>24.233209087821798</v>
      </c>
      <c r="BE103">
        <v>4.0360392563418381</v>
      </c>
      <c r="BF103">
        <v>8.0077914146238385</v>
      </c>
      <c r="BG103">
        <v>5.2350908931027593</v>
      </c>
      <c r="BH103">
        <v>17.710715349628</v>
      </c>
      <c r="BI103">
        <v>0</v>
      </c>
      <c r="BJ103">
        <v>5.083952067074982</v>
      </c>
      <c r="BK103">
        <v>3.10754934282763</v>
      </c>
      <c r="BL103">
        <v>6.7716928654209756</v>
      </c>
      <c r="BM103">
        <v>10.04678885561729</v>
      </c>
      <c r="BN103">
        <v>0</v>
      </c>
      <c r="BO103">
        <v>0</v>
      </c>
      <c r="BP103">
        <v>34.989636913696437</v>
      </c>
      <c r="BQ103">
        <v>15.08870377910397</v>
      </c>
      <c r="BR103">
        <v>0</v>
      </c>
      <c r="BS103">
        <v>0</v>
      </c>
      <c r="BT103">
        <v>9.8792422082486056</v>
      </c>
      <c r="BU103">
        <v>1.109439971883291</v>
      </c>
      <c r="BV103">
        <v>0</v>
      </c>
      <c r="BW103">
        <v>19.478943472076541</v>
      </c>
      <c r="BX103">
        <v>2.050179806865505</v>
      </c>
      <c r="BY103">
        <v>0.61683326879656453</v>
      </c>
      <c r="BZ103">
        <v>1.0198497117881991</v>
      </c>
      <c r="CA103"/>
    </row>
    <row r="104">
      <c r="A104" t="s">
        <v>595</v>
      </c>
      <c r="B104">
        <v>2006</v>
      </c>
      <c r="C104" t="s">
        <v>599</v>
      </c>
      <c r="D104">
        <v>156</v>
      </c>
      <c r="E104" t="s">
        <v>274</v>
      </c>
      <c r="F104" t="s">
        <v>278</v>
      </c>
      <c r="G104" t="s">
        <v>206</v>
      </c>
      <c r="H104">
        <v>0.25708923185575888</v>
      </c>
      <c r="I104">
        <v>0.096481612517685597</v>
      </c>
      <c r="J104">
        <v>0.42438752982898592</v>
      </c>
      <c r="K104">
        <v>0.39278206474189409</v>
      </c>
      <c r="L104">
        <v>1.917626365657437</v>
      </c>
      <c r="M104">
        <v>0</v>
      </c>
      <c r="N104">
        <v>0.1191925917313688</v>
      </c>
      <c r="O104">
        <v>0.26494519616236312</v>
      </c>
      <c r="P104">
        <v>0.43209512237374509</v>
      </c>
      <c r="Q104">
        <v>4.680193959321433</v>
      </c>
      <c r="R104">
        <v>0.34007112801802869</v>
      </c>
      <c r="S104">
        <v>0.12740056331258739</v>
      </c>
      <c r="T104">
        <v>0.14556663963567371</v>
      </c>
      <c r="U104">
        <v>0.41571185547452782</v>
      </c>
      <c r="V104">
        <v>1.284651343048137</v>
      </c>
      <c r="W104" t="s">
        <v>245</v>
      </c>
      <c r="X104" t="s">
        <v>246</v>
      </c>
      <c r="Y104" t="s">
        <v>247</v>
      </c>
      <c r="Z104" t="s">
        <v>248</v>
      </c>
      <c r="AA104" t="s">
        <v>249</v>
      </c>
      <c r="AB104" t="s">
        <v>250</v>
      </c>
      <c r="AC104" t="s">
        <v>251</v>
      </c>
      <c r="AD104" t="s">
        <v>252</v>
      </c>
      <c r="AE104" t="s">
        <v>253</v>
      </c>
      <c r="AF104" t="s">
        <v>254</v>
      </c>
      <c r="AG104" t="s">
        <v>255</v>
      </c>
      <c r="AH104" t="s">
        <v>256</v>
      </c>
      <c r="AI104" t="s">
        <v>257</v>
      </c>
      <c r="AJ104" t="s">
        <v>206</v>
      </c>
      <c r="AK104">
        <v>0</v>
      </c>
      <c r="AL104">
        <v>0.87616065571220858</v>
      </c>
      <c r="AM104">
        <v>1.199554580530469</v>
      </c>
      <c r="AN104">
        <v>0.1959302086060016</v>
      </c>
      <c r="AO104">
        <v>3.0538155306983739</v>
      </c>
      <c r="AP104">
        <v>0</v>
      </c>
      <c r="AQ104">
        <v>0</v>
      </c>
      <c r="AR104">
        <v>0.91309475469834844</v>
      </c>
      <c r="AS104">
        <v>1.207918117321843</v>
      </c>
      <c r="AT104">
        <v>0</v>
      </c>
      <c r="AU104">
        <v>0.099402893249785906</v>
      </c>
      <c r="AV104">
        <v>1.0991898328290981</v>
      </c>
      <c r="AW104">
        <v>0</v>
      </c>
      <c r="AX104"/>
      <c r="AY104">
        <v>19.06026871490262</v>
      </c>
      <c r="AZ104">
        <v>7.1559974912705906</v>
      </c>
      <c r="BA104">
        <v>31.4592333771248</v>
      </c>
      <c r="BB104">
        <v>29.1266897927262</v>
      </c>
      <c r="BC104">
        <v>142.21763636559041</v>
      </c>
      <c r="BD104">
        <v>0</v>
      </c>
      <c r="BE104">
        <v>2.1388797741384828</v>
      </c>
      <c r="BF104">
        <v>4.811341658943471</v>
      </c>
      <c r="BG104">
        <v>7.7961124201622276</v>
      </c>
      <c r="BH104">
        <v>84.534713012301424</v>
      </c>
      <c r="BI104">
        <v>19.06026871490262</v>
      </c>
      <c r="BJ104">
        <v>7.1559974912705906</v>
      </c>
      <c r="BK104">
        <v>8.167363990844219</v>
      </c>
      <c r="BL104">
        <v>23.291869386280581</v>
      </c>
      <c r="BM104">
        <v>72.063279292770929</v>
      </c>
      <c r="BN104">
        <v>0</v>
      </c>
      <c r="BO104">
        <v>32.524840852987403</v>
      </c>
      <c r="BP104">
        <v>31.092580365445802</v>
      </c>
      <c r="BQ104">
        <v>5.3164498750204849</v>
      </c>
      <c r="BR104">
        <v>73.085797028443039</v>
      </c>
      <c r="BS104">
        <v>0</v>
      </c>
      <c r="BT104">
        <v>0</v>
      </c>
      <c r="BU104">
        <v>27.873385462750381</v>
      </c>
      <c r="BV104">
        <v>35.663625647112397</v>
      </c>
      <c r="BW104">
        <v>0</v>
      </c>
      <c r="BX104">
        <v>2.1762441277822608</v>
      </c>
      <c r="BY104">
        <v>21.286902382072761</v>
      </c>
      <c r="BZ104">
        <v>0</v>
      </c>
      <c r="CA104"/>
    </row>
    <row r="105">
      <c r="A105" t="s">
        <v>595</v>
      </c>
      <c r="B105">
        <v>2006</v>
      </c>
      <c r="C105" t="s">
        <v>599</v>
      </c>
      <c r="D105">
        <v>157</v>
      </c>
      <c r="E105" t="s">
        <v>274</v>
      </c>
      <c r="F105" t="s">
        <v>279</v>
      </c>
      <c r="G105" t="s">
        <v>206</v>
      </c>
      <c r="H105">
        <v>5.6791871271825318</v>
      </c>
      <c r="I105">
        <v>12.54710113082302</v>
      </c>
      <c r="J105">
        <v>28.3534088969778</v>
      </c>
      <c r="K105">
        <v>43.721914657719047</v>
      </c>
      <c r="L105">
        <v>86.996230178199738</v>
      </c>
      <c r="M105">
        <v>87.642034172908097</v>
      </c>
      <c r="N105">
        <v>91.27519287686367</v>
      </c>
      <c r="O105">
        <v>93.755152007129084</v>
      </c>
      <c r="P105">
        <v>94.054503630419674</v>
      </c>
      <c r="Q105">
        <v>82.526265933329015</v>
      </c>
      <c r="R105">
        <v>5.3932077175153852</v>
      </c>
      <c r="S105">
        <v>8.9191039093487365</v>
      </c>
      <c r="T105">
        <v>15.031118373739639</v>
      </c>
      <c r="U105">
        <v>21.75063026699749</v>
      </c>
      <c r="V105">
        <v>38.65185094732955</v>
      </c>
      <c r="W105" t="s">
        <v>245</v>
      </c>
      <c r="X105" t="s">
        <v>246</v>
      </c>
      <c r="Y105" t="s">
        <v>247</v>
      </c>
      <c r="Z105" t="s">
        <v>248</v>
      </c>
      <c r="AA105" t="s">
        <v>249</v>
      </c>
      <c r="AB105" t="s">
        <v>250</v>
      </c>
      <c r="AC105" t="s">
        <v>251</v>
      </c>
      <c r="AD105" t="s">
        <v>252</v>
      </c>
      <c r="AE105" t="s">
        <v>253</v>
      </c>
      <c r="AF105" t="s">
        <v>254</v>
      </c>
      <c r="AG105" t="s">
        <v>255</v>
      </c>
      <c r="AH105" t="s">
        <v>256</v>
      </c>
      <c r="AI105" t="s">
        <v>257</v>
      </c>
      <c r="AJ105" t="s">
        <v>206</v>
      </c>
      <c r="AK105">
        <v>58.666560356428953</v>
      </c>
      <c r="AL105">
        <v>45.244762634289067</v>
      </c>
      <c r="AM105">
        <v>56.221148107999539</v>
      </c>
      <c r="AN105">
        <v>21.374035539467918</v>
      </c>
      <c r="AO105">
        <v>21.538743676487179</v>
      </c>
      <c r="AP105">
        <v>40.044657035042363</v>
      </c>
      <c r="AQ105">
        <v>10.155126192634309</v>
      </c>
      <c r="AR105">
        <v>3.0115846876486989</v>
      </c>
      <c r="AS105">
        <v>75.75064595621285</v>
      </c>
      <c r="AT105">
        <v>52.842445659774171</v>
      </c>
      <c r="AU105">
        <v>15.97759464699848</v>
      </c>
      <c r="AV105">
        <v>18.209096123853801</v>
      </c>
      <c r="AW105">
        <v>18.487139460982171</v>
      </c>
      <c r="AX105"/>
      <c r="AY105">
        <v>421.0477115083811</v>
      </c>
      <c r="AZ105">
        <v>930.61280664675371</v>
      </c>
      <c r="BA105">
        <v>2101.7971661102019</v>
      </c>
      <c r="BB105">
        <v>3242.191433094737</v>
      </c>
      <c r="BC105">
        <v>6451.9337292375349</v>
      </c>
      <c r="BD105">
        <v>1586.031787999874</v>
      </c>
      <c r="BE105">
        <v>1637.909379174389</v>
      </c>
      <c r="BF105">
        <v>1702.571230300937</v>
      </c>
      <c r="BG105">
        <v>1696.986255936182</v>
      </c>
      <c r="BH105">
        <v>1490.6079250746079</v>
      </c>
      <c r="BI105">
        <v>302.27790559650259</v>
      </c>
      <c r="BJ105">
        <v>500.97961531835102</v>
      </c>
      <c r="BK105">
        <v>843.35679696292459</v>
      </c>
      <c r="BL105">
        <v>1218.6634385730879</v>
      </c>
      <c r="BM105">
        <v>2168.1985116607561</v>
      </c>
      <c r="BN105">
        <v>1721.9516241815249</v>
      </c>
      <c r="BO105">
        <v>1679.5763362773171</v>
      </c>
      <c r="BP105">
        <v>1457.258047410045</v>
      </c>
      <c r="BQ105">
        <v>579.97176331800665</v>
      </c>
      <c r="BR105">
        <v>515.47849985143216</v>
      </c>
      <c r="BS105">
        <v>973.67022305403941</v>
      </c>
      <c r="BT105">
        <v>331.60951450950762</v>
      </c>
      <c r="BU105">
        <v>91.932475157280322</v>
      </c>
      <c r="BV105">
        <v>2236.5279907375661</v>
      </c>
      <c r="BW105">
        <v>2432.188185217688</v>
      </c>
      <c r="BX105">
        <v>349.8001455474801</v>
      </c>
      <c r="BY105">
        <v>352.63722432421878</v>
      </c>
      <c r="BZ105">
        <v>424.98081701150818</v>
      </c>
      <c r="CA105"/>
    </row>
    <row r="106">
      <c r="A106" t="s">
        <v>595</v>
      </c>
      <c r="B106">
        <v>2006</v>
      </c>
      <c r="C106" t="s">
        <v>599</v>
      </c>
      <c r="D106">
        <v>158</v>
      </c>
      <c r="E106" t="s">
        <v>274</v>
      </c>
      <c r="F106" t="s">
        <v>280</v>
      </c>
      <c r="G106" t="s">
        <v>206</v>
      </c>
      <c r="H106">
        <v>92.854513565809668</v>
      </c>
      <c r="I106">
        <v>87.107796859629957</v>
      </c>
      <c r="J106">
        <v>70.853387310329765</v>
      </c>
      <c r="K106">
        <v>54.909280009424187</v>
      </c>
      <c r="L106">
        <v>7.4657996055929461</v>
      </c>
      <c r="M106">
        <v>11.018870510678051</v>
      </c>
      <c r="N106">
        <v>8.0063477059115034</v>
      </c>
      <c r="O106">
        <v>3.6998040375039691</v>
      </c>
      <c r="P106">
        <v>5.2232492947741109</v>
      </c>
      <c r="Q106">
        <v>1.0904123703391719</v>
      </c>
      <c r="R106">
        <v>93.238762329653326</v>
      </c>
      <c r="S106">
        <v>90.235842141526419</v>
      </c>
      <c r="T106">
        <v>84.642155848677916</v>
      </c>
      <c r="U106">
        <v>77.279311290123104</v>
      </c>
      <c r="V106">
        <v>59.27659820062572</v>
      </c>
      <c r="W106" t="s">
        <v>245</v>
      </c>
      <c r="X106" t="s">
        <v>246</v>
      </c>
      <c r="Y106" t="s">
        <v>247</v>
      </c>
      <c r="Z106" t="s">
        <v>248</v>
      </c>
      <c r="AA106" t="s">
        <v>249</v>
      </c>
      <c r="AB106" t="s">
        <v>250</v>
      </c>
      <c r="AC106" t="s">
        <v>251</v>
      </c>
      <c r="AD106" t="s">
        <v>252</v>
      </c>
      <c r="AE106" t="s">
        <v>253</v>
      </c>
      <c r="AF106" t="s">
        <v>254</v>
      </c>
      <c r="AG106" t="s">
        <v>255</v>
      </c>
      <c r="AH106" t="s">
        <v>256</v>
      </c>
      <c r="AI106" t="s">
        <v>257</v>
      </c>
      <c r="AJ106" t="s">
        <v>206</v>
      </c>
      <c r="AK106">
        <v>41.333439643570898</v>
      </c>
      <c r="AL106">
        <v>52.741375830266414</v>
      </c>
      <c r="AM106">
        <v>36.591797521083564</v>
      </c>
      <c r="AN106">
        <v>77.0845846013694</v>
      </c>
      <c r="AO106">
        <v>75.132221924884107</v>
      </c>
      <c r="AP106">
        <v>59.327592684905618</v>
      </c>
      <c r="AQ106">
        <v>88.894015849020889</v>
      </c>
      <c r="AR106">
        <v>96.038976790932097</v>
      </c>
      <c r="AS106">
        <v>19.21109099070453</v>
      </c>
      <c r="AT106">
        <v>46.488400571306762</v>
      </c>
      <c r="AU106">
        <v>83.429949247411884</v>
      </c>
      <c r="AV106">
        <v>80.659862680190471</v>
      </c>
      <c r="AW106">
        <v>80.074964881636276</v>
      </c>
      <c r="AX106"/>
      <c r="AY106">
        <v>6884.1155546680966</v>
      </c>
      <c r="AZ106">
        <v>6460.7458305421478</v>
      </c>
      <c r="BA106">
        <v>5252.2590563716303</v>
      </c>
      <c r="BB106">
        <v>4071.7886816634391</v>
      </c>
      <c r="BC106">
        <v>553.68886895887556</v>
      </c>
      <c r="BD106">
        <v>199.40521763005879</v>
      </c>
      <c r="BE106">
        <v>143.67180815640691</v>
      </c>
      <c r="BF106">
        <v>67.18756011964571</v>
      </c>
      <c r="BG106">
        <v>94.240912688132497</v>
      </c>
      <c r="BH106">
        <v>19.69527280126864</v>
      </c>
      <c r="BI106">
        <v>5225.8357685510919</v>
      </c>
      <c r="BJ106">
        <v>5068.4819846762239</v>
      </c>
      <c r="BK106">
        <v>4749.0503147982272</v>
      </c>
      <c r="BL106">
        <v>4329.8732069515318</v>
      </c>
      <c r="BM106">
        <v>3325.1559458315919</v>
      </c>
      <c r="BN106">
        <v>1213.1985085683709</v>
      </c>
      <c r="BO106">
        <v>1957.8656540478901</v>
      </c>
      <c r="BP106">
        <v>948.4632242721965</v>
      </c>
      <c r="BQ106">
        <v>2091.6444334220091</v>
      </c>
      <c r="BR106">
        <v>1798.1106804582471</v>
      </c>
      <c r="BS106">
        <v>1442.527285281072</v>
      </c>
      <c r="BT106">
        <v>2902.780416443793</v>
      </c>
      <c r="BU106">
        <v>2931.712624311529</v>
      </c>
      <c r="BV106">
        <v>567.20496823424116</v>
      </c>
      <c r="BW106">
        <v>2139.7294770796711</v>
      </c>
      <c r="BX106">
        <v>1826.545799573528</v>
      </c>
      <c r="BY106">
        <v>1562.058319449146</v>
      </c>
      <c r="BZ106">
        <v>1840.756601062481</v>
      </c>
      <c r="CA106"/>
    </row>
    <row r="107">
      <c r="A107" t="s">
        <v>595</v>
      </c>
      <c r="B107">
        <v>2006</v>
      </c>
      <c r="C107" t="s">
        <v>599</v>
      </c>
      <c r="D107">
        <v>159</v>
      </c>
      <c r="E107" t="s">
        <v>274</v>
      </c>
      <c r="F107" t="s">
        <v>281</v>
      </c>
      <c r="G107" t="s">
        <v>206</v>
      </c>
      <c r="H107">
        <v>0.34305880841309411</v>
      </c>
      <c r="I107">
        <v>0.095144396371978995</v>
      </c>
      <c r="J107">
        <v>0.1595040783393665</v>
      </c>
      <c r="K107">
        <v>0.18756543109357041</v>
      </c>
      <c r="L107">
        <v>0</v>
      </c>
      <c r="M107">
        <v>0</v>
      </c>
      <c r="N107">
        <v>0</v>
      </c>
      <c r="O107">
        <v>0</v>
      </c>
      <c r="P107">
        <v>0</v>
      </c>
      <c r="Q107">
        <v>0</v>
      </c>
      <c r="R107">
        <v>0.45378950767964021</v>
      </c>
      <c r="S107">
        <v>0</v>
      </c>
      <c r="T107">
        <v>0.1257733958829482</v>
      </c>
      <c r="U107">
        <v>0.27741780549221962</v>
      </c>
      <c r="V107">
        <v>0.1816413911695082</v>
      </c>
      <c r="W107" t="s">
        <v>245</v>
      </c>
      <c r="X107" t="s">
        <v>246</v>
      </c>
      <c r="Y107" t="s">
        <v>247</v>
      </c>
      <c r="Z107" t="s">
        <v>248</v>
      </c>
      <c r="AA107" t="s">
        <v>249</v>
      </c>
      <c r="AB107" t="s">
        <v>250</v>
      </c>
      <c r="AC107" t="s">
        <v>251</v>
      </c>
      <c r="AD107" t="s">
        <v>252</v>
      </c>
      <c r="AE107" t="s">
        <v>253</v>
      </c>
      <c r="AF107" t="s">
        <v>254</v>
      </c>
      <c r="AG107" t="s">
        <v>255</v>
      </c>
      <c r="AH107" t="s">
        <v>256</v>
      </c>
      <c r="AI107" t="s">
        <v>257</v>
      </c>
      <c r="AJ107" t="s">
        <v>206</v>
      </c>
      <c r="AK107">
        <v>0</v>
      </c>
      <c r="AL107">
        <v>0.27448090201694292</v>
      </c>
      <c r="AM107">
        <v>0</v>
      </c>
      <c r="AN107">
        <v>0.3260850665703493</v>
      </c>
      <c r="AO107">
        <v>0</v>
      </c>
      <c r="AP107">
        <v>0.27536053634433982</v>
      </c>
      <c r="AQ107">
        <v>0.64831853494866853</v>
      </c>
      <c r="AR107">
        <v>0</v>
      </c>
      <c r="AS107">
        <v>0</v>
      </c>
      <c r="AT107">
        <v>0.2459484354711611</v>
      </c>
      <c r="AU107">
        <v>0</v>
      </c>
      <c r="AV107">
        <v>0</v>
      </c>
      <c r="AW107">
        <v>0</v>
      </c>
      <c r="AX107"/>
      <c r="AY107">
        <v>25.433943795189709</v>
      </c>
      <c r="AZ107">
        <v>7.0568167755439646</v>
      </c>
      <c r="BA107">
        <v>11.8238064796658</v>
      </c>
      <c r="BB107">
        <v>13.90888387658778</v>
      </c>
      <c r="BC107">
        <v>0</v>
      </c>
      <c r="BD107">
        <v>0</v>
      </c>
      <c r="BE107">
        <v>0</v>
      </c>
      <c r="BF107">
        <v>0</v>
      </c>
      <c r="BG107">
        <v>0</v>
      </c>
      <c r="BH107">
        <v>0</v>
      </c>
      <c r="BI107">
        <v>25.433943795189709</v>
      </c>
      <c r="BJ107">
        <v>0</v>
      </c>
      <c r="BK107">
        <v>7.0568167755439646</v>
      </c>
      <c r="BL107">
        <v>15.54340874781545</v>
      </c>
      <c r="BM107">
        <v>10.189281608438129</v>
      </c>
      <c r="BN107">
        <v>0</v>
      </c>
      <c r="BO107">
        <v>10.189281608438129</v>
      </c>
      <c r="BP107">
        <v>0</v>
      </c>
      <c r="BQ107">
        <v>8.8481246651460808</v>
      </c>
      <c r="BR107">
        <v>0</v>
      </c>
      <c r="BS107">
        <v>6.6952840826693718</v>
      </c>
      <c r="BT107">
        <v>21.170450326631901</v>
      </c>
      <c r="BU107">
        <v>0</v>
      </c>
      <c r="BV107">
        <v>0</v>
      </c>
      <c r="BW107">
        <v>11.32031024410178</v>
      </c>
      <c r="BX107">
        <v>0</v>
      </c>
      <c r="BY107">
        <v>0</v>
      </c>
      <c r="BZ107">
        <v>0</v>
      </c>
      <c r="CA107"/>
    </row>
    <row r="108">
      <c r="A108" t="s">
        <v>595</v>
      </c>
      <c r="B108">
        <v>2006</v>
      </c>
      <c r="C108" t="s">
        <v>599</v>
      </c>
      <c r="D108">
        <v>160</v>
      </c>
      <c r="E108" t="s">
        <v>274</v>
      </c>
      <c r="F108" t="s">
        <v>282</v>
      </c>
      <c r="G108" t="s">
        <v>206</v>
      </c>
      <c r="H108">
        <v>0.86615126673889142</v>
      </c>
      <c r="I108">
        <v>0.043033079746221302</v>
      </c>
      <c r="J108">
        <v>0.1179615157564317</v>
      </c>
      <c r="K108">
        <v>0.3482117816021213</v>
      </c>
      <c r="L108">
        <v>0.0049903772919167996</v>
      </c>
      <c r="M108">
        <v>0</v>
      </c>
      <c r="N108">
        <v>0.37435190268691387</v>
      </c>
      <c r="O108">
        <v>0</v>
      </c>
      <c r="P108">
        <v>0</v>
      </c>
      <c r="Q108">
        <v>0.020490455582832599</v>
      </c>
      <c r="R108">
        <v>0.57416931713367014</v>
      </c>
      <c r="S108">
        <v>0.62714212473507913</v>
      </c>
      <c r="T108">
        <v>0</v>
      </c>
      <c r="U108">
        <v>0.15606802320309979</v>
      </c>
      <c r="V108">
        <v>0.34056046057463302</v>
      </c>
      <c r="W108" t="s">
        <v>245</v>
      </c>
      <c r="X108" t="s">
        <v>246</v>
      </c>
      <c r="Y108" t="s">
        <v>247</v>
      </c>
      <c r="Z108" t="s">
        <v>248</v>
      </c>
      <c r="AA108" t="s">
        <v>249</v>
      </c>
      <c r="AB108" t="s">
        <v>250</v>
      </c>
      <c r="AC108" t="s">
        <v>251</v>
      </c>
      <c r="AD108" t="s">
        <v>252</v>
      </c>
      <c r="AE108" t="s">
        <v>253</v>
      </c>
      <c r="AF108" t="s">
        <v>254</v>
      </c>
      <c r="AG108" t="s">
        <v>255</v>
      </c>
      <c r="AH108" t="s">
        <v>256</v>
      </c>
      <c r="AI108" t="s">
        <v>257</v>
      </c>
      <c r="AJ108" t="s">
        <v>206</v>
      </c>
      <c r="AK108">
        <v>0</v>
      </c>
      <c r="AL108">
        <v>0.6290006658154832</v>
      </c>
      <c r="AM108">
        <v>0.27344603403186629</v>
      </c>
      <c r="AN108">
        <v>0.46329183835113491</v>
      </c>
      <c r="AO108">
        <v>0.27521886793038097</v>
      </c>
      <c r="AP108">
        <v>0</v>
      </c>
      <c r="AQ108">
        <v>0</v>
      </c>
      <c r="AR108">
        <v>0</v>
      </c>
      <c r="AS108">
        <v>0.40538840720886998</v>
      </c>
      <c r="AT108">
        <v>0</v>
      </c>
      <c r="AU108">
        <v>0.39940847741194951</v>
      </c>
      <c r="AV108">
        <v>0</v>
      </c>
      <c r="AW108">
        <v>1.393531057624569</v>
      </c>
      <c r="AX108"/>
      <c r="AY108">
        <v>64.215353449961128</v>
      </c>
      <c r="AZ108">
        <v>3.1917440294559638</v>
      </c>
      <c r="BA108">
        <v>8.7443164392610004</v>
      </c>
      <c r="BB108">
        <v>25.821587733549428</v>
      </c>
      <c r="BC108">
        <v>0.37010320453411322</v>
      </c>
      <c r="BD108">
        <v>0</v>
      </c>
      <c r="BE108">
        <v>6.7176466375684418</v>
      </c>
      <c r="BF108">
        <v>0</v>
      </c>
      <c r="BG108">
        <v>0</v>
      </c>
      <c r="BH108">
        <v>0.37010320453411322</v>
      </c>
      <c r="BI108">
        <v>32.18097795070598</v>
      </c>
      <c r="BJ108">
        <v>35.226119528711124</v>
      </c>
      <c r="BK108">
        <v>0</v>
      </c>
      <c r="BL108">
        <v>8.7443164392610004</v>
      </c>
      <c r="BM108">
        <v>19.103941095980989</v>
      </c>
      <c r="BN108">
        <v>0</v>
      </c>
      <c r="BO108">
        <v>23.34976629992795</v>
      </c>
      <c r="BP108">
        <v>7.0877498421025553</v>
      </c>
      <c r="BQ108">
        <v>12.571148949536999</v>
      </c>
      <c r="BR108">
        <v>6.5867077162181147</v>
      </c>
      <c r="BS108">
        <v>0</v>
      </c>
      <c r="BT108">
        <v>0</v>
      </c>
      <c r="BU108">
        <v>0</v>
      </c>
      <c r="BV108">
        <v>11.96904011045987</v>
      </c>
      <c r="BW108">
        <v>0</v>
      </c>
      <c r="BX108">
        <v>8.7443164392610004</v>
      </c>
      <c r="BY108">
        <v>0</v>
      </c>
      <c r="BZ108">
        <v>32.034375499255162</v>
      </c>
      <c r="CA108"/>
    </row>
    <row r="109">
      <c r="A109" t="s">
        <v>595</v>
      </c>
      <c r="B109">
        <v>2010</v>
      </c>
      <c r="C109" t="s">
        <v>600</v>
      </c>
      <c r="D109">
        <v>16</v>
      </c>
      <c r="E109" t="s">
        <v>13</v>
      </c>
      <c r="F109" t="s">
        <v>14</v>
      </c>
      <c r="G109" t="s">
        <v>607</v>
      </c>
      <c r="H109">
        <v>62.050833460266503</v>
      </c>
      <c r="I109">
        <v>69.963381887441429</v>
      </c>
      <c r="J109">
        <v>74.539687252337103</v>
      </c>
      <c r="K109">
        <v>82.210857876860189</v>
      </c>
      <c r="L109">
        <v>94.260405973542944</v>
      </c>
      <c r="M109">
        <v>84.558959104715782</v>
      </c>
      <c r="N109">
        <v>93.403946370456069</v>
      </c>
      <c r="O109">
        <v>96.974633697860554</v>
      </c>
      <c r="P109">
        <v>98.34566832249341</v>
      </c>
      <c r="Q109">
        <v>99.973111481202352</v>
      </c>
      <c r="R109">
        <v>60.742334841803789</v>
      </c>
      <c r="S109">
        <v>67.52393391042142</v>
      </c>
      <c r="T109">
        <v>71.153209783579896</v>
      </c>
      <c r="U109">
        <v>76.292703857376551</v>
      </c>
      <c r="V109">
        <v>81.408126412412358</v>
      </c>
      <c r="W109" t="s">
        <v>364</v>
      </c>
      <c r="X109" t="s">
        <v>365</v>
      </c>
      <c r="Y109" t="s">
        <v>247</v>
      </c>
      <c r="Z109" t="s">
        <v>248</v>
      </c>
      <c r="AA109" t="s">
        <v>249</v>
      </c>
      <c r="AB109" t="s">
        <v>250</v>
      </c>
      <c r="AC109" t="s">
        <v>251</v>
      </c>
      <c r="AD109" t="s">
        <v>252</v>
      </c>
      <c r="AE109" t="s">
        <v>366</v>
      </c>
      <c r="AF109" t="s">
        <v>254</v>
      </c>
      <c r="AG109" t="s">
        <v>367</v>
      </c>
      <c r="AH109" t="s">
        <v>256</v>
      </c>
      <c r="AI109" t="s">
        <v>257</v>
      </c>
      <c r="AJ109" t="s">
        <v>206</v>
      </c>
      <c r="AK109">
        <v>61.212581502233</v>
      </c>
      <c r="AL109">
        <v>91.815300410515391</v>
      </c>
      <c r="AM109">
        <v>97.849302850656144</v>
      </c>
      <c r="AN109">
        <v>86.043082910748566</v>
      </c>
      <c r="AO109">
        <v>87.527570100764962</v>
      </c>
      <c r="AP109">
        <v>69.065941833281784</v>
      </c>
      <c r="AQ109">
        <v>86.146908069393646</v>
      </c>
      <c r="AR109">
        <v>65.728142738233103</v>
      </c>
      <c r="AS109">
        <v>78.248906419969984</v>
      </c>
      <c r="AT109">
        <v>69.609689282189365</v>
      </c>
      <c r="AU109">
        <v>93.250084811370044</v>
      </c>
      <c r="AV109">
        <v>60.50841439576805</v>
      </c>
      <c r="AW109">
        <v>52.051085625066378</v>
      </c>
      <c r="AX109"/>
      <c r="AY109"/>
      <c r="AZ109"/>
      <c r="BA109"/>
      <c r="BB109"/>
      <c r="BC109"/>
      <c r="BD109"/>
      <c r="BE109"/>
      <c r="BF109"/>
      <c r="BG109"/>
      <c r="BH109"/>
      <c r="BI109"/>
      <c r="BJ109"/>
      <c r="BK109"/>
      <c r="BL109"/>
      <c r="BM109"/>
      <c r="BN109"/>
      <c r="BO109"/>
      <c r="BP109"/>
      <c r="BQ109"/>
      <c r="BR109"/>
      <c r="BS109"/>
      <c r="BT109"/>
      <c r="BU109"/>
      <c r="BV109"/>
      <c r="BW109"/>
      <c r="BX109"/>
      <c r="BY109"/>
      <c r="BZ109"/>
      <c r="CA109"/>
    </row>
    <row r="110">
      <c r="A110" t="s">
        <v>595</v>
      </c>
      <c r="B110">
        <v>2010</v>
      </c>
      <c r="C110" t="s">
        <v>600</v>
      </c>
      <c r="D110">
        <v>17</v>
      </c>
      <c r="E110" t="s">
        <v>13</v>
      </c>
      <c r="F110" t="s">
        <v>52</v>
      </c>
      <c r="G110" t="s">
        <v>206</v>
      </c>
      <c r="H110">
        <v>37.949166539733433</v>
      </c>
      <c r="I110">
        <v>30.03661811255817</v>
      </c>
      <c r="J110">
        <v>25.460312747662641</v>
      </c>
      <c r="K110">
        <v>17.789142123139872</v>
      </c>
      <c r="L110">
        <v>5.7395940264569738</v>
      </c>
      <c r="M110">
        <v>15.44104089528418</v>
      </c>
      <c r="N110">
        <v>6.5960536295439081</v>
      </c>
      <c r="O110">
        <v>3.0253663021394339</v>
      </c>
      <c r="P110">
        <v>1.654331677506595</v>
      </c>
      <c r="Q110">
        <v>0.026888518797633501</v>
      </c>
      <c r="R110">
        <v>39.257665158196353</v>
      </c>
      <c r="S110">
        <v>32.476066089578573</v>
      </c>
      <c r="T110">
        <v>28.84679021641978</v>
      </c>
      <c r="U110">
        <v>23.707296142623441</v>
      </c>
      <c r="V110">
        <v>18.591873587587749</v>
      </c>
      <c r="W110" t="s">
        <v>364</v>
      </c>
      <c r="X110" t="s">
        <v>365</v>
      </c>
      <c r="Y110" t="s">
        <v>247</v>
      </c>
      <c r="Z110" t="s">
        <v>248</v>
      </c>
      <c r="AA110" t="s">
        <v>249</v>
      </c>
      <c r="AB110" t="s">
        <v>250</v>
      </c>
      <c r="AC110" t="s">
        <v>251</v>
      </c>
      <c r="AD110" t="s">
        <v>252</v>
      </c>
      <c r="AE110" t="s">
        <v>366</v>
      </c>
      <c r="AF110" t="s">
        <v>254</v>
      </c>
      <c r="AG110" t="s">
        <v>367</v>
      </c>
      <c r="AH110" t="s">
        <v>256</v>
      </c>
      <c r="AI110" t="s">
        <v>257</v>
      </c>
      <c r="AJ110" t="s">
        <v>206</v>
      </c>
      <c r="AK110">
        <v>38.787418497767192</v>
      </c>
      <c r="AL110">
        <v>8.1846995894845538</v>
      </c>
      <c r="AM110">
        <v>2.150697149343844</v>
      </c>
      <c r="AN110">
        <v>13.956917089251361</v>
      </c>
      <c r="AO110">
        <v>12.472429899235051</v>
      </c>
      <c r="AP110">
        <v>30.93405816671816</v>
      </c>
      <c r="AQ110">
        <v>13.85309193060627</v>
      </c>
      <c r="AR110">
        <v>34.271857261766968</v>
      </c>
      <c r="AS110">
        <v>21.75109358003014</v>
      </c>
      <c r="AT110">
        <v>30.390310717810451</v>
      </c>
      <c r="AU110">
        <v>6.7499151886299691</v>
      </c>
      <c r="AV110">
        <v>39.491585604231872</v>
      </c>
      <c r="AW110">
        <v>47.948914374933473</v>
      </c>
      <c r="AX110"/>
      <c r="AY110"/>
      <c r="AZ110"/>
      <c r="BA110"/>
      <c r="BB110"/>
      <c r="BC110"/>
      <c r="BD110"/>
      <c r="BE110"/>
      <c r="BF110"/>
      <c r="BG110"/>
      <c r="BH110"/>
      <c r="BI110"/>
      <c r="BJ110"/>
      <c r="BK110"/>
      <c r="BL110"/>
      <c r="BM110"/>
      <c r="BN110"/>
      <c r="BO110"/>
      <c r="BP110"/>
      <c r="BQ110"/>
      <c r="BR110"/>
      <c r="BS110"/>
      <c r="BT110"/>
      <c r="BU110"/>
      <c r="BV110"/>
      <c r="BW110"/>
      <c r="BX110"/>
      <c r="BY110"/>
      <c r="BZ110"/>
      <c r="CA110"/>
    </row>
    <row r="111">
      <c r="A111" t="s">
        <v>595</v>
      </c>
      <c r="B111">
        <v>2010</v>
      </c>
      <c r="C111" t="s">
        <v>600</v>
      </c>
      <c r="D111">
        <v>18</v>
      </c>
      <c r="E111" t="s">
        <v>61</v>
      </c>
      <c r="F111" t="s">
        <v>15</v>
      </c>
      <c r="G111" t="s">
        <v>608</v>
      </c>
      <c r="H111">
        <v>49.457821613115911</v>
      </c>
      <c r="I111">
        <v>58.392572723313471</v>
      </c>
      <c r="J111">
        <v>60.941991639710182</v>
      </c>
      <c r="K111">
        <v>69.650712980103521</v>
      </c>
      <c r="L111">
        <v>89.334536786056233</v>
      </c>
      <c r="M111">
        <v>74.482409980644988</v>
      </c>
      <c r="N111">
        <v>83.0577441233889</v>
      </c>
      <c r="O111">
        <v>92.561629983300236</v>
      </c>
      <c r="P111">
        <v>96.937900713244503</v>
      </c>
      <c r="Q111">
        <v>98.637028077195183</v>
      </c>
      <c r="R111">
        <v>47.949351766617653</v>
      </c>
      <c r="S111">
        <v>55.675132567286148</v>
      </c>
      <c r="T111">
        <v>59.045983820193108</v>
      </c>
      <c r="U111">
        <v>62.677277267524047</v>
      </c>
      <c r="V111">
        <v>68.583673010103823</v>
      </c>
      <c r="W111" t="s">
        <v>364</v>
      </c>
      <c r="X111" t="s">
        <v>365</v>
      </c>
      <c r="Y111" t="s">
        <v>247</v>
      </c>
      <c r="Z111" t="s">
        <v>248</v>
      </c>
      <c r="AA111" t="s">
        <v>249</v>
      </c>
      <c r="AB111" t="s">
        <v>250</v>
      </c>
      <c r="AC111" t="s">
        <v>251</v>
      </c>
      <c r="AD111" t="s">
        <v>252</v>
      </c>
      <c r="AE111" t="s">
        <v>366</v>
      </c>
      <c r="AF111" t="s">
        <v>254</v>
      </c>
      <c r="AG111" t="s">
        <v>367</v>
      </c>
      <c r="AH111" t="s">
        <v>256</v>
      </c>
      <c r="AI111" t="s">
        <v>257</v>
      </c>
      <c r="AJ111" t="s">
        <v>206</v>
      </c>
      <c r="AK111">
        <v>53.610935118361937</v>
      </c>
      <c r="AL111">
        <v>68.496410093696937</v>
      </c>
      <c r="AM111">
        <v>91.966171677337783</v>
      </c>
      <c r="AN111">
        <v>67.326267512409089</v>
      </c>
      <c r="AO111">
        <v>69.777859489193133</v>
      </c>
      <c r="AP111">
        <v>60.16113577559323</v>
      </c>
      <c r="AQ111">
        <v>76.97532759889188</v>
      </c>
      <c r="AR111">
        <v>54.049130358832393</v>
      </c>
      <c r="AS111">
        <v>69.294293949713875</v>
      </c>
      <c r="AT111">
        <v>62.027459117551551</v>
      </c>
      <c r="AU111">
        <v>75.954847019053076</v>
      </c>
      <c r="AV111">
        <v>49.233602210632988</v>
      </c>
      <c r="AW111">
        <v>46.26778702512587</v>
      </c>
      <c r="AX111"/>
      <c r="AY111"/>
      <c r="AZ111"/>
      <c r="BA111"/>
      <c r="BB111"/>
      <c r="BC111"/>
      <c r="BD111"/>
      <c r="BE111"/>
      <c r="BF111"/>
      <c r="BG111"/>
      <c r="BH111"/>
      <c r="BI111"/>
      <c r="BJ111"/>
      <c r="BK111"/>
      <c r="BL111"/>
      <c r="BM111"/>
      <c r="BN111"/>
      <c r="BO111"/>
      <c r="BP111"/>
      <c r="BQ111"/>
      <c r="BR111"/>
      <c r="BS111"/>
      <c r="BT111"/>
      <c r="BU111"/>
      <c r="BV111"/>
      <c r="BW111"/>
      <c r="BX111"/>
      <c r="BY111"/>
      <c r="BZ111"/>
      <c r="CA111"/>
    </row>
    <row r="112">
      <c r="A112" t="s">
        <v>595</v>
      </c>
      <c r="B112">
        <v>2010</v>
      </c>
      <c r="C112" t="s">
        <v>600</v>
      </c>
      <c r="D112">
        <v>19</v>
      </c>
      <c r="E112" t="s">
        <v>61</v>
      </c>
      <c r="F112" t="s">
        <v>16</v>
      </c>
      <c r="G112" t="s">
        <v>609</v>
      </c>
      <c r="H112">
        <v>12.59301184715064</v>
      </c>
      <c r="I112">
        <v>11.55713663227837</v>
      </c>
      <c r="J112">
        <v>13.59769561262695</v>
      </c>
      <c r="K112">
        <v>12.560144896756659</v>
      </c>
      <c r="L112">
        <v>4.9258691874867981</v>
      </c>
      <c r="M112">
        <v>10.07654912407075</v>
      </c>
      <c r="N112">
        <v>10.346202247067129</v>
      </c>
      <c r="O112">
        <v>4.4130037145603396</v>
      </c>
      <c r="P112">
        <v>1.4077676092489011</v>
      </c>
      <c r="Q112">
        <v>1.3360834040071521</v>
      </c>
      <c r="R112">
        <v>12.79298307518612</v>
      </c>
      <c r="S112">
        <v>11.829746468451861</v>
      </c>
      <c r="T112">
        <v>12.107225963386981</v>
      </c>
      <c r="U112">
        <v>13.61542658985252</v>
      </c>
      <c r="V112">
        <v>12.82445340230861</v>
      </c>
      <c r="W112" t="s">
        <v>364</v>
      </c>
      <c r="X112" t="s">
        <v>365</v>
      </c>
      <c r="Y112" t="s">
        <v>247</v>
      </c>
      <c r="Z112" t="s">
        <v>248</v>
      </c>
      <c r="AA112" t="s">
        <v>249</v>
      </c>
      <c r="AB112" t="s">
        <v>250</v>
      </c>
      <c r="AC112" t="s">
        <v>251</v>
      </c>
      <c r="AD112" t="s">
        <v>252</v>
      </c>
      <c r="AE112" t="s">
        <v>366</v>
      </c>
      <c r="AF112" t="s">
        <v>254</v>
      </c>
      <c r="AG112" t="s">
        <v>367</v>
      </c>
      <c r="AH112" t="s">
        <v>256</v>
      </c>
      <c r="AI112" t="s">
        <v>257</v>
      </c>
      <c r="AJ112" t="s">
        <v>206</v>
      </c>
      <c r="AK112">
        <v>7.6016463838710608</v>
      </c>
      <c r="AL112">
        <v>23.31889031681856</v>
      </c>
      <c r="AM112">
        <v>5.883131173318505</v>
      </c>
      <c r="AN112">
        <v>18.716815398339449</v>
      </c>
      <c r="AO112">
        <v>17.744081680342429</v>
      </c>
      <c r="AP112">
        <v>8.8821184450775519</v>
      </c>
      <c r="AQ112">
        <v>9.1715804705017501</v>
      </c>
      <c r="AR112">
        <v>11.67901237940066</v>
      </c>
      <c r="AS112">
        <v>8.9546124702559968</v>
      </c>
      <c r="AT112">
        <v>7.5822301646378616</v>
      </c>
      <c r="AU112">
        <v>17.295237792316911</v>
      </c>
      <c r="AV112">
        <v>11.27481218513512</v>
      </c>
      <c r="AW112">
        <v>5.783298599940526</v>
      </c>
      <c r="AX112"/>
      <c r="AY112"/>
      <c r="AZ112"/>
      <c r="BA112"/>
      <c r="BB112"/>
      <c r="BC112"/>
      <c r="BD112"/>
      <c r="BE112"/>
      <c r="BF112"/>
      <c r="BG112"/>
      <c r="BH112"/>
      <c r="BI112"/>
      <c r="BJ112"/>
      <c r="BK112"/>
      <c r="BL112"/>
      <c r="BM112"/>
      <c r="BN112"/>
      <c r="BO112"/>
      <c r="BP112"/>
      <c r="BQ112"/>
      <c r="BR112"/>
      <c r="BS112"/>
      <c r="BT112"/>
      <c r="BU112"/>
      <c r="BV112"/>
      <c r="BW112"/>
      <c r="BX112"/>
      <c r="BY112"/>
      <c r="BZ112"/>
      <c r="CA112"/>
    </row>
    <row r="113">
      <c r="A113" t="s">
        <v>595</v>
      </c>
      <c r="B113">
        <v>2010</v>
      </c>
      <c r="C113" t="s">
        <v>600</v>
      </c>
      <c r="D113">
        <v>20</v>
      </c>
      <c r="E113" t="s">
        <v>61</v>
      </c>
      <c r="F113" t="s">
        <v>22</v>
      </c>
      <c r="G113" t="s">
        <v>610</v>
      </c>
      <c r="H113">
        <v>21.274331707321199</v>
      </c>
      <c r="I113">
        <v>22.185281275749489</v>
      </c>
      <c r="J113">
        <v>21.094067853151461</v>
      </c>
      <c r="K113">
        <v>15.57982500364125</v>
      </c>
      <c r="L113">
        <v>5.6006026468288219</v>
      </c>
      <c r="M113">
        <v>13.52058884003811</v>
      </c>
      <c r="N113">
        <v>6.5960536295439081</v>
      </c>
      <c r="O113">
        <v>3.0253663021394339</v>
      </c>
      <c r="P113">
        <v>1.654331677506595</v>
      </c>
      <c r="Q113">
        <v>0.026888518797633501</v>
      </c>
      <c r="R113">
        <v>20.6733644698033</v>
      </c>
      <c r="S113">
        <v>23.259122633688971</v>
      </c>
      <c r="T113">
        <v>22.621418880004509</v>
      </c>
      <c r="U113">
        <v>20.13056676967734</v>
      </c>
      <c r="V113">
        <v>16.538457648489171</v>
      </c>
      <c r="W113" t="s">
        <v>364</v>
      </c>
      <c r="X113" t="s">
        <v>365</v>
      </c>
      <c r="Y113" t="s">
        <v>247</v>
      </c>
      <c r="Z113" t="s">
        <v>248</v>
      </c>
      <c r="AA113" t="s">
        <v>249</v>
      </c>
      <c r="AB113" t="s">
        <v>250</v>
      </c>
      <c r="AC113" t="s">
        <v>251</v>
      </c>
      <c r="AD113" t="s">
        <v>252</v>
      </c>
      <c r="AE113" t="s">
        <v>366</v>
      </c>
      <c r="AF113" t="s">
        <v>254</v>
      </c>
      <c r="AG113" t="s">
        <v>367</v>
      </c>
      <c r="AH113" t="s">
        <v>256</v>
      </c>
      <c r="AI113" t="s">
        <v>257</v>
      </c>
      <c r="AJ113" t="s">
        <v>206</v>
      </c>
      <c r="AK113">
        <v>38.352660265018741</v>
      </c>
      <c r="AL113">
        <v>6.6248651556781573</v>
      </c>
      <c r="AM113">
        <v>2.0667777172696762</v>
      </c>
      <c r="AN113">
        <v>7.6657963118251748</v>
      </c>
      <c r="AO113">
        <v>8.1051098305493703</v>
      </c>
      <c r="AP113">
        <v>27.98129807892159</v>
      </c>
      <c r="AQ113">
        <v>10.22209284716198</v>
      </c>
      <c r="AR113">
        <v>19.894059583140169</v>
      </c>
      <c r="AS113">
        <v>19.645609303164569</v>
      </c>
      <c r="AT113">
        <v>29.795444792618479</v>
      </c>
      <c r="AU113">
        <v>5.0028670338211052</v>
      </c>
      <c r="AV113">
        <v>13.128453321300119</v>
      </c>
      <c r="AW113">
        <v>22.367074626161301</v>
      </c>
      <c r="AX113"/>
      <c r="AY113"/>
      <c r="AZ113"/>
      <c r="BA113"/>
      <c r="BB113"/>
      <c r="BC113"/>
      <c r="BD113"/>
      <c r="BE113"/>
      <c r="BF113"/>
      <c r="BG113"/>
      <c r="BH113"/>
      <c r="BI113"/>
      <c r="BJ113"/>
      <c r="BK113"/>
      <c r="BL113"/>
      <c r="BM113"/>
      <c r="BN113"/>
      <c r="BO113"/>
      <c r="BP113"/>
      <c r="BQ113"/>
      <c r="BR113"/>
      <c r="BS113"/>
      <c r="BT113"/>
      <c r="BU113"/>
      <c r="BV113"/>
      <c r="BW113"/>
      <c r="BX113"/>
      <c r="BY113"/>
      <c r="BZ113"/>
      <c r="CA113"/>
    </row>
    <row r="114">
      <c r="A114" t="s">
        <v>595</v>
      </c>
      <c r="B114">
        <v>2010</v>
      </c>
      <c r="C114" t="s">
        <v>600</v>
      </c>
      <c r="D114">
        <v>21</v>
      </c>
      <c r="E114" t="s">
        <v>61</v>
      </c>
      <c r="F114" t="s">
        <v>17</v>
      </c>
      <c r="G114" t="s">
        <v>611</v>
      </c>
      <c r="H114">
        <v>16.674834832412191</v>
      </c>
      <c r="I114">
        <v>7.8650093686583418</v>
      </c>
      <c r="J114">
        <v>4.366244894511186</v>
      </c>
      <c r="K114">
        <v>2.2093171194986212</v>
      </c>
      <c r="L114">
        <v>0.13899137962815181</v>
      </c>
      <c r="M114">
        <v>1.920452055246072</v>
      </c>
      <c r="N114">
        <v>0</v>
      </c>
      <c r="O114">
        <v>0</v>
      </c>
      <c r="P114">
        <v>0</v>
      </c>
      <c r="Q114">
        <v>0</v>
      </c>
      <c r="R114">
        <v>18.58430068839299</v>
      </c>
      <c r="S114">
        <v>9.2359983305729578</v>
      </c>
      <c r="T114">
        <v>6.2253713364152548</v>
      </c>
      <c r="U114">
        <v>3.5767293729461112</v>
      </c>
      <c r="V114">
        <v>2.0534159390985729</v>
      </c>
      <c r="W114" t="s">
        <v>364</v>
      </c>
      <c r="X114" t="s">
        <v>365</v>
      </c>
      <c r="Y114" t="s">
        <v>247</v>
      </c>
      <c r="Z114" t="s">
        <v>248</v>
      </c>
      <c r="AA114" t="s">
        <v>249</v>
      </c>
      <c r="AB114" t="s">
        <v>250</v>
      </c>
      <c r="AC114" t="s">
        <v>251</v>
      </c>
      <c r="AD114" t="s">
        <v>252</v>
      </c>
      <c r="AE114" t="s">
        <v>366</v>
      </c>
      <c r="AF114" t="s">
        <v>254</v>
      </c>
      <c r="AG114" t="s">
        <v>367</v>
      </c>
      <c r="AH114" t="s">
        <v>256</v>
      </c>
      <c r="AI114" t="s">
        <v>257</v>
      </c>
      <c r="AJ114" t="s">
        <v>206</v>
      </c>
      <c r="AK114">
        <v>0.43475823274844511</v>
      </c>
      <c r="AL114">
        <v>1.559834433806397</v>
      </c>
      <c r="AM114">
        <v>0.083919432074168201</v>
      </c>
      <c r="AN114">
        <v>6.2911207774261859</v>
      </c>
      <c r="AO114">
        <v>4.3729489999150699</v>
      </c>
      <c r="AP114">
        <v>2.975447700407547</v>
      </c>
      <c r="AQ114">
        <v>3.630999083444288</v>
      </c>
      <c r="AR114">
        <v>14.377797678626809</v>
      </c>
      <c r="AS114">
        <v>2.1054842768655608</v>
      </c>
      <c r="AT114">
        <v>0.59486592519198578</v>
      </c>
      <c r="AU114">
        <v>1.7470481548088641</v>
      </c>
      <c r="AV114">
        <v>26.36313228293174</v>
      </c>
      <c r="AW114">
        <v>25.5818397487722</v>
      </c>
      <c r="AX114"/>
      <c r="AY114"/>
      <c r="AZ114"/>
      <c r="BA114"/>
      <c r="BB114"/>
      <c r="BC114"/>
      <c r="BD114"/>
      <c r="BE114"/>
      <c r="BF114"/>
      <c r="BG114"/>
      <c r="BH114"/>
      <c r="BI114"/>
      <c r="BJ114"/>
      <c r="BK114"/>
      <c r="BL114"/>
      <c r="BM114"/>
      <c r="BN114"/>
      <c r="BO114"/>
      <c r="BP114"/>
      <c r="BQ114"/>
      <c r="BR114"/>
      <c r="BS114"/>
      <c r="BT114"/>
      <c r="BU114"/>
      <c r="BV114"/>
      <c r="BW114"/>
      <c r="BX114"/>
      <c r="BY114"/>
      <c r="BZ114"/>
      <c r="CA114"/>
    </row>
    <row r="115">
      <c r="A115" t="s">
        <v>595</v>
      </c>
      <c r="B115">
        <v>2010</v>
      </c>
      <c r="C115" t="s">
        <v>600</v>
      </c>
      <c r="D115">
        <v>22</v>
      </c>
      <c r="E115" t="s">
        <v>55</v>
      </c>
      <c r="F115" t="s">
        <v>50</v>
      </c>
      <c r="G115" t="s">
        <v>206</v>
      </c>
      <c r="H115">
        <v>20.294669942208621</v>
      </c>
      <c r="I115">
        <v>16.522065264813708</v>
      </c>
      <c r="J115">
        <v>18.242222517777751</v>
      </c>
      <c r="K115">
        <v>15.277963545362731</v>
      </c>
      <c r="L115">
        <v>5.2258094335700127</v>
      </c>
      <c r="M115">
        <v>11.916595510112881</v>
      </c>
      <c r="N115">
        <v>11.07683631056906</v>
      </c>
      <c r="O115">
        <v>4.5506784055609177</v>
      </c>
      <c r="P115">
        <v>1.431448515487814</v>
      </c>
      <c r="Q115">
        <v>1.336442753668192</v>
      </c>
      <c r="R115">
        <v>21.061065743527848</v>
      </c>
      <c r="S115">
        <v>17.524283633171191</v>
      </c>
      <c r="T115">
        <v>17.01571299483523</v>
      </c>
      <c r="U115">
        <v>17.846302334893689</v>
      </c>
      <c r="V115">
        <v>15.75328406078297</v>
      </c>
      <c r="W115" t="s">
        <v>364</v>
      </c>
      <c r="X115" t="s">
        <v>365</v>
      </c>
      <c r="Y115" t="s">
        <v>247</v>
      </c>
      <c r="Z115" t="s">
        <v>248</v>
      </c>
      <c r="AA115" t="s">
        <v>249</v>
      </c>
      <c r="AB115" t="s">
        <v>250</v>
      </c>
      <c r="AC115" t="s">
        <v>251</v>
      </c>
      <c r="AD115" t="s">
        <v>252</v>
      </c>
      <c r="AE115" t="s">
        <v>366</v>
      </c>
      <c r="AF115" t="s">
        <v>254</v>
      </c>
      <c r="AG115" t="s">
        <v>367</v>
      </c>
      <c r="AH115" t="s">
        <v>256</v>
      </c>
      <c r="AI115" t="s">
        <v>257</v>
      </c>
      <c r="AJ115" t="s">
        <v>206</v>
      </c>
      <c r="AK115">
        <v>12.418437839602889</v>
      </c>
      <c r="AL115">
        <v>25.39760825544051</v>
      </c>
      <c r="AM115">
        <v>6.0124405610714637</v>
      </c>
      <c r="AN115">
        <v>21.752841443110739</v>
      </c>
      <c r="AO115">
        <v>20.273866693576881</v>
      </c>
      <c r="AP115">
        <v>12.864570978490089</v>
      </c>
      <c r="AQ115">
        <v>10.64644184688996</v>
      </c>
      <c r="AR115">
        <v>17.76866330441305</v>
      </c>
      <c r="AS115">
        <v>11.44375414295973</v>
      </c>
      <c r="AT115">
        <v>10.892492471702329</v>
      </c>
      <c r="AU115">
        <v>18.547155026510051</v>
      </c>
      <c r="AV115">
        <v>18.633461639549552</v>
      </c>
      <c r="AW115">
        <v>11.11081263818145</v>
      </c>
      <c r="AX115"/>
      <c r="AY115"/>
      <c r="AZ115"/>
      <c r="BA115"/>
      <c r="BB115"/>
      <c r="BC115"/>
      <c r="BD115"/>
      <c r="BE115"/>
      <c r="BF115"/>
      <c r="BG115"/>
      <c r="BH115"/>
      <c r="BI115"/>
      <c r="BJ115"/>
      <c r="BK115"/>
      <c r="BL115"/>
      <c r="BM115"/>
      <c r="BN115"/>
      <c r="BO115"/>
      <c r="BP115"/>
      <c r="BQ115"/>
      <c r="BR115"/>
      <c r="BS115"/>
      <c r="BT115"/>
      <c r="BU115"/>
      <c r="BV115"/>
      <c r="BW115"/>
      <c r="BX115"/>
      <c r="BY115"/>
      <c r="BZ115"/>
      <c r="CA115"/>
    </row>
    <row r="116">
      <c r="A116" t="s">
        <v>595</v>
      </c>
      <c r="B116">
        <v>2010</v>
      </c>
      <c r="C116" t="s">
        <v>600</v>
      </c>
      <c r="D116">
        <v>23</v>
      </c>
      <c r="E116" t="s">
        <v>55</v>
      </c>
      <c r="F116" t="s">
        <v>49</v>
      </c>
      <c r="G116" t="s">
        <v>206</v>
      </c>
      <c r="H116">
        <v>79.705330057791457</v>
      </c>
      <c r="I116">
        <v>83.477934735186381</v>
      </c>
      <c r="J116">
        <v>81.757777482222281</v>
      </c>
      <c r="K116">
        <v>84.722036454637276</v>
      </c>
      <c r="L116">
        <v>94.774190566430079</v>
      </c>
      <c r="M116">
        <v>88.083404489887073</v>
      </c>
      <c r="N116">
        <v>88.923163689430893</v>
      </c>
      <c r="O116">
        <v>95.449321594439098</v>
      </c>
      <c r="P116">
        <v>98.568551484512184</v>
      </c>
      <c r="Q116">
        <v>98.663557246331791</v>
      </c>
      <c r="R116">
        <v>78.938934256472109</v>
      </c>
      <c r="S116">
        <v>82.475716366828721</v>
      </c>
      <c r="T116">
        <v>82.984287005165044</v>
      </c>
      <c r="U116">
        <v>82.153697665106336</v>
      </c>
      <c r="V116">
        <v>84.246715939217111</v>
      </c>
      <c r="W116" t="s">
        <v>364</v>
      </c>
      <c r="X116" t="s">
        <v>365</v>
      </c>
      <c r="Y116" t="s">
        <v>247</v>
      </c>
      <c r="Z116" t="s">
        <v>248</v>
      </c>
      <c r="AA116" t="s">
        <v>249</v>
      </c>
      <c r="AB116" t="s">
        <v>250</v>
      </c>
      <c r="AC116" t="s">
        <v>251</v>
      </c>
      <c r="AD116" t="s">
        <v>252</v>
      </c>
      <c r="AE116" t="s">
        <v>366</v>
      </c>
      <c r="AF116" t="s">
        <v>254</v>
      </c>
      <c r="AG116" t="s">
        <v>367</v>
      </c>
      <c r="AH116" t="s">
        <v>256</v>
      </c>
      <c r="AI116" t="s">
        <v>257</v>
      </c>
      <c r="AJ116" t="s">
        <v>206</v>
      </c>
      <c r="AK116">
        <v>87.581562160397127</v>
      </c>
      <c r="AL116">
        <v>74.602391744559611</v>
      </c>
      <c r="AM116">
        <v>93.987559438928685</v>
      </c>
      <c r="AN116">
        <v>78.247158556889218</v>
      </c>
      <c r="AO116">
        <v>79.72613330642308</v>
      </c>
      <c r="AP116">
        <v>87.135429021509879</v>
      </c>
      <c r="AQ116">
        <v>89.353558153110015</v>
      </c>
      <c r="AR116">
        <v>82.231336695586862</v>
      </c>
      <c r="AS116">
        <v>88.556245857040139</v>
      </c>
      <c r="AT116">
        <v>89.107507528297731</v>
      </c>
      <c r="AU116">
        <v>81.452844973489874</v>
      </c>
      <c r="AV116">
        <v>81.366538360450534</v>
      </c>
      <c r="AW116">
        <v>88.889187361818571</v>
      </c>
      <c r="AX116"/>
      <c r="AY116"/>
      <c r="AZ116"/>
      <c r="BA116"/>
      <c r="BB116"/>
      <c r="BC116"/>
      <c r="BD116"/>
      <c r="BE116"/>
      <c r="BF116"/>
      <c r="BG116"/>
      <c r="BH116"/>
      <c r="BI116"/>
      <c r="BJ116"/>
      <c r="BK116"/>
      <c r="BL116"/>
      <c r="BM116"/>
      <c r="BN116"/>
      <c r="BO116"/>
      <c r="BP116"/>
      <c r="BQ116"/>
      <c r="BR116"/>
      <c r="BS116"/>
      <c r="BT116"/>
      <c r="BU116"/>
      <c r="BV116"/>
      <c r="BW116"/>
      <c r="BX116"/>
      <c r="BY116"/>
      <c r="BZ116"/>
      <c r="CA116"/>
    </row>
    <row r="117">
      <c r="A117" t="s">
        <v>595</v>
      </c>
      <c r="B117">
        <v>2010</v>
      </c>
      <c r="C117" t="s">
        <v>600</v>
      </c>
      <c r="D117">
        <v>25</v>
      </c>
      <c r="E117" t="s">
        <v>55</v>
      </c>
      <c r="F117" t="s">
        <v>59</v>
      </c>
      <c r="G117" t="s">
        <v>206</v>
      </c>
      <c r="H117">
        <v>4.0504065942019487</v>
      </c>
      <c r="I117">
        <v>14.533363436798821</v>
      </c>
      <c r="J117">
        <v>16.35402665955548</v>
      </c>
      <c r="K117">
        <v>22.87147989235282</v>
      </c>
      <c r="L117">
        <v>58.500653530685227</v>
      </c>
      <c r="M117">
        <v>36.673040085506209</v>
      </c>
      <c r="N117">
        <v>0</v>
      </c>
      <c r="O117">
        <v>0</v>
      </c>
      <c r="P117">
        <v>0</v>
      </c>
      <c r="Q117">
        <v>0</v>
      </c>
      <c r="R117">
        <v>1.6054514394654831</v>
      </c>
      <c r="S117">
        <v>13.35177438780485</v>
      </c>
      <c r="T117">
        <v>18.795751752198179</v>
      </c>
      <c r="U117">
        <v>8.3647158536350545</v>
      </c>
      <c r="V117">
        <v>37.796082443117342</v>
      </c>
      <c r="W117" t="s">
        <v>364</v>
      </c>
      <c r="X117" t="s">
        <v>365</v>
      </c>
      <c r="Y117" t="s">
        <v>247</v>
      </c>
      <c r="Z117" t="s">
        <v>248</v>
      </c>
      <c r="AA117" t="s">
        <v>249</v>
      </c>
      <c r="AB117" t="s">
        <v>250</v>
      </c>
      <c r="AC117" t="s">
        <v>251</v>
      </c>
      <c r="AD117" t="s">
        <v>252</v>
      </c>
      <c r="AE117" t="s">
        <v>366</v>
      </c>
      <c r="AF117" t="s">
        <v>254</v>
      </c>
      <c r="AG117" t="s">
        <v>367</v>
      </c>
      <c r="AH117" t="s">
        <v>256</v>
      </c>
      <c r="AI117" t="s">
        <v>257</v>
      </c>
      <c r="AJ117" t="s">
        <v>206</v>
      </c>
      <c r="AK117">
        <v>16.640546415188279</v>
      </c>
      <c r="AL117">
        <v>58.7071099360953</v>
      </c>
      <c r="AM117">
        <v>0</v>
      </c>
      <c r="AN117">
        <v>84.096455053368956</v>
      </c>
      <c r="AO117">
        <v>20.516782832238661</v>
      </c>
      <c r="AP117">
        <v>3.6913052730029658</v>
      </c>
      <c r="AQ117">
        <v>54.545454545454547</v>
      </c>
      <c r="AR117">
        <v>36.063043858882963</v>
      </c>
      <c r="AS117">
        <v>25.54541731879813</v>
      </c>
      <c r="AT117">
        <v>7.9431225968074903</v>
      </c>
      <c r="AU117">
        <v>0</v>
      </c>
      <c r="AV117">
        <v>0</v>
      </c>
      <c r="AW117">
        <v>12.014345888847551</v>
      </c>
      <c r="AX117"/>
      <c r="AY117"/>
      <c r="AZ117"/>
      <c r="BA117"/>
      <c r="BB117"/>
      <c r="BC117"/>
      <c r="BD117"/>
      <c r="BE117"/>
      <c r="BF117"/>
      <c r="BG117"/>
      <c r="BH117"/>
      <c r="BI117"/>
      <c r="BJ117"/>
      <c r="BK117"/>
      <c r="BL117"/>
      <c r="BM117"/>
      <c r="BN117"/>
      <c r="BO117"/>
      <c r="BP117"/>
      <c r="BQ117"/>
      <c r="BR117"/>
      <c r="BS117"/>
      <c r="BT117"/>
      <c r="BU117"/>
      <c r="BV117"/>
      <c r="BW117"/>
      <c r="BX117"/>
      <c r="BY117"/>
      <c r="BZ117"/>
      <c r="CA117"/>
    </row>
    <row r="118">
      <c r="A118" t="s">
        <v>595</v>
      </c>
      <c r="B118">
        <v>2010</v>
      </c>
      <c r="C118" t="s">
        <v>600</v>
      </c>
      <c r="D118">
        <v>29</v>
      </c>
      <c r="E118" t="s">
        <v>58</v>
      </c>
      <c r="F118" t="s">
        <v>50</v>
      </c>
      <c r="G118" t="s">
        <v>612</v>
      </c>
      <c r="H118">
        <v>3.8967231616865181</v>
      </c>
      <c r="I118">
        <v>5.3466506740804842</v>
      </c>
      <c r="J118">
        <v>7.8110125164931237</v>
      </c>
      <c r="K118">
        <v>16.05776099690782</v>
      </c>
      <c r="L118">
        <v>72.565294671206885</v>
      </c>
      <c r="M118">
        <v>46.14524325235277</v>
      </c>
      <c r="N118">
        <v>68.999355964798951</v>
      </c>
      <c r="O118">
        <v>85.512194029317271</v>
      </c>
      <c r="P118">
        <v>92.132470594298027</v>
      </c>
      <c r="Q118">
        <v>97.916945243907378</v>
      </c>
      <c r="R118">
        <v>2.1710771341344079</v>
      </c>
      <c r="S118">
        <v>3.4228280272758358</v>
      </c>
      <c r="T118">
        <v>4.3751657805868494</v>
      </c>
      <c r="U118">
        <v>4.8584952412397371</v>
      </c>
      <c r="V118">
        <v>9.0315542333459824</v>
      </c>
      <c r="W118" t="s">
        <v>364</v>
      </c>
      <c r="X118" t="s">
        <v>365</v>
      </c>
      <c r="Y118" t="s">
        <v>247</v>
      </c>
      <c r="Z118" t="s">
        <v>248</v>
      </c>
      <c r="AA118" t="s">
        <v>249</v>
      </c>
      <c r="AB118" t="s">
        <v>250</v>
      </c>
      <c r="AC118" t="s">
        <v>251</v>
      </c>
      <c r="AD118" t="s">
        <v>252</v>
      </c>
      <c r="AE118" t="s">
        <v>366</v>
      </c>
      <c r="AF118" t="s">
        <v>254</v>
      </c>
      <c r="AG118" t="s">
        <v>367</v>
      </c>
      <c r="AH118" t="s">
        <v>256</v>
      </c>
      <c r="AI118" t="s">
        <v>257</v>
      </c>
      <c r="AJ118" t="s">
        <v>206</v>
      </c>
      <c r="AK118">
        <v>6.4971971357481371</v>
      </c>
      <c r="AL118">
        <v>34.719524654116192</v>
      </c>
      <c r="AM118">
        <v>82.190665060446236</v>
      </c>
      <c r="AN118">
        <v>14.08473169547714</v>
      </c>
      <c r="AO118">
        <v>9.3249747726920802</v>
      </c>
      <c r="AP118">
        <v>8.2712911100091322</v>
      </c>
      <c r="AQ118">
        <v>9.3148293722273845</v>
      </c>
      <c r="AR118">
        <v>7.79000466026796</v>
      </c>
      <c r="AS118">
        <v>33.592075106615852</v>
      </c>
      <c r="AT118">
        <v>10.06696110860085</v>
      </c>
      <c r="AU118">
        <v>5.7926173621076478</v>
      </c>
      <c r="AV118">
        <v>4.9179541534951339</v>
      </c>
      <c r="AW118">
        <v>10.487298143973311</v>
      </c>
      <c r="AX118"/>
      <c r="AY118"/>
      <c r="AZ118"/>
      <c r="BA118"/>
      <c r="BB118"/>
      <c r="BC118"/>
      <c r="BD118"/>
      <c r="BE118"/>
      <c r="BF118"/>
      <c r="BG118"/>
      <c r="BH118"/>
      <c r="BI118"/>
      <c r="BJ118"/>
      <c r="BK118"/>
      <c r="BL118"/>
      <c r="BM118"/>
      <c r="BN118"/>
      <c r="BO118"/>
      <c r="BP118"/>
      <c r="BQ118"/>
      <c r="BR118"/>
      <c r="BS118"/>
      <c r="BT118"/>
      <c r="BU118"/>
      <c r="BV118"/>
      <c r="BW118"/>
      <c r="BX118"/>
      <c r="BY118"/>
      <c r="BZ118"/>
      <c r="CA118"/>
    </row>
    <row r="119">
      <c r="A119" t="s">
        <v>595</v>
      </c>
      <c r="B119">
        <v>2010</v>
      </c>
      <c r="C119" t="s">
        <v>600</v>
      </c>
      <c r="D119">
        <v>30</v>
      </c>
      <c r="E119" t="s">
        <v>58</v>
      </c>
      <c r="F119" t="s">
        <v>49</v>
      </c>
      <c r="G119" t="s">
        <v>206</v>
      </c>
      <c r="H119">
        <v>96.10327683831342</v>
      </c>
      <c r="I119">
        <v>94.653349325919464</v>
      </c>
      <c r="J119">
        <v>92.188987483506807</v>
      </c>
      <c r="K119">
        <v>83.942239003092183</v>
      </c>
      <c r="L119">
        <v>27.43470532879314</v>
      </c>
      <c r="M119">
        <v>53.854756747647137</v>
      </c>
      <c r="N119">
        <v>31.000644035200999</v>
      </c>
      <c r="O119">
        <v>14.487805970682629</v>
      </c>
      <c r="P119">
        <v>7.8675294057020091</v>
      </c>
      <c r="Q119">
        <v>2.083054756092567</v>
      </c>
      <c r="R119">
        <v>97.828922865865621</v>
      </c>
      <c r="S119">
        <v>96.577171972724173</v>
      </c>
      <c r="T119">
        <v>95.624834219413017</v>
      </c>
      <c r="U119">
        <v>95.14150475876032</v>
      </c>
      <c r="V119">
        <v>90.968445766654042</v>
      </c>
      <c r="W119" t="s">
        <v>364</v>
      </c>
      <c r="X119" t="s">
        <v>365</v>
      </c>
      <c r="Y119" t="s">
        <v>247</v>
      </c>
      <c r="Z119" t="s">
        <v>248</v>
      </c>
      <c r="AA119" t="s">
        <v>249</v>
      </c>
      <c r="AB119" t="s">
        <v>250</v>
      </c>
      <c r="AC119" t="s">
        <v>251</v>
      </c>
      <c r="AD119" t="s">
        <v>252</v>
      </c>
      <c r="AE119" t="s">
        <v>366</v>
      </c>
      <c r="AF119" t="s">
        <v>254</v>
      </c>
      <c r="AG119" t="s">
        <v>367</v>
      </c>
      <c r="AH119" t="s">
        <v>256</v>
      </c>
      <c r="AI119" t="s">
        <v>257</v>
      </c>
      <c r="AJ119" t="s">
        <v>206</v>
      </c>
      <c r="AK119">
        <v>93.502802864251876</v>
      </c>
      <c r="AL119">
        <v>65.280475345883843</v>
      </c>
      <c r="AM119">
        <v>17.809334939553981</v>
      </c>
      <c r="AN119">
        <v>85.915268304522868</v>
      </c>
      <c r="AO119">
        <v>90.675025227307856</v>
      </c>
      <c r="AP119">
        <v>91.728708889990813</v>
      </c>
      <c r="AQ119">
        <v>90.685170627772578</v>
      </c>
      <c r="AR119">
        <v>92.20999533973206</v>
      </c>
      <c r="AS119">
        <v>66.407924893384035</v>
      </c>
      <c r="AT119">
        <v>89.933038891399079</v>
      </c>
      <c r="AU119">
        <v>94.20738263789238</v>
      </c>
      <c r="AV119">
        <v>95.082045846504926</v>
      </c>
      <c r="AW119">
        <v>89.512701856026752</v>
      </c>
      <c r="AX119"/>
      <c r="AY119"/>
      <c r="AZ119"/>
      <c r="BA119"/>
      <c r="BB119"/>
      <c r="BC119"/>
      <c r="BD119"/>
      <c r="BE119"/>
      <c r="BF119"/>
      <c r="BG119"/>
      <c r="BH119"/>
      <c r="BI119"/>
      <c r="BJ119"/>
      <c r="BK119"/>
      <c r="BL119"/>
      <c r="BM119"/>
      <c r="BN119"/>
      <c r="BO119"/>
      <c r="BP119"/>
      <c r="BQ119"/>
      <c r="BR119"/>
      <c r="BS119"/>
      <c r="BT119"/>
      <c r="BU119"/>
      <c r="BV119"/>
      <c r="BW119"/>
      <c r="BX119"/>
      <c r="BY119"/>
      <c r="BZ119"/>
      <c r="CA119"/>
    </row>
    <row r="120">
      <c r="A120" t="s">
        <v>595</v>
      </c>
      <c r="B120">
        <v>2010</v>
      </c>
      <c r="C120" t="s">
        <v>600</v>
      </c>
      <c r="D120">
        <v>31</v>
      </c>
      <c r="E120" t="s">
        <v>105</v>
      </c>
      <c r="F120" t="s">
        <v>50</v>
      </c>
      <c r="G120" t="s">
        <v>613</v>
      </c>
      <c r="H120">
        <v>0</v>
      </c>
      <c r="I120">
        <v>0.027897334987150201</v>
      </c>
      <c r="J120">
        <v>0.14203029479018031</v>
      </c>
      <c r="K120">
        <v>1.3173229968432389</v>
      </c>
      <c r="L120">
        <v>35.106517777284807</v>
      </c>
      <c r="M120">
        <v>2.880995629315799</v>
      </c>
      <c r="N120">
        <v>6.8510021328289854</v>
      </c>
      <c r="O120">
        <v>23.11099643298073</v>
      </c>
      <c r="P120">
        <v>48.596145256981053</v>
      </c>
      <c r="Q120">
        <v>81.996030047083877</v>
      </c>
      <c r="R120">
        <v>0</v>
      </c>
      <c r="S120">
        <v>0</v>
      </c>
      <c r="T120">
        <v>0</v>
      </c>
      <c r="U120">
        <v>0</v>
      </c>
      <c r="V120">
        <v>0.19212490061784421</v>
      </c>
      <c r="W120" t="s">
        <v>364</v>
      </c>
      <c r="X120" t="s">
        <v>365</v>
      </c>
      <c r="Y120" t="s">
        <v>247</v>
      </c>
      <c r="Z120" t="s">
        <v>248</v>
      </c>
      <c r="AA120" t="s">
        <v>249</v>
      </c>
      <c r="AB120" t="s">
        <v>250</v>
      </c>
      <c r="AC120" t="s">
        <v>251</v>
      </c>
      <c r="AD120" t="s">
        <v>252</v>
      </c>
      <c r="AE120" t="s">
        <v>366</v>
      </c>
      <c r="AF120" t="s">
        <v>254</v>
      </c>
      <c r="AG120" t="s">
        <v>367</v>
      </c>
      <c r="AH120" t="s">
        <v>256</v>
      </c>
      <c r="AI120" t="s">
        <v>257</v>
      </c>
      <c r="AJ120" t="s">
        <v>206</v>
      </c>
      <c r="AK120">
        <v>0.32992209644155079</v>
      </c>
      <c r="AL120">
        <v>5.2070593532993534</v>
      </c>
      <c r="AM120">
        <v>41.290788491479148</v>
      </c>
      <c r="AN120">
        <v>2.045446453763077</v>
      </c>
      <c r="AO120">
        <v>1.057878979647499</v>
      </c>
      <c r="AP120">
        <v>1.9554197531252959</v>
      </c>
      <c r="AQ120">
        <v>1.052602511393548</v>
      </c>
      <c r="AR120">
        <v>0.33915016936036257</v>
      </c>
      <c r="AS120">
        <v>11.86684249552788</v>
      </c>
      <c r="AT120">
        <v>2.3342029388227861</v>
      </c>
      <c r="AU120">
        <v>0.87167557353748282</v>
      </c>
      <c r="AV120">
        <v>1.206780783196189</v>
      </c>
      <c r="AW120">
        <v>0.89389450640078993</v>
      </c>
      <c r="AX120"/>
      <c r="AY120"/>
      <c r="AZ120"/>
      <c r="BA120"/>
      <c r="BB120"/>
      <c r="BC120"/>
      <c r="BD120"/>
      <c r="BE120"/>
      <c r="BF120"/>
      <c r="BG120"/>
      <c r="BH120"/>
      <c r="BI120"/>
      <c r="BJ120"/>
      <c r="BK120"/>
      <c r="BL120"/>
      <c r="BM120"/>
      <c r="BN120"/>
      <c r="BO120"/>
      <c r="BP120"/>
      <c r="BQ120"/>
      <c r="BR120"/>
      <c r="BS120"/>
      <c r="BT120"/>
      <c r="BU120"/>
      <c r="BV120"/>
      <c r="BW120"/>
      <c r="BX120"/>
      <c r="BY120"/>
      <c r="BZ120"/>
      <c r="CA120"/>
    </row>
    <row r="121">
      <c r="A121" t="s">
        <v>595</v>
      </c>
      <c r="B121">
        <v>2010</v>
      </c>
      <c r="C121" t="s">
        <v>600</v>
      </c>
      <c r="D121">
        <v>32</v>
      </c>
      <c r="E121" t="s">
        <v>105</v>
      </c>
      <c r="F121" t="s">
        <v>49</v>
      </c>
      <c r="G121" t="s">
        <v>206</v>
      </c>
      <c r="H121">
        <v>100</v>
      </c>
      <c r="I121">
        <v>99.972102665012841</v>
      </c>
      <c r="J121">
        <v>99.857969705209825</v>
      </c>
      <c r="K121">
        <v>98.682677003156741</v>
      </c>
      <c r="L121">
        <v>64.89348222271542</v>
      </c>
      <c r="M121">
        <v>97.119004370684223</v>
      </c>
      <c r="N121">
        <v>93.148997867171019</v>
      </c>
      <c r="O121">
        <v>76.889003567019202</v>
      </c>
      <c r="P121">
        <v>51.403854743018819</v>
      </c>
      <c r="Q121">
        <v>18.003969952916059</v>
      </c>
      <c r="R121">
        <v>100</v>
      </c>
      <c r="S121">
        <v>100</v>
      </c>
      <c r="T121">
        <v>100</v>
      </c>
      <c r="U121">
        <v>100</v>
      </c>
      <c r="V121">
        <v>99.807875099382144</v>
      </c>
      <c r="W121" t="s">
        <v>364</v>
      </c>
      <c r="X121" t="s">
        <v>365</v>
      </c>
      <c r="Y121" t="s">
        <v>247</v>
      </c>
      <c r="Z121" t="s">
        <v>248</v>
      </c>
      <c r="AA121" t="s">
        <v>249</v>
      </c>
      <c r="AB121" t="s">
        <v>250</v>
      </c>
      <c r="AC121" t="s">
        <v>251</v>
      </c>
      <c r="AD121" t="s">
        <v>252</v>
      </c>
      <c r="AE121" t="s">
        <v>366</v>
      </c>
      <c r="AF121" t="s">
        <v>254</v>
      </c>
      <c r="AG121" t="s">
        <v>367</v>
      </c>
      <c r="AH121" t="s">
        <v>256</v>
      </c>
      <c r="AI121" t="s">
        <v>257</v>
      </c>
      <c r="AJ121" t="s">
        <v>206</v>
      </c>
      <c r="AK121">
        <v>99.670077903558479</v>
      </c>
      <c r="AL121">
        <v>94.7929406467006</v>
      </c>
      <c r="AM121">
        <v>58.709211508521051</v>
      </c>
      <c r="AN121">
        <v>97.954553546236937</v>
      </c>
      <c r="AO121">
        <v>98.942121020352445</v>
      </c>
      <c r="AP121">
        <v>98.044580246874673</v>
      </c>
      <c r="AQ121">
        <v>98.947397488606427</v>
      </c>
      <c r="AR121">
        <v>99.660849830639648</v>
      </c>
      <c r="AS121">
        <v>88.133157504472123</v>
      </c>
      <c r="AT121">
        <v>97.665797061177159</v>
      </c>
      <c r="AU121">
        <v>99.128324426462527</v>
      </c>
      <c r="AV121">
        <v>98.793219216803834</v>
      </c>
      <c r="AW121">
        <v>99.106105493599244</v>
      </c>
      <c r="AX121"/>
      <c r="AY121"/>
      <c r="AZ121"/>
      <c r="BA121"/>
      <c r="BB121"/>
      <c r="BC121"/>
      <c r="BD121"/>
      <c r="BE121"/>
      <c r="BF121"/>
      <c r="BG121"/>
      <c r="BH121"/>
      <c r="BI121"/>
      <c r="BJ121"/>
      <c r="BK121"/>
      <c r="BL121"/>
      <c r="BM121"/>
      <c r="BN121"/>
      <c r="BO121"/>
      <c r="BP121"/>
      <c r="BQ121"/>
      <c r="BR121"/>
      <c r="BS121"/>
      <c r="BT121"/>
      <c r="BU121"/>
      <c r="BV121"/>
      <c r="BW121"/>
      <c r="BX121"/>
      <c r="BY121"/>
      <c r="BZ121"/>
      <c r="CA121"/>
    </row>
    <row r="122">
      <c r="A122" t="s">
        <v>595</v>
      </c>
      <c r="B122">
        <v>2010</v>
      </c>
      <c r="C122" t="s">
        <v>600</v>
      </c>
      <c r="D122">
        <v>35</v>
      </c>
      <c r="E122" t="s">
        <v>56</v>
      </c>
      <c r="F122" t="s">
        <v>50</v>
      </c>
      <c r="G122" t="s">
        <v>206</v>
      </c>
      <c r="H122">
        <v>1.418444000519373</v>
      </c>
      <c r="I122">
        <v>1.7671542199976591</v>
      </c>
      <c r="J122">
        <v>4.5185546117540509</v>
      </c>
      <c r="K122">
        <v>5.738442352651294</v>
      </c>
      <c r="L122">
        <v>40.750456463263589</v>
      </c>
      <c r="M122">
        <v>8.0192294882813844</v>
      </c>
      <c r="N122">
        <v>11.516599788407969</v>
      </c>
      <c r="O122">
        <v>28.802805850607069</v>
      </c>
      <c r="P122">
        <v>52.890230291195039</v>
      </c>
      <c r="Q122">
        <v>83.203511879540258</v>
      </c>
      <c r="R122">
        <v>1.164720421244922</v>
      </c>
      <c r="S122">
        <v>1.2724685244093059</v>
      </c>
      <c r="T122">
        <v>3.30278636859205</v>
      </c>
      <c r="U122">
        <v>3.658322460308074</v>
      </c>
      <c r="V122">
        <v>7.4147631918174266</v>
      </c>
      <c r="W122" t="s">
        <v>364</v>
      </c>
      <c r="X122" t="s">
        <v>365</v>
      </c>
      <c r="Y122" t="s">
        <v>247</v>
      </c>
      <c r="Z122" t="s">
        <v>248</v>
      </c>
      <c r="AA122" t="s">
        <v>249</v>
      </c>
      <c r="AB122" t="s">
        <v>250</v>
      </c>
      <c r="AC122" t="s">
        <v>251</v>
      </c>
      <c r="AD122" t="s">
        <v>252</v>
      </c>
      <c r="AE122" t="s">
        <v>366</v>
      </c>
      <c r="AF122" t="s">
        <v>254</v>
      </c>
      <c r="AG122" t="s">
        <v>367</v>
      </c>
      <c r="AH122" t="s">
        <v>256</v>
      </c>
      <c r="AI122" t="s">
        <v>257</v>
      </c>
      <c r="AJ122" t="s">
        <v>206</v>
      </c>
      <c r="AK122">
        <v>9.2605922893978398</v>
      </c>
      <c r="AL122">
        <v>8.9602573828028458</v>
      </c>
      <c r="AM122">
        <v>41.95900706633573</v>
      </c>
      <c r="AN122">
        <v>2.9481190520410019</v>
      </c>
      <c r="AO122">
        <v>2.2197536172542249</v>
      </c>
      <c r="AP122">
        <v>5.2567864689642363</v>
      </c>
      <c r="AQ122">
        <v>1.9241821911314729</v>
      </c>
      <c r="AR122">
        <v>0.83178269942255889</v>
      </c>
      <c r="AS122">
        <v>25.42001013513509</v>
      </c>
      <c r="AT122">
        <v>3.9140652733923482</v>
      </c>
      <c r="AU122">
        <v>1.7530263269704141</v>
      </c>
      <c r="AV122">
        <v>1.756167306872839</v>
      </c>
      <c r="AW122">
        <v>3.433410442657991</v>
      </c>
      <c r="AX122"/>
      <c r="AY122"/>
      <c r="AZ122"/>
      <c r="BA122"/>
      <c r="BB122"/>
      <c r="BC122"/>
      <c r="BD122"/>
      <c r="BE122"/>
      <c r="BF122"/>
      <c r="BG122"/>
      <c r="BH122"/>
      <c r="BI122"/>
      <c r="BJ122"/>
      <c r="BK122"/>
      <c r="BL122"/>
      <c r="BM122"/>
      <c r="BN122"/>
      <c r="BO122"/>
      <c r="BP122"/>
      <c r="BQ122"/>
      <c r="BR122"/>
      <c r="BS122"/>
      <c r="BT122"/>
      <c r="BU122"/>
      <c r="BV122"/>
      <c r="BW122"/>
      <c r="BX122"/>
      <c r="BY122"/>
      <c r="BZ122"/>
      <c r="CA122"/>
    </row>
    <row r="123">
      <c r="A123" t="s">
        <v>595</v>
      </c>
      <c r="B123">
        <v>2010</v>
      </c>
      <c r="C123" t="s">
        <v>600</v>
      </c>
      <c r="D123">
        <v>36</v>
      </c>
      <c r="E123" t="s">
        <v>56</v>
      </c>
      <c r="F123" t="s">
        <v>49</v>
      </c>
      <c r="G123" t="s">
        <v>206</v>
      </c>
      <c r="H123">
        <v>98.581555999480571</v>
      </c>
      <c r="I123">
        <v>98.232845780002293</v>
      </c>
      <c r="J123">
        <v>95.481445388245845</v>
      </c>
      <c r="K123">
        <v>94.26155764734871</v>
      </c>
      <c r="L123">
        <v>59.249543536736702</v>
      </c>
      <c r="M123">
        <v>91.980770511718546</v>
      </c>
      <c r="N123">
        <v>88.483400211592041</v>
      </c>
      <c r="O123">
        <v>71.197194149392857</v>
      </c>
      <c r="P123">
        <v>47.109769708804848</v>
      </c>
      <c r="Q123">
        <v>16.796488120459699</v>
      </c>
      <c r="R123">
        <v>98.835279578755092</v>
      </c>
      <c r="S123">
        <v>98.727531475590723</v>
      </c>
      <c r="T123">
        <v>96.697213631407891</v>
      </c>
      <c r="U123">
        <v>96.341677539691943</v>
      </c>
      <c r="V123">
        <v>92.585236808182586</v>
      </c>
      <c r="W123" t="s">
        <v>364</v>
      </c>
      <c r="X123" t="s">
        <v>365</v>
      </c>
      <c r="Y123" t="s">
        <v>247</v>
      </c>
      <c r="Z123" t="s">
        <v>248</v>
      </c>
      <c r="AA123" t="s">
        <v>249</v>
      </c>
      <c r="AB123" t="s">
        <v>250</v>
      </c>
      <c r="AC123" t="s">
        <v>251</v>
      </c>
      <c r="AD123" t="s">
        <v>252</v>
      </c>
      <c r="AE123" t="s">
        <v>366</v>
      </c>
      <c r="AF123" t="s">
        <v>254</v>
      </c>
      <c r="AG123" t="s">
        <v>367</v>
      </c>
      <c r="AH123" t="s">
        <v>256</v>
      </c>
      <c r="AI123" t="s">
        <v>257</v>
      </c>
      <c r="AJ123" t="s">
        <v>206</v>
      </c>
      <c r="AK123">
        <v>90.739407710602265</v>
      </c>
      <c r="AL123">
        <v>91.039742617197106</v>
      </c>
      <c r="AM123">
        <v>58.040992933664448</v>
      </c>
      <c r="AN123">
        <v>97.051880947959006</v>
      </c>
      <c r="AO123">
        <v>97.780246382745716</v>
      </c>
      <c r="AP123">
        <v>94.743213531035707</v>
      </c>
      <c r="AQ123">
        <v>98.075817808868521</v>
      </c>
      <c r="AR123">
        <v>99.168217300577439</v>
      </c>
      <c r="AS123">
        <v>74.579989864864942</v>
      </c>
      <c r="AT123">
        <v>96.085934726607562</v>
      </c>
      <c r="AU123">
        <v>98.246973673029615</v>
      </c>
      <c r="AV123">
        <v>98.243832693127203</v>
      </c>
      <c r="AW123">
        <v>96.566589557342027</v>
      </c>
      <c r="AX123"/>
      <c r="AY123"/>
      <c r="AZ123"/>
      <c r="BA123"/>
      <c r="BB123"/>
      <c r="BC123"/>
      <c r="BD123"/>
      <c r="BE123"/>
      <c r="BF123"/>
      <c r="BG123"/>
      <c r="BH123"/>
      <c r="BI123"/>
      <c r="BJ123"/>
      <c r="BK123"/>
      <c r="BL123"/>
      <c r="BM123"/>
      <c r="BN123"/>
      <c r="BO123"/>
      <c r="BP123"/>
      <c r="BQ123"/>
      <c r="BR123"/>
      <c r="BS123"/>
      <c r="BT123"/>
      <c r="BU123"/>
      <c r="BV123"/>
      <c r="BW123"/>
      <c r="BX123"/>
      <c r="BY123"/>
      <c r="BZ123"/>
      <c r="CA123"/>
    </row>
    <row r="124">
      <c r="A124" t="s">
        <v>595</v>
      </c>
      <c r="B124">
        <v>2010</v>
      </c>
      <c r="C124" t="s">
        <v>600</v>
      </c>
      <c r="D124">
        <v>37</v>
      </c>
      <c r="E124" t="s">
        <v>173</v>
      </c>
      <c r="F124" t="s">
        <v>50</v>
      </c>
      <c r="G124" t="s">
        <v>623</v>
      </c>
      <c r="H124">
        <v>0.75098546658769905</v>
      </c>
      <c r="I124">
        <v>0.67144207462524641</v>
      </c>
      <c r="J124">
        <v>2.53065375159927</v>
      </c>
      <c r="K124">
        <v>4.9022692967003394</v>
      </c>
      <c r="L124">
        <v>41.085559883701173</v>
      </c>
      <c r="M124">
        <v>5.5745201067605956</v>
      </c>
      <c r="N124">
        <v>10.304725244002229</v>
      </c>
      <c r="O124">
        <v>27.56131677234093</v>
      </c>
      <c r="P124">
        <v>52.770339323616447</v>
      </c>
      <c r="Q124">
        <v>83.198994337974639</v>
      </c>
      <c r="R124">
        <v>0.6380188194656663</v>
      </c>
      <c r="S124">
        <v>0.7598903336425592</v>
      </c>
      <c r="T124">
        <v>1.8689027987597</v>
      </c>
      <c r="U124">
        <v>1.601695534662726</v>
      </c>
      <c r="V124">
        <v>5.7199640139105989</v>
      </c>
      <c r="W124" t="s">
        <v>364</v>
      </c>
      <c r="X124" t="s">
        <v>365</v>
      </c>
      <c r="Y124" t="s">
        <v>247</v>
      </c>
      <c r="Z124" t="s">
        <v>248</v>
      </c>
      <c r="AA124" t="s">
        <v>249</v>
      </c>
      <c r="AB124" t="s">
        <v>250</v>
      </c>
      <c r="AC124" t="s">
        <v>251</v>
      </c>
      <c r="AD124" t="s">
        <v>252</v>
      </c>
      <c r="AE124" t="s">
        <v>366</v>
      </c>
      <c r="AF124" t="s">
        <v>254</v>
      </c>
      <c r="AG124" t="s">
        <v>367</v>
      </c>
      <c r="AH124" t="s">
        <v>256</v>
      </c>
      <c r="AI124" t="s">
        <v>257</v>
      </c>
      <c r="AJ124" t="s">
        <v>206</v>
      </c>
      <c r="AK124">
        <v>4.0100599063097686</v>
      </c>
      <c r="AL124">
        <v>9.2364846114617851</v>
      </c>
      <c r="AM124">
        <v>42.789125533468479</v>
      </c>
      <c r="AN124">
        <v>3.1704455313871498</v>
      </c>
      <c r="AO124">
        <v>2.468072508444497</v>
      </c>
      <c r="AP124">
        <v>5.9164538212169822</v>
      </c>
      <c r="AQ124">
        <v>2.1475181530536451</v>
      </c>
      <c r="AR124">
        <v>1.165290587472521</v>
      </c>
      <c r="AS124">
        <v>24.751551974984679</v>
      </c>
      <c r="AT124">
        <v>5.2662451261303378</v>
      </c>
      <c r="AU124">
        <v>1.459176866041783</v>
      </c>
      <c r="AV124">
        <v>2.1940025915374508</v>
      </c>
      <c r="AW124">
        <v>3.057723939217587</v>
      </c>
      <c r="AX124"/>
      <c r="AY124"/>
      <c r="AZ124"/>
      <c r="BA124"/>
      <c r="BB124"/>
      <c r="BC124"/>
      <c r="BD124"/>
      <c r="BE124"/>
      <c r="BF124"/>
      <c r="BG124"/>
      <c r="BH124"/>
      <c r="BI124"/>
      <c r="BJ124"/>
      <c r="BK124"/>
      <c r="BL124"/>
      <c r="BM124"/>
      <c r="BN124"/>
      <c r="BO124"/>
      <c r="BP124"/>
      <c r="BQ124"/>
      <c r="BR124"/>
      <c r="BS124"/>
      <c r="BT124"/>
      <c r="BU124"/>
      <c r="BV124"/>
      <c r="BW124"/>
      <c r="BX124"/>
      <c r="BY124"/>
      <c r="BZ124"/>
      <c r="CA124"/>
    </row>
    <row r="125">
      <c r="A125" t="s">
        <v>595</v>
      </c>
      <c r="B125">
        <v>2010</v>
      </c>
      <c r="C125" t="s">
        <v>600</v>
      </c>
      <c r="D125">
        <v>38</v>
      </c>
      <c r="E125" t="s">
        <v>173</v>
      </c>
      <c r="F125" t="s">
        <v>49</v>
      </c>
      <c r="G125" t="s">
        <v>206</v>
      </c>
      <c r="H125">
        <v>99.249014533412307</v>
      </c>
      <c r="I125">
        <v>99.328557925374767</v>
      </c>
      <c r="J125">
        <v>97.469346248400683</v>
      </c>
      <c r="K125">
        <v>95.097730703299703</v>
      </c>
      <c r="L125">
        <v>58.914440116299247</v>
      </c>
      <c r="M125">
        <v>94.425479893239356</v>
      </c>
      <c r="N125">
        <v>89.695274755997772</v>
      </c>
      <c r="O125">
        <v>72.438683227659013</v>
      </c>
      <c r="P125">
        <v>47.229660676383439</v>
      </c>
      <c r="Q125">
        <v>16.801005662025329</v>
      </c>
      <c r="R125">
        <v>99.361981180534315</v>
      </c>
      <c r="S125">
        <v>99.240109666357441</v>
      </c>
      <c r="T125">
        <v>98.131097201240308</v>
      </c>
      <c r="U125">
        <v>98.398304465337276</v>
      </c>
      <c r="V125">
        <v>94.280035986089402</v>
      </c>
      <c r="W125" t="s">
        <v>364</v>
      </c>
      <c r="X125" t="s">
        <v>365</v>
      </c>
      <c r="Y125" t="s">
        <v>247</v>
      </c>
      <c r="Z125" t="s">
        <v>248</v>
      </c>
      <c r="AA125" t="s">
        <v>249</v>
      </c>
      <c r="AB125" t="s">
        <v>250</v>
      </c>
      <c r="AC125" t="s">
        <v>251</v>
      </c>
      <c r="AD125" t="s">
        <v>252</v>
      </c>
      <c r="AE125" t="s">
        <v>366</v>
      </c>
      <c r="AF125" t="s">
        <v>254</v>
      </c>
      <c r="AG125" t="s">
        <v>367</v>
      </c>
      <c r="AH125" t="s">
        <v>256</v>
      </c>
      <c r="AI125" t="s">
        <v>257</v>
      </c>
      <c r="AJ125" t="s">
        <v>206</v>
      </c>
      <c r="AK125">
        <v>95.989940093690279</v>
      </c>
      <c r="AL125">
        <v>90.763515388538195</v>
      </c>
      <c r="AM125">
        <v>57.210874466531727</v>
      </c>
      <c r="AN125">
        <v>96.829554468612926</v>
      </c>
      <c r="AO125">
        <v>97.531927491555351</v>
      </c>
      <c r="AP125">
        <v>94.083546178783038</v>
      </c>
      <c r="AQ125">
        <v>97.852481846946361</v>
      </c>
      <c r="AR125">
        <v>98.834709412527445</v>
      </c>
      <c r="AS125">
        <v>75.248448025015051</v>
      </c>
      <c r="AT125">
        <v>94.733754873869742</v>
      </c>
      <c r="AU125">
        <v>98.540823133958227</v>
      </c>
      <c r="AV125">
        <v>97.805997408462574</v>
      </c>
      <c r="AW125">
        <v>96.942276060782461</v>
      </c>
      <c r="AX125"/>
      <c r="AY125"/>
      <c r="AZ125"/>
      <c r="BA125"/>
      <c r="BB125"/>
      <c r="BC125"/>
      <c r="BD125"/>
      <c r="BE125"/>
      <c r="BF125"/>
      <c r="BG125"/>
      <c r="BH125"/>
      <c r="BI125"/>
      <c r="BJ125"/>
      <c r="BK125"/>
      <c r="BL125"/>
      <c r="BM125"/>
      <c r="BN125"/>
      <c r="BO125"/>
      <c r="BP125"/>
      <c r="BQ125"/>
      <c r="BR125"/>
      <c r="BS125"/>
      <c r="BT125"/>
      <c r="BU125"/>
      <c r="BV125"/>
      <c r="BW125"/>
      <c r="BX125"/>
      <c r="BY125"/>
      <c r="BZ125"/>
      <c r="CA125"/>
    </row>
    <row r="126">
      <c r="A126" t="s">
        <v>595</v>
      </c>
      <c r="B126">
        <v>2010</v>
      </c>
      <c r="C126" t="s">
        <v>600</v>
      </c>
      <c r="D126">
        <v>41</v>
      </c>
      <c r="E126" t="s">
        <v>57</v>
      </c>
      <c r="F126" t="s">
        <v>50</v>
      </c>
      <c r="G126" t="s">
        <v>206</v>
      </c>
      <c r="H126">
        <v>20.22115450101024</v>
      </c>
      <c r="I126">
        <v>16.242932460779471</v>
      </c>
      <c r="J126">
        <v>16.944075812542319</v>
      </c>
      <c r="K126">
        <v>14.364143341447059</v>
      </c>
      <c r="L126">
        <v>5.473726574356502</v>
      </c>
      <c r="M126">
        <v>11.025489053485289</v>
      </c>
      <c r="N126">
        <v>10.37165314213726</v>
      </c>
      <c r="O126">
        <v>4.4130037145603396</v>
      </c>
      <c r="P126">
        <v>1.5319630197802649</v>
      </c>
      <c r="Q126">
        <v>1.3360834040071521</v>
      </c>
      <c r="R126">
        <v>20.919664121088669</v>
      </c>
      <c r="S126">
        <v>16.91850918194967</v>
      </c>
      <c r="T126">
        <v>16.672937498748901</v>
      </c>
      <c r="U126">
        <v>16.38880730711838</v>
      </c>
      <c r="V126">
        <v>15.136774776305939</v>
      </c>
      <c r="W126" t="s">
        <v>364</v>
      </c>
      <c r="X126" t="s">
        <v>365</v>
      </c>
      <c r="Y126" t="s">
        <v>247</v>
      </c>
      <c r="Z126" t="s">
        <v>248</v>
      </c>
      <c r="AA126" t="s">
        <v>249</v>
      </c>
      <c r="AB126" t="s">
        <v>250</v>
      </c>
      <c r="AC126" t="s">
        <v>251</v>
      </c>
      <c r="AD126" t="s">
        <v>252</v>
      </c>
      <c r="AE126" t="s">
        <v>366</v>
      </c>
      <c r="AF126" t="s">
        <v>254</v>
      </c>
      <c r="AG126" t="s">
        <v>367</v>
      </c>
      <c r="AH126" t="s">
        <v>256</v>
      </c>
      <c r="AI126" t="s">
        <v>257</v>
      </c>
      <c r="AJ126" t="s">
        <v>206</v>
      </c>
      <c r="AK126">
        <v>10.72439228742712</v>
      </c>
      <c r="AL126">
        <v>26.54508913966929</v>
      </c>
      <c r="AM126">
        <v>6.0133929504591244</v>
      </c>
      <c r="AN126">
        <v>21.377835986901729</v>
      </c>
      <c r="AO126">
        <v>22.538648271896509</v>
      </c>
      <c r="AP126">
        <v>12.916098191117371</v>
      </c>
      <c r="AQ126">
        <v>9.5703076309780819</v>
      </c>
      <c r="AR126">
        <v>16.452787076580101</v>
      </c>
      <c r="AS126">
        <v>10.515227240455321</v>
      </c>
      <c r="AT126">
        <v>10.11522266092989</v>
      </c>
      <c r="AU126">
        <v>19.348699702716051</v>
      </c>
      <c r="AV126">
        <v>21.051651787685149</v>
      </c>
      <c r="AW126">
        <v>18.01037340006221</v>
      </c>
      <c r="AX126"/>
      <c r="AY126"/>
      <c r="AZ126"/>
      <c r="BA126"/>
      <c r="BB126"/>
      <c r="BC126"/>
      <c r="BD126"/>
      <c r="BE126"/>
      <c r="BF126"/>
      <c r="BG126"/>
      <c r="BH126"/>
      <c r="BI126"/>
      <c r="BJ126"/>
      <c r="BK126"/>
      <c r="BL126"/>
      <c r="BM126"/>
      <c r="BN126"/>
      <c r="BO126"/>
      <c r="BP126"/>
      <c r="BQ126"/>
      <c r="BR126"/>
      <c r="BS126"/>
      <c r="BT126"/>
      <c r="BU126"/>
      <c r="BV126"/>
      <c r="BW126"/>
      <c r="BX126"/>
      <c r="BY126"/>
      <c r="BZ126"/>
      <c r="CA126"/>
    </row>
    <row r="127">
      <c r="A127" t="s">
        <v>595</v>
      </c>
      <c r="B127">
        <v>2010</v>
      </c>
      <c r="C127" t="s">
        <v>600</v>
      </c>
      <c r="D127">
        <v>42</v>
      </c>
      <c r="E127" t="s">
        <v>57</v>
      </c>
      <c r="F127" t="s">
        <v>49</v>
      </c>
      <c r="G127" t="s">
        <v>614</v>
      </c>
      <c r="H127">
        <v>79.77884549898971</v>
      </c>
      <c r="I127">
        <v>83.757067539220458</v>
      </c>
      <c r="J127">
        <v>83.055924187457677</v>
      </c>
      <c r="K127">
        <v>85.635856658552925</v>
      </c>
      <c r="L127">
        <v>94.526273425643438</v>
      </c>
      <c r="M127">
        <v>88.974510946514684</v>
      </c>
      <c r="N127">
        <v>89.628346857862724</v>
      </c>
      <c r="O127">
        <v>95.586996285439668</v>
      </c>
      <c r="P127">
        <v>98.468036980219736</v>
      </c>
      <c r="Q127">
        <v>98.663916595992831</v>
      </c>
      <c r="R127">
        <v>79.080335878911285</v>
      </c>
      <c r="S127">
        <v>83.081490818050227</v>
      </c>
      <c r="T127">
        <v>83.327062501250907</v>
      </c>
      <c r="U127">
        <v>83.61119269288173</v>
      </c>
      <c r="V127">
        <v>84.86322522369413</v>
      </c>
      <c r="W127" t="s">
        <v>364</v>
      </c>
      <c r="X127" t="s">
        <v>365</v>
      </c>
      <c r="Y127" t="s">
        <v>247</v>
      </c>
      <c r="Z127" t="s">
        <v>248</v>
      </c>
      <c r="AA127" t="s">
        <v>249</v>
      </c>
      <c r="AB127" t="s">
        <v>250</v>
      </c>
      <c r="AC127" t="s">
        <v>251</v>
      </c>
      <c r="AD127" t="s">
        <v>252</v>
      </c>
      <c r="AE127" t="s">
        <v>366</v>
      </c>
      <c r="AF127" t="s">
        <v>254</v>
      </c>
      <c r="AG127" t="s">
        <v>367</v>
      </c>
      <c r="AH127" t="s">
        <v>256</v>
      </c>
      <c r="AI127" t="s">
        <v>257</v>
      </c>
      <c r="AJ127" t="s">
        <v>206</v>
      </c>
      <c r="AK127">
        <v>89.275607712573006</v>
      </c>
      <c r="AL127">
        <v>73.45491086033087</v>
      </c>
      <c r="AM127">
        <v>93.986607049540964</v>
      </c>
      <c r="AN127">
        <v>78.622164013098157</v>
      </c>
      <c r="AO127">
        <v>77.461351728103438</v>
      </c>
      <c r="AP127">
        <v>87.083901808882601</v>
      </c>
      <c r="AQ127">
        <v>90.429692369021879</v>
      </c>
      <c r="AR127">
        <v>83.547212923419963</v>
      </c>
      <c r="AS127">
        <v>89.484772759544768</v>
      </c>
      <c r="AT127">
        <v>89.884777339069998</v>
      </c>
      <c r="AU127">
        <v>80.651300297283967</v>
      </c>
      <c r="AV127">
        <v>78.948348212314926</v>
      </c>
      <c r="AW127">
        <v>81.989626599937822</v>
      </c>
      <c r="AX127"/>
      <c r="AY127"/>
      <c r="AZ127"/>
      <c r="BA127"/>
      <c r="BB127"/>
      <c r="BC127"/>
      <c r="BD127"/>
      <c r="BE127"/>
      <c r="BF127"/>
      <c r="BG127"/>
      <c r="BH127"/>
      <c r="BI127"/>
      <c r="BJ127"/>
      <c r="BK127"/>
      <c r="BL127"/>
      <c r="BM127"/>
      <c r="BN127"/>
      <c r="BO127"/>
      <c r="BP127"/>
      <c r="BQ127"/>
      <c r="BR127"/>
      <c r="BS127"/>
      <c r="BT127"/>
      <c r="BU127"/>
      <c r="BV127"/>
      <c r="BW127"/>
      <c r="BX127"/>
      <c r="BY127"/>
      <c r="BZ127"/>
      <c r="CA127"/>
    </row>
    <row r="128">
      <c r="A128" t="s">
        <v>595</v>
      </c>
      <c r="B128">
        <v>2010</v>
      </c>
      <c r="C128" t="s">
        <v>600</v>
      </c>
      <c r="D128">
        <v>58</v>
      </c>
      <c r="E128" t="s">
        <v>368</v>
      </c>
      <c r="F128" t="s">
        <v>369</v>
      </c>
      <c r="G128" t="s">
        <v>206</v>
      </c>
      <c r="H128">
        <v>0</v>
      </c>
      <c r="I128">
        <v>0.027900114298549598</v>
      </c>
      <c r="J128">
        <v>0.058730783325635798</v>
      </c>
      <c r="K128">
        <v>0.22795195100435431</v>
      </c>
      <c r="L128">
        <v>11.929128005819219</v>
      </c>
      <c r="M128">
        <v>0.94691068569628456</v>
      </c>
      <c r="N128">
        <v>0.85472693705537905</v>
      </c>
      <c r="O128">
        <v>8.8791012923050285</v>
      </c>
      <c r="P128">
        <v>15.74431900078404</v>
      </c>
      <c r="Q128">
        <v>28.115308897569719</v>
      </c>
      <c r="R128">
        <v>0</v>
      </c>
      <c r="S128">
        <v>0</v>
      </c>
      <c r="T128">
        <v>0</v>
      </c>
      <c r="U128">
        <v>0</v>
      </c>
      <c r="V128">
        <v>0.1005759317915596</v>
      </c>
      <c r="W128" t="s">
        <v>364</v>
      </c>
      <c r="X128" t="s">
        <v>365</v>
      </c>
      <c r="Y128" t="s">
        <v>247</v>
      </c>
      <c r="Z128" t="s">
        <v>248</v>
      </c>
      <c r="AA128" t="s">
        <v>249</v>
      </c>
      <c r="AB128" t="s">
        <v>250</v>
      </c>
      <c r="AC128" t="s">
        <v>251</v>
      </c>
      <c r="AD128" t="s">
        <v>252</v>
      </c>
      <c r="AE128" t="s">
        <v>366</v>
      </c>
      <c r="AF128" t="s">
        <v>254</v>
      </c>
      <c r="AG128" t="s">
        <v>367</v>
      </c>
      <c r="AH128" t="s">
        <v>256</v>
      </c>
      <c r="AI128" t="s">
        <v>257</v>
      </c>
      <c r="AJ128" t="s">
        <v>206</v>
      </c>
      <c r="AK128">
        <v>0.1460536373909547</v>
      </c>
      <c r="AL128">
        <v>1.0333725323375229</v>
      </c>
      <c r="AM128">
        <v>16.500470349287578</v>
      </c>
      <c r="AN128">
        <v>1.238239072122193</v>
      </c>
      <c r="AO128">
        <v>1.033241362595787</v>
      </c>
      <c r="AP128">
        <v>0.3245527991265601</v>
      </c>
      <c r="AQ128">
        <v>0.31317746770803151</v>
      </c>
      <c r="AR128">
        <v>0.234845502713077</v>
      </c>
      <c r="AS128">
        <v>0.97176246324322713</v>
      </c>
      <c r="AT128">
        <v>0.47845455308874729</v>
      </c>
      <c r="AU128">
        <v>0.16080050221702979</v>
      </c>
      <c r="AV128">
        <v>0.1025900202712637</v>
      </c>
      <c r="AW128">
        <v>0.33442611079429541</v>
      </c>
      <c r="AX128"/>
      <c r="AY128"/>
      <c r="AZ128"/>
      <c r="BA128"/>
      <c r="BB128"/>
      <c r="BC128"/>
      <c r="BD128"/>
      <c r="BE128"/>
      <c r="BF128"/>
      <c r="BG128"/>
      <c r="BH128"/>
      <c r="BI128"/>
      <c r="BJ128"/>
      <c r="BK128"/>
      <c r="BL128"/>
      <c r="BM128"/>
      <c r="BN128"/>
      <c r="BO128"/>
      <c r="BP128"/>
      <c r="BQ128"/>
      <c r="BR128"/>
      <c r="BS128"/>
      <c r="BT128"/>
      <c r="BU128"/>
      <c r="BV128"/>
      <c r="BW128"/>
      <c r="BX128"/>
      <c r="BY128"/>
      <c r="BZ128"/>
      <c r="CA128"/>
    </row>
    <row r="129">
      <c r="A129" t="s">
        <v>595</v>
      </c>
      <c r="B129">
        <v>2010</v>
      </c>
      <c r="C129" t="s">
        <v>600</v>
      </c>
      <c r="D129">
        <v>59</v>
      </c>
      <c r="E129" t="s">
        <v>368</v>
      </c>
      <c r="F129" t="s">
        <v>370</v>
      </c>
      <c r="G129" t="s">
        <v>206</v>
      </c>
      <c r="H129">
        <v>0</v>
      </c>
      <c r="I129">
        <v>0</v>
      </c>
      <c r="J129">
        <v>0.083429071816980005</v>
      </c>
      <c r="K129">
        <v>1.0900265499318109</v>
      </c>
      <c r="L129">
        <v>23.225139032853761</v>
      </c>
      <c r="M129">
        <v>1.9340849436195151</v>
      </c>
      <c r="N129">
        <v>6.0087828571461444</v>
      </c>
      <c r="O129">
        <v>14.231895140675711</v>
      </c>
      <c r="P129">
        <v>33.02464582327255</v>
      </c>
      <c r="Q129">
        <v>53.880721149514223</v>
      </c>
      <c r="R129">
        <v>0</v>
      </c>
      <c r="S129">
        <v>0</v>
      </c>
      <c r="T129">
        <v>0</v>
      </c>
      <c r="U129">
        <v>0</v>
      </c>
      <c r="V129">
        <v>0.0915889291193447</v>
      </c>
      <c r="W129" t="s">
        <v>364</v>
      </c>
      <c r="X129" t="s">
        <v>365</v>
      </c>
      <c r="Y129" t="s">
        <v>247</v>
      </c>
      <c r="Z129" t="s">
        <v>248</v>
      </c>
      <c r="AA129" t="s">
        <v>249</v>
      </c>
      <c r="AB129" t="s">
        <v>250</v>
      </c>
      <c r="AC129" t="s">
        <v>251</v>
      </c>
      <c r="AD129" t="s">
        <v>252</v>
      </c>
      <c r="AE129" t="s">
        <v>366</v>
      </c>
      <c r="AF129" t="s">
        <v>254</v>
      </c>
      <c r="AG129" t="s">
        <v>367</v>
      </c>
      <c r="AH129" t="s">
        <v>256</v>
      </c>
      <c r="AI129" t="s">
        <v>257</v>
      </c>
      <c r="AJ129" t="s">
        <v>206</v>
      </c>
      <c r="AK129">
        <v>0.18403943344583451</v>
      </c>
      <c r="AL129">
        <v>4.1736868209618283</v>
      </c>
      <c r="AM129">
        <v>24.850933809876189</v>
      </c>
      <c r="AN129">
        <v>0.80985748215252407</v>
      </c>
      <c r="AO129">
        <v>0.024637617051711701</v>
      </c>
      <c r="AP129">
        <v>1.6323848629726809</v>
      </c>
      <c r="AQ129">
        <v>0.73985420460898499</v>
      </c>
      <c r="AR129">
        <v>0.1043046666472857</v>
      </c>
      <c r="AS129">
        <v>10.89508003228466</v>
      </c>
      <c r="AT129">
        <v>1.858930584077134</v>
      </c>
      <c r="AU129">
        <v>0.71298747406546314</v>
      </c>
      <c r="AV129">
        <v>1.104190762924925</v>
      </c>
      <c r="AW129">
        <v>0.55946839560649442</v>
      </c>
      <c r="AX129"/>
      <c r="AY129"/>
      <c r="AZ129"/>
      <c r="BA129"/>
      <c r="BB129"/>
      <c r="BC129"/>
      <c r="BD129"/>
      <c r="BE129"/>
      <c r="BF129"/>
      <c r="BG129"/>
      <c r="BH129"/>
      <c r="BI129"/>
      <c r="BJ129"/>
      <c r="BK129"/>
      <c r="BL129"/>
      <c r="BM129"/>
      <c r="BN129"/>
      <c r="BO129"/>
      <c r="BP129"/>
      <c r="BQ129"/>
      <c r="BR129"/>
      <c r="BS129"/>
      <c r="BT129"/>
      <c r="BU129"/>
      <c r="BV129"/>
      <c r="BW129"/>
      <c r="BX129"/>
      <c r="BY129"/>
      <c r="BZ129"/>
      <c r="CA129"/>
    </row>
    <row r="130">
      <c r="A130" t="s">
        <v>595</v>
      </c>
      <c r="B130">
        <v>2010</v>
      </c>
      <c r="C130" t="s">
        <v>600</v>
      </c>
      <c r="D130">
        <v>60</v>
      </c>
      <c r="E130" t="s">
        <v>368</v>
      </c>
      <c r="F130" t="s">
        <v>371</v>
      </c>
      <c r="G130" t="s">
        <v>206</v>
      </c>
      <c r="H130">
        <v>3.8978533529873429</v>
      </c>
      <c r="I130">
        <v>5.3192832274067809</v>
      </c>
      <c r="J130">
        <v>7.6759778844306208</v>
      </c>
      <c r="K130">
        <v>14.747772888671051</v>
      </c>
      <c r="L130">
        <v>37.509725522337618</v>
      </c>
      <c r="M130">
        <v>43.264247623036972</v>
      </c>
      <c r="N130">
        <v>62.261816147339268</v>
      </c>
      <c r="O130">
        <v>62.401197596336537</v>
      </c>
      <c r="P130">
        <v>43.691150969207257</v>
      </c>
      <c r="Q130">
        <v>15.92091519682349</v>
      </c>
      <c r="R130">
        <v>2.1718872657857098</v>
      </c>
      <c r="S130">
        <v>3.4228280272758358</v>
      </c>
      <c r="T130">
        <v>4.3757269898514144</v>
      </c>
      <c r="U130">
        <v>4.8673156752517857</v>
      </c>
      <c r="V130">
        <v>8.8412678564462173</v>
      </c>
      <c r="W130" t="s">
        <v>364</v>
      </c>
      <c r="X130" t="s">
        <v>365</v>
      </c>
      <c r="Y130" t="s">
        <v>247</v>
      </c>
      <c r="Z130" t="s">
        <v>248</v>
      </c>
      <c r="AA130" t="s">
        <v>249</v>
      </c>
      <c r="AB130" t="s">
        <v>250</v>
      </c>
      <c r="AC130" t="s">
        <v>251</v>
      </c>
      <c r="AD130" t="s">
        <v>252</v>
      </c>
      <c r="AE130" t="s">
        <v>366</v>
      </c>
      <c r="AF130" t="s">
        <v>254</v>
      </c>
      <c r="AG130" t="s">
        <v>367</v>
      </c>
      <c r="AH130" t="s">
        <v>256</v>
      </c>
      <c r="AI130" t="s">
        <v>257</v>
      </c>
      <c r="AJ130" t="s">
        <v>206</v>
      </c>
      <c r="AK130">
        <v>6.1704710850746238</v>
      </c>
      <c r="AL130">
        <v>29.51246530081681</v>
      </c>
      <c r="AM130">
        <v>40.959918370468507</v>
      </c>
      <c r="AN130">
        <v>12.054883457898191</v>
      </c>
      <c r="AO130">
        <v>8.2670957930445841</v>
      </c>
      <c r="AP130">
        <v>6.3207740985052041</v>
      </c>
      <c r="AQ130">
        <v>8.2655954875197111</v>
      </c>
      <c r="AR130">
        <v>7.4508544909075987</v>
      </c>
      <c r="AS130">
        <v>21.725232611087929</v>
      </c>
      <c r="AT130">
        <v>7.7433001710009144</v>
      </c>
      <c r="AU130">
        <v>4.9328671094782939</v>
      </c>
      <c r="AV130">
        <v>3.711173370298944</v>
      </c>
      <c r="AW130">
        <v>9.5934036375725196</v>
      </c>
      <c r="AX130"/>
      <c r="AY130"/>
      <c r="AZ130"/>
      <c r="BA130"/>
      <c r="BB130"/>
      <c r="BC130"/>
      <c r="BD130"/>
      <c r="BE130"/>
      <c r="BF130"/>
      <c r="BG130"/>
      <c r="BH130"/>
      <c r="BI130"/>
      <c r="BJ130"/>
      <c r="BK130"/>
      <c r="BL130"/>
      <c r="BM130"/>
      <c r="BN130"/>
      <c r="BO130"/>
      <c r="BP130"/>
      <c r="BQ130"/>
      <c r="BR130"/>
      <c r="BS130"/>
      <c r="BT130"/>
      <c r="BU130"/>
      <c r="BV130"/>
      <c r="BW130"/>
      <c r="BX130"/>
      <c r="BY130"/>
      <c r="BZ130"/>
      <c r="CA130"/>
    </row>
    <row r="131">
      <c r="A131" t="s">
        <v>595</v>
      </c>
      <c r="B131">
        <v>2010</v>
      </c>
      <c r="C131" t="s">
        <v>600</v>
      </c>
      <c r="D131">
        <v>61</v>
      </c>
      <c r="E131" t="s">
        <v>368</v>
      </c>
      <c r="F131" t="s">
        <v>372</v>
      </c>
      <c r="G131" t="s">
        <v>206</v>
      </c>
      <c r="H131">
        <v>47.725026973064111</v>
      </c>
      <c r="I131">
        <v>51.530239354152293</v>
      </c>
      <c r="J131">
        <v>54.227479236063793</v>
      </c>
      <c r="K131">
        <v>54.350278421889143</v>
      </c>
      <c r="L131">
        <v>15.31564674193349</v>
      </c>
      <c r="M131">
        <v>28.17931209812555</v>
      </c>
      <c r="N131">
        <v>17.309261504303979</v>
      </c>
      <c r="O131">
        <v>6.1975712119641164</v>
      </c>
      <c r="P131">
        <v>2.9706686934046318</v>
      </c>
      <c r="Q131">
        <v>0.73270590060945051</v>
      </c>
      <c r="R131">
        <v>48.363519668902192</v>
      </c>
      <c r="S131">
        <v>52.17511677686413</v>
      </c>
      <c r="T131">
        <v>52.298707655611857</v>
      </c>
      <c r="U131">
        <v>59.433116450320718</v>
      </c>
      <c r="V131">
        <v>59.037259890388697</v>
      </c>
      <c r="W131" t="s">
        <v>364</v>
      </c>
      <c r="X131" t="s">
        <v>365</v>
      </c>
      <c r="Y131" t="s">
        <v>247</v>
      </c>
      <c r="Z131" t="s">
        <v>248</v>
      </c>
      <c r="AA131" t="s">
        <v>249</v>
      </c>
      <c r="AB131" t="s">
        <v>250</v>
      </c>
      <c r="AC131" t="s">
        <v>251</v>
      </c>
      <c r="AD131" t="s">
        <v>252</v>
      </c>
      <c r="AE131" t="s">
        <v>366</v>
      </c>
      <c r="AF131" t="s">
        <v>254</v>
      </c>
      <c r="AG131" t="s">
        <v>367</v>
      </c>
      <c r="AH131" t="s">
        <v>256</v>
      </c>
      <c r="AI131" t="s">
        <v>257</v>
      </c>
      <c r="AJ131" t="s">
        <v>206</v>
      </c>
      <c r="AK131">
        <v>32.483653634261103</v>
      </c>
      <c r="AL131">
        <v>43.463534399941373</v>
      </c>
      <c r="AM131">
        <v>13.5656707948195</v>
      </c>
      <c r="AN131">
        <v>63.418503929275147</v>
      </c>
      <c r="AO131">
        <v>67.256452316013679</v>
      </c>
      <c r="AP131">
        <v>41.551327263942859</v>
      </c>
      <c r="AQ131">
        <v>71.975082971880937</v>
      </c>
      <c r="AR131">
        <v>51.987426849849733</v>
      </c>
      <c r="AS131">
        <v>32.14552529186961</v>
      </c>
      <c r="AT131">
        <v>42.014374361474403</v>
      </c>
      <c r="AU131">
        <v>82.823782702970689</v>
      </c>
      <c r="AV131">
        <v>50.650943894214294</v>
      </c>
      <c r="AW131">
        <v>30.026433764462599</v>
      </c>
      <c r="AX131"/>
      <c r="AY131"/>
      <c r="AZ131"/>
      <c r="BA131"/>
      <c r="BB131"/>
      <c r="BC131"/>
      <c r="BD131"/>
      <c r="BE131"/>
      <c r="BF131"/>
      <c r="BG131"/>
      <c r="BH131"/>
      <c r="BI131"/>
      <c r="BJ131"/>
      <c r="BK131"/>
      <c r="BL131"/>
      <c r="BM131"/>
      <c r="BN131"/>
      <c r="BO131"/>
      <c r="BP131"/>
      <c r="BQ131"/>
      <c r="BR131"/>
      <c r="BS131"/>
      <c r="BT131"/>
      <c r="BU131"/>
      <c r="BV131"/>
      <c r="BW131"/>
      <c r="BX131"/>
      <c r="BY131"/>
      <c r="BZ131"/>
      <c r="CA131"/>
    </row>
    <row r="132">
      <c r="A132" t="s">
        <v>595</v>
      </c>
      <c r="B132">
        <v>2010</v>
      </c>
      <c r="C132" t="s">
        <v>600</v>
      </c>
      <c r="D132">
        <v>62</v>
      </c>
      <c r="E132" t="s">
        <v>368</v>
      </c>
      <c r="F132" t="s">
        <v>373</v>
      </c>
      <c r="G132" t="s">
        <v>206</v>
      </c>
      <c r="H132">
        <v>10.24618900685401</v>
      </c>
      <c r="I132">
        <v>12.840017874654739</v>
      </c>
      <c r="J132">
        <v>12.28415818090466</v>
      </c>
      <c r="K132">
        <v>11.57002878182902</v>
      </c>
      <c r="L132">
        <v>5.8848464574642199</v>
      </c>
      <c r="M132">
        <v>9.9911136172714148</v>
      </c>
      <c r="N132">
        <v>6.9805777398775692</v>
      </c>
      <c r="O132">
        <v>5.0853636171712946</v>
      </c>
      <c r="P132">
        <v>3.1866160044669538</v>
      </c>
      <c r="Q132">
        <v>0.36690062956289032</v>
      </c>
      <c r="R132">
        <v>10.01904671198589</v>
      </c>
      <c r="S132">
        <v>11.68153993961953</v>
      </c>
      <c r="T132">
        <v>14.114233049266611</v>
      </c>
      <c r="U132">
        <v>12.02086163367472</v>
      </c>
      <c r="V132">
        <v>12.80092561610722</v>
      </c>
      <c r="W132" t="s">
        <v>364</v>
      </c>
      <c r="X132" t="s">
        <v>365</v>
      </c>
      <c r="Y132" t="s">
        <v>247</v>
      </c>
      <c r="Z132" t="s">
        <v>248</v>
      </c>
      <c r="AA132" t="s">
        <v>249</v>
      </c>
      <c r="AB132" t="s">
        <v>250</v>
      </c>
      <c r="AC132" t="s">
        <v>251</v>
      </c>
      <c r="AD132" t="s">
        <v>252</v>
      </c>
      <c r="AE132" t="s">
        <v>366</v>
      </c>
      <c r="AF132" t="s">
        <v>254</v>
      </c>
      <c r="AG132" t="s">
        <v>367</v>
      </c>
      <c r="AH132" t="s">
        <v>256</v>
      </c>
      <c r="AI132" t="s">
        <v>257</v>
      </c>
      <c r="AJ132" t="s">
        <v>206</v>
      </c>
      <c r="AK132">
        <v>21.904802070601779</v>
      </c>
      <c r="AL132">
        <v>13.127312276186951</v>
      </c>
      <c r="AM132">
        <v>1.631109745154349</v>
      </c>
      <c r="AN132">
        <v>8.3271174396725165</v>
      </c>
      <c r="AO132">
        <v>10.804436981952341</v>
      </c>
      <c r="AP132">
        <v>19.0839284351547</v>
      </c>
      <c r="AQ132">
        <v>4.5183138195523762</v>
      </c>
      <c r="AR132">
        <v>5.4931670600154616</v>
      </c>
      <c r="AS132">
        <v>12.215528000651879</v>
      </c>
      <c r="AT132">
        <v>17.44133484195536</v>
      </c>
      <c r="AU132">
        <v>4.8456275836499474</v>
      </c>
      <c r="AV132">
        <v>4.7160600171803431</v>
      </c>
      <c r="AW132">
        <v>11.262772134615959</v>
      </c>
      <c r="AX132"/>
      <c r="AY132"/>
      <c r="AZ132"/>
      <c r="BA132"/>
      <c r="BB132"/>
      <c r="BC132"/>
      <c r="BD132"/>
      <c r="BE132"/>
      <c r="BF132"/>
      <c r="BG132"/>
      <c r="BH132"/>
      <c r="BI132"/>
      <c r="BJ132"/>
      <c r="BK132"/>
      <c r="BL132"/>
      <c r="BM132"/>
      <c r="BN132"/>
      <c r="BO132"/>
      <c r="BP132"/>
      <c r="BQ132"/>
      <c r="BR132"/>
      <c r="BS132"/>
      <c r="BT132"/>
      <c r="BU132"/>
      <c r="BV132"/>
      <c r="BW132"/>
      <c r="BX132"/>
      <c r="BY132"/>
      <c r="BZ132"/>
      <c r="CA132"/>
    </row>
    <row r="133">
      <c r="A133" t="s">
        <v>595</v>
      </c>
      <c r="B133">
        <v>2010</v>
      </c>
      <c r="C133" t="s">
        <v>600</v>
      </c>
      <c r="D133">
        <v>63</v>
      </c>
      <c r="E133" t="s">
        <v>368</v>
      </c>
      <c r="F133" t="s">
        <v>374</v>
      </c>
      <c r="G133" t="s">
        <v>206</v>
      </c>
      <c r="H133">
        <v>20.098824709189199</v>
      </c>
      <c r="I133">
        <v>20.954286345848441</v>
      </c>
      <c r="J133">
        <v>19.594003226177691</v>
      </c>
      <c r="K133">
        <v>14.94810844341665</v>
      </c>
      <c r="L133">
        <v>5.4091203911389112</v>
      </c>
      <c r="M133">
        <v>13.10047573473468</v>
      </c>
      <c r="N133">
        <v>6.289590711429212</v>
      </c>
      <c r="O133">
        <v>2.8997890951316911</v>
      </c>
      <c r="P133">
        <v>1.147198933483313</v>
      </c>
      <c r="Q133">
        <v>0.026888518797633501</v>
      </c>
      <c r="R133">
        <v>19.654221299273249</v>
      </c>
      <c r="S133">
        <v>21.972650613806909</v>
      </c>
      <c r="T133">
        <v>21.047878087946319</v>
      </c>
      <c r="U133">
        <v>18.772836710578321</v>
      </c>
      <c r="V133">
        <v>16.077005028488522</v>
      </c>
      <c r="W133" t="s">
        <v>364</v>
      </c>
      <c r="X133" t="s">
        <v>365</v>
      </c>
      <c r="Y133" t="s">
        <v>247</v>
      </c>
      <c r="Z133" t="s">
        <v>248</v>
      </c>
      <c r="AA133" t="s">
        <v>249</v>
      </c>
      <c r="AB133" t="s">
        <v>250</v>
      </c>
      <c r="AC133" t="s">
        <v>251</v>
      </c>
      <c r="AD133" t="s">
        <v>252</v>
      </c>
      <c r="AE133" t="s">
        <v>366</v>
      </c>
      <c r="AF133" t="s">
        <v>254</v>
      </c>
      <c r="AG133" t="s">
        <v>367</v>
      </c>
      <c r="AH133" t="s">
        <v>256</v>
      </c>
      <c r="AI133" t="s">
        <v>257</v>
      </c>
      <c r="AJ133" t="s">
        <v>206</v>
      </c>
      <c r="AK133">
        <v>36.540948759647179</v>
      </c>
      <c r="AL133">
        <v>6.3164046177607567</v>
      </c>
      <c r="AM133">
        <v>1.6708819905976819</v>
      </c>
      <c r="AN133">
        <v>7.4709379172163537</v>
      </c>
      <c r="AO133">
        <v>7.5524761121406199</v>
      </c>
      <c r="AP133">
        <v>24.218840890966629</v>
      </c>
      <c r="AQ133">
        <v>10.0450544300984</v>
      </c>
      <c r="AR133">
        <v>19.58851093231576</v>
      </c>
      <c r="AS133">
        <v>19.27425446457946</v>
      </c>
      <c r="AT133">
        <v>28.68166502787474</v>
      </c>
      <c r="AU133">
        <v>4.4584816768968256</v>
      </c>
      <c r="AV133">
        <v>12.32195556436797</v>
      </c>
      <c r="AW133">
        <v>20.356208589513351</v>
      </c>
      <c r="AX133"/>
      <c r="AY133"/>
      <c r="AZ133"/>
      <c r="BA133"/>
      <c r="BB133"/>
      <c r="BC133"/>
      <c r="BD133"/>
      <c r="BE133"/>
      <c r="BF133"/>
      <c r="BG133"/>
      <c r="BH133"/>
      <c r="BI133"/>
      <c r="BJ133"/>
      <c r="BK133"/>
      <c r="BL133"/>
      <c r="BM133"/>
      <c r="BN133"/>
      <c r="BO133"/>
      <c r="BP133"/>
      <c r="BQ133"/>
      <c r="BR133"/>
      <c r="BS133"/>
      <c r="BT133"/>
      <c r="BU133"/>
      <c r="BV133"/>
      <c r="BW133"/>
      <c r="BX133"/>
      <c r="BY133"/>
      <c r="BZ133"/>
      <c r="CA133"/>
    </row>
    <row r="134">
      <c r="A134" t="s">
        <v>595</v>
      </c>
      <c r="B134">
        <v>2010</v>
      </c>
      <c r="C134" t="s">
        <v>600</v>
      </c>
      <c r="D134">
        <v>64</v>
      </c>
      <c r="E134" t="s">
        <v>368</v>
      </c>
      <c r="F134" t="s">
        <v>375</v>
      </c>
      <c r="G134" t="s">
        <v>206</v>
      </c>
      <c r="H134">
        <v>0.048658852685209801</v>
      </c>
      <c r="I134">
        <v>0.2062923489166513</v>
      </c>
      <c r="J134">
        <v>0.27790736515059872</v>
      </c>
      <c r="K134">
        <v>0.1738765106608394</v>
      </c>
      <c r="L134">
        <v>0.088932615880959506</v>
      </c>
      <c r="M134">
        <v>0.24329013696602589</v>
      </c>
      <c r="N134">
        <v>0</v>
      </c>
      <c r="O134">
        <v>0</v>
      </c>
      <c r="P134">
        <v>0</v>
      </c>
      <c r="Q134">
        <v>0</v>
      </c>
      <c r="R134">
        <v>0.016145840307555299</v>
      </c>
      <c r="S134">
        <v>0.19613303935402221</v>
      </c>
      <c r="T134">
        <v>0.36191857032000679</v>
      </c>
      <c r="U134">
        <v>0.1099169251532363</v>
      </c>
      <c r="V134">
        <v>0.26983813228511272</v>
      </c>
      <c r="W134" t="s">
        <v>364</v>
      </c>
      <c r="X134" t="s">
        <v>365</v>
      </c>
      <c r="Y134" t="s">
        <v>247</v>
      </c>
      <c r="Z134" t="s">
        <v>248</v>
      </c>
      <c r="AA134" t="s">
        <v>249</v>
      </c>
      <c r="AB134" t="s">
        <v>250</v>
      </c>
      <c r="AC134" t="s">
        <v>251</v>
      </c>
      <c r="AD134" t="s">
        <v>252</v>
      </c>
      <c r="AE134" t="s">
        <v>366</v>
      </c>
      <c r="AF134" t="s">
        <v>254</v>
      </c>
      <c r="AG134" t="s">
        <v>367</v>
      </c>
      <c r="AH134" t="s">
        <v>256</v>
      </c>
      <c r="AI134" t="s">
        <v>257</v>
      </c>
      <c r="AJ134" t="s">
        <v>206</v>
      </c>
      <c r="AK134">
        <v>0.35528362739474928</v>
      </c>
      <c r="AL134">
        <v>0.43854587756968921</v>
      </c>
      <c r="AM134">
        <v>0</v>
      </c>
      <c r="AN134">
        <v>0.30595979278440938</v>
      </c>
      <c r="AO134">
        <v>0.1417060301067361</v>
      </c>
      <c r="AP134">
        <v>0.14127757911252711</v>
      </c>
      <c r="AQ134">
        <v>0.16852163426186531</v>
      </c>
      <c r="AR134">
        <v>0.17234186706327831</v>
      </c>
      <c r="AS134">
        <v>0.12741209450639571</v>
      </c>
      <c r="AT134">
        <v>0.087065504403797706</v>
      </c>
      <c r="AU134">
        <v>0</v>
      </c>
      <c r="AV134">
        <v>0</v>
      </c>
      <c r="AW134">
        <v>0.27458158201454319</v>
      </c>
      <c r="AX134"/>
      <c r="AY134"/>
      <c r="AZ134"/>
      <c r="BA134"/>
      <c r="BB134"/>
      <c r="BC134"/>
      <c r="BD134"/>
      <c r="BE134"/>
      <c r="BF134"/>
      <c r="BG134"/>
      <c r="BH134"/>
      <c r="BI134"/>
      <c r="BJ134"/>
      <c r="BK134"/>
      <c r="BL134"/>
      <c r="BM134"/>
      <c r="BN134"/>
      <c r="BO134"/>
      <c r="BP134"/>
      <c r="BQ134"/>
      <c r="BR134"/>
      <c r="BS134"/>
      <c r="BT134"/>
      <c r="BU134"/>
      <c r="BV134"/>
      <c r="BW134"/>
      <c r="BX134"/>
      <c r="BY134"/>
      <c r="BZ134"/>
      <c r="CA134"/>
    </row>
    <row r="135">
      <c r="A135" t="s">
        <v>595</v>
      </c>
      <c r="B135">
        <v>2010</v>
      </c>
      <c r="C135" t="s">
        <v>600</v>
      </c>
      <c r="D135">
        <v>65</v>
      </c>
      <c r="E135" t="s">
        <v>368</v>
      </c>
      <c r="F135" t="s">
        <v>376</v>
      </c>
      <c r="G135" t="s">
        <v>206</v>
      </c>
      <c r="H135">
        <v>1.152673693900697</v>
      </c>
      <c r="I135">
        <v>1.2131474787168759</v>
      </c>
      <c r="J135">
        <v>1.4214133644522271</v>
      </c>
      <c r="K135">
        <v>0.5863563709856856</v>
      </c>
      <c r="L135">
        <v>0.063087251442936004</v>
      </c>
      <c r="M135">
        <v>0.42011310530343132</v>
      </c>
      <c r="N135">
        <v>0.12088845680363849</v>
      </c>
      <c r="O135">
        <v>0.1255772070077438</v>
      </c>
      <c r="P135">
        <v>0.15739192130234789</v>
      </c>
      <c r="Q135">
        <v>0</v>
      </c>
      <c r="R135">
        <v>0.98954264771864886</v>
      </c>
      <c r="S135">
        <v>1.272833059512694</v>
      </c>
      <c r="T135">
        <v>1.5636153220803339</v>
      </c>
      <c r="U135">
        <v>1.204137575639755</v>
      </c>
      <c r="V135">
        <v>0.44409335172838499</v>
      </c>
      <c r="W135" t="s">
        <v>364</v>
      </c>
      <c r="X135" t="s">
        <v>365</v>
      </c>
      <c r="Y135" t="s">
        <v>247</v>
      </c>
      <c r="Z135" t="s">
        <v>248</v>
      </c>
      <c r="AA135" t="s">
        <v>249</v>
      </c>
      <c r="AB135" t="s">
        <v>250</v>
      </c>
      <c r="AC135" t="s">
        <v>251</v>
      </c>
      <c r="AD135" t="s">
        <v>252</v>
      </c>
      <c r="AE135" t="s">
        <v>366</v>
      </c>
      <c r="AF135" t="s">
        <v>254</v>
      </c>
      <c r="AG135" t="s">
        <v>367</v>
      </c>
      <c r="AH135" t="s">
        <v>256</v>
      </c>
      <c r="AI135" t="s">
        <v>257</v>
      </c>
      <c r="AJ135" t="s">
        <v>206</v>
      </c>
      <c r="AK135">
        <v>1.7797642161692839</v>
      </c>
      <c r="AL135">
        <v>0.30846053791739803</v>
      </c>
      <c r="AM135">
        <v>0.25212788221924121</v>
      </c>
      <c r="AN135">
        <v>0.057860290464334399</v>
      </c>
      <c r="AO135">
        <v>0.54897745212064797</v>
      </c>
      <c r="AP135">
        <v>3.686029258546943</v>
      </c>
      <c r="AQ135">
        <v>0.14043469521822111</v>
      </c>
      <c r="AR135">
        <v>0.30554865082440541</v>
      </c>
      <c r="AS135">
        <v>0.37135483858510981</v>
      </c>
      <c r="AT135">
        <v>1.0090462997724481</v>
      </c>
      <c r="AU135">
        <v>0.31417103116146439</v>
      </c>
      <c r="AV135">
        <v>0.80649775693214731</v>
      </c>
      <c r="AW135">
        <v>2.0108660366479638</v>
      </c>
      <c r="AX135"/>
      <c r="AY135"/>
      <c r="AZ135"/>
      <c r="BA135"/>
      <c r="BB135"/>
      <c r="BC135"/>
      <c r="BD135"/>
      <c r="BE135"/>
      <c r="BF135"/>
      <c r="BG135"/>
      <c r="BH135"/>
      <c r="BI135"/>
      <c r="BJ135"/>
      <c r="BK135"/>
      <c r="BL135"/>
      <c r="BM135"/>
      <c r="BN135"/>
      <c r="BO135"/>
      <c r="BP135"/>
      <c r="BQ135"/>
      <c r="BR135"/>
      <c r="BS135"/>
      <c r="BT135"/>
      <c r="BU135"/>
      <c r="BV135"/>
      <c r="BW135"/>
      <c r="BX135"/>
      <c r="BY135"/>
      <c r="BZ135"/>
      <c r="CA135"/>
    </row>
    <row r="136">
      <c r="A136" t="s">
        <v>595</v>
      </c>
      <c r="B136">
        <v>2010</v>
      </c>
      <c r="C136" t="s">
        <v>600</v>
      </c>
      <c r="D136">
        <v>66</v>
      </c>
      <c r="E136" t="s">
        <v>368</v>
      </c>
      <c r="F136" t="s">
        <v>377</v>
      </c>
      <c r="G136" t="s">
        <v>206</v>
      </c>
      <c r="H136">
        <v>16.679671140378741</v>
      </c>
      <c r="I136">
        <v>7.8622140872582529</v>
      </c>
      <c r="J136">
        <v>4.3702277928652871</v>
      </c>
      <c r="K136">
        <v>2.210416482690392</v>
      </c>
      <c r="L136">
        <v>0.13918042531359071</v>
      </c>
      <c r="M136">
        <v>1.920452055246072</v>
      </c>
      <c r="N136">
        <v>0</v>
      </c>
      <c r="O136">
        <v>0</v>
      </c>
      <c r="P136">
        <v>0</v>
      </c>
      <c r="Q136">
        <v>0</v>
      </c>
      <c r="R136">
        <v>18.591235370707249</v>
      </c>
      <c r="S136">
        <v>9.2305824162589847</v>
      </c>
      <c r="T136">
        <v>6.2261698744009113</v>
      </c>
      <c r="U136">
        <v>3.5832228043166401</v>
      </c>
      <c r="V136">
        <v>2.0538430315912</v>
      </c>
      <c r="W136" t="s">
        <v>364</v>
      </c>
      <c r="X136" t="s">
        <v>365</v>
      </c>
      <c r="Y136" t="s">
        <v>247</v>
      </c>
      <c r="Z136" t="s">
        <v>248</v>
      </c>
      <c r="AA136" t="s">
        <v>249</v>
      </c>
      <c r="AB136" t="s">
        <v>250</v>
      </c>
      <c r="AC136" t="s">
        <v>251</v>
      </c>
      <c r="AD136" t="s">
        <v>252</v>
      </c>
      <c r="AE136" t="s">
        <v>366</v>
      </c>
      <c r="AF136" t="s">
        <v>254</v>
      </c>
      <c r="AG136" t="s">
        <v>367</v>
      </c>
      <c r="AH136" t="s">
        <v>256</v>
      </c>
      <c r="AI136" t="s">
        <v>257</v>
      </c>
      <c r="AJ136" t="s">
        <v>206</v>
      </c>
      <c r="AK136">
        <v>0.43498353601464279</v>
      </c>
      <c r="AL136">
        <v>1.559834433806397</v>
      </c>
      <c r="AM136">
        <v>0.084042627406413703</v>
      </c>
      <c r="AN136">
        <v>6.2992716152837982</v>
      </c>
      <c r="AO136">
        <v>4.370976334973788</v>
      </c>
      <c r="AP136">
        <v>2.9755750715774059</v>
      </c>
      <c r="AQ136">
        <v>3.6324794930983568</v>
      </c>
      <c r="AR136">
        <v>14.377797678626809</v>
      </c>
      <c r="AS136">
        <v>2.1054842768655608</v>
      </c>
      <c r="AT136">
        <v>0.5956769006774616</v>
      </c>
      <c r="AU136">
        <v>1.751281919560246</v>
      </c>
      <c r="AV136">
        <v>26.36313228293174</v>
      </c>
      <c r="AW136">
        <v>25.5818397487722</v>
      </c>
      <c r="AX136"/>
      <c r="AY136"/>
      <c r="AZ136"/>
      <c r="BA136"/>
      <c r="BB136"/>
      <c r="BC136"/>
      <c r="BD136"/>
      <c r="BE136"/>
      <c r="BF136"/>
      <c r="BG136"/>
      <c r="BH136"/>
      <c r="BI136"/>
      <c r="BJ136"/>
      <c r="BK136"/>
      <c r="BL136"/>
      <c r="BM136"/>
      <c r="BN136"/>
      <c r="BO136"/>
      <c r="BP136"/>
      <c r="BQ136"/>
      <c r="BR136"/>
      <c r="BS136"/>
      <c r="BT136"/>
      <c r="BU136"/>
      <c r="BV136"/>
      <c r="BW136"/>
      <c r="BX136"/>
      <c r="BY136"/>
      <c r="BZ136"/>
      <c r="CA136"/>
    </row>
    <row r="137">
      <c r="A137" t="s">
        <v>595</v>
      </c>
      <c r="B137">
        <v>2010</v>
      </c>
      <c r="C137" t="s">
        <v>600</v>
      </c>
      <c r="D137">
        <v>67</v>
      </c>
      <c r="E137" t="s">
        <v>368</v>
      </c>
      <c r="F137" t="s">
        <v>378</v>
      </c>
      <c r="G137" t="s">
        <v>206</v>
      </c>
      <c r="H137">
        <v>0.017476235379927402</v>
      </c>
      <c r="I137">
        <v>0.0466191687471188</v>
      </c>
      <c r="J137">
        <v>0</v>
      </c>
      <c r="K137">
        <v>0.091831155974030299</v>
      </c>
      <c r="L137">
        <v>0</v>
      </c>
      <c r="M137">
        <v>0</v>
      </c>
      <c r="N137">
        <v>0</v>
      </c>
      <c r="O137">
        <v>0</v>
      </c>
      <c r="P137">
        <v>0</v>
      </c>
      <c r="Q137">
        <v>0</v>
      </c>
      <c r="R137">
        <v>0.022484116396104099</v>
      </c>
      <c r="S137">
        <v>0.048316127307864901</v>
      </c>
      <c r="T137">
        <v>0.011750450522415801</v>
      </c>
      <c r="U137">
        <v>0</v>
      </c>
      <c r="V137">
        <v>0.1181260421926822</v>
      </c>
      <c r="W137" t="s">
        <v>364</v>
      </c>
      <c r="X137" t="s">
        <v>365</v>
      </c>
      <c r="Y137" t="s">
        <v>247</v>
      </c>
      <c r="Z137" t="s">
        <v>248</v>
      </c>
      <c r="AA137" t="s">
        <v>249</v>
      </c>
      <c r="AB137" t="s">
        <v>250</v>
      </c>
      <c r="AC137" t="s">
        <v>251</v>
      </c>
      <c r="AD137" t="s">
        <v>252</v>
      </c>
      <c r="AE137" t="s">
        <v>366</v>
      </c>
      <c r="AF137" t="s">
        <v>254</v>
      </c>
      <c r="AG137" t="s">
        <v>367</v>
      </c>
      <c r="AH137" t="s">
        <v>256</v>
      </c>
      <c r="AI137" t="s">
        <v>257</v>
      </c>
      <c r="AJ137" t="s">
        <v>206</v>
      </c>
      <c r="AK137">
        <v>0</v>
      </c>
      <c r="AL137">
        <v>0.046132416948442397</v>
      </c>
      <c r="AM137">
        <v>0</v>
      </c>
      <c r="AN137">
        <v>0</v>
      </c>
      <c r="AO137">
        <v>0</v>
      </c>
      <c r="AP137">
        <v>0.0142888056828564</v>
      </c>
      <c r="AQ137">
        <v>0.13104614014741059</v>
      </c>
      <c r="AR137">
        <v>0.036793008314231102</v>
      </c>
      <c r="AS137">
        <v>0.16836592632605829</v>
      </c>
      <c r="AT137">
        <v>0</v>
      </c>
      <c r="AU137">
        <v>0</v>
      </c>
      <c r="AV137">
        <v>0</v>
      </c>
      <c r="AW137">
        <v>0</v>
      </c>
      <c r="AX137"/>
      <c r="AY137"/>
      <c r="AZ137"/>
      <c r="BA137"/>
      <c r="BB137"/>
      <c r="BC137"/>
      <c r="BD137"/>
      <c r="BE137"/>
      <c r="BF137"/>
      <c r="BG137"/>
      <c r="BH137"/>
      <c r="BI137"/>
      <c r="BJ137"/>
      <c r="BK137"/>
      <c r="BL137"/>
      <c r="BM137"/>
      <c r="BN137"/>
      <c r="BO137"/>
      <c r="BP137"/>
      <c r="BQ137"/>
      <c r="BR137"/>
      <c r="BS137"/>
      <c r="BT137"/>
      <c r="BU137"/>
      <c r="BV137"/>
      <c r="BW137"/>
      <c r="BX137"/>
      <c r="BY137"/>
      <c r="BZ137"/>
      <c r="CA137"/>
    </row>
    <row r="138">
      <c r="A138" t="s">
        <v>595</v>
      </c>
      <c r="B138">
        <v>2010</v>
      </c>
      <c r="C138" t="s">
        <v>600</v>
      </c>
      <c r="D138">
        <v>68</v>
      </c>
      <c r="E138" t="s">
        <v>368</v>
      </c>
      <c r="F138" t="s">
        <v>379</v>
      </c>
      <c r="G138" t="s">
        <v>206</v>
      </c>
      <c r="H138">
        <v>0.083338920096678107</v>
      </c>
      <c r="I138">
        <v>0</v>
      </c>
      <c r="J138">
        <v>0</v>
      </c>
      <c r="K138">
        <v>0</v>
      </c>
      <c r="L138">
        <v>0</v>
      </c>
      <c r="M138">
        <v>0</v>
      </c>
      <c r="N138">
        <v>0</v>
      </c>
      <c r="O138">
        <v>0</v>
      </c>
      <c r="P138">
        <v>0</v>
      </c>
      <c r="Q138">
        <v>0</v>
      </c>
      <c r="R138">
        <v>0.1072200012785081</v>
      </c>
      <c r="S138">
        <v>0</v>
      </c>
      <c r="T138">
        <v>0</v>
      </c>
      <c r="U138">
        <v>0</v>
      </c>
      <c r="V138">
        <v>0</v>
      </c>
      <c r="W138" t="s">
        <v>364</v>
      </c>
      <c r="X138" t="s">
        <v>365</v>
      </c>
      <c r="Y138" t="s">
        <v>247</v>
      </c>
      <c r="Z138" t="s">
        <v>248</v>
      </c>
      <c r="AA138" t="s">
        <v>249</v>
      </c>
      <c r="AB138" t="s">
        <v>250</v>
      </c>
      <c r="AC138" t="s">
        <v>251</v>
      </c>
      <c r="AD138" t="s">
        <v>252</v>
      </c>
      <c r="AE138" t="s">
        <v>366</v>
      </c>
      <c r="AF138" t="s">
        <v>254</v>
      </c>
      <c r="AG138" t="s">
        <v>367</v>
      </c>
      <c r="AH138" t="s">
        <v>256</v>
      </c>
      <c r="AI138" t="s">
        <v>257</v>
      </c>
      <c r="AJ138" t="s">
        <v>206</v>
      </c>
      <c r="AK138">
        <v>0</v>
      </c>
      <c r="AL138">
        <v>0</v>
      </c>
      <c r="AM138">
        <v>0</v>
      </c>
      <c r="AN138">
        <v>0</v>
      </c>
      <c r="AO138">
        <v>0</v>
      </c>
      <c r="AP138">
        <v>0</v>
      </c>
      <c r="AQ138">
        <v>0</v>
      </c>
      <c r="AR138">
        <v>0</v>
      </c>
      <c r="AS138">
        <v>0</v>
      </c>
      <c r="AT138">
        <v>0</v>
      </c>
      <c r="AU138">
        <v>0</v>
      </c>
      <c r="AV138">
        <v>0.21023454489623669</v>
      </c>
      <c r="AW138">
        <v>0</v>
      </c>
      <c r="AX138"/>
      <c r="AY138"/>
      <c r="AZ138"/>
      <c r="BA138"/>
      <c r="BB138"/>
      <c r="BC138"/>
      <c r="BD138"/>
      <c r="BE138"/>
      <c r="BF138"/>
      <c r="BG138"/>
      <c r="BH138"/>
      <c r="BI138"/>
      <c r="BJ138"/>
      <c r="BK138"/>
      <c r="BL138"/>
      <c r="BM138"/>
      <c r="BN138"/>
      <c r="BO138"/>
      <c r="BP138"/>
      <c r="BQ138"/>
      <c r="BR138"/>
      <c r="BS138"/>
      <c r="BT138"/>
      <c r="BU138"/>
      <c r="BV138"/>
      <c r="BW138"/>
      <c r="BX138"/>
      <c r="BY138"/>
      <c r="BZ138"/>
      <c r="CA138"/>
    </row>
    <row r="139">
      <c r="A139" t="s">
        <v>595</v>
      </c>
      <c r="B139">
        <v>2010</v>
      </c>
      <c r="C139" t="s">
        <v>600</v>
      </c>
      <c r="D139">
        <v>69</v>
      </c>
      <c r="E139" t="s">
        <v>368</v>
      </c>
      <c r="F139" t="s">
        <v>380</v>
      </c>
      <c r="G139" t="s">
        <v>206</v>
      </c>
      <c r="H139">
        <v>0.050287115463998402</v>
      </c>
      <c r="I139">
        <v>0</v>
      </c>
      <c r="J139">
        <v>0</v>
      </c>
      <c r="K139">
        <v>0</v>
      </c>
      <c r="L139">
        <v>0.12902992836700969</v>
      </c>
      <c r="M139">
        <v>0</v>
      </c>
      <c r="N139">
        <v>0</v>
      </c>
      <c r="O139">
        <v>0.17950483940779291</v>
      </c>
      <c r="P139">
        <v>0</v>
      </c>
      <c r="Q139">
        <v>0.015754915737939301</v>
      </c>
      <c r="R139">
        <v>0.064697077644966003</v>
      </c>
      <c r="S139">
        <v>0</v>
      </c>
      <c r="T139">
        <v>0</v>
      </c>
      <c r="U139">
        <v>0</v>
      </c>
      <c r="V139">
        <v>0.10980737650953711</v>
      </c>
      <c r="W139" t="s">
        <v>364</v>
      </c>
      <c r="X139" t="s">
        <v>365</v>
      </c>
      <c r="Y139" t="s">
        <v>247</v>
      </c>
      <c r="Z139" t="s">
        <v>248</v>
      </c>
      <c r="AA139" t="s">
        <v>249</v>
      </c>
      <c r="AB139" t="s">
        <v>250</v>
      </c>
      <c r="AC139" t="s">
        <v>251</v>
      </c>
      <c r="AD139" t="s">
        <v>252</v>
      </c>
      <c r="AE139" t="s">
        <v>366</v>
      </c>
      <c r="AF139" t="s">
        <v>254</v>
      </c>
      <c r="AG139" t="s">
        <v>367</v>
      </c>
      <c r="AH139" t="s">
        <v>256</v>
      </c>
      <c r="AI139" t="s">
        <v>257</v>
      </c>
      <c r="AJ139" t="s">
        <v>206</v>
      </c>
      <c r="AK139">
        <v>0</v>
      </c>
      <c r="AL139">
        <v>0</v>
      </c>
      <c r="AM139">
        <v>0.075590872661905006</v>
      </c>
      <c r="AN139">
        <v>0</v>
      </c>
      <c r="AO139">
        <v>0</v>
      </c>
      <c r="AP139">
        <v>0</v>
      </c>
      <c r="AQ139">
        <v>0.020903883932291801</v>
      </c>
      <c r="AR139">
        <v>0.20757376904133459</v>
      </c>
      <c r="AS139">
        <v>0</v>
      </c>
      <c r="AT139">
        <v>0.0811275435466116</v>
      </c>
      <c r="AU139">
        <v>0</v>
      </c>
      <c r="AV139">
        <v>0</v>
      </c>
      <c r="AW139">
        <v>0</v>
      </c>
      <c r="AX139"/>
      <c r="AY139"/>
      <c r="AZ139"/>
      <c r="BA139"/>
      <c r="BB139"/>
      <c r="BC139"/>
      <c r="BD139"/>
      <c r="BE139"/>
      <c r="BF139"/>
      <c r="BG139"/>
      <c r="BH139"/>
      <c r="BI139"/>
      <c r="BJ139"/>
      <c r="BK139"/>
      <c r="BL139"/>
      <c r="BM139"/>
      <c r="BN139"/>
      <c r="BO139"/>
      <c r="BP139"/>
      <c r="BQ139"/>
      <c r="BR139"/>
      <c r="BS139"/>
      <c r="BT139"/>
      <c r="BU139"/>
      <c r="BV139"/>
      <c r="BW139"/>
      <c r="BX139"/>
      <c r="BY139"/>
      <c r="BZ139"/>
      <c r="CA139"/>
    </row>
    <row r="140">
      <c r="A140" t="s">
        <v>595</v>
      </c>
      <c r="B140">
        <v>2010</v>
      </c>
      <c r="C140" t="s">
        <v>600</v>
      </c>
      <c r="D140">
        <v>70</v>
      </c>
      <c r="E140" t="s">
        <v>368</v>
      </c>
      <c r="F140" t="s">
        <v>381</v>
      </c>
      <c r="G140" t="s">
        <v>206</v>
      </c>
      <c r="H140">
        <v>0</v>
      </c>
      <c r="I140">
        <v>0</v>
      </c>
      <c r="J140">
        <v>0</v>
      </c>
      <c r="K140">
        <v>0</v>
      </c>
      <c r="L140">
        <v>0.3061636274483493</v>
      </c>
      <c r="M140">
        <v>0</v>
      </c>
      <c r="N140">
        <v>0.1593058626435126</v>
      </c>
      <c r="O140">
        <v>0</v>
      </c>
      <c r="P140">
        <v>0.078008654078822307</v>
      </c>
      <c r="Q140">
        <v>0.94080479138465412</v>
      </c>
      <c r="R140">
        <v>0</v>
      </c>
      <c r="S140">
        <v>0</v>
      </c>
      <c r="T140">
        <v>0</v>
      </c>
      <c r="U140">
        <v>0</v>
      </c>
      <c r="V140">
        <v>0.055668813351710499</v>
      </c>
      <c r="W140" t="s">
        <v>364</v>
      </c>
      <c r="X140" t="s">
        <v>365</v>
      </c>
      <c r="Y140" t="s">
        <v>247</v>
      </c>
      <c r="Z140" t="s">
        <v>248</v>
      </c>
      <c r="AA140" t="s">
        <v>249</v>
      </c>
      <c r="AB140" t="s">
        <v>250</v>
      </c>
      <c r="AC140" t="s">
        <v>251</v>
      </c>
      <c r="AD140" t="s">
        <v>252</v>
      </c>
      <c r="AE140" t="s">
        <v>366</v>
      </c>
      <c r="AF140" t="s">
        <v>254</v>
      </c>
      <c r="AG140" t="s">
        <v>367</v>
      </c>
      <c r="AH140" t="s">
        <v>256</v>
      </c>
      <c r="AI140" t="s">
        <v>257</v>
      </c>
      <c r="AJ140" t="s">
        <v>206</v>
      </c>
      <c r="AK140">
        <v>0</v>
      </c>
      <c r="AL140">
        <v>0.020250785752849401</v>
      </c>
      <c r="AM140">
        <v>0.40925355750874792</v>
      </c>
      <c r="AN140">
        <v>0</v>
      </c>
      <c r="AO140">
        <v>0</v>
      </c>
      <c r="AP140">
        <v>0.051020934411643702</v>
      </c>
      <c r="AQ140">
        <v>0.049535771973316697</v>
      </c>
      <c r="AR140">
        <v>0.040835523681040202</v>
      </c>
      <c r="AS140">
        <v>0</v>
      </c>
      <c r="AT140">
        <v>0</v>
      </c>
      <c r="AU140">
        <v>0</v>
      </c>
      <c r="AV140">
        <v>0.0132217859820598</v>
      </c>
      <c r="AW140">
        <v>0</v>
      </c>
      <c r="AX140"/>
      <c r="AY140"/>
      <c r="AZ140"/>
      <c r="BA140"/>
      <c r="BB140"/>
      <c r="BC140"/>
      <c r="BD140"/>
      <c r="BE140"/>
      <c r="BF140"/>
      <c r="BG140"/>
      <c r="BH140"/>
      <c r="BI140"/>
      <c r="BJ140"/>
      <c r="BK140"/>
      <c r="BL140"/>
      <c r="BM140"/>
      <c r="BN140"/>
      <c r="BO140"/>
      <c r="BP140"/>
      <c r="BQ140"/>
      <c r="BR140"/>
      <c r="BS140"/>
      <c r="BT140"/>
      <c r="BU140"/>
      <c r="BV140"/>
      <c r="BW140"/>
      <c r="BX140"/>
      <c r="BY140"/>
      <c r="BZ140"/>
      <c r="CA140"/>
    </row>
    <row r="141">
      <c r="A141" t="s">
        <v>595</v>
      </c>
      <c r="B141">
        <v>2010</v>
      </c>
      <c r="C141" t="s">
        <v>600</v>
      </c>
      <c r="D141">
        <v>71</v>
      </c>
      <c r="E141" t="s">
        <v>368</v>
      </c>
      <c r="F141" t="s">
        <v>47</v>
      </c>
      <c r="G141" t="s">
        <v>206</v>
      </c>
      <c r="H141">
        <v>0</v>
      </c>
      <c r="I141">
        <v>0</v>
      </c>
      <c r="J141">
        <v>0.0066730948123807999</v>
      </c>
      <c r="K141">
        <v>0.0033524429471587999</v>
      </c>
      <c r="L141">
        <v>0</v>
      </c>
      <c r="M141">
        <v>0</v>
      </c>
      <c r="N141">
        <v>0.015049783401213501</v>
      </c>
      <c r="O141">
        <v>0</v>
      </c>
      <c r="P141">
        <v>0</v>
      </c>
      <c r="Q141">
        <v>0</v>
      </c>
      <c r="R141">
        <v>0</v>
      </c>
      <c r="S141">
        <v>0</v>
      </c>
      <c r="T141">
        <v>0</v>
      </c>
      <c r="U141">
        <v>0.0085922250648444998</v>
      </c>
      <c r="V141">
        <v>0</v>
      </c>
      <c r="W141" t="s">
        <v>364</v>
      </c>
      <c r="X141" t="s">
        <v>365</v>
      </c>
      <c r="Y141" t="s">
        <v>247</v>
      </c>
      <c r="Z141" t="s">
        <v>248</v>
      </c>
      <c r="AA141" t="s">
        <v>249</v>
      </c>
      <c r="AB141" t="s">
        <v>250</v>
      </c>
      <c r="AC141" t="s">
        <v>251</v>
      </c>
      <c r="AD141" t="s">
        <v>252</v>
      </c>
      <c r="AE141" t="s">
        <v>366</v>
      </c>
      <c r="AF141" t="s">
        <v>254</v>
      </c>
      <c r="AG141" t="s">
        <v>367</v>
      </c>
      <c r="AH141" t="s">
        <v>256</v>
      </c>
      <c r="AI141" t="s">
        <v>257</v>
      </c>
      <c r="AJ141" t="s">
        <v>206</v>
      </c>
      <c r="AK141">
        <v>0</v>
      </c>
      <c r="AL141">
        <v>0</v>
      </c>
      <c r="AM141">
        <v>0</v>
      </c>
      <c r="AN141">
        <v>0.017369003130501701</v>
      </c>
      <c r="AO141">
        <v>0</v>
      </c>
      <c r="AP141">
        <v>0</v>
      </c>
      <c r="AQ141">
        <v>0</v>
      </c>
      <c r="AR141">
        <v>0</v>
      </c>
      <c r="AS141">
        <v>0</v>
      </c>
      <c r="AT141">
        <v>0.0090242121282140993</v>
      </c>
      <c r="AU141">
        <v>0</v>
      </c>
      <c r="AV141">
        <v>0</v>
      </c>
      <c r="AW141">
        <v>0</v>
      </c>
      <c r="AX141"/>
      <c r="AY141"/>
      <c r="AZ141"/>
      <c r="BA141"/>
      <c r="BB141"/>
      <c r="BC141"/>
      <c r="BD141"/>
      <c r="BE141"/>
      <c r="BF141"/>
      <c r="BG141"/>
      <c r="BH141"/>
      <c r="BI141"/>
      <c r="BJ141"/>
      <c r="BK141"/>
      <c r="BL141"/>
      <c r="BM141"/>
      <c r="BN141"/>
      <c r="BO141"/>
      <c r="BP141"/>
      <c r="BQ141"/>
      <c r="BR141"/>
      <c r="BS141"/>
      <c r="BT141"/>
      <c r="BU141"/>
      <c r="BV141"/>
      <c r="BW141"/>
      <c r="BX141"/>
      <c r="BY141"/>
      <c r="BZ141"/>
      <c r="CA141"/>
    </row>
    <row r="142">
      <c r="A142" t="s">
        <v>595</v>
      </c>
      <c r="B142">
        <v>2010</v>
      </c>
      <c r="C142" t="s">
        <v>600</v>
      </c>
      <c r="D142">
        <v>122</v>
      </c>
      <c r="E142" t="s">
        <v>18</v>
      </c>
      <c r="F142" t="s">
        <v>14</v>
      </c>
      <c r="G142" t="s">
        <v>615</v>
      </c>
      <c r="H142">
        <v>5.3135239948711046</v>
      </c>
      <c r="I142">
        <v>9.8141756542025114</v>
      </c>
      <c r="J142">
        <v>16.80632833418754</v>
      </c>
      <c r="K142">
        <v>32.150072182873693</v>
      </c>
      <c r="L142">
        <v>84.457711412328266</v>
      </c>
      <c r="M142">
        <v>45.145037016712877</v>
      </c>
      <c r="N142">
        <v>77.305889974862467</v>
      </c>
      <c r="O142">
        <v>91.603313086686086</v>
      </c>
      <c r="P142">
        <v>96.217200662189029</v>
      </c>
      <c r="Q142">
        <v>99.11167442883773</v>
      </c>
      <c r="R142">
        <v>4.0863802610125566</v>
      </c>
      <c r="S142">
        <v>7.0920189405729808</v>
      </c>
      <c r="T142">
        <v>12.748221880278271</v>
      </c>
      <c r="U142">
        <v>16.488849612918731</v>
      </c>
      <c r="V142">
        <v>33.244323591505527</v>
      </c>
      <c r="W142" t="s">
        <v>364</v>
      </c>
      <c r="X142" t="s">
        <v>365</v>
      </c>
      <c r="Y142" t="s">
        <v>247</v>
      </c>
      <c r="Z142" t="s">
        <v>248</v>
      </c>
      <c r="AA142" t="s">
        <v>249</v>
      </c>
      <c r="AB142" t="s">
        <v>250</v>
      </c>
      <c r="AC142" t="s">
        <v>251</v>
      </c>
      <c r="AD142" t="s">
        <v>252</v>
      </c>
      <c r="AE142" t="s">
        <v>366</v>
      </c>
      <c r="AF142" t="s">
        <v>254</v>
      </c>
      <c r="AG142" t="s">
        <v>367</v>
      </c>
      <c r="AH142" t="s">
        <v>256</v>
      </c>
      <c r="AI142" t="s">
        <v>257</v>
      </c>
      <c r="AJ142" t="s">
        <v>206</v>
      </c>
      <c r="AK142">
        <v>25.779728888827911</v>
      </c>
      <c r="AL142">
        <v>37.729143628574519</v>
      </c>
      <c r="AM142">
        <v>86.342448975248786</v>
      </c>
      <c r="AN142">
        <v>15.51372432680737</v>
      </c>
      <c r="AO142">
        <v>21.24389371836094</v>
      </c>
      <c r="AP142">
        <v>19.45215486974698</v>
      </c>
      <c r="AQ142">
        <v>13.74564963153286</v>
      </c>
      <c r="AR142">
        <v>5.4028980577559116</v>
      </c>
      <c r="AS142">
        <v>39.893169417561431</v>
      </c>
      <c r="AT142">
        <v>30.540503069552049</v>
      </c>
      <c r="AU142">
        <v>34.402338606812137</v>
      </c>
      <c r="AV142">
        <v>8.9872068495162249</v>
      </c>
      <c r="AW142">
        <v>10.48110301404836</v>
      </c>
      <c r="AX142"/>
      <c r="AY142">
        <v>875.29695299999992</v>
      </c>
      <c r="AZ142">
        <v>1617.404008</v>
      </c>
      <c r="BA142">
        <v>2767.593738999999</v>
      </c>
      <c r="BB142">
        <v>5293.8912489999993</v>
      </c>
      <c r="BC142">
        <v>13912.17558499997</v>
      </c>
      <c r="BD142">
        <v>1658.8196700000001</v>
      </c>
      <c r="BE142">
        <v>2839.310548999998</v>
      </c>
      <c r="BF142">
        <v>3366.8591700000038</v>
      </c>
      <c r="BG142">
        <v>3535.1378540000019</v>
      </c>
      <c r="BH142">
        <v>3639.2391040000002</v>
      </c>
      <c r="BI142">
        <v>523.26259600000003</v>
      </c>
      <c r="BJ142">
        <v>906.87389999999948</v>
      </c>
      <c r="BK142">
        <v>1631.814974000001</v>
      </c>
      <c r="BL142">
        <v>2110.7327660000001</v>
      </c>
      <c r="BM142">
        <v>4254.3109510000013</v>
      </c>
      <c r="BN142">
        <v>2377.2940989999988</v>
      </c>
      <c r="BO142">
        <v>1229.9596200000001</v>
      </c>
      <c r="BP142">
        <v>8542.7747760000057</v>
      </c>
      <c r="BQ142">
        <v>981.8932980000011</v>
      </c>
      <c r="BR142">
        <v>1351.8019230000029</v>
      </c>
      <c r="BS142">
        <v>1228.321596</v>
      </c>
      <c r="BT142">
        <v>553.71010200000023</v>
      </c>
      <c r="BU142">
        <v>422.62597699999969</v>
      </c>
      <c r="BV142">
        <v>3581.0583630000042</v>
      </c>
      <c r="BW142">
        <v>1869.8077859999969</v>
      </c>
      <c r="BX142">
        <v>1372.6011199999989</v>
      </c>
      <c r="BY142">
        <v>586.6990090000005</v>
      </c>
      <c r="BZ142">
        <v>367.81386500000002</v>
      </c>
      <c r="CA142"/>
    </row>
    <row r="143">
      <c r="A143" t="s">
        <v>595</v>
      </c>
      <c r="B143">
        <v>2010</v>
      </c>
      <c r="C143" t="s">
        <v>600</v>
      </c>
      <c r="D143">
        <v>123</v>
      </c>
      <c r="E143" t="s">
        <v>18</v>
      </c>
      <c r="F143" t="s">
        <v>52</v>
      </c>
      <c r="G143" t="s">
        <v>206</v>
      </c>
      <c r="H143">
        <v>94.68647600512881</v>
      </c>
      <c r="I143">
        <v>90.185824345797371</v>
      </c>
      <c r="J143">
        <v>83.193671665812445</v>
      </c>
      <c r="K143">
        <v>67.849927817126286</v>
      </c>
      <c r="L143">
        <v>15.54228858767174</v>
      </c>
      <c r="M143">
        <v>54.854962983287052</v>
      </c>
      <c r="N143">
        <v>22.694110025137441</v>
      </c>
      <c r="O143">
        <v>8.3966869133139248</v>
      </c>
      <c r="P143">
        <v>3.7827993378109781</v>
      </c>
      <c r="Q143">
        <v>0.88832557116226596</v>
      </c>
      <c r="R143">
        <v>95.913619738987464</v>
      </c>
      <c r="S143">
        <v>92.907981059427058</v>
      </c>
      <c r="T143">
        <v>87.251778119721507</v>
      </c>
      <c r="U143">
        <v>83.511150387081329</v>
      </c>
      <c r="V143">
        <v>66.755676408494736</v>
      </c>
      <c r="W143" t="s">
        <v>364</v>
      </c>
      <c r="X143" t="s">
        <v>365</v>
      </c>
      <c r="Y143" t="s">
        <v>247</v>
      </c>
      <c r="Z143" t="s">
        <v>248</v>
      </c>
      <c r="AA143" t="s">
        <v>249</v>
      </c>
      <c r="AB143" t="s">
        <v>250</v>
      </c>
      <c r="AC143" t="s">
        <v>251</v>
      </c>
      <c r="AD143" t="s">
        <v>252</v>
      </c>
      <c r="AE143" t="s">
        <v>366</v>
      </c>
      <c r="AF143" t="s">
        <v>254</v>
      </c>
      <c r="AG143" t="s">
        <v>367</v>
      </c>
      <c r="AH143" t="s">
        <v>256</v>
      </c>
      <c r="AI143" t="s">
        <v>257</v>
      </c>
      <c r="AJ143" t="s">
        <v>206</v>
      </c>
      <c r="AK143">
        <v>74.220271111172238</v>
      </c>
      <c r="AL143">
        <v>62.270856371425523</v>
      </c>
      <c r="AM143">
        <v>13.65755102475142</v>
      </c>
      <c r="AN143">
        <v>84.486275673192608</v>
      </c>
      <c r="AO143">
        <v>78.75610628163912</v>
      </c>
      <c r="AP143">
        <v>80.547845130253023</v>
      </c>
      <c r="AQ143">
        <v>86.254350368467087</v>
      </c>
      <c r="AR143">
        <v>94.597101942244095</v>
      </c>
      <c r="AS143">
        <v>60.106830582438519</v>
      </c>
      <c r="AT143">
        <v>69.459496930447742</v>
      </c>
      <c r="AU143">
        <v>65.597661393187806</v>
      </c>
      <c r="AV143">
        <v>91.012793150483787</v>
      </c>
      <c r="AW143">
        <v>89.518896985951685</v>
      </c>
      <c r="AX143"/>
      <c r="AY143">
        <v>15597.705782000019</v>
      </c>
      <c r="AZ143">
        <v>14862.87986900002</v>
      </c>
      <c r="BA143">
        <v>13699.97540500001</v>
      </c>
      <c r="BB143">
        <v>11172.29650599997</v>
      </c>
      <c r="BC143">
        <v>2560.1812339999992</v>
      </c>
      <c r="BD143">
        <v>2015.603432999997</v>
      </c>
      <c r="BE143">
        <v>833.51509199999987</v>
      </c>
      <c r="BF143">
        <v>308.61833899999988</v>
      </c>
      <c r="BG143">
        <v>138.98468299999999</v>
      </c>
      <c r="BH143">
        <v>32.618046</v>
      </c>
      <c r="BI143">
        <v>12281.776646</v>
      </c>
      <c r="BJ143">
        <v>11880.371983000019</v>
      </c>
      <c r="BK143">
        <v>11168.518980999979</v>
      </c>
      <c r="BL143">
        <v>10690.237681000001</v>
      </c>
      <c r="BM143">
        <v>8542.7939120000028</v>
      </c>
      <c r="BN143">
        <v>6844.2695150000054</v>
      </c>
      <c r="BO143">
        <v>2030.0126499999981</v>
      </c>
      <c r="BP143">
        <v>1351.286462</v>
      </c>
      <c r="BQ143">
        <v>5347.2980509999998</v>
      </c>
      <c r="BR143">
        <v>5011.4473990000006</v>
      </c>
      <c r="BS143">
        <v>5086.2569390000008</v>
      </c>
      <c r="BT143">
        <v>3474.5469600000019</v>
      </c>
      <c r="BU143">
        <v>7399.5830020000039</v>
      </c>
      <c r="BV143">
        <v>5395.5619839999999</v>
      </c>
      <c r="BW143">
        <v>4252.5792019999972</v>
      </c>
      <c r="BX143">
        <v>2617.2471740000019</v>
      </c>
      <c r="BY143">
        <v>5941.4583910000019</v>
      </c>
      <c r="BZ143">
        <v>3141.491067000004</v>
      </c>
      <c r="CA143"/>
    </row>
    <row r="144">
      <c r="A144" t="s">
        <v>595</v>
      </c>
      <c r="B144">
        <v>2010</v>
      </c>
      <c r="C144" t="s">
        <v>600</v>
      </c>
      <c r="D144">
        <v>124</v>
      </c>
      <c r="E144" t="s">
        <v>51</v>
      </c>
      <c r="F144" t="s">
        <v>15</v>
      </c>
      <c r="G144" t="s">
        <v>616</v>
      </c>
      <c r="H144">
        <v>2.281925459178487</v>
      </c>
      <c r="I144">
        <v>4.7243805855426917</v>
      </c>
      <c r="J144">
        <v>8.0456623507151459</v>
      </c>
      <c r="K144">
        <v>15.984235235834889</v>
      </c>
      <c r="L144">
        <v>50.610995700478171</v>
      </c>
      <c r="M144">
        <v>25.025515947708971</v>
      </c>
      <c r="N144">
        <v>45.089328127068157</v>
      </c>
      <c r="O144">
        <v>48.043653570850168</v>
      </c>
      <c r="P144">
        <v>58.05795357099737</v>
      </c>
      <c r="Q144">
        <v>70.715828135481303</v>
      </c>
      <c r="R144">
        <v>1.489990922287086</v>
      </c>
      <c r="S144">
        <v>3.7465819970720071</v>
      </c>
      <c r="T144">
        <v>5.858574283094077</v>
      </c>
      <c r="U144">
        <v>6.9678963801713056</v>
      </c>
      <c r="V144">
        <v>16.132232865836539</v>
      </c>
      <c r="W144" t="s">
        <v>364</v>
      </c>
      <c r="X144" t="s">
        <v>365</v>
      </c>
      <c r="Y144" t="s">
        <v>247</v>
      </c>
      <c r="Z144" t="s">
        <v>248</v>
      </c>
      <c r="AA144" t="s">
        <v>249</v>
      </c>
      <c r="AB144" t="s">
        <v>250</v>
      </c>
      <c r="AC144" t="s">
        <v>251</v>
      </c>
      <c r="AD144" t="s">
        <v>252</v>
      </c>
      <c r="AE144" t="s">
        <v>366</v>
      </c>
      <c r="AF144" t="s">
        <v>254</v>
      </c>
      <c r="AG144" t="s">
        <v>367</v>
      </c>
      <c r="AH144" t="s">
        <v>256</v>
      </c>
      <c r="AI144" t="s">
        <v>257</v>
      </c>
      <c r="AJ144" t="s">
        <v>206</v>
      </c>
      <c r="AK144">
        <v>12.324665554373119</v>
      </c>
      <c r="AL144">
        <v>15.31065004215788</v>
      </c>
      <c r="AM144">
        <v>61.681748264918298</v>
      </c>
      <c r="AN144">
        <v>7.446656868778935</v>
      </c>
      <c r="AO144">
        <v>8.6309050761661705</v>
      </c>
      <c r="AP144">
        <v>9.262145105620716</v>
      </c>
      <c r="AQ144">
        <v>7.2623580964856149</v>
      </c>
      <c r="AR144">
        <v>2.9309479123575901</v>
      </c>
      <c r="AS144">
        <v>18.388941474523499</v>
      </c>
      <c r="AT144">
        <v>10.6292229289175</v>
      </c>
      <c r="AU144">
        <v>20.042027106046099</v>
      </c>
      <c r="AV144">
        <v>4.7396762063365649</v>
      </c>
      <c r="AW144">
        <v>4.5866527451710164</v>
      </c>
      <c r="AX144"/>
      <c r="AY144">
        <v>375.28193299999992</v>
      </c>
      <c r="AZ144">
        <v>778.17345299999977</v>
      </c>
      <c r="BA144">
        <v>1323.950620000001</v>
      </c>
      <c r="BB144">
        <v>2625.8717749999969</v>
      </c>
      <c r="BC144">
        <v>8321.7173539999949</v>
      </c>
      <c r="BD144">
        <v>917.62481000000014</v>
      </c>
      <c r="BE144">
        <v>1652.9890849999999</v>
      </c>
      <c r="BF144">
        <v>1762.12013</v>
      </c>
      <c r="BG144">
        <v>2128.1692219999991</v>
      </c>
      <c r="BH144">
        <v>2595.8351080000011</v>
      </c>
      <c r="BI144">
        <v>190.72869399999999</v>
      </c>
      <c r="BJ144">
        <v>478.38842899999997</v>
      </c>
      <c r="BK144">
        <v>748.76752499999986</v>
      </c>
      <c r="BL144">
        <v>891.41454699999974</v>
      </c>
      <c r="BM144">
        <v>2058.9575850000001</v>
      </c>
      <c r="BN144">
        <v>1132.8775910000011</v>
      </c>
      <c r="BO144">
        <v>499.06177799999972</v>
      </c>
      <c r="BP144">
        <v>6102.8299460000108</v>
      </c>
      <c r="BQ144">
        <v>470.20296899999988</v>
      </c>
      <c r="BR144">
        <v>548.82816799999989</v>
      </c>
      <c r="BS144">
        <v>582.24243399999989</v>
      </c>
      <c r="BT144">
        <v>292.3069730000002</v>
      </c>
      <c r="BU144">
        <v>229.00935799999991</v>
      </c>
      <c r="BV144">
        <v>1650.7054619999999</v>
      </c>
      <c r="BW144">
        <v>649.08339799999965</v>
      </c>
      <c r="BX144">
        <v>797.4739040000004</v>
      </c>
      <c r="BY144">
        <v>309.41352299999983</v>
      </c>
      <c r="BZ144">
        <v>160.959631</v>
      </c>
      <c r="CA144"/>
    </row>
    <row r="145">
      <c r="A145" t="s">
        <v>595</v>
      </c>
      <c r="B145">
        <v>2010</v>
      </c>
      <c r="C145" t="s">
        <v>600</v>
      </c>
      <c r="D145">
        <v>125</v>
      </c>
      <c r="E145" t="s">
        <v>51</v>
      </c>
      <c r="F145" t="s">
        <v>16</v>
      </c>
      <c r="G145" t="s">
        <v>617</v>
      </c>
      <c r="H145">
        <v>2.8752409298537249</v>
      </c>
      <c r="I145">
        <v>5.041365306129201</v>
      </c>
      <c r="J145">
        <v>8.6994377635685982</v>
      </c>
      <c r="K145">
        <v>16.007639928595012</v>
      </c>
      <c r="L145">
        <v>33.818501732027713</v>
      </c>
      <c r="M145">
        <v>20.004832723009191</v>
      </c>
      <c r="N145">
        <v>32.17450511714744</v>
      </c>
      <c r="O145">
        <v>43.541964054137019</v>
      </c>
      <c r="P145">
        <v>38.1504464992232</v>
      </c>
      <c r="Q145">
        <v>28.395589948070089</v>
      </c>
      <c r="R145">
        <v>2.56358733952636</v>
      </c>
      <c r="S145">
        <v>3.2102232018545171</v>
      </c>
      <c r="T145">
        <v>6.7556939674757466</v>
      </c>
      <c r="U145">
        <v>9.4700070719351555</v>
      </c>
      <c r="V145">
        <v>16.93373133019897</v>
      </c>
      <c r="W145" t="s">
        <v>364</v>
      </c>
      <c r="X145" t="s">
        <v>365</v>
      </c>
      <c r="Y145" t="s">
        <v>247</v>
      </c>
      <c r="Z145" t="s">
        <v>248</v>
      </c>
      <c r="AA145" t="s">
        <v>249</v>
      </c>
      <c r="AB145" t="s">
        <v>250</v>
      </c>
      <c r="AC145" t="s">
        <v>251</v>
      </c>
      <c r="AD145" t="s">
        <v>252</v>
      </c>
      <c r="AE145" t="s">
        <v>366</v>
      </c>
      <c r="AF145" t="s">
        <v>254</v>
      </c>
      <c r="AG145" t="s">
        <v>367</v>
      </c>
      <c r="AH145" t="s">
        <v>256</v>
      </c>
      <c r="AI145" t="s">
        <v>257</v>
      </c>
      <c r="AJ145" t="s">
        <v>206</v>
      </c>
      <c r="AK145">
        <v>13.215981196431629</v>
      </c>
      <c r="AL145">
        <v>22.41086133092206</v>
      </c>
      <c r="AM145">
        <v>24.660700710330541</v>
      </c>
      <c r="AN145">
        <v>7.8675874339035223</v>
      </c>
      <c r="AO145">
        <v>12.558769002353671</v>
      </c>
      <c r="AP145">
        <v>9.8271430284552803</v>
      </c>
      <c r="AQ145">
        <v>6.4126254743801718</v>
      </c>
      <c r="AR145">
        <v>2.3664052550679342</v>
      </c>
      <c r="AS145">
        <v>21.50422794303789</v>
      </c>
      <c r="AT145">
        <v>19.731632856002431</v>
      </c>
      <c r="AU145">
        <v>14.18160260594183</v>
      </c>
      <c r="AV145">
        <v>4.2475306431796502</v>
      </c>
      <c r="AW145">
        <v>5.8944502688773399</v>
      </c>
      <c r="AX145"/>
      <c r="AY145">
        <v>472.85767800000008</v>
      </c>
      <c r="AZ145">
        <v>830.38539700000013</v>
      </c>
      <c r="BA145">
        <v>1431.5323610000009</v>
      </c>
      <c r="BB145">
        <v>2629.7166709999992</v>
      </c>
      <c r="BC145">
        <v>5560.6100780000061</v>
      </c>
      <c r="BD145">
        <v>733.52856599999973</v>
      </c>
      <c r="BE145">
        <v>1179.527573000001</v>
      </c>
      <c r="BF145">
        <v>1597.0095040000001</v>
      </c>
      <c r="BG145">
        <v>1398.4407140000001</v>
      </c>
      <c r="BH145">
        <v>1042.344709</v>
      </c>
      <c r="BI145">
        <v>328.156137</v>
      </c>
      <c r="BJ145">
        <v>409.90258200000011</v>
      </c>
      <c r="BK145">
        <v>863.4258109999995</v>
      </c>
      <c r="BL145">
        <v>1211.5137199999999</v>
      </c>
      <c r="BM145">
        <v>2161.252868999999</v>
      </c>
      <c r="BN145">
        <v>1214.8069149999999</v>
      </c>
      <c r="BO145">
        <v>730.49833099999933</v>
      </c>
      <c r="BP145">
        <v>2439.9448300000008</v>
      </c>
      <c r="BQ145">
        <v>496.78171499999968</v>
      </c>
      <c r="BR145">
        <v>798.59599000000026</v>
      </c>
      <c r="BS145">
        <v>617.75966699999992</v>
      </c>
      <c r="BT145">
        <v>258.10557900000009</v>
      </c>
      <c r="BU145">
        <v>184.898867</v>
      </c>
      <c r="BV145">
        <v>1930.3529010000011</v>
      </c>
      <c r="BW145">
        <v>1204.9305379999989</v>
      </c>
      <c r="BX145">
        <v>564.28713199999993</v>
      </c>
      <c r="BY145">
        <v>277.28548599999999</v>
      </c>
      <c r="BZ145">
        <v>206.85423399999991</v>
      </c>
      <c r="CA145"/>
    </row>
    <row r="146">
      <c r="A146" t="s">
        <v>595</v>
      </c>
      <c r="B146">
        <v>2010</v>
      </c>
      <c r="C146" t="s">
        <v>600</v>
      </c>
      <c r="D146">
        <v>126</v>
      </c>
      <c r="E146" t="s">
        <v>51</v>
      </c>
      <c r="F146" t="s">
        <v>22</v>
      </c>
      <c r="G146" t="s">
        <v>618</v>
      </c>
      <c r="H146">
        <v>3.2959096662231331</v>
      </c>
      <c r="I146">
        <v>5.9783780445608894</v>
      </c>
      <c r="J146">
        <v>8.1538016901524379</v>
      </c>
      <c r="K146">
        <v>8.833321454587713</v>
      </c>
      <c r="L146">
        <v>6.7149027464590576</v>
      </c>
      <c r="M146">
        <v>9.9716593721882685</v>
      </c>
      <c r="N146">
        <v>7.894012129054798</v>
      </c>
      <c r="O146">
        <v>4.7519179421001052</v>
      </c>
      <c r="P146">
        <v>2.7192699237209328</v>
      </c>
      <c r="Q146">
        <v>0.84462839298541892</v>
      </c>
      <c r="R146">
        <v>2.8480657320331062</v>
      </c>
      <c r="S146">
        <v>4.6895284829850299</v>
      </c>
      <c r="T146">
        <v>7.5261483956614361</v>
      </c>
      <c r="U146">
        <v>7.7440940891951913</v>
      </c>
      <c r="V146">
        <v>12.12693684508298</v>
      </c>
      <c r="W146" t="s">
        <v>364</v>
      </c>
      <c r="X146" t="s">
        <v>365</v>
      </c>
      <c r="Y146" t="s">
        <v>247</v>
      </c>
      <c r="Z146" t="s">
        <v>248</v>
      </c>
      <c r="AA146" t="s">
        <v>249</v>
      </c>
      <c r="AB146" t="s">
        <v>250</v>
      </c>
      <c r="AC146" t="s">
        <v>251</v>
      </c>
      <c r="AD146" t="s">
        <v>252</v>
      </c>
      <c r="AE146" t="s">
        <v>366</v>
      </c>
      <c r="AF146" t="s">
        <v>254</v>
      </c>
      <c r="AG146" t="s">
        <v>367</v>
      </c>
      <c r="AH146" t="s">
        <v>256</v>
      </c>
      <c r="AI146" t="s">
        <v>257</v>
      </c>
      <c r="AJ146" t="s">
        <v>206</v>
      </c>
      <c r="AK146">
        <v>10.96374606201918</v>
      </c>
      <c r="AL146">
        <v>6.4773719628450301</v>
      </c>
      <c r="AM146">
        <v>2.8008479565062561</v>
      </c>
      <c r="AN146">
        <v>0.59743327283870817</v>
      </c>
      <c r="AO146">
        <v>1.9680737514226849</v>
      </c>
      <c r="AP146">
        <v>2.6162114216661361</v>
      </c>
      <c r="AQ146">
        <v>0.95214053422756406</v>
      </c>
      <c r="AR146">
        <v>1.4885894873482519</v>
      </c>
      <c r="AS146">
        <v>24.21414280627809</v>
      </c>
      <c r="AT146">
        <v>4.7360294105776983</v>
      </c>
      <c r="AU146">
        <v>8.4878090261593027</v>
      </c>
      <c r="AV146">
        <v>6.7741379520046481</v>
      </c>
      <c r="AW146">
        <v>5.7833840299632246</v>
      </c>
      <c r="AX146"/>
      <c r="AY146">
        <v>542.04020799999967</v>
      </c>
      <c r="AZ146">
        <v>984.72487599999977</v>
      </c>
      <c r="BA146">
        <v>1341.7454439999999</v>
      </c>
      <c r="BB146">
        <v>1451.127886</v>
      </c>
      <c r="BC146">
        <v>1104.0984660000011</v>
      </c>
      <c r="BD146">
        <v>365.63649900000007</v>
      </c>
      <c r="BE146">
        <v>289.39699100000001</v>
      </c>
      <c r="BF146">
        <v>174.288374</v>
      </c>
      <c r="BG146">
        <v>99.67741199999999</v>
      </c>
      <c r="BH146">
        <v>31.004601000000001</v>
      </c>
      <c r="BI146">
        <v>364.5712529999999</v>
      </c>
      <c r="BJ146">
        <v>598.79008799999974</v>
      </c>
      <c r="BK146">
        <v>961.89537500000006</v>
      </c>
      <c r="BL146">
        <v>990.71480799999961</v>
      </c>
      <c r="BM146">
        <v>1547.761479</v>
      </c>
      <c r="BN146">
        <v>1007.782497</v>
      </c>
      <c r="BO146">
        <v>211.13465199999999</v>
      </c>
      <c r="BP146">
        <v>277.11761200000012</v>
      </c>
      <c r="BQ146">
        <v>37.723626000000003</v>
      </c>
      <c r="BR146">
        <v>125.147282</v>
      </c>
      <c r="BS146">
        <v>164.461827</v>
      </c>
      <c r="BT146">
        <v>38.323270999999998</v>
      </c>
      <c r="BU146">
        <v>116.31080900000001</v>
      </c>
      <c r="BV146">
        <v>2173.611669999998</v>
      </c>
      <c r="BW146">
        <v>289.21004699999992</v>
      </c>
      <c r="BX146">
        <v>337.73061799999999</v>
      </c>
      <c r="BY146">
        <v>442.22638799999999</v>
      </c>
      <c r="BZ146">
        <v>202.956581</v>
      </c>
      <c r="CA146"/>
    </row>
    <row r="147">
      <c r="A147" t="s">
        <v>595</v>
      </c>
      <c r="B147">
        <v>2010</v>
      </c>
      <c r="C147" t="s">
        <v>600</v>
      </c>
      <c r="D147">
        <v>127</v>
      </c>
      <c r="E147" t="s">
        <v>51</v>
      </c>
      <c r="F147" t="s">
        <v>19</v>
      </c>
      <c r="G147" t="s">
        <v>619</v>
      </c>
      <c r="H147">
        <v>91.546923944744535</v>
      </c>
      <c r="I147">
        <v>84.25587606376719</v>
      </c>
      <c r="J147">
        <v>75.101098195563694</v>
      </c>
      <c r="K147">
        <v>59.174803380982297</v>
      </c>
      <c r="L147">
        <v>8.8555998210352538</v>
      </c>
      <c r="M147">
        <v>44.99799195709349</v>
      </c>
      <c r="N147">
        <v>14.842154626729551</v>
      </c>
      <c r="O147">
        <v>3.6624644329126559</v>
      </c>
      <c r="P147">
        <v>1.072330006058424</v>
      </c>
      <c r="Q147">
        <v>0.043953523463190501</v>
      </c>
      <c r="R147">
        <v>93.098356006153494</v>
      </c>
      <c r="S147">
        <v>88.353666318088472</v>
      </c>
      <c r="T147">
        <v>79.8595833537685</v>
      </c>
      <c r="U147">
        <v>75.818002458698359</v>
      </c>
      <c r="V147">
        <v>54.807098958881738</v>
      </c>
      <c r="W147" t="s">
        <v>364</v>
      </c>
      <c r="X147" t="s">
        <v>365</v>
      </c>
      <c r="Y147" t="s">
        <v>247</v>
      </c>
      <c r="Z147" t="s">
        <v>248</v>
      </c>
      <c r="AA147" t="s">
        <v>249</v>
      </c>
      <c r="AB147" t="s">
        <v>250</v>
      </c>
      <c r="AC147" t="s">
        <v>251</v>
      </c>
      <c r="AD147" t="s">
        <v>252</v>
      </c>
      <c r="AE147" t="s">
        <v>366</v>
      </c>
      <c r="AF147" t="s">
        <v>254</v>
      </c>
      <c r="AG147" t="s">
        <v>367</v>
      </c>
      <c r="AH147" t="s">
        <v>256</v>
      </c>
      <c r="AI147" t="s">
        <v>257</v>
      </c>
      <c r="AJ147" t="s">
        <v>206</v>
      </c>
      <c r="AK147">
        <v>63.495607187176198</v>
      </c>
      <c r="AL147">
        <v>55.801116664075018</v>
      </c>
      <c r="AM147">
        <v>10.85670306824516</v>
      </c>
      <c r="AN147">
        <v>84.088322424478804</v>
      </c>
      <c r="AO147">
        <v>76.842252170057463</v>
      </c>
      <c r="AP147">
        <v>78.294500444257892</v>
      </c>
      <c r="AQ147">
        <v>85.372875894906599</v>
      </c>
      <c r="AR147">
        <v>93.21405734522628</v>
      </c>
      <c r="AS147">
        <v>35.892687776160408</v>
      </c>
      <c r="AT147">
        <v>64.903114804502195</v>
      </c>
      <c r="AU147">
        <v>57.288561261852692</v>
      </c>
      <c r="AV147">
        <v>84.238655198479066</v>
      </c>
      <c r="AW147">
        <v>83.735512955988455</v>
      </c>
      <c r="AX147"/>
      <c r="AY147">
        <v>15055.66557400001</v>
      </c>
      <c r="AZ147">
        <v>13878.15499300004</v>
      </c>
      <c r="BA147">
        <v>12358.22996099999</v>
      </c>
      <c r="BB147">
        <v>9721.1686199999622</v>
      </c>
      <c r="BC147">
        <v>1456.0827679999991</v>
      </c>
      <c r="BD147">
        <v>1649.966933999998</v>
      </c>
      <c r="BE147">
        <v>544.11810099999957</v>
      </c>
      <c r="BF147">
        <v>134.32996499999999</v>
      </c>
      <c r="BG147">
        <v>39.307271</v>
      </c>
      <c r="BH147">
        <v>1.613445</v>
      </c>
      <c r="BI147">
        <v>11917.205393000009</v>
      </c>
      <c r="BJ147">
        <v>11281.581895000019</v>
      </c>
      <c r="BK147">
        <v>10206.623605999979</v>
      </c>
      <c r="BL147">
        <v>9699.5228729999981</v>
      </c>
      <c r="BM147">
        <v>6995.0324330000003</v>
      </c>
      <c r="BN147">
        <v>5836.4870180000034</v>
      </c>
      <c r="BO147">
        <v>1818.877997999997</v>
      </c>
      <c r="BP147">
        <v>1074.16885</v>
      </c>
      <c r="BQ147">
        <v>5309.5744249999989</v>
      </c>
      <c r="BR147">
        <v>4886.3001169999998</v>
      </c>
      <c r="BS147">
        <v>4921.7951120000034</v>
      </c>
      <c r="BT147">
        <v>3436.2236890000022</v>
      </c>
      <c r="BU147">
        <v>7283.2721930000062</v>
      </c>
      <c r="BV147">
        <v>3221.9503140000011</v>
      </c>
      <c r="BW147">
        <v>3963.369154999998</v>
      </c>
      <c r="BX147">
        <v>2279.516556</v>
      </c>
      <c r="BY147">
        <v>5499.2320029999973</v>
      </c>
      <c r="BZ147">
        <v>2938.5344860000041</v>
      </c>
      <c r="CA147"/>
    </row>
    <row r="148">
      <c r="A148" t="s">
        <v>595</v>
      </c>
      <c r="B148">
        <v>2010</v>
      </c>
      <c r="C148" t="s">
        <v>600</v>
      </c>
      <c r="D148">
        <v>128</v>
      </c>
      <c r="E148" t="s">
        <v>191</v>
      </c>
      <c r="F148" t="s">
        <v>50</v>
      </c>
      <c r="G148" t="s">
        <v>624</v>
      </c>
      <c r="H148">
        <v>55.752339811422878</v>
      </c>
      <c r="I148">
        <v>51.622941678509306</v>
      </c>
      <c r="J148">
        <v>51.952139456890443</v>
      </c>
      <c r="K148">
        <v>50.03657911991688</v>
      </c>
      <c r="L148">
        <v>40.055315689949218</v>
      </c>
      <c r="M148">
        <v>44.425222796504137</v>
      </c>
      <c r="N148">
        <v>41.642387862701888</v>
      </c>
      <c r="O148">
        <v>47.542360015987363</v>
      </c>
      <c r="P148">
        <v>39.653966255938073</v>
      </c>
      <c r="Q148">
        <v>28.650170179315239</v>
      </c>
      <c r="R148">
        <v>63.242576655704937</v>
      </c>
      <c r="S148">
        <v>46.14507823720399</v>
      </c>
      <c r="T148">
        <v>53.555971961913571</v>
      </c>
      <c r="U148">
        <v>57.61079628875423</v>
      </c>
      <c r="V148">
        <v>51.211968989639381</v>
      </c>
      <c r="W148" t="s">
        <v>364</v>
      </c>
      <c r="X148" t="s">
        <v>365</v>
      </c>
      <c r="Y148" t="s">
        <v>247</v>
      </c>
      <c r="Z148" t="s">
        <v>248</v>
      </c>
      <c r="AA148" t="s">
        <v>249</v>
      </c>
      <c r="AB148" t="s">
        <v>250</v>
      </c>
      <c r="AC148" t="s">
        <v>251</v>
      </c>
      <c r="AD148" t="s">
        <v>252</v>
      </c>
      <c r="AE148" t="s">
        <v>366</v>
      </c>
      <c r="AF148" t="s">
        <v>254</v>
      </c>
      <c r="AG148" t="s">
        <v>367</v>
      </c>
      <c r="AH148" t="s">
        <v>256</v>
      </c>
      <c r="AI148" t="s">
        <v>257</v>
      </c>
      <c r="AJ148" t="s">
        <v>206</v>
      </c>
      <c r="AK148">
        <v>51.744896381745789</v>
      </c>
      <c r="AL148">
        <v>59.411355789194637</v>
      </c>
      <c r="AM148">
        <v>28.561502485758609</v>
      </c>
      <c r="AN148">
        <v>51.374310598698102</v>
      </c>
      <c r="AO148">
        <v>59.268344363467939</v>
      </c>
      <c r="AP148">
        <v>51.479882117306389</v>
      </c>
      <c r="AQ148">
        <v>46.89311282276136</v>
      </c>
      <c r="AR148">
        <v>44.671464791500611</v>
      </c>
      <c r="AS148">
        <v>53.904536182506178</v>
      </c>
      <c r="AT148">
        <v>64.990371140338667</v>
      </c>
      <c r="AU148">
        <v>41.438043612814909</v>
      </c>
      <c r="AV148">
        <v>47.261965973424672</v>
      </c>
      <c r="AW148">
        <v>56.238835368536193</v>
      </c>
      <c r="AX148"/>
      <c r="AY148"/>
      <c r="AZ148"/>
      <c r="BA148"/>
      <c r="BB148"/>
      <c r="BC148"/>
      <c r="BD148"/>
      <c r="BE148"/>
      <c r="BF148"/>
      <c r="BG148"/>
      <c r="BH148"/>
      <c r="BI148"/>
      <c r="BJ148"/>
      <c r="BK148"/>
      <c r="BL148"/>
      <c r="BM148"/>
      <c r="BN148"/>
      <c r="BO148"/>
      <c r="BP148"/>
      <c r="BQ148"/>
      <c r="BR148"/>
      <c r="BS148"/>
      <c r="BT148"/>
      <c r="BU148"/>
      <c r="BV148"/>
      <c r="BW148"/>
      <c r="BX148"/>
      <c r="BY148"/>
      <c r="BZ148"/>
      <c r="CA148"/>
    </row>
    <row r="149">
      <c r="A149" t="s">
        <v>595</v>
      </c>
      <c r="B149">
        <v>2010</v>
      </c>
      <c r="C149" t="s">
        <v>600</v>
      </c>
      <c r="D149">
        <v>129</v>
      </c>
      <c r="E149" t="s">
        <v>191</v>
      </c>
      <c r="F149" t="s">
        <v>49</v>
      </c>
      <c r="G149" t="s">
        <v>206</v>
      </c>
      <c r="H149">
        <v>44.247660188577129</v>
      </c>
      <c r="I149">
        <v>48.377058321490694</v>
      </c>
      <c r="J149">
        <v>48.047860543109707</v>
      </c>
      <c r="K149">
        <v>49.963420880083078</v>
      </c>
      <c r="L149">
        <v>59.944684310051038</v>
      </c>
      <c r="M149">
        <v>55.574777203495849</v>
      </c>
      <c r="N149">
        <v>58.357612137298183</v>
      </c>
      <c r="O149">
        <v>52.457639984012552</v>
      </c>
      <c r="P149">
        <v>60.346033744061828</v>
      </c>
      <c r="Q149">
        <v>71.349829820684775</v>
      </c>
      <c r="R149">
        <v>36.757423344295077</v>
      </c>
      <c r="S149">
        <v>53.854921762796081</v>
      </c>
      <c r="T149">
        <v>46.444028038086337</v>
      </c>
      <c r="U149">
        <v>42.389203711245727</v>
      </c>
      <c r="V149">
        <v>48.788031010360577</v>
      </c>
      <c r="W149" t="s">
        <v>364</v>
      </c>
      <c r="X149" t="s">
        <v>365</v>
      </c>
      <c r="Y149" t="s">
        <v>247</v>
      </c>
      <c r="Z149" t="s">
        <v>248</v>
      </c>
      <c r="AA149" t="s">
        <v>249</v>
      </c>
      <c r="AB149" t="s">
        <v>250</v>
      </c>
      <c r="AC149" t="s">
        <v>251</v>
      </c>
      <c r="AD149" t="s">
        <v>252</v>
      </c>
      <c r="AE149" t="s">
        <v>366</v>
      </c>
      <c r="AF149" t="s">
        <v>254</v>
      </c>
      <c r="AG149" t="s">
        <v>367</v>
      </c>
      <c r="AH149" t="s">
        <v>256</v>
      </c>
      <c r="AI149" t="s">
        <v>257</v>
      </c>
      <c r="AJ149" t="s">
        <v>206</v>
      </c>
      <c r="AK149">
        <v>48.255103618254289</v>
      </c>
      <c r="AL149">
        <v>40.588644210805299</v>
      </c>
      <c r="AM149">
        <v>71.438497514241462</v>
      </c>
      <c r="AN149">
        <v>48.625689401301777</v>
      </c>
      <c r="AO149">
        <v>40.731655636531833</v>
      </c>
      <c r="AP149">
        <v>48.520117882693597</v>
      </c>
      <c r="AQ149">
        <v>53.106887177238661</v>
      </c>
      <c r="AR149">
        <v>55.328535208499439</v>
      </c>
      <c r="AS149">
        <v>46.095463817493723</v>
      </c>
      <c r="AT149">
        <v>35.009628859661419</v>
      </c>
      <c r="AU149">
        <v>58.561956387185162</v>
      </c>
      <c r="AV149">
        <v>52.738034026575207</v>
      </c>
      <c r="AW149">
        <v>43.761164631463792</v>
      </c>
      <c r="AX149"/>
      <c r="AY149"/>
      <c r="AZ149"/>
      <c r="BA149"/>
      <c r="BB149"/>
      <c r="BC149"/>
      <c r="BD149"/>
      <c r="BE149"/>
      <c r="BF149"/>
      <c r="BG149"/>
      <c r="BH149"/>
      <c r="BI149"/>
      <c r="BJ149"/>
      <c r="BK149"/>
      <c r="BL149"/>
      <c r="BM149"/>
      <c r="BN149"/>
      <c r="BO149"/>
      <c r="BP149"/>
      <c r="BQ149"/>
      <c r="BR149"/>
      <c r="BS149"/>
      <c r="BT149"/>
      <c r="BU149"/>
      <c r="BV149"/>
      <c r="BW149"/>
      <c r="BX149"/>
      <c r="BY149"/>
      <c r="BZ149"/>
      <c r="CA149"/>
    </row>
    <row r="150">
      <c r="A150" t="s">
        <v>595</v>
      </c>
      <c r="B150">
        <v>2010</v>
      </c>
      <c r="C150" t="s">
        <v>600</v>
      </c>
      <c r="D150">
        <v>130</v>
      </c>
      <c r="E150" t="s">
        <v>48</v>
      </c>
      <c r="F150" t="s">
        <v>43</v>
      </c>
      <c r="G150" t="s">
        <v>206</v>
      </c>
      <c r="H150">
        <v>61.627488385215287</v>
      </c>
      <c r="I150">
        <v>62.099749621081422</v>
      </c>
      <c r="J150">
        <v>66.659250505769734</v>
      </c>
      <c r="K150">
        <v>78.284799938543443</v>
      </c>
      <c r="L150">
        <v>91.943417707234246</v>
      </c>
      <c r="M150">
        <v>81.760986262863597</v>
      </c>
      <c r="N150">
        <v>90.984898805182141</v>
      </c>
      <c r="O150">
        <v>94.907612996988917</v>
      </c>
      <c r="P150">
        <v>97.417535120989967</v>
      </c>
      <c r="Q150">
        <v>98.744935766331849</v>
      </c>
      <c r="R150">
        <v>58.818659744488933</v>
      </c>
      <c r="S150">
        <v>60.685289030770953</v>
      </c>
      <c r="T150">
        <v>62.59280758388487</v>
      </c>
      <c r="U150">
        <v>67.278834882641618</v>
      </c>
      <c r="V150">
        <v>72.922351861485794</v>
      </c>
      <c r="W150" t="s">
        <v>364</v>
      </c>
      <c r="X150" t="s">
        <v>365</v>
      </c>
      <c r="Y150" t="s">
        <v>247</v>
      </c>
      <c r="Z150" t="s">
        <v>248</v>
      </c>
      <c r="AA150" t="s">
        <v>249</v>
      </c>
      <c r="AB150" t="s">
        <v>250</v>
      </c>
      <c r="AC150" t="s">
        <v>251</v>
      </c>
      <c r="AD150" t="s">
        <v>252</v>
      </c>
      <c r="AE150" t="s">
        <v>366</v>
      </c>
      <c r="AF150" t="s">
        <v>254</v>
      </c>
      <c r="AG150" t="s">
        <v>367</v>
      </c>
      <c r="AH150" t="s">
        <v>256</v>
      </c>
      <c r="AI150" t="s">
        <v>257</v>
      </c>
      <c r="AJ150" t="s">
        <v>206</v>
      </c>
      <c r="AK150">
        <v>69.319848284281406</v>
      </c>
      <c r="AL150">
        <v>85.230840183360812</v>
      </c>
      <c r="AM150">
        <v>96.490846099938125</v>
      </c>
      <c r="AN150">
        <v>96.229397147892286</v>
      </c>
      <c r="AO150">
        <v>91.640323916732527</v>
      </c>
      <c r="AP150">
        <v>88.5161448696674</v>
      </c>
      <c r="AQ150">
        <v>93.508127628505349</v>
      </c>
      <c r="AR150">
        <v>79.623550276155683</v>
      </c>
      <c r="AS150">
        <v>61.09798212234292</v>
      </c>
      <c r="AT150">
        <v>86.950714051886209</v>
      </c>
      <c r="AU150">
        <v>80.114421922159721</v>
      </c>
      <c r="AV150">
        <v>56.027519848079628</v>
      </c>
      <c r="AW150">
        <v>60.17490188160648</v>
      </c>
      <c r="AX150"/>
      <c r="AY150"/>
      <c r="AZ150"/>
      <c r="BA150"/>
      <c r="BB150"/>
      <c r="BC150"/>
      <c r="BD150"/>
      <c r="BE150"/>
      <c r="BF150"/>
      <c r="BG150"/>
      <c r="BH150"/>
      <c r="BI150"/>
      <c r="BJ150"/>
      <c r="BK150"/>
      <c r="BL150"/>
      <c r="BM150"/>
      <c r="BN150"/>
      <c r="BO150"/>
      <c r="BP150"/>
      <c r="BQ150"/>
      <c r="BR150"/>
      <c r="BS150"/>
      <c r="BT150"/>
      <c r="BU150"/>
      <c r="BV150"/>
      <c r="BW150"/>
      <c r="BX150"/>
      <c r="BY150"/>
      <c r="BZ150"/>
      <c r="CA150"/>
    </row>
    <row r="151">
      <c r="A151" t="s">
        <v>595</v>
      </c>
      <c r="B151">
        <v>2010</v>
      </c>
      <c r="C151" t="s">
        <v>600</v>
      </c>
      <c r="D151">
        <v>135</v>
      </c>
      <c r="E151" t="s">
        <v>46</v>
      </c>
      <c r="F151" t="s">
        <v>45</v>
      </c>
      <c r="G151" t="s">
        <v>625</v>
      </c>
      <c r="H151">
        <v>0</v>
      </c>
      <c r="I151">
        <v>0</v>
      </c>
      <c r="J151">
        <v>0</v>
      </c>
      <c r="K151">
        <v>0</v>
      </c>
      <c r="L151">
        <v>2.094330512571692</v>
      </c>
      <c r="M151">
        <v>0</v>
      </c>
      <c r="N151">
        <v>0</v>
      </c>
      <c r="O151">
        <v>0</v>
      </c>
      <c r="P151">
        <v>0.25009421725772979</v>
      </c>
      <c r="Q151">
        <v>9.1451495328460677</v>
      </c>
      <c r="R151">
        <v>0</v>
      </c>
      <c r="S151">
        <v>0</v>
      </c>
      <c r="T151">
        <v>0</v>
      </c>
      <c r="U151">
        <v>0</v>
      </c>
      <c r="V151">
        <v>0</v>
      </c>
      <c r="W151" t="s">
        <v>364</v>
      </c>
      <c r="X151" t="s">
        <v>365</v>
      </c>
      <c r="Y151" t="s">
        <v>247</v>
      </c>
      <c r="Z151" t="s">
        <v>248</v>
      </c>
      <c r="AA151" t="s">
        <v>249</v>
      </c>
      <c r="AB151" t="s">
        <v>250</v>
      </c>
      <c r="AC151" t="s">
        <v>251</v>
      </c>
      <c r="AD151" t="s">
        <v>252</v>
      </c>
      <c r="AE151" t="s">
        <v>366</v>
      </c>
      <c r="AF151" t="s">
        <v>254</v>
      </c>
      <c r="AG151" t="s">
        <v>367</v>
      </c>
      <c r="AH151" t="s">
        <v>256</v>
      </c>
      <c r="AI151" t="s">
        <v>257</v>
      </c>
      <c r="AJ151" t="s">
        <v>206</v>
      </c>
      <c r="AK151">
        <v>0.018078636875301601</v>
      </c>
      <c r="AL151">
        <v>0.0726509247270377</v>
      </c>
      <c r="AM151">
        <v>2.235707033532718</v>
      </c>
      <c r="AN151">
        <v>0.021944556949118701</v>
      </c>
      <c r="AO151">
        <v>0.0047564535771618998</v>
      </c>
      <c r="AP151">
        <v>0</v>
      </c>
      <c r="AQ151">
        <v>0</v>
      </c>
      <c r="AR151">
        <v>0.047845563958308503</v>
      </c>
      <c r="AS151">
        <v>1.2683458874146361</v>
      </c>
      <c r="AT151">
        <v>0.0074984805909821999</v>
      </c>
      <c r="AU151">
        <v>0</v>
      </c>
      <c r="AV151">
        <v>0</v>
      </c>
      <c r="AW151">
        <v>0</v>
      </c>
      <c r="AX151"/>
      <c r="AY151"/>
      <c r="AZ151"/>
      <c r="BA151"/>
      <c r="BB151"/>
      <c r="BC151"/>
      <c r="BD151"/>
      <c r="BE151"/>
      <c r="BF151"/>
      <c r="BG151"/>
      <c r="BH151"/>
      <c r="BI151"/>
      <c r="BJ151"/>
      <c r="BK151"/>
      <c r="BL151"/>
      <c r="BM151"/>
      <c r="BN151"/>
      <c r="BO151"/>
      <c r="BP151"/>
      <c r="BQ151"/>
      <c r="BR151"/>
      <c r="BS151"/>
      <c r="BT151"/>
      <c r="BU151"/>
      <c r="BV151"/>
      <c r="BW151"/>
      <c r="BX151"/>
      <c r="BY151"/>
      <c r="BZ151"/>
      <c r="CA151"/>
    </row>
    <row r="152">
      <c r="A152" t="s">
        <v>595</v>
      </c>
      <c r="B152">
        <v>2010</v>
      </c>
      <c r="C152" t="s">
        <v>600</v>
      </c>
      <c r="D152">
        <v>136</v>
      </c>
      <c r="E152" t="s">
        <v>46</v>
      </c>
      <c r="F152" t="s">
        <v>44</v>
      </c>
      <c r="G152" t="s">
        <v>626</v>
      </c>
      <c r="H152">
        <v>0.020581627129803302</v>
      </c>
      <c r="I152">
        <v>0.093670674092842604</v>
      </c>
      <c r="J152">
        <v>0.0313587995583521</v>
      </c>
      <c r="K152">
        <v>0.28547874407496748</v>
      </c>
      <c r="L152">
        <v>4.3939581503306782</v>
      </c>
      <c r="M152">
        <v>0.51239621764374677</v>
      </c>
      <c r="N152">
        <v>1.01373156907777</v>
      </c>
      <c r="O152">
        <v>1.2572735348494271</v>
      </c>
      <c r="P152">
        <v>1.095216629134435</v>
      </c>
      <c r="Q152">
        <v>16.588057081686859</v>
      </c>
      <c r="R152">
        <v>0</v>
      </c>
      <c r="S152">
        <v>0</v>
      </c>
      <c r="T152">
        <v>0.017199887188411998</v>
      </c>
      <c r="U152">
        <v>0.20962623975347741</v>
      </c>
      <c r="V152">
        <v>0.1105825665374954</v>
      </c>
      <c r="W152" t="s">
        <v>364</v>
      </c>
      <c r="X152" t="s">
        <v>365</v>
      </c>
      <c r="Y152" t="s">
        <v>247</v>
      </c>
      <c r="Z152" t="s">
        <v>248</v>
      </c>
      <c r="AA152" t="s">
        <v>249</v>
      </c>
      <c r="AB152" t="s">
        <v>250</v>
      </c>
      <c r="AC152" t="s">
        <v>251</v>
      </c>
      <c r="AD152" t="s">
        <v>252</v>
      </c>
      <c r="AE152" t="s">
        <v>366</v>
      </c>
      <c r="AF152" t="s">
        <v>254</v>
      </c>
      <c r="AG152" t="s">
        <v>367</v>
      </c>
      <c r="AH152" t="s">
        <v>256</v>
      </c>
      <c r="AI152" t="s">
        <v>257</v>
      </c>
      <c r="AJ152" t="s">
        <v>206</v>
      </c>
      <c r="AK152">
        <v>0</v>
      </c>
      <c r="AL152">
        <v>0.36641103085211252</v>
      </c>
      <c r="AM152">
        <v>6.4473789948863161</v>
      </c>
      <c r="AN152">
        <v>0.1822408956212456</v>
      </c>
      <c r="AO152">
        <v>0</v>
      </c>
      <c r="AP152">
        <v>0.072850182708195599</v>
      </c>
      <c r="AQ152">
        <v>0.042361770208199201</v>
      </c>
      <c r="AR152">
        <v>0.20952893286284049</v>
      </c>
      <c r="AS152">
        <v>0.51070342988629402</v>
      </c>
      <c r="AT152">
        <v>0</v>
      </c>
      <c r="AU152">
        <v>0</v>
      </c>
      <c r="AV152">
        <v>0.0726504388512446</v>
      </c>
      <c r="AW152">
        <v>1.713091713741105</v>
      </c>
      <c r="AX152"/>
      <c r="AY152"/>
      <c r="AZ152"/>
      <c r="BA152"/>
      <c r="BB152"/>
      <c r="BC152"/>
      <c r="BD152"/>
      <c r="BE152"/>
      <c r="BF152"/>
      <c r="BG152"/>
      <c r="BH152"/>
      <c r="BI152"/>
      <c r="BJ152"/>
      <c r="BK152"/>
      <c r="BL152"/>
      <c r="BM152"/>
      <c r="BN152"/>
      <c r="BO152"/>
      <c r="BP152"/>
      <c r="BQ152"/>
      <c r="BR152"/>
      <c r="BS152"/>
      <c r="BT152"/>
      <c r="BU152"/>
      <c r="BV152"/>
      <c r="BW152"/>
      <c r="BX152"/>
      <c r="BY152"/>
      <c r="BZ152"/>
      <c r="CA152"/>
    </row>
    <row r="153">
      <c r="A153" t="s">
        <v>595</v>
      </c>
      <c r="B153">
        <v>2010</v>
      </c>
      <c r="C153" t="s">
        <v>600</v>
      </c>
      <c r="D153">
        <v>137</v>
      </c>
      <c r="E153" t="s">
        <v>46</v>
      </c>
      <c r="F153" t="s">
        <v>43</v>
      </c>
      <c r="G153" t="s">
        <v>627</v>
      </c>
      <c r="H153">
        <v>5.2929423677413023</v>
      </c>
      <c r="I153">
        <v>9.7205049801096699</v>
      </c>
      <c r="J153">
        <v>16.774969534629179</v>
      </c>
      <c r="K153">
        <v>31.864593438798721</v>
      </c>
      <c r="L153">
        <v>77.969422749425874</v>
      </c>
      <c r="M153">
        <v>44.632640799069129</v>
      </c>
      <c r="N153">
        <v>76.29215840578469</v>
      </c>
      <c r="O153">
        <v>90.346039551836668</v>
      </c>
      <c r="P153">
        <v>94.871889815796891</v>
      </c>
      <c r="Q153">
        <v>73.378467814304827</v>
      </c>
      <c r="R153">
        <v>4.0863802610125566</v>
      </c>
      <c r="S153">
        <v>7.0920189405729808</v>
      </c>
      <c r="T153">
        <v>12.731021993089859</v>
      </c>
      <c r="U153">
        <v>16.279223373165252</v>
      </c>
      <c r="V153">
        <v>33.133741024968039</v>
      </c>
      <c r="W153" t="s">
        <v>364</v>
      </c>
      <c r="X153" t="s">
        <v>365</v>
      </c>
      <c r="Y153" t="s">
        <v>247</v>
      </c>
      <c r="Z153" t="s">
        <v>248</v>
      </c>
      <c r="AA153" t="s">
        <v>249</v>
      </c>
      <c r="AB153" t="s">
        <v>250</v>
      </c>
      <c r="AC153" t="s">
        <v>251</v>
      </c>
      <c r="AD153" t="s">
        <v>252</v>
      </c>
      <c r="AE153" t="s">
        <v>366</v>
      </c>
      <c r="AF153" t="s">
        <v>254</v>
      </c>
      <c r="AG153" t="s">
        <v>367</v>
      </c>
      <c r="AH153" t="s">
        <v>256</v>
      </c>
      <c r="AI153" t="s">
        <v>257</v>
      </c>
      <c r="AJ153" t="s">
        <v>206</v>
      </c>
      <c r="AK153">
        <v>25.761650251952609</v>
      </c>
      <c r="AL153">
        <v>37.29008167299537</v>
      </c>
      <c r="AM153">
        <v>77.659362946829773</v>
      </c>
      <c r="AN153">
        <v>15.30953887423701</v>
      </c>
      <c r="AO153">
        <v>21.239137264783771</v>
      </c>
      <c r="AP153">
        <v>19.379304687038779</v>
      </c>
      <c r="AQ153">
        <v>13.703287861324659</v>
      </c>
      <c r="AR153">
        <v>5.1455235609347634</v>
      </c>
      <c r="AS153">
        <v>38.1141201002605</v>
      </c>
      <c r="AT153">
        <v>30.53300458896107</v>
      </c>
      <c r="AU153">
        <v>34.402338606812137</v>
      </c>
      <c r="AV153">
        <v>8.9145564106649804</v>
      </c>
      <c r="AW153">
        <v>8.7680113003072506</v>
      </c>
      <c r="AX153"/>
      <c r="AY153"/>
      <c r="AZ153"/>
      <c r="BA153"/>
      <c r="BB153"/>
      <c r="BC153"/>
      <c r="BD153"/>
      <c r="BE153"/>
      <c r="BF153"/>
      <c r="BG153"/>
      <c r="BH153"/>
      <c r="BI153"/>
      <c r="BJ153"/>
      <c r="BK153"/>
      <c r="BL153"/>
      <c r="BM153"/>
      <c r="BN153"/>
      <c r="BO153"/>
      <c r="BP153"/>
      <c r="BQ153"/>
      <c r="BR153"/>
      <c r="BS153"/>
      <c r="BT153"/>
      <c r="BU153"/>
      <c r="BV153"/>
      <c r="BW153"/>
      <c r="BX153"/>
      <c r="BY153"/>
      <c r="BZ153"/>
      <c r="CA153"/>
    </row>
    <row r="154">
      <c r="A154" t="s">
        <v>595</v>
      </c>
      <c r="B154">
        <v>2010</v>
      </c>
      <c r="C154" t="s">
        <v>600</v>
      </c>
      <c r="D154">
        <v>138</v>
      </c>
      <c r="E154" t="s">
        <v>46</v>
      </c>
      <c r="F154" t="s">
        <v>42</v>
      </c>
      <c r="G154" t="s">
        <v>206</v>
      </c>
      <c r="H154">
        <v>3.2904760396131798</v>
      </c>
      <c r="I154">
        <v>5.9751693802695129</v>
      </c>
      <c r="J154">
        <v>8.1478051330294079</v>
      </c>
      <c r="K154">
        <v>8.8127738344254194</v>
      </c>
      <c r="L154">
        <v>6.7027352438509773</v>
      </c>
      <c r="M154">
        <v>9.9508545627604619</v>
      </c>
      <c r="N154">
        <v>7.8794100043694364</v>
      </c>
      <c r="O154">
        <v>4.7419246498781904</v>
      </c>
      <c r="P154">
        <v>2.7129582912982722</v>
      </c>
      <c r="Q154">
        <v>0.84438472776643836</v>
      </c>
      <c r="R154">
        <v>2.847092040172913</v>
      </c>
      <c r="S154">
        <v>4.6827134902916079</v>
      </c>
      <c r="T154">
        <v>7.5146115592106764</v>
      </c>
      <c r="U154">
        <v>7.7393726678916046</v>
      </c>
      <c r="V154">
        <v>12.0946221475063</v>
      </c>
      <c r="W154" t="s">
        <v>364</v>
      </c>
      <c r="X154" t="s">
        <v>365</v>
      </c>
      <c r="Y154" t="s">
        <v>247</v>
      </c>
      <c r="Z154" t="s">
        <v>248</v>
      </c>
      <c r="AA154" t="s">
        <v>249</v>
      </c>
      <c r="AB154" t="s">
        <v>250</v>
      </c>
      <c r="AC154" t="s">
        <v>251</v>
      </c>
      <c r="AD154" t="s">
        <v>252</v>
      </c>
      <c r="AE154" t="s">
        <v>366</v>
      </c>
      <c r="AF154" t="s">
        <v>254</v>
      </c>
      <c r="AG154" t="s">
        <v>367</v>
      </c>
      <c r="AH154" t="s">
        <v>256</v>
      </c>
      <c r="AI154" t="s">
        <v>257</v>
      </c>
      <c r="AJ154" t="s">
        <v>206</v>
      </c>
      <c r="AK154">
        <v>10.928542481342379</v>
      </c>
      <c r="AL154">
        <v>6.4765781581326207</v>
      </c>
      <c r="AM154">
        <v>2.8008479565062561</v>
      </c>
      <c r="AN154">
        <v>0.5960259995293119</v>
      </c>
      <c r="AO154">
        <v>1.9667197632398541</v>
      </c>
      <c r="AP154">
        <v>2.60447828922283</v>
      </c>
      <c r="AQ154">
        <v>0.95136110754989234</v>
      </c>
      <c r="AR154">
        <v>1.486930473377218</v>
      </c>
      <c r="AS154">
        <v>24.21414280627809</v>
      </c>
      <c r="AT154">
        <v>4.7238119309814453</v>
      </c>
      <c r="AU154">
        <v>8.4647483591765784</v>
      </c>
      <c r="AV154">
        <v>6.7741379520046481</v>
      </c>
      <c r="AW154">
        <v>5.7833840299632246</v>
      </c>
      <c r="AX154"/>
      <c r="AY154"/>
      <c r="AZ154"/>
      <c r="BA154"/>
      <c r="BB154"/>
      <c r="BC154"/>
      <c r="BD154"/>
      <c r="BE154"/>
      <c r="BF154"/>
      <c r="BG154"/>
      <c r="BH154"/>
      <c r="BI154"/>
      <c r="BJ154"/>
      <c r="BK154"/>
      <c r="BL154"/>
      <c r="BM154"/>
      <c r="BN154"/>
      <c r="BO154"/>
      <c r="BP154"/>
      <c r="BQ154"/>
      <c r="BR154"/>
      <c r="BS154"/>
      <c r="BT154"/>
      <c r="BU154"/>
      <c r="BV154"/>
      <c r="BW154"/>
      <c r="BX154"/>
      <c r="BY154"/>
      <c r="BZ154"/>
      <c r="CA154"/>
    </row>
    <row r="155">
      <c r="A155" t="s">
        <v>595</v>
      </c>
      <c r="B155">
        <v>2010</v>
      </c>
      <c r="C155" t="s">
        <v>600</v>
      </c>
      <c r="D155">
        <v>139</v>
      </c>
      <c r="E155" t="s">
        <v>46</v>
      </c>
      <c r="F155" t="s">
        <v>19</v>
      </c>
      <c r="G155" t="s">
        <v>206</v>
      </c>
      <c r="H155">
        <v>91.3959999655156</v>
      </c>
      <c r="I155">
        <v>84.210654965527937</v>
      </c>
      <c r="J155">
        <v>75.045866532782895</v>
      </c>
      <c r="K155">
        <v>59.037153982700843</v>
      </c>
      <c r="L155">
        <v>8.8395533438207643</v>
      </c>
      <c r="M155">
        <v>44.904108420526612</v>
      </c>
      <c r="N155">
        <v>14.814700020768001</v>
      </c>
      <c r="O155">
        <v>3.654762263435738</v>
      </c>
      <c r="P155">
        <v>1.069841046512706</v>
      </c>
      <c r="Q155">
        <v>0.0439408433958276</v>
      </c>
      <c r="R155">
        <v>93.066527698814568</v>
      </c>
      <c r="S155">
        <v>88.225267569135454</v>
      </c>
      <c r="T155">
        <v>79.737166560510815</v>
      </c>
      <c r="U155">
        <v>75.771777719189686</v>
      </c>
      <c r="V155">
        <v>54.661054260988408</v>
      </c>
      <c r="W155" t="s">
        <v>364</v>
      </c>
      <c r="X155" t="s">
        <v>365</v>
      </c>
      <c r="Y155" t="s">
        <v>247</v>
      </c>
      <c r="Z155" t="s">
        <v>248</v>
      </c>
      <c r="AA155" t="s">
        <v>249</v>
      </c>
      <c r="AB155" t="s">
        <v>250</v>
      </c>
      <c r="AC155" t="s">
        <v>251</v>
      </c>
      <c r="AD155" t="s">
        <v>252</v>
      </c>
      <c r="AE155" t="s">
        <v>366</v>
      </c>
      <c r="AF155" t="s">
        <v>254</v>
      </c>
      <c r="AG155" t="s">
        <v>367</v>
      </c>
      <c r="AH155" t="s">
        <v>256</v>
      </c>
      <c r="AI155" t="s">
        <v>257</v>
      </c>
      <c r="AJ155" t="s">
        <v>206</v>
      </c>
      <c r="AK155">
        <v>63.291728629829827</v>
      </c>
      <c r="AL155">
        <v>55.79427821329287</v>
      </c>
      <c r="AM155">
        <v>10.85670306824516</v>
      </c>
      <c r="AN155">
        <v>83.890249673663291</v>
      </c>
      <c r="AO155">
        <v>76.789386518399255</v>
      </c>
      <c r="AP155">
        <v>77.943366841030226</v>
      </c>
      <c r="AQ155">
        <v>85.302989260917187</v>
      </c>
      <c r="AR155">
        <v>93.110171468866909</v>
      </c>
      <c r="AS155">
        <v>35.892687776160408</v>
      </c>
      <c r="AT155">
        <v>64.735684999466301</v>
      </c>
      <c r="AU155">
        <v>57.132913034011167</v>
      </c>
      <c r="AV155">
        <v>84.238655198479066</v>
      </c>
      <c r="AW155">
        <v>83.735512955988455</v>
      </c>
      <c r="AX155"/>
      <c r="AY155"/>
      <c r="AZ155"/>
      <c r="BA155"/>
      <c r="BB155"/>
      <c r="BC155"/>
      <c r="BD155"/>
      <c r="BE155"/>
      <c r="BF155"/>
      <c r="BG155"/>
      <c r="BH155"/>
      <c r="BI155"/>
      <c r="BJ155"/>
      <c r="BK155"/>
      <c r="BL155"/>
      <c r="BM155"/>
      <c r="BN155"/>
      <c r="BO155"/>
      <c r="BP155"/>
      <c r="BQ155"/>
      <c r="BR155"/>
      <c r="BS155"/>
      <c r="BT155"/>
      <c r="BU155"/>
      <c r="BV155"/>
      <c r="BW155"/>
      <c r="BX155"/>
      <c r="BY155"/>
      <c r="BZ155"/>
      <c r="CA155"/>
    </row>
    <row r="156">
      <c r="A156" t="s">
        <v>595</v>
      </c>
      <c r="B156">
        <v>2010</v>
      </c>
      <c r="C156" t="s">
        <v>600</v>
      </c>
      <c r="D156">
        <v>148</v>
      </c>
      <c r="E156" t="s">
        <v>110</v>
      </c>
      <c r="F156" t="s">
        <v>50</v>
      </c>
      <c r="G156" t="s">
        <v>206</v>
      </c>
      <c r="H156">
        <v>2.870500816437819</v>
      </c>
      <c r="I156">
        <v>5.0386595473570068</v>
      </c>
      <c r="J156">
        <v>8.6930399288566651</v>
      </c>
      <c r="K156">
        <v>15.970403776074299</v>
      </c>
      <c r="L156">
        <v>33.75722210914072</v>
      </c>
      <c r="M156">
        <v>19.963094761762921</v>
      </c>
      <c r="N156">
        <v>32.11498960998459</v>
      </c>
      <c r="O156">
        <v>43.450395223191087</v>
      </c>
      <c r="P156">
        <v>38.061896409744037</v>
      </c>
      <c r="Q156">
        <v>28.38739815899428</v>
      </c>
      <c r="R156">
        <v>2.5627109046543279</v>
      </c>
      <c r="S156">
        <v>3.205557989190968</v>
      </c>
      <c r="T156">
        <v>6.7453381609839314</v>
      </c>
      <c r="U156">
        <v>9.4642333955542188</v>
      </c>
      <c r="V156">
        <v>16.88860794794914</v>
      </c>
      <c r="W156" t="s">
        <v>364</v>
      </c>
      <c r="X156" t="s">
        <v>365</v>
      </c>
      <c r="Y156" t="s">
        <v>247</v>
      </c>
      <c r="Z156" t="s">
        <v>248</v>
      </c>
      <c r="AA156" t="s">
        <v>249</v>
      </c>
      <c r="AB156" t="s">
        <v>250</v>
      </c>
      <c r="AC156" t="s">
        <v>251</v>
      </c>
      <c r="AD156" t="s">
        <v>252</v>
      </c>
      <c r="AE156" t="s">
        <v>366</v>
      </c>
      <c r="AF156" t="s">
        <v>254</v>
      </c>
      <c r="AG156" t="s">
        <v>367</v>
      </c>
      <c r="AH156" t="s">
        <v>256</v>
      </c>
      <c r="AI156" t="s">
        <v>257</v>
      </c>
      <c r="AJ156" t="s">
        <v>206</v>
      </c>
      <c r="AK156">
        <v>13.1735458957926</v>
      </c>
      <c r="AL156">
        <v>22.408114870253179</v>
      </c>
      <c r="AM156">
        <v>24.660700710330541</v>
      </c>
      <c r="AN156">
        <v>7.8490550783946542</v>
      </c>
      <c r="AO156">
        <v>12.55012886637919</v>
      </c>
      <c r="AP156">
        <v>9.7830704547568015</v>
      </c>
      <c r="AQ156">
        <v>6.4073760692881976</v>
      </c>
      <c r="AR156">
        <v>2.363767926635445</v>
      </c>
      <c r="AS156">
        <v>21.50422794303789</v>
      </c>
      <c r="AT156">
        <v>19.680731393845001</v>
      </c>
      <c r="AU156">
        <v>14.143072378179991</v>
      </c>
      <c r="AV156">
        <v>4.2475306431796502</v>
      </c>
      <c r="AW156">
        <v>5.8944502688773399</v>
      </c>
      <c r="AX156"/>
      <c r="AY156"/>
      <c r="AZ156"/>
      <c r="BA156"/>
      <c r="BB156"/>
      <c r="BC156"/>
      <c r="BD156"/>
      <c r="BE156"/>
      <c r="BF156"/>
      <c r="BG156"/>
      <c r="BH156"/>
      <c r="BI156"/>
      <c r="BJ156"/>
      <c r="BK156"/>
      <c r="BL156"/>
      <c r="BM156"/>
      <c r="BN156"/>
      <c r="BO156"/>
      <c r="BP156"/>
      <c r="BQ156"/>
      <c r="BR156"/>
      <c r="BS156"/>
      <c r="BT156"/>
      <c r="BU156"/>
      <c r="BV156"/>
      <c r="BW156"/>
      <c r="BX156"/>
      <c r="BY156"/>
      <c r="BZ156"/>
      <c r="CA156"/>
    </row>
    <row r="157">
      <c r="A157" t="s">
        <v>595</v>
      </c>
      <c r="B157">
        <v>2010</v>
      </c>
      <c r="C157" t="s">
        <v>600</v>
      </c>
      <c r="D157">
        <v>149</v>
      </c>
      <c r="E157" t="s">
        <v>110</v>
      </c>
      <c r="F157" t="s">
        <v>49</v>
      </c>
      <c r="G157" t="s">
        <v>206</v>
      </c>
      <c r="H157">
        <v>2.2781634838355371</v>
      </c>
      <c r="I157">
        <v>4.7218449561176694</v>
      </c>
      <c r="J157">
        <v>8.0397453225959872</v>
      </c>
      <c r="K157">
        <v>15.94705352611231</v>
      </c>
      <c r="L157">
        <v>50.519287831364522</v>
      </c>
      <c r="M157">
        <v>24.973302863537981</v>
      </c>
      <c r="N157">
        <v>45.00592313851142</v>
      </c>
      <c r="O157">
        <v>47.94261767852376</v>
      </c>
      <c r="P157">
        <v>57.923196642692638</v>
      </c>
      <c r="Q157">
        <v>70.695427462367405</v>
      </c>
      <c r="R157">
        <v>1.4894815267290851</v>
      </c>
      <c r="S157">
        <v>3.741137328374931</v>
      </c>
      <c r="T157">
        <v>5.849593671792598</v>
      </c>
      <c r="U157">
        <v>6.9636481912893524</v>
      </c>
      <c r="V157">
        <v>16.089245239780951</v>
      </c>
      <c r="W157" t="s">
        <v>364</v>
      </c>
      <c r="X157" t="s">
        <v>365</v>
      </c>
      <c r="Y157" t="s">
        <v>247</v>
      </c>
      <c r="Z157" t="s">
        <v>248</v>
      </c>
      <c r="AA157" t="s">
        <v>249</v>
      </c>
      <c r="AB157" t="s">
        <v>250</v>
      </c>
      <c r="AC157" t="s">
        <v>251</v>
      </c>
      <c r="AD157" t="s">
        <v>252</v>
      </c>
      <c r="AE157" t="s">
        <v>366</v>
      </c>
      <c r="AF157" t="s">
        <v>254</v>
      </c>
      <c r="AG157" t="s">
        <v>367</v>
      </c>
      <c r="AH157" t="s">
        <v>256</v>
      </c>
      <c r="AI157" t="s">
        <v>257</v>
      </c>
      <c r="AJ157" t="s">
        <v>206</v>
      </c>
      <c r="AK157">
        <v>12.285092186319559</v>
      </c>
      <c r="AL157">
        <v>15.308773715427961</v>
      </c>
      <c r="AM157">
        <v>61.681748264918298</v>
      </c>
      <c r="AN157">
        <v>7.429116028768683</v>
      </c>
      <c r="AO157">
        <v>8.6249672176525767</v>
      </c>
      <c r="AP157">
        <v>9.2206064232598841</v>
      </c>
      <c r="AQ157">
        <v>7.2564130963099851</v>
      </c>
      <c r="AR157">
        <v>2.9276814083440241</v>
      </c>
      <c r="AS157">
        <v>18.388941474523499</v>
      </c>
      <c r="AT157">
        <v>10.60180284703034</v>
      </c>
      <c r="AU157">
        <v>19.987574595235969</v>
      </c>
      <c r="AV157">
        <v>4.7396762063365649</v>
      </c>
      <c r="AW157">
        <v>4.5866527451710164</v>
      </c>
      <c r="AX157"/>
      <c r="AY157"/>
      <c r="AZ157"/>
      <c r="BA157"/>
      <c r="BB157"/>
      <c r="BC157"/>
      <c r="BD157"/>
      <c r="BE157"/>
      <c r="BF157"/>
      <c r="BG157"/>
      <c r="BH157"/>
      <c r="BI157"/>
      <c r="BJ157"/>
      <c r="BK157"/>
      <c r="BL157"/>
      <c r="BM157"/>
      <c r="BN157"/>
      <c r="BO157"/>
      <c r="BP157"/>
      <c r="BQ157"/>
      <c r="BR157"/>
      <c r="BS157"/>
      <c r="BT157"/>
      <c r="BU157"/>
      <c r="BV157"/>
      <c r="BW157"/>
      <c r="BX157"/>
      <c r="BY157"/>
      <c r="BZ157"/>
      <c r="CA157"/>
    </row>
    <row r="158">
      <c r="A158" t="s">
        <v>595</v>
      </c>
      <c r="B158">
        <v>2010</v>
      </c>
      <c r="C158" t="s">
        <v>600</v>
      </c>
      <c r="D158">
        <v>150</v>
      </c>
      <c r="E158" t="s">
        <v>110</v>
      </c>
      <c r="F158" t="s">
        <v>112</v>
      </c>
      <c r="G158" t="s">
        <v>206</v>
      </c>
      <c r="H158">
        <v>94.851335699726576</v>
      </c>
      <c r="I158">
        <v>90.239495496525208</v>
      </c>
      <c r="J158">
        <v>83.267214748547332</v>
      </c>
      <c r="K158">
        <v>68.082542697813338</v>
      </c>
      <c r="L158">
        <v>15.723490059494949</v>
      </c>
      <c r="M158">
        <v>55.063602374699023</v>
      </c>
      <c r="N158">
        <v>22.879087251503961</v>
      </c>
      <c r="O158">
        <v>8.6069870982850745</v>
      </c>
      <c r="P158">
        <v>4.0149069475632437</v>
      </c>
      <c r="Q158">
        <v>0.91717437863834106</v>
      </c>
      <c r="R158">
        <v>95.947807568616611</v>
      </c>
      <c r="S158">
        <v>93.053304682434145</v>
      </c>
      <c r="T158">
        <v>87.40506816722322</v>
      </c>
      <c r="U158">
        <v>83.572118413156488</v>
      </c>
      <c r="V158">
        <v>67.022146812270151</v>
      </c>
      <c r="W158" t="s">
        <v>364</v>
      </c>
      <c r="X158" t="s">
        <v>365</v>
      </c>
      <c r="Y158" t="s">
        <v>247</v>
      </c>
      <c r="Z158" t="s">
        <v>248</v>
      </c>
      <c r="AA158" t="s">
        <v>249</v>
      </c>
      <c r="AB158" t="s">
        <v>250</v>
      </c>
      <c r="AC158" t="s">
        <v>251</v>
      </c>
      <c r="AD158" t="s">
        <v>252</v>
      </c>
      <c r="AE158" t="s">
        <v>366</v>
      </c>
      <c r="AF158" t="s">
        <v>254</v>
      </c>
      <c r="AG158" t="s">
        <v>367</v>
      </c>
      <c r="AH158" t="s">
        <v>256</v>
      </c>
      <c r="AI158" t="s">
        <v>257</v>
      </c>
      <c r="AJ158" t="s">
        <v>206</v>
      </c>
      <c r="AK158">
        <v>74.541361917888011</v>
      </c>
      <c r="AL158">
        <v>62.283111414318881</v>
      </c>
      <c r="AM158">
        <v>13.65755102475142</v>
      </c>
      <c r="AN158">
        <v>84.721828892836598</v>
      </c>
      <c r="AO158">
        <v>78.824903915968235</v>
      </c>
      <c r="AP158">
        <v>80.996323121983309</v>
      </c>
      <c r="AQ158">
        <v>86.336210834401768</v>
      </c>
      <c r="AR158">
        <v>94.708550665020567</v>
      </c>
      <c r="AS158">
        <v>60.106830582438519</v>
      </c>
      <c r="AT158">
        <v>69.71746575912448</v>
      </c>
      <c r="AU158">
        <v>65.869353026584022</v>
      </c>
      <c r="AV158">
        <v>91.012793150483787</v>
      </c>
      <c r="AW158">
        <v>89.518896985951685</v>
      </c>
      <c r="AX158"/>
      <c r="AY158"/>
      <c r="AZ158"/>
      <c r="BA158"/>
      <c r="BB158"/>
      <c r="BC158"/>
      <c r="BD158"/>
      <c r="BE158"/>
      <c r="BF158"/>
      <c r="BG158"/>
      <c r="BH158"/>
      <c r="BI158"/>
      <c r="BJ158"/>
      <c r="BK158"/>
      <c r="BL158"/>
      <c r="BM158"/>
      <c r="BN158"/>
      <c r="BO158"/>
      <c r="BP158"/>
      <c r="BQ158"/>
      <c r="BR158"/>
      <c r="BS158"/>
      <c r="BT158"/>
      <c r="BU158"/>
      <c r="BV158"/>
      <c r="BW158"/>
      <c r="BX158"/>
      <c r="BY158"/>
      <c r="BZ158"/>
      <c r="CA158"/>
    </row>
    <row r="159">
      <c r="A159" t="s">
        <v>595</v>
      </c>
      <c r="B159">
        <v>2010</v>
      </c>
      <c r="C159" t="s">
        <v>600</v>
      </c>
      <c r="D159">
        <v>151</v>
      </c>
      <c r="E159" t="s">
        <v>111</v>
      </c>
      <c r="F159" t="s">
        <v>50</v>
      </c>
      <c r="G159" t="s">
        <v>206</v>
      </c>
      <c r="H159">
        <v>52.845436259608469</v>
      </c>
      <c r="I159">
        <v>51.375771477735917</v>
      </c>
      <c r="J159">
        <v>48.653864574410377</v>
      </c>
      <c r="K159">
        <v>48.806783036650287</v>
      </c>
      <c r="L159">
        <v>40.434173952730191</v>
      </c>
      <c r="M159">
        <v>43.531928401063851</v>
      </c>
      <c r="N159">
        <v>41.746144575724713</v>
      </c>
      <c r="O159">
        <v>47.185164222572681</v>
      </c>
      <c r="P159">
        <v>39.910553792639398</v>
      </c>
      <c r="Q159">
        <v>28.91026311289593</v>
      </c>
      <c r="R159">
        <v>57.169084685348622</v>
      </c>
      <c r="S159">
        <v>47.750126039409508</v>
      </c>
      <c r="T159">
        <v>49.425485752264343</v>
      </c>
      <c r="U159">
        <v>53.160352469656132</v>
      </c>
      <c r="V159">
        <v>50.355836785029538</v>
      </c>
      <c r="W159" t="s">
        <v>364</v>
      </c>
      <c r="X159" t="s">
        <v>365</v>
      </c>
      <c r="Y159" t="s">
        <v>247</v>
      </c>
      <c r="Z159" t="s">
        <v>248</v>
      </c>
      <c r="AA159" t="s">
        <v>249</v>
      </c>
      <c r="AB159" t="s">
        <v>250</v>
      </c>
      <c r="AC159" t="s">
        <v>251</v>
      </c>
      <c r="AD159" t="s">
        <v>252</v>
      </c>
      <c r="AE159" t="s">
        <v>366</v>
      </c>
      <c r="AF159" t="s">
        <v>254</v>
      </c>
      <c r="AG159" t="s">
        <v>367</v>
      </c>
      <c r="AH159" t="s">
        <v>256</v>
      </c>
      <c r="AI159" t="s">
        <v>257</v>
      </c>
      <c r="AJ159" t="s">
        <v>206</v>
      </c>
      <c r="AK159">
        <v>52.683704088331282</v>
      </c>
      <c r="AL159">
        <v>58.143300773594277</v>
      </c>
      <c r="AM159">
        <v>28.800969164387059</v>
      </c>
      <c r="AN159">
        <v>49.551957907673867</v>
      </c>
      <c r="AO159">
        <v>57.646554608490987</v>
      </c>
      <c r="AP159">
        <v>47.523841687768268</v>
      </c>
      <c r="AQ159">
        <v>45.307409384842231</v>
      </c>
      <c r="AR159">
        <v>40.632087229614363</v>
      </c>
      <c r="AS159">
        <v>47.760972987832062</v>
      </c>
      <c r="AT159">
        <v>64.758675478712462</v>
      </c>
      <c r="AU159">
        <v>44.018393582543688</v>
      </c>
      <c r="AV159">
        <v>56.604507450018772</v>
      </c>
      <c r="AW159">
        <v>52.518830486188087</v>
      </c>
      <c r="AX159"/>
      <c r="AY159"/>
      <c r="AZ159"/>
      <c r="BA159"/>
      <c r="BB159"/>
      <c r="BC159"/>
      <c r="BD159"/>
      <c r="BE159"/>
      <c r="BF159"/>
      <c r="BG159"/>
      <c r="BH159"/>
      <c r="BI159"/>
      <c r="BJ159"/>
      <c r="BK159"/>
      <c r="BL159"/>
      <c r="BM159"/>
      <c r="BN159"/>
      <c r="BO159"/>
      <c r="BP159"/>
      <c r="BQ159"/>
      <c r="BR159"/>
      <c r="BS159"/>
      <c r="BT159"/>
      <c r="BU159"/>
      <c r="BV159"/>
      <c r="BW159"/>
      <c r="BX159"/>
      <c r="BY159"/>
      <c r="BZ159"/>
      <c r="CA159"/>
    </row>
    <row r="160">
      <c r="A160" t="s">
        <v>595</v>
      </c>
      <c r="B160">
        <v>2010</v>
      </c>
      <c r="C160" t="s">
        <v>600</v>
      </c>
      <c r="D160">
        <v>152</v>
      </c>
      <c r="E160" t="s">
        <v>111</v>
      </c>
      <c r="F160" t="s">
        <v>49</v>
      </c>
      <c r="G160" t="s">
        <v>206</v>
      </c>
      <c r="H160">
        <v>44.905373013076591</v>
      </c>
      <c r="I160">
        <v>47.662931326194837</v>
      </c>
      <c r="J160">
        <v>50.549228099577917</v>
      </c>
      <c r="K160">
        <v>50.458441256890488</v>
      </c>
      <c r="L160">
        <v>59.176179828765541</v>
      </c>
      <c r="M160">
        <v>55.770449085973823</v>
      </c>
      <c r="N160">
        <v>58.036708538120457</v>
      </c>
      <c r="O160">
        <v>52.596558060840827</v>
      </c>
      <c r="P160">
        <v>59.854828561732937</v>
      </c>
      <c r="Q160">
        <v>71.060875397646129</v>
      </c>
      <c r="R160">
        <v>42.337831501173149</v>
      </c>
      <c r="S160">
        <v>49.941794383940561</v>
      </c>
      <c r="T160">
        <v>49.518492706604121</v>
      </c>
      <c r="U160">
        <v>45.970848063092198</v>
      </c>
      <c r="V160">
        <v>48.506420489480107</v>
      </c>
      <c r="W160" t="s">
        <v>364</v>
      </c>
      <c r="X160" t="s">
        <v>365</v>
      </c>
      <c r="Y160" t="s">
        <v>247</v>
      </c>
      <c r="Z160" t="s">
        <v>248</v>
      </c>
      <c r="AA160" t="s">
        <v>249</v>
      </c>
      <c r="AB160" t="s">
        <v>250</v>
      </c>
      <c r="AC160" t="s">
        <v>251</v>
      </c>
      <c r="AD160" t="s">
        <v>252</v>
      </c>
      <c r="AE160" t="s">
        <v>366</v>
      </c>
      <c r="AF160" t="s">
        <v>254</v>
      </c>
      <c r="AG160" t="s">
        <v>367</v>
      </c>
      <c r="AH160" t="s">
        <v>256</v>
      </c>
      <c r="AI160" t="s">
        <v>257</v>
      </c>
      <c r="AJ160" t="s">
        <v>206</v>
      </c>
      <c r="AK160">
        <v>45.462017781768303</v>
      </c>
      <c r="AL160">
        <v>41.828976473788913</v>
      </c>
      <c r="AM160">
        <v>71.19903083561303</v>
      </c>
      <c r="AN160">
        <v>48.985864126358841</v>
      </c>
      <c r="AO160">
        <v>42.057039463317139</v>
      </c>
      <c r="AP160">
        <v>50.209512724793527</v>
      </c>
      <c r="AQ160">
        <v>52.782978671710822</v>
      </c>
      <c r="AR160">
        <v>57.428307556649152</v>
      </c>
      <c r="AS160">
        <v>52.239027012167718</v>
      </c>
      <c r="AT160">
        <v>33.993618754885041</v>
      </c>
      <c r="AU160">
        <v>55.347806332995773</v>
      </c>
      <c r="AV160">
        <v>41.048345704309583</v>
      </c>
      <c r="AW160">
        <v>47.481169513811842</v>
      </c>
      <c r="AX160"/>
      <c r="AY160"/>
      <c r="AZ160"/>
      <c r="BA160"/>
      <c r="BB160"/>
      <c r="BC160"/>
      <c r="BD160"/>
      <c r="BE160"/>
      <c r="BF160"/>
      <c r="BG160"/>
      <c r="BH160"/>
      <c r="BI160"/>
      <c r="BJ160"/>
      <c r="BK160"/>
      <c r="BL160"/>
      <c r="BM160"/>
      <c r="BN160"/>
      <c r="BO160"/>
      <c r="BP160"/>
      <c r="BQ160"/>
      <c r="BR160"/>
      <c r="BS160"/>
      <c r="BT160"/>
      <c r="BU160"/>
      <c r="BV160"/>
      <c r="BW160"/>
      <c r="BX160"/>
      <c r="BY160"/>
      <c r="BZ160"/>
      <c r="CA160"/>
    </row>
    <row r="161">
      <c r="A161" t="s">
        <v>595</v>
      </c>
      <c r="B161">
        <v>2010</v>
      </c>
      <c r="C161" t="s">
        <v>600</v>
      </c>
      <c r="D161">
        <v>153</v>
      </c>
      <c r="E161" t="s">
        <v>63</v>
      </c>
      <c r="F161" t="s">
        <v>382</v>
      </c>
      <c r="G161" t="s">
        <v>206</v>
      </c>
      <c r="H161">
        <v>0</v>
      </c>
      <c r="I161">
        <v>0</v>
      </c>
      <c r="J161">
        <v>0</v>
      </c>
      <c r="K161">
        <v>0</v>
      </c>
      <c r="L161">
        <v>2.094330512571692</v>
      </c>
      <c r="M161">
        <v>0</v>
      </c>
      <c r="N161">
        <v>0</v>
      </c>
      <c r="O161">
        <v>0</v>
      </c>
      <c r="P161">
        <v>0.25009421725772979</v>
      </c>
      <c r="Q161">
        <v>9.1451495328460677</v>
      </c>
      <c r="R161">
        <v>0</v>
      </c>
      <c r="S161">
        <v>0</v>
      </c>
      <c r="T161">
        <v>0</v>
      </c>
      <c r="U161">
        <v>0</v>
      </c>
      <c r="V161">
        <v>0</v>
      </c>
      <c r="W161" t="s">
        <v>364</v>
      </c>
      <c r="X161" t="s">
        <v>365</v>
      </c>
      <c r="Y161" t="s">
        <v>247</v>
      </c>
      <c r="Z161" t="s">
        <v>248</v>
      </c>
      <c r="AA161" t="s">
        <v>249</v>
      </c>
      <c r="AB161" t="s">
        <v>250</v>
      </c>
      <c r="AC161" t="s">
        <v>251</v>
      </c>
      <c r="AD161" t="s">
        <v>252</v>
      </c>
      <c r="AE161" t="s">
        <v>366</v>
      </c>
      <c r="AF161" t="s">
        <v>254</v>
      </c>
      <c r="AG161" t="s">
        <v>367</v>
      </c>
      <c r="AH161" t="s">
        <v>256</v>
      </c>
      <c r="AI161" t="s">
        <v>257</v>
      </c>
      <c r="AJ161" t="s">
        <v>206</v>
      </c>
      <c r="AK161">
        <v>0.018078636875301601</v>
      </c>
      <c r="AL161">
        <v>0.0726509247270377</v>
      </c>
      <c r="AM161">
        <v>2.235707033532718</v>
      </c>
      <c r="AN161">
        <v>0.021944556949118701</v>
      </c>
      <c r="AO161">
        <v>0.0047564535771618998</v>
      </c>
      <c r="AP161">
        <v>0</v>
      </c>
      <c r="AQ161">
        <v>0</v>
      </c>
      <c r="AR161">
        <v>0.047936950745508099</v>
      </c>
      <c r="AS161">
        <v>1.2683458874146361</v>
      </c>
      <c r="AT161">
        <v>0.0074984805909821999</v>
      </c>
      <c r="AU161">
        <v>0</v>
      </c>
      <c r="AV161">
        <v>0</v>
      </c>
      <c r="AW161">
        <v>0</v>
      </c>
      <c r="AX161"/>
      <c r="AY161">
        <v>0</v>
      </c>
      <c r="AZ161">
        <v>0</v>
      </c>
      <c r="BA161">
        <v>0</v>
      </c>
      <c r="BB161">
        <v>0</v>
      </c>
      <c r="BC161">
        <v>344.98559499999999</v>
      </c>
      <c r="BD161">
        <v>0</v>
      </c>
      <c r="BE161">
        <v>0</v>
      </c>
      <c r="BF161">
        <v>0</v>
      </c>
      <c r="BG161">
        <v>9.1887679999999996</v>
      </c>
      <c r="BH161">
        <v>335.79682700000001</v>
      </c>
      <c r="BI161">
        <v>0</v>
      </c>
      <c r="BJ161">
        <v>0</v>
      </c>
      <c r="BK161">
        <v>0</v>
      </c>
      <c r="BL161">
        <v>0</v>
      </c>
      <c r="BM161">
        <v>0</v>
      </c>
      <c r="BN161">
        <v>1.667133</v>
      </c>
      <c r="BO161">
        <v>2.3683999999999998</v>
      </c>
      <c r="BP161">
        <v>221.20222299999989</v>
      </c>
      <c r="BQ161">
        <v>1.3889130000000001</v>
      </c>
      <c r="BR161">
        <v>0.30266500000000002</v>
      </c>
      <c r="BS161">
        <v>0</v>
      </c>
      <c r="BT161">
        <v>0</v>
      </c>
      <c r="BU161">
        <v>3.7425799999999998</v>
      </c>
      <c r="BV161">
        <v>113.854595</v>
      </c>
      <c r="BW161">
        <v>0.45908599999999999</v>
      </c>
      <c r="BX161">
        <v>0</v>
      </c>
      <c r="BY161">
        <v>0</v>
      </c>
      <c r="BZ161">
        <v>0</v>
      </c>
      <c r="CA161"/>
    </row>
    <row r="162">
      <c r="A162" t="s">
        <v>595</v>
      </c>
      <c r="B162">
        <v>2010</v>
      </c>
      <c r="C162" t="s">
        <v>600</v>
      </c>
      <c r="D162">
        <v>154</v>
      </c>
      <c r="E162" t="s">
        <v>63</v>
      </c>
      <c r="F162" t="s">
        <v>383</v>
      </c>
      <c r="G162" t="s">
        <v>206</v>
      </c>
      <c r="H162">
        <v>0.020581627129803302</v>
      </c>
      <c r="I162">
        <v>0.093755508987780997</v>
      </c>
      <c r="J162">
        <v>0.031372248548126001</v>
      </c>
      <c r="K162">
        <v>0.28547874407496748</v>
      </c>
      <c r="L162">
        <v>4.3939581503306782</v>
      </c>
      <c r="M162">
        <v>0.51239621764374677</v>
      </c>
      <c r="N162">
        <v>1.01373156907777</v>
      </c>
      <c r="O162">
        <v>1.2572735348494271</v>
      </c>
      <c r="P162">
        <v>1.095216629134435</v>
      </c>
      <c r="Q162">
        <v>16.588057081686859</v>
      </c>
      <c r="R162">
        <v>0</v>
      </c>
      <c r="S162">
        <v>0</v>
      </c>
      <c r="T162">
        <v>0.017209378306856201</v>
      </c>
      <c r="U162">
        <v>0.20962623975347741</v>
      </c>
      <c r="V162">
        <v>0.1105825665374954</v>
      </c>
      <c r="W162" t="s">
        <v>364</v>
      </c>
      <c r="X162" t="s">
        <v>365</v>
      </c>
      <c r="Y162" t="s">
        <v>247</v>
      </c>
      <c r="Z162" t="s">
        <v>248</v>
      </c>
      <c r="AA162" t="s">
        <v>249</v>
      </c>
      <c r="AB162" t="s">
        <v>250</v>
      </c>
      <c r="AC162" t="s">
        <v>251</v>
      </c>
      <c r="AD162" t="s">
        <v>252</v>
      </c>
      <c r="AE162" t="s">
        <v>366</v>
      </c>
      <c r="AF162" t="s">
        <v>254</v>
      </c>
      <c r="AG162" t="s">
        <v>367</v>
      </c>
      <c r="AH162" t="s">
        <v>256</v>
      </c>
      <c r="AI162" t="s">
        <v>257</v>
      </c>
      <c r="AJ162" t="s">
        <v>206</v>
      </c>
      <c r="AK162">
        <v>0</v>
      </c>
      <c r="AL162">
        <v>0.36641103085211252</v>
      </c>
      <c r="AM162">
        <v>6.4473789948863161</v>
      </c>
      <c r="AN162">
        <v>0.1822408956212456</v>
      </c>
      <c r="AO162">
        <v>0</v>
      </c>
      <c r="AP162">
        <v>0.072931717991950196</v>
      </c>
      <c r="AQ162">
        <v>0.042361770208199201</v>
      </c>
      <c r="AR162">
        <v>0.20992914083230579</v>
      </c>
      <c r="AS162">
        <v>0.51070342988629402</v>
      </c>
      <c r="AT162">
        <v>0</v>
      </c>
      <c r="AU162">
        <v>0</v>
      </c>
      <c r="AV162">
        <v>0.0726504388512446</v>
      </c>
      <c r="AW162">
        <v>1.713091713741105</v>
      </c>
      <c r="AX162"/>
      <c r="AY162">
        <v>3.390412</v>
      </c>
      <c r="AZ162">
        <v>15.437193000000001</v>
      </c>
      <c r="BA162">
        <v>5.1640319999999997</v>
      </c>
      <c r="BB162">
        <v>47.007466000000001</v>
      </c>
      <c r="BC162">
        <v>723.78846500000031</v>
      </c>
      <c r="BD162">
        <v>18.827604999999998</v>
      </c>
      <c r="BE162">
        <v>37.232592999999987</v>
      </c>
      <c r="BF162">
        <v>46.210805999999998</v>
      </c>
      <c r="BG162">
        <v>40.239601</v>
      </c>
      <c r="BH162">
        <v>609.08976000000018</v>
      </c>
      <c r="BI162">
        <v>0</v>
      </c>
      <c r="BJ162">
        <v>0</v>
      </c>
      <c r="BK162">
        <v>2.2016429999999998</v>
      </c>
      <c r="BL162">
        <v>26.834192999999999</v>
      </c>
      <c r="BM162">
        <v>14.151367</v>
      </c>
      <c r="BN162">
        <v>0</v>
      </c>
      <c r="BO162">
        <v>11.944898</v>
      </c>
      <c r="BP162">
        <v>637.90762600000005</v>
      </c>
      <c r="BQ162">
        <v>11.534375000000001</v>
      </c>
      <c r="BR162">
        <v>0</v>
      </c>
      <c r="BS162">
        <v>4.6001820000000002</v>
      </c>
      <c r="BT162">
        <v>1.7064410000000001</v>
      </c>
      <c r="BU162">
        <v>16.389790999999999</v>
      </c>
      <c r="BV162">
        <v>45.843907999999999</v>
      </c>
      <c r="BW162">
        <v>0</v>
      </c>
      <c r="BX162">
        <v>0</v>
      </c>
      <c r="BY162">
        <v>4.7427350000000006</v>
      </c>
      <c r="BZ162">
        <v>60.11761199999998</v>
      </c>
      <c r="CA162"/>
    </row>
    <row r="163">
      <c r="A163" t="s">
        <v>595</v>
      </c>
      <c r="B163">
        <v>2010</v>
      </c>
      <c r="C163" t="s">
        <v>600</v>
      </c>
      <c r="D163">
        <v>155</v>
      </c>
      <c r="E163" t="s">
        <v>63</v>
      </c>
      <c r="F163" t="s">
        <v>384</v>
      </c>
      <c r="G163" t="s">
        <v>206</v>
      </c>
      <c r="H163">
        <v>0.088350595420452802</v>
      </c>
      <c r="I163">
        <v>0.038647642665512197</v>
      </c>
      <c r="J163">
        <v>0.356955624374792</v>
      </c>
      <c r="K163">
        <v>0.23283729403825251</v>
      </c>
      <c r="L163">
        <v>1.057097590304453</v>
      </c>
      <c r="M163">
        <v>1.059340470840709</v>
      </c>
      <c r="N163">
        <v>0.080901199524162207</v>
      </c>
      <c r="O163">
        <v>0.77027605068117366</v>
      </c>
      <c r="P163">
        <v>1.6178208647481469</v>
      </c>
      <c r="Q163">
        <v>1.360089430494321</v>
      </c>
      <c r="R163">
        <v>0.052901376340819199</v>
      </c>
      <c r="S163">
        <v>0</v>
      </c>
      <c r="T163">
        <v>0.1695215018204928</v>
      </c>
      <c r="U163">
        <v>0.1182870397419644</v>
      </c>
      <c r="V163">
        <v>0.53879861686025299</v>
      </c>
      <c r="W163" t="s">
        <v>364</v>
      </c>
      <c r="X163" t="s">
        <v>365</v>
      </c>
      <c r="Y163" t="s">
        <v>247</v>
      </c>
      <c r="Z163" t="s">
        <v>248</v>
      </c>
      <c r="AA163" t="s">
        <v>249</v>
      </c>
      <c r="AB163" t="s">
        <v>250</v>
      </c>
      <c r="AC163" t="s">
        <v>251</v>
      </c>
      <c r="AD163" t="s">
        <v>252</v>
      </c>
      <c r="AE163" t="s">
        <v>366</v>
      </c>
      <c r="AF163" t="s">
        <v>254</v>
      </c>
      <c r="AG163" t="s">
        <v>367</v>
      </c>
      <c r="AH163" t="s">
        <v>256</v>
      </c>
      <c r="AI163" t="s">
        <v>257</v>
      </c>
      <c r="AJ163" t="s">
        <v>206</v>
      </c>
      <c r="AK163">
        <v>1.158191446381754</v>
      </c>
      <c r="AL163">
        <v>0.4568525363560843</v>
      </c>
      <c r="AM163">
        <v>1.267735947684056</v>
      </c>
      <c r="AN163">
        <v>0.0093185996042477997</v>
      </c>
      <c r="AO163">
        <v>0.0332951750401334</v>
      </c>
      <c r="AP163">
        <v>0</v>
      </c>
      <c r="AQ163">
        <v>0</v>
      </c>
      <c r="AR163">
        <v>0.25170065410175368</v>
      </c>
      <c r="AS163">
        <v>0</v>
      </c>
      <c r="AT163">
        <v>0.32772678432982422</v>
      </c>
      <c r="AU163">
        <v>0.047214125981502798</v>
      </c>
      <c r="AV163">
        <v>0</v>
      </c>
      <c r="AW163">
        <v>0.020156869058308401</v>
      </c>
      <c r="AX163"/>
      <c r="AY163">
        <v>14.553996</v>
      </c>
      <c r="AZ163">
        <v>6.3634779999999997</v>
      </c>
      <c r="BA163">
        <v>58.756715</v>
      </c>
      <c r="BB163">
        <v>38.339426000000003</v>
      </c>
      <c r="BC163">
        <v>174.12888699999991</v>
      </c>
      <c r="BD163">
        <v>38.924650999999997</v>
      </c>
      <c r="BE163">
        <v>2.9713599999999998</v>
      </c>
      <c r="BF163">
        <v>28.311323000000002</v>
      </c>
      <c r="BG163">
        <v>59.440721000000011</v>
      </c>
      <c r="BH163">
        <v>49.940541000000003</v>
      </c>
      <c r="BI163">
        <v>6.7740419999999997</v>
      </c>
      <c r="BJ163">
        <v>0</v>
      </c>
      <c r="BK163">
        <v>21.687351</v>
      </c>
      <c r="BL163">
        <v>15.141889000000001</v>
      </c>
      <c r="BM163">
        <v>68.950624000000005</v>
      </c>
      <c r="BN163">
        <v>106.803361</v>
      </c>
      <c r="BO163">
        <v>14.893266000000001</v>
      </c>
      <c r="BP163">
        <v>125.430571</v>
      </c>
      <c r="BQ163">
        <v>0.58979199999999998</v>
      </c>
      <c r="BR163">
        <v>2.118655</v>
      </c>
      <c r="BS163">
        <v>0</v>
      </c>
      <c r="BT163">
        <v>0</v>
      </c>
      <c r="BU163">
        <v>19.651017</v>
      </c>
      <c r="BV163">
        <v>0</v>
      </c>
      <c r="BW163">
        <v>20.064702</v>
      </c>
      <c r="BX163">
        <v>1.883772</v>
      </c>
      <c r="BY163">
        <v>0</v>
      </c>
      <c r="BZ163">
        <v>0.70736600000000005</v>
      </c>
      <c r="CA163"/>
    </row>
    <row r="164">
      <c r="A164" t="s">
        <v>595</v>
      </c>
      <c r="B164">
        <v>2010</v>
      </c>
      <c r="C164" t="s">
        <v>600</v>
      </c>
      <c r="D164">
        <v>156</v>
      </c>
      <c r="E164" t="s">
        <v>63</v>
      </c>
      <c r="F164" t="s">
        <v>385</v>
      </c>
      <c r="G164" t="s">
        <v>206</v>
      </c>
      <c r="H164">
        <v>0</v>
      </c>
      <c r="I164">
        <v>0.022109698321548101</v>
      </c>
      <c r="J164">
        <v>0</v>
      </c>
      <c r="K164">
        <v>0</v>
      </c>
      <c r="L164">
        <v>0</v>
      </c>
      <c r="M164">
        <v>0</v>
      </c>
      <c r="N164">
        <v>0</v>
      </c>
      <c r="O164">
        <v>0</v>
      </c>
      <c r="P164">
        <v>0</v>
      </c>
      <c r="Q164">
        <v>0</v>
      </c>
      <c r="R164">
        <v>0</v>
      </c>
      <c r="S164">
        <v>0.028502575153404101</v>
      </c>
      <c r="T164">
        <v>0</v>
      </c>
      <c r="U164">
        <v>0</v>
      </c>
      <c r="V164">
        <v>0</v>
      </c>
      <c r="W164" t="s">
        <v>364</v>
      </c>
      <c r="X164" t="s">
        <v>365</v>
      </c>
      <c r="Y164" t="s">
        <v>247</v>
      </c>
      <c r="Z164" t="s">
        <v>248</v>
      </c>
      <c r="AA164" t="s">
        <v>249</v>
      </c>
      <c r="AB164" t="s">
        <v>250</v>
      </c>
      <c r="AC164" t="s">
        <v>251</v>
      </c>
      <c r="AD164" t="s">
        <v>252</v>
      </c>
      <c r="AE164" t="s">
        <v>366</v>
      </c>
      <c r="AF164" t="s">
        <v>254</v>
      </c>
      <c r="AG164" t="s">
        <v>367</v>
      </c>
      <c r="AH164" t="s">
        <v>256</v>
      </c>
      <c r="AI164" t="s">
        <v>257</v>
      </c>
      <c r="AJ164" t="s">
        <v>206</v>
      </c>
      <c r="AK164">
        <v>0</v>
      </c>
      <c r="AL164">
        <v>0</v>
      </c>
      <c r="AM164">
        <v>0</v>
      </c>
      <c r="AN164">
        <v>0</v>
      </c>
      <c r="AO164">
        <v>0</v>
      </c>
      <c r="AP164">
        <v>0</v>
      </c>
      <c r="AQ164">
        <v>0</v>
      </c>
      <c r="AR164">
        <v>0</v>
      </c>
      <c r="AS164">
        <v>0</v>
      </c>
      <c r="AT164">
        <v>0.059461187395297599</v>
      </c>
      <c r="AU164">
        <v>0</v>
      </c>
      <c r="AV164">
        <v>0</v>
      </c>
      <c r="AW164">
        <v>0</v>
      </c>
      <c r="AX164"/>
      <c r="AY164">
        <v>0</v>
      </c>
      <c r="AZ164">
        <v>3.640444</v>
      </c>
      <c r="BA164">
        <v>0</v>
      </c>
      <c r="BB164">
        <v>0</v>
      </c>
      <c r="BC164">
        <v>0</v>
      </c>
      <c r="BD164">
        <v>0</v>
      </c>
      <c r="BE164">
        <v>0</v>
      </c>
      <c r="BF164">
        <v>0</v>
      </c>
      <c r="BG164">
        <v>0</v>
      </c>
      <c r="BH164">
        <v>0</v>
      </c>
      <c r="BI164">
        <v>0</v>
      </c>
      <c r="BJ164">
        <v>3.640444</v>
      </c>
      <c r="BK164">
        <v>0</v>
      </c>
      <c r="BL164">
        <v>0</v>
      </c>
      <c r="BM164">
        <v>0</v>
      </c>
      <c r="BN164">
        <v>0</v>
      </c>
      <c r="BO164">
        <v>0</v>
      </c>
      <c r="BP164">
        <v>0</v>
      </c>
      <c r="BQ164">
        <v>0</v>
      </c>
      <c r="BR164">
        <v>0</v>
      </c>
      <c r="BS164">
        <v>0</v>
      </c>
      <c r="BT164">
        <v>0</v>
      </c>
      <c r="BU164">
        <v>0</v>
      </c>
      <c r="BV164">
        <v>0</v>
      </c>
      <c r="BW164">
        <v>3.640444</v>
      </c>
      <c r="BX164">
        <v>0</v>
      </c>
      <c r="BY164">
        <v>0</v>
      </c>
      <c r="BZ164">
        <v>0</v>
      </c>
      <c r="CA164"/>
    </row>
    <row r="165">
      <c r="A165" t="s">
        <v>595</v>
      </c>
      <c r="B165">
        <v>2010</v>
      </c>
      <c r="C165" t="s">
        <v>600</v>
      </c>
      <c r="D165">
        <v>157</v>
      </c>
      <c r="E165" t="s">
        <v>63</v>
      </c>
      <c r="F165" t="s">
        <v>386</v>
      </c>
      <c r="G165" t="s">
        <v>206</v>
      </c>
      <c r="H165">
        <v>0</v>
      </c>
      <c r="I165">
        <v>0</v>
      </c>
      <c r="J165">
        <v>0</v>
      </c>
      <c r="K165">
        <v>0</v>
      </c>
      <c r="L165">
        <v>0.084160512987489</v>
      </c>
      <c r="M165">
        <v>0</v>
      </c>
      <c r="N165">
        <v>0</v>
      </c>
      <c r="O165">
        <v>0</v>
      </c>
      <c r="P165">
        <v>0</v>
      </c>
      <c r="Q165">
        <v>0.37755335879556212</v>
      </c>
      <c r="R165">
        <v>0</v>
      </c>
      <c r="S165">
        <v>0</v>
      </c>
      <c r="T165">
        <v>0</v>
      </c>
      <c r="U165">
        <v>0</v>
      </c>
      <c r="V165">
        <v>0</v>
      </c>
      <c r="W165" t="s">
        <v>364</v>
      </c>
      <c r="X165" t="s">
        <v>365</v>
      </c>
      <c r="Y165" t="s">
        <v>247</v>
      </c>
      <c r="Z165" t="s">
        <v>248</v>
      </c>
      <c r="AA165" t="s">
        <v>249</v>
      </c>
      <c r="AB165" t="s">
        <v>250</v>
      </c>
      <c r="AC165" t="s">
        <v>251</v>
      </c>
      <c r="AD165" t="s">
        <v>252</v>
      </c>
      <c r="AE165" t="s">
        <v>366</v>
      </c>
      <c r="AF165" t="s">
        <v>254</v>
      </c>
      <c r="AG165" t="s">
        <v>367</v>
      </c>
      <c r="AH165" t="s">
        <v>256</v>
      </c>
      <c r="AI165" t="s">
        <v>257</v>
      </c>
      <c r="AJ165" t="s">
        <v>206</v>
      </c>
      <c r="AK165">
        <v>0</v>
      </c>
      <c r="AL165">
        <v>0</v>
      </c>
      <c r="AM165">
        <v>0.14011657767748309</v>
      </c>
      <c r="AN165">
        <v>0</v>
      </c>
      <c r="AO165">
        <v>0</v>
      </c>
      <c r="AP165">
        <v>0</v>
      </c>
      <c r="AQ165">
        <v>0</v>
      </c>
      <c r="AR165">
        <v>0</v>
      </c>
      <c r="AS165">
        <v>0</v>
      </c>
      <c r="AT165">
        <v>0</v>
      </c>
      <c r="AU165">
        <v>0</v>
      </c>
      <c r="AV165">
        <v>0</v>
      </c>
      <c r="AW165">
        <v>0</v>
      </c>
      <c r="AX165"/>
      <c r="AY165">
        <v>0</v>
      </c>
      <c r="AZ165">
        <v>0</v>
      </c>
      <c r="BA165">
        <v>0</v>
      </c>
      <c r="BB165">
        <v>0</v>
      </c>
      <c r="BC165">
        <v>13.86322</v>
      </c>
      <c r="BD165">
        <v>0</v>
      </c>
      <c r="BE165">
        <v>0</v>
      </c>
      <c r="BF165">
        <v>0</v>
      </c>
      <c r="BG165">
        <v>0</v>
      </c>
      <c r="BH165">
        <v>13.86322</v>
      </c>
      <c r="BI165">
        <v>0</v>
      </c>
      <c r="BJ165">
        <v>0</v>
      </c>
      <c r="BK165">
        <v>0</v>
      </c>
      <c r="BL165">
        <v>0</v>
      </c>
      <c r="BM165">
        <v>0</v>
      </c>
      <c r="BN165">
        <v>0</v>
      </c>
      <c r="BO165">
        <v>0</v>
      </c>
      <c r="BP165">
        <v>13.86322</v>
      </c>
      <c r="BQ165">
        <v>0</v>
      </c>
      <c r="BR165">
        <v>0</v>
      </c>
      <c r="BS165">
        <v>0</v>
      </c>
      <c r="BT165">
        <v>0</v>
      </c>
      <c r="BU165">
        <v>0</v>
      </c>
      <c r="BV165">
        <v>0</v>
      </c>
      <c r="BW165">
        <v>0</v>
      </c>
      <c r="BX165">
        <v>0</v>
      </c>
      <c r="BY165">
        <v>0</v>
      </c>
      <c r="BZ165">
        <v>0</v>
      </c>
      <c r="CA165"/>
    </row>
    <row r="166">
      <c r="A166" t="s">
        <v>595</v>
      </c>
      <c r="B166">
        <v>2010</v>
      </c>
      <c r="C166" t="s">
        <v>600</v>
      </c>
      <c r="D166">
        <v>158</v>
      </c>
      <c r="E166" t="s">
        <v>63</v>
      </c>
      <c r="F166" t="s">
        <v>387</v>
      </c>
      <c r="G166" t="s">
        <v>206</v>
      </c>
      <c r="H166">
        <v>0</v>
      </c>
      <c r="I166">
        <v>0.1160219301610437</v>
      </c>
      <c r="J166">
        <v>0.28533464027431632</v>
      </c>
      <c r="K166">
        <v>0.51099089996985247</v>
      </c>
      <c r="L166">
        <v>2.0055036727892821</v>
      </c>
      <c r="M166">
        <v>0.31274438674788613</v>
      </c>
      <c r="N166">
        <v>0.7017639964248984</v>
      </c>
      <c r="O166">
        <v>1.098201387470386</v>
      </c>
      <c r="P166">
        <v>1.8201538823635579</v>
      </c>
      <c r="Q166">
        <v>5.1146280568131584</v>
      </c>
      <c r="R166">
        <v>0</v>
      </c>
      <c r="S166">
        <v>0.087945431899086907</v>
      </c>
      <c r="T166">
        <v>0.1139832108137256</v>
      </c>
      <c r="U166">
        <v>0.33316506101297161</v>
      </c>
      <c r="V166">
        <v>0.62354263604349258</v>
      </c>
      <c r="W166" t="s">
        <v>364</v>
      </c>
      <c r="X166" t="s">
        <v>365</v>
      </c>
      <c r="Y166" t="s">
        <v>247</v>
      </c>
      <c r="Z166" t="s">
        <v>248</v>
      </c>
      <c r="AA166" t="s">
        <v>249</v>
      </c>
      <c r="AB166" t="s">
        <v>250</v>
      </c>
      <c r="AC166" t="s">
        <v>251</v>
      </c>
      <c r="AD166" t="s">
        <v>252</v>
      </c>
      <c r="AE166" t="s">
        <v>366</v>
      </c>
      <c r="AF166" t="s">
        <v>254</v>
      </c>
      <c r="AG166" t="s">
        <v>367</v>
      </c>
      <c r="AH166" t="s">
        <v>256</v>
      </c>
      <c r="AI166" t="s">
        <v>257</v>
      </c>
      <c r="AJ166" t="s">
        <v>206</v>
      </c>
      <c r="AK166">
        <v>0.69497308355281351</v>
      </c>
      <c r="AL166">
        <v>2.0122746013419341</v>
      </c>
      <c r="AM166">
        <v>2.5489556607088431</v>
      </c>
      <c r="AN166">
        <v>0.089065754045983395</v>
      </c>
      <c r="AO166">
        <v>0</v>
      </c>
      <c r="AP166">
        <v>0.56892508387293728</v>
      </c>
      <c r="AQ166">
        <v>0</v>
      </c>
      <c r="AR166">
        <v>0.1290323183059281</v>
      </c>
      <c r="AS166">
        <v>0</v>
      </c>
      <c r="AT166">
        <v>0.17595989964559861</v>
      </c>
      <c r="AU166">
        <v>0.43848198504962971</v>
      </c>
      <c r="AV166">
        <v>0.28329096354202482</v>
      </c>
      <c r="AW166">
        <v>0.0092804417487422994</v>
      </c>
      <c r="AX166"/>
      <c r="AY166">
        <v>0</v>
      </c>
      <c r="AZ166">
        <v>19.103442000000001</v>
      </c>
      <c r="BA166">
        <v>46.967536000000003</v>
      </c>
      <c r="BB166">
        <v>84.140720999999985</v>
      </c>
      <c r="BC166">
        <v>330.35372100000012</v>
      </c>
      <c r="BD166">
        <v>11.491552</v>
      </c>
      <c r="BE166">
        <v>25.774567999999999</v>
      </c>
      <c r="BF166">
        <v>40.364145000000001</v>
      </c>
      <c r="BG166">
        <v>66.874683999999988</v>
      </c>
      <c r="BH166">
        <v>187.80183600000001</v>
      </c>
      <c r="BI166">
        <v>0</v>
      </c>
      <c r="BJ166">
        <v>11.232684000000001</v>
      </c>
      <c r="BK166">
        <v>14.582185000000001</v>
      </c>
      <c r="BL166">
        <v>42.648360999999987</v>
      </c>
      <c r="BM166">
        <v>79.795404999999988</v>
      </c>
      <c r="BN166">
        <v>64.087384999999998</v>
      </c>
      <c r="BO166">
        <v>65.59959400000001</v>
      </c>
      <c r="BP166">
        <v>252.195234</v>
      </c>
      <c r="BQ166">
        <v>5.6371419999999999</v>
      </c>
      <c r="BR166">
        <v>0</v>
      </c>
      <c r="BS166">
        <v>35.885057999999987</v>
      </c>
      <c r="BT166">
        <v>0</v>
      </c>
      <c r="BU166">
        <v>10.073936</v>
      </c>
      <c r="BV166">
        <v>0</v>
      </c>
      <c r="BW166">
        <v>10.772945999999999</v>
      </c>
      <c r="BX166">
        <v>17.494765999999998</v>
      </c>
      <c r="BY166">
        <v>18.493680000000001</v>
      </c>
      <c r="BZ166">
        <v>0.325679</v>
      </c>
      <c r="CA166"/>
    </row>
    <row r="167">
      <c r="A167" t="s">
        <v>595</v>
      </c>
      <c r="B167">
        <v>2010</v>
      </c>
      <c r="C167" t="s">
        <v>600</v>
      </c>
      <c r="D167">
        <v>159</v>
      </c>
      <c r="E167" t="s">
        <v>63</v>
      </c>
      <c r="F167" t="s">
        <v>388</v>
      </c>
      <c r="G167" t="s">
        <v>206</v>
      </c>
      <c r="H167">
        <v>5.2045917723208488</v>
      </c>
      <c r="I167">
        <v>9.5689707174810543</v>
      </c>
      <c r="J167">
        <v>15.989387217060459</v>
      </c>
      <c r="K167">
        <v>31.090535928363149</v>
      </c>
      <c r="L167">
        <v>74.771851971985811</v>
      </c>
      <c r="M167">
        <v>42.808093268185623</v>
      </c>
      <c r="N167">
        <v>75.424789760663685</v>
      </c>
      <c r="O167">
        <v>88.375991311228546</v>
      </c>
      <c r="P167">
        <v>91.433915068685167</v>
      </c>
      <c r="Q167">
        <v>66.433823439999571</v>
      </c>
      <c r="R167">
        <v>4.0334788846717382</v>
      </c>
      <c r="S167">
        <v>7.0123537319970257</v>
      </c>
      <c r="T167">
        <v>12.359259935339599</v>
      </c>
      <c r="U167">
        <v>15.82777127241032</v>
      </c>
      <c r="V167">
        <v>31.971399772064281</v>
      </c>
      <c r="W167" t="s">
        <v>364</v>
      </c>
      <c r="X167" t="s">
        <v>365</v>
      </c>
      <c r="Y167" t="s">
        <v>247</v>
      </c>
      <c r="Z167" t="s">
        <v>248</v>
      </c>
      <c r="AA167" t="s">
        <v>249</v>
      </c>
      <c r="AB167" t="s">
        <v>250</v>
      </c>
      <c r="AC167" t="s">
        <v>251</v>
      </c>
      <c r="AD167" t="s">
        <v>252</v>
      </c>
      <c r="AE167" t="s">
        <v>366</v>
      </c>
      <c r="AF167" t="s">
        <v>254</v>
      </c>
      <c r="AG167" t="s">
        <v>367</v>
      </c>
      <c r="AH167" t="s">
        <v>256</v>
      </c>
      <c r="AI167" t="s">
        <v>257</v>
      </c>
      <c r="AJ167" t="s">
        <v>206</v>
      </c>
      <c r="AK167">
        <v>23.90848572201805</v>
      </c>
      <c r="AL167">
        <v>34.486947553084597</v>
      </c>
      <c r="AM167">
        <v>73.575396865761917</v>
      </c>
      <c r="AN167">
        <v>15.21115452058678</v>
      </c>
      <c r="AO167">
        <v>21.205842089743641</v>
      </c>
      <c r="AP167">
        <v>18.832069282558329</v>
      </c>
      <c r="AQ167">
        <v>13.703287861324659</v>
      </c>
      <c r="AR167">
        <v>4.7746187278108616</v>
      </c>
      <c r="AS167">
        <v>37.978325675089422</v>
      </c>
      <c r="AT167">
        <v>29.97391755204082</v>
      </c>
      <c r="AU167">
        <v>33.916642495781012</v>
      </c>
      <c r="AV167">
        <v>8.6312654471229511</v>
      </c>
      <c r="AW167">
        <v>8.7385739895001997</v>
      </c>
      <c r="AX167"/>
      <c r="AY167">
        <v>857.35254499999985</v>
      </c>
      <c r="AZ167">
        <v>1575.5665919999999</v>
      </c>
      <c r="BA167">
        <v>2631.9346259999988</v>
      </c>
      <c r="BB167">
        <v>5119.4260199999981</v>
      </c>
      <c r="BC167">
        <v>12316.68625699997</v>
      </c>
      <c r="BD167">
        <v>1572.9504690000001</v>
      </c>
      <c r="BE167">
        <v>2770.2210179999988</v>
      </c>
      <c r="BF167">
        <v>3248.2396840000019</v>
      </c>
      <c r="BG167">
        <v>3359.3940800000032</v>
      </c>
      <c r="BH167">
        <v>2439.3550959999998</v>
      </c>
      <c r="BI167">
        <v>516.48855400000002</v>
      </c>
      <c r="BJ167">
        <v>895.64121599999953</v>
      </c>
      <c r="BK167">
        <v>1581.154045</v>
      </c>
      <c r="BL167">
        <v>2026.1083229999999</v>
      </c>
      <c r="BM167">
        <v>4091.4135549999992</v>
      </c>
      <c r="BN167">
        <v>2204.7362199999989</v>
      </c>
      <c r="BO167">
        <v>1124.2649269999999</v>
      </c>
      <c r="BP167">
        <v>7279.5948220000064</v>
      </c>
      <c r="BQ167">
        <v>962.74307600000088</v>
      </c>
      <c r="BR167">
        <v>1349.380603000003</v>
      </c>
      <c r="BS167">
        <v>1187.836356</v>
      </c>
      <c r="BT167">
        <v>552.00366100000019</v>
      </c>
      <c r="BU167">
        <v>372.76865299999992</v>
      </c>
      <c r="BV167">
        <v>3409.170110000005</v>
      </c>
      <c r="BW167">
        <v>1835.119227999998</v>
      </c>
      <c r="BX167">
        <v>1353.222581999999</v>
      </c>
      <c r="BY167">
        <v>563.46259400000019</v>
      </c>
      <c r="BZ167">
        <v>306.66320799999988</v>
      </c>
      <c r="CA167"/>
    </row>
    <row r="168">
      <c r="A168" t="s">
        <v>595</v>
      </c>
      <c r="B168">
        <v>2010</v>
      </c>
      <c r="C168" t="s">
        <v>600</v>
      </c>
      <c r="D168">
        <v>160</v>
      </c>
      <c r="E168" t="s">
        <v>63</v>
      </c>
      <c r="F168" t="s">
        <v>389</v>
      </c>
      <c r="G168" t="s">
        <v>206</v>
      </c>
      <c r="H168">
        <v>3.2406522392287989</v>
      </c>
      <c r="I168">
        <v>5.84006196923466</v>
      </c>
      <c r="J168">
        <v>7.9973619523987534</v>
      </c>
      <c r="K168">
        <v>8.6241161532291937</v>
      </c>
      <c r="L168">
        <v>6.5519163156734104</v>
      </c>
      <c r="M168">
        <v>9.5495105534666038</v>
      </c>
      <c r="N168">
        <v>7.4733513057610432</v>
      </c>
      <c r="O168">
        <v>4.7419246498781904</v>
      </c>
      <c r="P168">
        <v>2.4238436552721851</v>
      </c>
      <c r="Q168">
        <v>0.84438472776643836</v>
      </c>
      <c r="R168">
        <v>2.8240029114000582</v>
      </c>
      <c r="S168">
        <v>4.5429240692528898</v>
      </c>
      <c r="T168">
        <v>7.3862354536891122</v>
      </c>
      <c r="U168">
        <v>7.697860971399523</v>
      </c>
      <c r="V168">
        <v>11.8716729702866</v>
      </c>
      <c r="W168" t="s">
        <v>364</v>
      </c>
      <c r="X168" t="s">
        <v>365</v>
      </c>
      <c r="Y168" t="s">
        <v>247</v>
      </c>
      <c r="Z168" t="s">
        <v>248</v>
      </c>
      <c r="AA168" t="s">
        <v>249</v>
      </c>
      <c r="AB168" t="s">
        <v>250</v>
      </c>
      <c r="AC168" t="s">
        <v>251</v>
      </c>
      <c r="AD168" t="s">
        <v>252</v>
      </c>
      <c r="AE168" t="s">
        <v>366</v>
      </c>
      <c r="AF168" t="s">
        <v>254</v>
      </c>
      <c r="AG168" t="s">
        <v>367</v>
      </c>
      <c r="AH168" t="s">
        <v>256</v>
      </c>
      <c r="AI168" t="s">
        <v>257</v>
      </c>
      <c r="AJ168" t="s">
        <v>206</v>
      </c>
      <c r="AK168">
        <v>10.581615329515</v>
      </c>
      <c r="AL168">
        <v>5.9760438698455598</v>
      </c>
      <c r="AM168">
        <v>2.675770824858124</v>
      </c>
      <c r="AN168">
        <v>0.5960259995293119</v>
      </c>
      <c r="AO168">
        <v>1.934453779367409</v>
      </c>
      <c r="AP168">
        <v>2.4432238408452829</v>
      </c>
      <c r="AQ168">
        <v>0.95136110754989234</v>
      </c>
      <c r="AR168">
        <v>1.2218718974516549</v>
      </c>
      <c r="AS168">
        <v>24.181379696262159</v>
      </c>
      <c r="AT168">
        <v>4.4983899831847678</v>
      </c>
      <c r="AU168">
        <v>8.4186096124285292</v>
      </c>
      <c r="AV168">
        <v>6.7741379520046481</v>
      </c>
      <c r="AW168">
        <v>5.7833840299632246</v>
      </c>
      <c r="AX168"/>
      <c r="AY168">
        <v>533.83273199999974</v>
      </c>
      <c r="AZ168">
        <v>961.58790799999974</v>
      </c>
      <c r="BA168">
        <v>1316.406536</v>
      </c>
      <c r="BB168">
        <v>1420.0631579999999</v>
      </c>
      <c r="BC168">
        <v>1079.255034</v>
      </c>
      <c r="BD168">
        <v>350.88942200000008</v>
      </c>
      <c r="BE168">
        <v>274.48316299999999</v>
      </c>
      <c r="BF168">
        <v>174.288374</v>
      </c>
      <c r="BG168">
        <v>89.054986</v>
      </c>
      <c r="BH168">
        <v>31.004601000000001</v>
      </c>
      <c r="BI168">
        <v>361.6146809999999</v>
      </c>
      <c r="BJ168">
        <v>580.23741999999982</v>
      </c>
      <c r="BK168">
        <v>944.94137400000011</v>
      </c>
      <c r="BL168">
        <v>985.40090799999973</v>
      </c>
      <c r="BM168">
        <v>1519.2304389999999</v>
      </c>
      <c r="BN168">
        <v>975.79038899999989</v>
      </c>
      <c r="BO168">
        <v>194.81737299999989</v>
      </c>
      <c r="BP168">
        <v>264.74240400000008</v>
      </c>
      <c r="BQ168">
        <v>37.723626000000003</v>
      </c>
      <c r="BR168">
        <v>123.094117</v>
      </c>
      <c r="BS168">
        <v>154.106809</v>
      </c>
      <c r="BT168">
        <v>38.323270999999998</v>
      </c>
      <c r="BU168">
        <v>95.395165000000006</v>
      </c>
      <c r="BV168">
        <v>2170.6706499999982</v>
      </c>
      <c r="BW168">
        <v>275.40884299999988</v>
      </c>
      <c r="BX168">
        <v>335.88975199999999</v>
      </c>
      <c r="BY168">
        <v>442.22638799999999</v>
      </c>
      <c r="BZ168">
        <v>202.956581</v>
      </c>
      <c r="CA168"/>
    </row>
    <row r="169">
      <c r="A169" t="s">
        <v>595</v>
      </c>
      <c r="B169">
        <v>2010</v>
      </c>
      <c r="C169" t="s">
        <v>600</v>
      </c>
      <c r="D169">
        <v>161</v>
      </c>
      <c r="E169" t="s">
        <v>63</v>
      </c>
      <c r="F169" t="s">
        <v>390</v>
      </c>
      <c r="G169" t="s">
        <v>206</v>
      </c>
      <c r="H169">
        <v>91.3959999655156</v>
      </c>
      <c r="I169">
        <v>84.286922187215822</v>
      </c>
      <c r="J169">
        <v>75.07805179196987</v>
      </c>
      <c r="K169">
        <v>59.037153982700843</v>
      </c>
      <c r="L169">
        <v>8.8395533438207643</v>
      </c>
      <c r="M169">
        <v>44.904108420526612</v>
      </c>
      <c r="N169">
        <v>14.814700020768001</v>
      </c>
      <c r="O169">
        <v>3.654762263435738</v>
      </c>
      <c r="P169">
        <v>1.069841046512706</v>
      </c>
      <c r="Q169">
        <v>0.0439408433958276</v>
      </c>
      <c r="R169">
        <v>93.066527698814568</v>
      </c>
      <c r="S169">
        <v>88.328274191697645</v>
      </c>
      <c r="T169">
        <v>79.781166552134977</v>
      </c>
      <c r="U169">
        <v>75.771777719189686</v>
      </c>
      <c r="V169">
        <v>54.661054260988408</v>
      </c>
      <c r="W169" t="s">
        <v>364</v>
      </c>
      <c r="X169" t="s">
        <v>365</v>
      </c>
      <c r="Y169" t="s">
        <v>247</v>
      </c>
      <c r="Z169" t="s">
        <v>248</v>
      </c>
      <c r="AA169" t="s">
        <v>249</v>
      </c>
      <c r="AB169" t="s">
        <v>250</v>
      </c>
      <c r="AC169" t="s">
        <v>251</v>
      </c>
      <c r="AD169" t="s">
        <v>252</v>
      </c>
      <c r="AE169" t="s">
        <v>366</v>
      </c>
      <c r="AF169" t="s">
        <v>254</v>
      </c>
      <c r="AG169" t="s">
        <v>367</v>
      </c>
      <c r="AH169" t="s">
        <v>256</v>
      </c>
      <c r="AI169" t="s">
        <v>257</v>
      </c>
      <c r="AJ169" t="s">
        <v>206</v>
      </c>
      <c r="AK169">
        <v>63.291728629829827</v>
      </c>
      <c r="AL169">
        <v>55.79427821329287</v>
      </c>
      <c r="AM169">
        <v>10.85670306824516</v>
      </c>
      <c r="AN169">
        <v>83.890249673663291</v>
      </c>
      <c r="AO169">
        <v>76.789386518399255</v>
      </c>
      <c r="AP169">
        <v>78.030602511496966</v>
      </c>
      <c r="AQ169">
        <v>85.302989260917187</v>
      </c>
      <c r="AR169">
        <v>93.288015321508084</v>
      </c>
      <c r="AS169">
        <v>35.892687776160408</v>
      </c>
      <c r="AT169">
        <v>64.735684999466301</v>
      </c>
      <c r="AU169">
        <v>57.132913034011167</v>
      </c>
      <c r="AV169">
        <v>84.238655198479066</v>
      </c>
      <c r="AW169">
        <v>83.735512955988455</v>
      </c>
      <c r="AX169"/>
      <c r="AY169">
        <v>15055.66557400001</v>
      </c>
      <c r="AZ169">
        <v>13878.15499300004</v>
      </c>
      <c r="BA169">
        <v>12358.22996099999</v>
      </c>
      <c r="BB169">
        <v>9721.1686199999622</v>
      </c>
      <c r="BC169">
        <v>1456.0827679999991</v>
      </c>
      <c r="BD169">
        <v>1649.966933999998</v>
      </c>
      <c r="BE169">
        <v>544.11810099999957</v>
      </c>
      <c r="BF169">
        <v>134.32996499999999</v>
      </c>
      <c r="BG169">
        <v>39.307271</v>
      </c>
      <c r="BH169">
        <v>1.613445</v>
      </c>
      <c r="BI169">
        <v>11917.205393000009</v>
      </c>
      <c r="BJ169">
        <v>11281.581895000019</v>
      </c>
      <c r="BK169">
        <v>10206.623605999979</v>
      </c>
      <c r="BL169">
        <v>9699.5228729999981</v>
      </c>
      <c r="BM169">
        <v>6995.0324330000003</v>
      </c>
      <c r="BN169">
        <v>5836.4870180000034</v>
      </c>
      <c r="BO169">
        <v>1818.877997999997</v>
      </c>
      <c r="BP169">
        <v>1074.16885</v>
      </c>
      <c r="BQ169">
        <v>5309.5744249999989</v>
      </c>
      <c r="BR169">
        <v>4886.3001169999998</v>
      </c>
      <c r="BS169">
        <v>4921.7951120000034</v>
      </c>
      <c r="BT169">
        <v>3436.2236890000022</v>
      </c>
      <c r="BU169">
        <v>7283.2721930000062</v>
      </c>
      <c r="BV169">
        <v>3221.9503140000011</v>
      </c>
      <c r="BW169">
        <v>3963.369154999998</v>
      </c>
      <c r="BX169">
        <v>2279.516556</v>
      </c>
      <c r="BY169">
        <v>5499.2320029999973</v>
      </c>
      <c r="BZ169">
        <v>2938.5344860000041</v>
      </c>
      <c r="CA169"/>
    </row>
    <row r="170">
      <c r="A170" t="s">
        <v>595</v>
      </c>
      <c r="B170">
        <v>2010</v>
      </c>
      <c r="C170" t="s">
        <v>600</v>
      </c>
      <c r="D170">
        <v>162</v>
      </c>
      <c r="E170" t="s">
        <v>63</v>
      </c>
      <c r="F170" t="s">
        <v>391</v>
      </c>
      <c r="G170" t="s">
        <v>206</v>
      </c>
      <c r="H170">
        <v>0</v>
      </c>
      <c r="I170">
        <v>0.0056682777629860001</v>
      </c>
      <c r="J170">
        <v>0.15048640974792121</v>
      </c>
      <c r="K170">
        <v>0.0302293164274684</v>
      </c>
      <c r="L170">
        <v>0.050809001358848097</v>
      </c>
      <c r="M170">
        <v>0.45246267329492118</v>
      </c>
      <c r="N170">
        <v>0.084703449171983095</v>
      </c>
      <c r="O170">
        <v>0.10157080245651411</v>
      </c>
      <c r="P170">
        <v>0</v>
      </c>
      <c r="Q170">
        <v>0.0923735282022069</v>
      </c>
      <c r="R170">
        <v>0</v>
      </c>
      <c r="S170">
        <v>0</v>
      </c>
      <c r="T170">
        <v>0.095282486404925704</v>
      </c>
      <c r="U170">
        <v>0</v>
      </c>
      <c r="V170">
        <v>0</v>
      </c>
      <c r="W170" t="s">
        <v>364</v>
      </c>
      <c r="X170" t="s">
        <v>365</v>
      </c>
      <c r="Y170" t="s">
        <v>247</v>
      </c>
      <c r="Z170" t="s">
        <v>248</v>
      </c>
      <c r="AA170" t="s">
        <v>249</v>
      </c>
      <c r="AB170" t="s">
        <v>250</v>
      </c>
      <c r="AC170" t="s">
        <v>251</v>
      </c>
      <c r="AD170" t="s">
        <v>252</v>
      </c>
      <c r="AE170" t="s">
        <v>366</v>
      </c>
      <c r="AF170" t="s">
        <v>254</v>
      </c>
      <c r="AG170" t="s">
        <v>367</v>
      </c>
      <c r="AH170" t="s">
        <v>256</v>
      </c>
      <c r="AI170" t="s">
        <v>257</v>
      </c>
      <c r="AJ170" t="s">
        <v>206</v>
      </c>
      <c r="AK170">
        <v>0</v>
      </c>
      <c r="AL170">
        <v>0.33400698221276631</v>
      </c>
      <c r="AM170">
        <v>0.12715789499745581</v>
      </c>
      <c r="AN170">
        <v>0</v>
      </c>
      <c r="AO170">
        <v>0</v>
      </c>
      <c r="AP170">
        <v>0</v>
      </c>
      <c r="AQ170">
        <v>0</v>
      </c>
      <c r="AR170">
        <v>0</v>
      </c>
      <c r="AS170">
        <v>0.13579442517109261</v>
      </c>
      <c r="AT170">
        <v>0.055400352944824302</v>
      </c>
      <c r="AU170">
        <v>0</v>
      </c>
      <c r="AV170">
        <v>0</v>
      </c>
      <c r="AW170">
        <v>0</v>
      </c>
      <c r="AX170"/>
      <c r="AY170">
        <v>0</v>
      </c>
      <c r="AZ170">
        <v>0.93330299999999999</v>
      </c>
      <c r="BA170">
        <v>24.77083</v>
      </c>
      <c r="BB170">
        <v>4.9776159999999994</v>
      </c>
      <c r="BC170">
        <v>8.3694400000000009</v>
      </c>
      <c r="BD170">
        <v>16.625392999999999</v>
      </c>
      <c r="BE170">
        <v>3.1110099999999998</v>
      </c>
      <c r="BF170">
        <v>3.733212</v>
      </c>
      <c r="BG170">
        <v>0</v>
      </c>
      <c r="BH170">
        <v>3.3918240000000002</v>
      </c>
      <c r="BI170">
        <v>0</v>
      </c>
      <c r="BJ170">
        <v>0</v>
      </c>
      <c r="BK170">
        <v>12.18975</v>
      </c>
      <c r="BL170">
        <v>0</v>
      </c>
      <c r="BM170">
        <v>0</v>
      </c>
      <c r="BN170">
        <v>0</v>
      </c>
      <c r="BO170">
        <v>10.888534999999999</v>
      </c>
      <c r="BP170">
        <v>12.58108</v>
      </c>
      <c r="BQ170">
        <v>0</v>
      </c>
      <c r="BR170">
        <v>0</v>
      </c>
      <c r="BS170">
        <v>0</v>
      </c>
      <c r="BT170">
        <v>0</v>
      </c>
      <c r="BU170">
        <v>0</v>
      </c>
      <c r="BV170">
        <v>12.18975</v>
      </c>
      <c r="BW170">
        <v>3.3918240000000002</v>
      </c>
      <c r="BX170">
        <v>0</v>
      </c>
      <c r="BY170">
        <v>0</v>
      </c>
      <c r="BZ170">
        <v>0</v>
      </c>
      <c r="CA170"/>
    </row>
    <row r="171">
      <c r="A171" t="s">
        <v>595</v>
      </c>
      <c r="B171">
        <v>2010</v>
      </c>
      <c r="C171" t="s">
        <v>600</v>
      </c>
      <c r="D171">
        <v>163</v>
      </c>
      <c r="E171" t="s">
        <v>63</v>
      </c>
      <c r="F171" t="s">
        <v>392</v>
      </c>
      <c r="G171" t="s">
        <v>206</v>
      </c>
      <c r="H171">
        <v>0</v>
      </c>
      <c r="I171">
        <v>0.017861850081374499</v>
      </c>
      <c r="J171">
        <v>0.0275600397325753</v>
      </c>
      <c r="K171">
        <v>0.0124689760043369</v>
      </c>
      <c r="L171">
        <v>0.0055740171858160003</v>
      </c>
      <c r="M171">
        <v>0.059266636937428403</v>
      </c>
      <c r="N171">
        <v>0.055901510190965203</v>
      </c>
      <c r="O171">
        <v>0</v>
      </c>
      <c r="P171">
        <v>0.024990238914288001</v>
      </c>
      <c r="Q171">
        <v>0</v>
      </c>
      <c r="R171">
        <v>0</v>
      </c>
      <c r="S171">
        <v>0</v>
      </c>
      <c r="T171">
        <v>0.041426735709783703</v>
      </c>
      <c r="U171">
        <v>0</v>
      </c>
      <c r="V171">
        <v>0</v>
      </c>
      <c r="W171" t="s">
        <v>364</v>
      </c>
      <c r="X171" t="s">
        <v>365</v>
      </c>
      <c r="Y171" t="s">
        <v>247</v>
      </c>
      <c r="Z171" t="s">
        <v>248</v>
      </c>
      <c r="AA171" t="s">
        <v>249</v>
      </c>
      <c r="AB171" t="s">
        <v>250</v>
      </c>
      <c r="AC171" t="s">
        <v>251</v>
      </c>
      <c r="AD171" t="s">
        <v>252</v>
      </c>
      <c r="AE171" t="s">
        <v>366</v>
      </c>
      <c r="AF171" t="s">
        <v>254</v>
      </c>
      <c r="AG171" t="s">
        <v>367</v>
      </c>
      <c r="AH171" t="s">
        <v>256</v>
      </c>
      <c r="AI171" t="s">
        <v>257</v>
      </c>
      <c r="AJ171" t="s">
        <v>206</v>
      </c>
      <c r="AK171">
        <v>0</v>
      </c>
      <c r="AL171">
        <v>0.139158330938809</v>
      </c>
      <c r="AM171">
        <v>0</v>
      </c>
      <c r="AN171">
        <v>0</v>
      </c>
      <c r="AO171">
        <v>0.032265983872445198</v>
      </c>
      <c r="AP171">
        <v>0</v>
      </c>
      <c r="AQ171">
        <v>0</v>
      </c>
      <c r="AR171">
        <v>0</v>
      </c>
      <c r="AS171">
        <v>0.032763110015930297</v>
      </c>
      <c r="AT171">
        <v>0.0149969611819644</v>
      </c>
      <c r="AU171">
        <v>0</v>
      </c>
      <c r="AV171">
        <v>0</v>
      </c>
      <c r="AW171">
        <v>0</v>
      </c>
      <c r="AX171"/>
      <c r="AY171">
        <v>0</v>
      </c>
      <c r="AZ171">
        <v>2.94102</v>
      </c>
      <c r="BA171">
        <v>4.5365229999999999</v>
      </c>
      <c r="BB171">
        <v>2.0531649999999999</v>
      </c>
      <c r="BC171">
        <v>0.91817199999999999</v>
      </c>
      <c r="BD171">
        <v>2.1777069999999998</v>
      </c>
      <c r="BE171">
        <v>2.0531649999999999</v>
      </c>
      <c r="BF171">
        <v>0</v>
      </c>
      <c r="BG171">
        <v>0.91817199999999999</v>
      </c>
      <c r="BH171">
        <v>0</v>
      </c>
      <c r="BI171">
        <v>0</v>
      </c>
      <c r="BJ171">
        <v>0</v>
      </c>
      <c r="BK171">
        <v>5.299836</v>
      </c>
      <c r="BL171">
        <v>0</v>
      </c>
      <c r="BM171">
        <v>0</v>
      </c>
      <c r="BN171">
        <v>0</v>
      </c>
      <c r="BO171">
        <v>4.5365229999999999</v>
      </c>
      <c r="BP171">
        <v>0</v>
      </c>
      <c r="BQ171">
        <v>0</v>
      </c>
      <c r="BR171">
        <v>2.0531649999999999</v>
      </c>
      <c r="BS171">
        <v>0</v>
      </c>
      <c r="BT171">
        <v>0</v>
      </c>
      <c r="BU171">
        <v>0</v>
      </c>
      <c r="BV171">
        <v>2.94102</v>
      </c>
      <c r="BW171">
        <v>0.91817199999999999</v>
      </c>
      <c r="BX171">
        <v>0</v>
      </c>
      <c r="BY171">
        <v>0</v>
      </c>
      <c r="BZ171">
        <v>0</v>
      </c>
      <c r="CA171"/>
    </row>
    <row r="172">
      <c r="A172" t="s">
        <v>595</v>
      </c>
      <c r="B172">
        <v>2010</v>
      </c>
      <c r="C172" t="s">
        <v>600</v>
      </c>
      <c r="D172">
        <v>164</v>
      </c>
      <c r="E172" t="s">
        <v>63</v>
      </c>
      <c r="F172" t="s">
        <v>47</v>
      </c>
      <c r="G172" t="s">
        <v>206</v>
      </c>
      <c r="H172">
        <v>0.049823800384380799</v>
      </c>
      <c r="I172">
        <v>0.0099802180881874997</v>
      </c>
      <c r="J172">
        <v>0.083490075893033394</v>
      </c>
      <c r="K172">
        <v>0.17618870519189009</v>
      </c>
      <c r="L172">
        <v>0.14524491099175019</v>
      </c>
      <c r="M172">
        <v>0.34207737235642988</v>
      </c>
      <c r="N172">
        <v>0.35015718841742849</v>
      </c>
      <c r="O172">
        <v>0</v>
      </c>
      <c r="P172">
        <v>0.2641243971117993</v>
      </c>
      <c r="Q172">
        <v>0</v>
      </c>
      <c r="R172">
        <v>0.023089128772854999</v>
      </c>
      <c r="S172">
        <v>0</v>
      </c>
      <c r="T172">
        <v>0.035914745780273802</v>
      </c>
      <c r="U172">
        <v>0.041511696492083999</v>
      </c>
      <c r="V172">
        <v>0.2229491772196949</v>
      </c>
      <c r="W172" t="s">
        <v>364</v>
      </c>
      <c r="X172" t="s">
        <v>365</v>
      </c>
      <c r="Y172" t="s">
        <v>247</v>
      </c>
      <c r="Z172" t="s">
        <v>248</v>
      </c>
      <c r="AA172" t="s">
        <v>249</v>
      </c>
      <c r="AB172" t="s">
        <v>250</v>
      </c>
      <c r="AC172" t="s">
        <v>251</v>
      </c>
      <c r="AD172" t="s">
        <v>252</v>
      </c>
      <c r="AE172" t="s">
        <v>366</v>
      </c>
      <c r="AF172" t="s">
        <v>254</v>
      </c>
      <c r="AG172" t="s">
        <v>367</v>
      </c>
      <c r="AH172" t="s">
        <v>256</v>
      </c>
      <c r="AI172" t="s">
        <v>257</v>
      </c>
      <c r="AJ172" t="s">
        <v>206</v>
      </c>
      <c r="AK172">
        <v>0.3469271518273781</v>
      </c>
      <c r="AL172">
        <v>0.36137595734825112</v>
      </c>
      <c r="AM172">
        <v>0.12507713164813161</v>
      </c>
      <c r="AN172">
        <v>0</v>
      </c>
      <c r="AO172">
        <v>0</v>
      </c>
      <c r="AP172">
        <v>0.052247563234546303</v>
      </c>
      <c r="AQ172">
        <v>0</v>
      </c>
      <c r="AR172">
        <v>0.076894989243943501</v>
      </c>
      <c r="AS172">
        <v>0</v>
      </c>
      <c r="AT172">
        <v>0.1509637992194163</v>
      </c>
      <c r="AU172">
        <v>0.046138746748048597</v>
      </c>
      <c r="AV172">
        <v>0</v>
      </c>
      <c r="AW172">
        <v>0</v>
      </c>
      <c r="AX172"/>
      <c r="AY172">
        <v>8.2074759999999998</v>
      </c>
      <c r="AZ172">
        <v>1.6432800000000001</v>
      </c>
      <c r="BA172">
        <v>13.742891999999999</v>
      </c>
      <c r="BB172">
        <v>29.011562999999999</v>
      </c>
      <c r="BC172">
        <v>23.925260000000002</v>
      </c>
      <c r="BD172">
        <v>12.569369999999999</v>
      </c>
      <c r="BE172">
        <v>12.860663000000001</v>
      </c>
      <c r="BF172">
        <v>0</v>
      </c>
      <c r="BG172">
        <v>9.7042540000000006</v>
      </c>
      <c r="BH172">
        <v>0</v>
      </c>
      <c r="BI172">
        <v>2.956572</v>
      </c>
      <c r="BJ172">
        <v>0</v>
      </c>
      <c r="BK172">
        <v>4.5946720000000001</v>
      </c>
      <c r="BL172">
        <v>5.3139000000000003</v>
      </c>
      <c r="BM172">
        <v>28.531040000000001</v>
      </c>
      <c r="BN172">
        <v>31.992108000000002</v>
      </c>
      <c r="BO172">
        <v>11.780756</v>
      </c>
      <c r="BP172">
        <v>12.375208000000001</v>
      </c>
      <c r="BQ172">
        <v>0</v>
      </c>
      <c r="BR172">
        <v>0</v>
      </c>
      <c r="BS172">
        <v>3.295525</v>
      </c>
      <c r="BT172">
        <v>0</v>
      </c>
      <c r="BU172">
        <v>6.0034200000000002</v>
      </c>
      <c r="BV172">
        <v>0</v>
      </c>
      <c r="BW172">
        <v>9.2425880000000014</v>
      </c>
      <c r="BX172">
        <v>1.8408659999999999</v>
      </c>
      <c r="BY172">
        <v>0</v>
      </c>
      <c r="BZ172">
        <v>0</v>
      </c>
      <c r="CA172"/>
    </row>
    <row r="173">
      <c r="A173" t="s">
        <v>595</v>
      </c>
      <c r="B173">
        <v>2010</v>
      </c>
      <c r="C173" t="s">
        <v>600</v>
      </c>
      <c r="D173">
        <v>222</v>
      </c>
      <c r="E173" t="s">
        <v>37</v>
      </c>
      <c r="F173" t="s">
        <v>15</v>
      </c>
      <c r="G173" t="s">
        <v>620</v>
      </c>
      <c r="H173">
        <v>5.9584838355620242</v>
      </c>
      <c r="I173">
        <v>5.513062466720517</v>
      </c>
      <c r="J173">
        <v>5.476511219978077</v>
      </c>
      <c r="K173">
        <v>5.5834715226199521</v>
      </c>
      <c r="L173">
        <v>25.758381852218399</v>
      </c>
      <c r="M173">
        <v>6.5316400561152497</v>
      </c>
      <c r="N173">
        <v>9.1862947871423213</v>
      </c>
      <c r="O173">
        <v>17.087883804542141</v>
      </c>
      <c r="P173">
        <v>27.982640096866579</v>
      </c>
      <c r="Q173">
        <v>54.395589156851017</v>
      </c>
      <c r="R173">
        <v>6.0528609787466898</v>
      </c>
      <c r="S173">
        <v>6.0282333568864779</v>
      </c>
      <c r="T173">
        <v>5.0477915234447384</v>
      </c>
      <c r="U173">
        <v>4.9899184543954114</v>
      </c>
      <c r="V173">
        <v>6.9469864527663923</v>
      </c>
      <c r="W173" t="s">
        <v>364</v>
      </c>
      <c r="X173" t="s">
        <v>365</v>
      </c>
      <c r="Y173" t="s">
        <v>247</v>
      </c>
      <c r="Z173" t="s">
        <v>248</v>
      </c>
      <c r="AA173" t="s">
        <v>249</v>
      </c>
      <c r="AB173" t="s">
        <v>250</v>
      </c>
      <c r="AC173" t="s">
        <v>251</v>
      </c>
      <c r="AD173" t="s">
        <v>252</v>
      </c>
      <c r="AE173" t="s">
        <v>366</v>
      </c>
      <c r="AF173" t="s">
        <v>254</v>
      </c>
      <c r="AG173" t="s">
        <v>367</v>
      </c>
      <c r="AH173" t="s">
        <v>256</v>
      </c>
      <c r="AI173" t="s">
        <v>257</v>
      </c>
      <c r="AJ173" t="s">
        <v>206</v>
      </c>
      <c r="AK173">
        <v>4.9788093021715314</v>
      </c>
      <c r="AL173">
        <v>9.0934725232917799</v>
      </c>
      <c r="AM173">
        <v>29.42259335007218</v>
      </c>
      <c r="AN173">
        <v>3.0612982520796339</v>
      </c>
      <c r="AO173">
        <v>1.819003757209726</v>
      </c>
      <c r="AP173">
        <v>4.7426754178167538</v>
      </c>
      <c r="AQ173">
        <v>6.2132235011983772</v>
      </c>
      <c r="AR173">
        <v>1.2968922801191189</v>
      </c>
      <c r="AS173">
        <v>7.926050712813991</v>
      </c>
      <c r="AT173">
        <v>6.1390140268883782</v>
      </c>
      <c r="AU173">
        <v>18.665753811073891</v>
      </c>
      <c r="AV173">
        <v>12.043505505069421</v>
      </c>
      <c r="AW173">
        <v>20.614969602761199</v>
      </c>
      <c r="AX173"/>
      <c r="AY173">
        <v>976.49549000000025</v>
      </c>
      <c r="AZ173">
        <v>904.06728899999973</v>
      </c>
      <c r="BA173">
        <v>896.63077499999963</v>
      </c>
      <c r="BB173">
        <v>911.90606600000012</v>
      </c>
      <c r="BC173">
        <v>4228.7153999999973</v>
      </c>
      <c r="BD173">
        <v>239.4037020000001</v>
      </c>
      <c r="BE173">
        <v>336.00395500000002</v>
      </c>
      <c r="BF173">
        <v>628.06132600000024</v>
      </c>
      <c r="BG173">
        <v>1022.699827</v>
      </c>
      <c r="BH173">
        <v>1996.009624</v>
      </c>
      <c r="BI173">
        <v>770.24709199999972</v>
      </c>
      <c r="BJ173">
        <v>767.21978199999967</v>
      </c>
      <c r="BK173">
        <v>642.13130799999965</v>
      </c>
      <c r="BL173">
        <v>635.75614299999995</v>
      </c>
      <c r="BM173">
        <v>880.28226099999983</v>
      </c>
      <c r="BN173">
        <v>456.25281000000001</v>
      </c>
      <c r="BO173">
        <v>296.14346699999987</v>
      </c>
      <c r="BP173">
        <v>2896.7149949999971</v>
      </c>
      <c r="BQ173">
        <v>191.672057</v>
      </c>
      <c r="BR173">
        <v>115.71927100000001</v>
      </c>
      <c r="BS173">
        <v>299.43720499999989</v>
      </c>
      <c r="BT173">
        <v>245.28514200000009</v>
      </c>
      <c r="BU173">
        <v>100.95136599999999</v>
      </c>
      <c r="BV173">
        <v>711.49148100000002</v>
      </c>
      <c r="BW173">
        <v>375.55792200000002</v>
      </c>
      <c r="BX173">
        <v>721.99215499999968</v>
      </c>
      <c r="BY173">
        <v>783.15500400000042</v>
      </c>
      <c r="BZ173">
        <v>723.44214499999998</v>
      </c>
      <c r="CA173"/>
    </row>
    <row r="174">
      <c r="A174" t="s">
        <v>595</v>
      </c>
      <c r="B174">
        <v>2010</v>
      </c>
      <c r="C174" t="s">
        <v>600</v>
      </c>
      <c r="D174">
        <v>223</v>
      </c>
      <c r="E174" t="s">
        <v>37</v>
      </c>
      <c r="F174" t="s">
        <v>16</v>
      </c>
      <c r="G174" t="s">
        <v>621</v>
      </c>
      <c r="H174">
        <v>59.35039947240994</v>
      </c>
      <c r="I174">
        <v>64.712874424350787</v>
      </c>
      <c r="J174">
        <v>70.226462662273065</v>
      </c>
      <c r="K174">
        <v>71.895616548653706</v>
      </c>
      <c r="L174">
        <v>60.292398758898898</v>
      </c>
      <c r="M174">
        <v>68.269314933469403</v>
      </c>
      <c r="N174">
        <v>75.461222219575887</v>
      </c>
      <c r="O174">
        <v>66.432455946773658</v>
      </c>
      <c r="P174">
        <v>59.497792094078562</v>
      </c>
      <c r="Q174">
        <v>38.142163152622921</v>
      </c>
      <c r="R174">
        <v>58.783127312089398</v>
      </c>
      <c r="S174">
        <v>63.025662740413317</v>
      </c>
      <c r="T174">
        <v>68.29644441888567</v>
      </c>
      <c r="U174">
        <v>70.400763112224723</v>
      </c>
      <c r="V174">
        <v>71.333618334085969</v>
      </c>
      <c r="W174" t="s">
        <v>364</v>
      </c>
      <c r="X174" t="s">
        <v>365</v>
      </c>
      <c r="Y174" t="s">
        <v>247</v>
      </c>
      <c r="Z174" t="s">
        <v>248</v>
      </c>
      <c r="AA174" t="s">
        <v>249</v>
      </c>
      <c r="AB174" t="s">
        <v>250</v>
      </c>
      <c r="AC174" t="s">
        <v>251</v>
      </c>
      <c r="AD174" t="s">
        <v>252</v>
      </c>
      <c r="AE174" t="s">
        <v>366</v>
      </c>
      <c r="AF174" t="s">
        <v>254</v>
      </c>
      <c r="AG174" t="s">
        <v>367</v>
      </c>
      <c r="AH174" t="s">
        <v>256</v>
      </c>
      <c r="AI174" t="s">
        <v>257</v>
      </c>
      <c r="AJ174" t="s">
        <v>206</v>
      </c>
      <c r="AK174">
        <v>85.932773673742787</v>
      </c>
      <c r="AL174">
        <v>90.444336312248836</v>
      </c>
      <c r="AM174">
        <v>55.004238131127472</v>
      </c>
      <c r="AN174">
        <v>71.012840742762251</v>
      </c>
      <c r="AO174">
        <v>76.646879383407324</v>
      </c>
      <c r="AP174">
        <v>44.086155467836683</v>
      </c>
      <c r="AQ174">
        <v>41.639277291138796</v>
      </c>
      <c r="AR174">
        <v>63.891404230994283</v>
      </c>
      <c r="AS174">
        <v>88.247133963367588</v>
      </c>
      <c r="AT174">
        <v>48.582547695711433</v>
      </c>
      <c r="AU174">
        <v>61.954470674391601</v>
      </c>
      <c r="AV174">
        <v>37.773317152997699</v>
      </c>
      <c r="AW174">
        <v>78.982192220621783</v>
      </c>
      <c r="AX174"/>
      <c r="AY174">
        <v>9726.5343020000255</v>
      </c>
      <c r="AZ174">
        <v>10612.03157000001</v>
      </c>
      <c r="BA174">
        <v>11497.686229999999</v>
      </c>
      <c r="BB174">
        <v>11742.16588799998</v>
      </c>
      <c r="BC174">
        <v>9898.1138100000062</v>
      </c>
      <c r="BD174">
        <v>2502.2699640000001</v>
      </c>
      <c r="BE174">
        <v>2760.119254000002</v>
      </c>
      <c r="BF174">
        <v>2441.7099770000009</v>
      </c>
      <c r="BG174">
        <v>2174.504673999998</v>
      </c>
      <c r="BH174">
        <v>1399.601069000001</v>
      </c>
      <c r="BI174">
        <v>7480.3523540000124</v>
      </c>
      <c r="BJ174">
        <v>8021.3442920000116</v>
      </c>
      <c r="BK174">
        <v>8688.0143489999755</v>
      </c>
      <c r="BL174">
        <v>8969.6290690000042</v>
      </c>
      <c r="BM174">
        <v>9038.9867979999963</v>
      </c>
      <c r="BN174">
        <v>7874.7883440000069</v>
      </c>
      <c r="BO174">
        <v>2945.464370999995</v>
      </c>
      <c r="BP174">
        <v>5415.2806820000014</v>
      </c>
      <c r="BQ174">
        <v>4446.2107700000006</v>
      </c>
      <c r="BR174">
        <v>4876.032262999991</v>
      </c>
      <c r="BS174">
        <v>2783.4574390000012</v>
      </c>
      <c r="BT174">
        <v>1643.832069000001</v>
      </c>
      <c r="BU174">
        <v>4973.369517000001</v>
      </c>
      <c r="BV174">
        <v>7921.6101830000098</v>
      </c>
      <c r="BW174">
        <v>2972.0669440000001</v>
      </c>
      <c r="BX174">
        <v>2396.4015730000019</v>
      </c>
      <c r="BY174">
        <v>2456.291678</v>
      </c>
      <c r="BZ174">
        <v>2771.725967000003</v>
      </c>
      <c r="CA174"/>
    </row>
    <row r="175">
      <c r="A175" t="s">
        <v>595</v>
      </c>
      <c r="B175">
        <v>2010</v>
      </c>
      <c r="C175" t="s">
        <v>600</v>
      </c>
      <c r="D175">
        <v>224</v>
      </c>
      <c r="E175" t="s">
        <v>37</v>
      </c>
      <c r="F175" t="s">
        <v>20</v>
      </c>
      <c r="G175" t="s">
        <v>622</v>
      </c>
      <c r="H175">
        <v>34.691116692028103</v>
      </c>
      <c r="I175">
        <v>29.774063108928559</v>
      </c>
      <c r="J175">
        <v>24.29702611774881</v>
      </c>
      <c r="K175">
        <v>22.520911928726459</v>
      </c>
      <c r="L175">
        <v>13.949219388882881</v>
      </c>
      <c r="M175">
        <v>25.199045010415279</v>
      </c>
      <c r="N175">
        <v>15.35248299328182</v>
      </c>
      <c r="O175">
        <v>16.479660248684141</v>
      </c>
      <c r="P175">
        <v>12.519567809054751</v>
      </c>
      <c r="Q175">
        <v>7.4622476905260822</v>
      </c>
      <c r="R175">
        <v>35.164011709164043</v>
      </c>
      <c r="S175">
        <v>30.946103902700191</v>
      </c>
      <c r="T175">
        <v>26.655764057669359</v>
      </c>
      <c r="U175">
        <v>24.609318433379929</v>
      </c>
      <c r="V175">
        <v>21.719395213147891</v>
      </c>
      <c r="W175" t="s">
        <v>364</v>
      </c>
      <c r="X175" t="s">
        <v>365</v>
      </c>
      <c r="Y175" t="s">
        <v>247</v>
      </c>
      <c r="Z175" t="s">
        <v>248</v>
      </c>
      <c r="AA175" t="s">
        <v>249</v>
      </c>
      <c r="AB175" t="s">
        <v>250</v>
      </c>
      <c r="AC175" t="s">
        <v>251</v>
      </c>
      <c r="AD175" t="s">
        <v>252</v>
      </c>
      <c r="AE175" t="s">
        <v>366</v>
      </c>
      <c r="AF175" t="s">
        <v>254</v>
      </c>
      <c r="AG175" t="s">
        <v>367</v>
      </c>
      <c r="AH175" t="s">
        <v>256</v>
      </c>
      <c r="AI175" t="s">
        <v>257</v>
      </c>
      <c r="AJ175" t="s">
        <v>206</v>
      </c>
      <c r="AK175">
        <v>9.0884170240858584</v>
      </c>
      <c r="AL175">
        <v>0.46219116445932862</v>
      </c>
      <c r="AM175">
        <v>15.573168518800481</v>
      </c>
      <c r="AN175">
        <v>25.925861005158119</v>
      </c>
      <c r="AO175">
        <v>21.534116859382841</v>
      </c>
      <c r="AP175">
        <v>51.171169114346533</v>
      </c>
      <c r="AQ175">
        <v>52.147499207662683</v>
      </c>
      <c r="AR175">
        <v>34.8117034888866</v>
      </c>
      <c r="AS175">
        <v>3.8268153238184368</v>
      </c>
      <c r="AT175">
        <v>45.278438277399999</v>
      </c>
      <c r="AU175">
        <v>19.37977551453444</v>
      </c>
      <c r="AV175">
        <v>50.183177341932883</v>
      </c>
      <c r="AW175">
        <v>0.40283817661702098</v>
      </c>
      <c r="AX175"/>
      <c r="AY175">
        <v>5685.2917500000058</v>
      </c>
      <c r="AZ175">
        <v>4882.5415420000054</v>
      </c>
      <c r="BA175">
        <v>3977.9816899999992</v>
      </c>
      <c r="BB175">
        <v>3678.169776000002</v>
      </c>
      <c r="BC175">
        <v>2290.022688</v>
      </c>
      <c r="BD175">
        <v>923.61866399999928</v>
      </c>
      <c r="BE175">
        <v>561.54250699999989</v>
      </c>
      <c r="BF175">
        <v>605.70620599999972</v>
      </c>
      <c r="BG175">
        <v>457.56082300000003</v>
      </c>
      <c r="BH175">
        <v>273.82216900000009</v>
      </c>
      <c r="BI175">
        <v>4474.7397730000039</v>
      </c>
      <c r="BJ175">
        <v>3938.5441280000032</v>
      </c>
      <c r="BK175">
        <v>3390.8889780000031</v>
      </c>
      <c r="BL175">
        <v>3135.427064</v>
      </c>
      <c r="BM175">
        <v>2752.1571340000019</v>
      </c>
      <c r="BN175">
        <v>832.85290800000018</v>
      </c>
      <c r="BO175">
        <v>15.051994000000001</v>
      </c>
      <c r="BP175">
        <v>1533.2105579999991</v>
      </c>
      <c r="BQ175">
        <v>1623.2535019999989</v>
      </c>
      <c r="BR175">
        <v>1369.9324670000019</v>
      </c>
      <c r="BS175">
        <v>3230.7823129999979</v>
      </c>
      <c r="BT175">
        <v>2058.674815999997</v>
      </c>
      <c r="BU175">
        <v>2709.7771140000018</v>
      </c>
      <c r="BV175">
        <v>343.51868300000012</v>
      </c>
      <c r="BW175">
        <v>2769.9360379999971</v>
      </c>
      <c r="BX175">
        <v>749.61054500000091</v>
      </c>
      <c r="BY175">
        <v>3263.2696879999999</v>
      </c>
      <c r="BZ175">
        <v>14.13682</v>
      </c>
      <c r="CA175"/>
    </row>
    <row r="176">
      <c r="A176" t="s">
        <v>595</v>
      </c>
      <c r="B176">
        <v>2010</v>
      </c>
      <c r="C176" t="s">
        <v>600</v>
      </c>
      <c r="D176">
        <v>225</v>
      </c>
      <c r="E176" t="s">
        <v>393</v>
      </c>
      <c r="F176" t="s">
        <v>394</v>
      </c>
      <c r="G176" t="s">
        <v>206</v>
      </c>
      <c r="H176">
        <v>64.973156164537045</v>
      </c>
      <c r="I176">
        <v>69.878036961923556</v>
      </c>
      <c r="J176">
        <v>75.265006611591474</v>
      </c>
      <c r="K176">
        <v>76.848825862304182</v>
      </c>
      <c r="L176">
        <v>85.76082563792842</v>
      </c>
      <c r="M176">
        <v>74.615078044810588</v>
      </c>
      <c r="N176">
        <v>84.298126609599109</v>
      </c>
      <c r="O176">
        <v>83.520339751315859</v>
      </c>
      <c r="P176">
        <v>87.019539190725752</v>
      </c>
      <c r="Q176">
        <v>92.476655661835835</v>
      </c>
      <c r="R176">
        <v>64.432441713559044</v>
      </c>
      <c r="S176">
        <v>68.729139600607496</v>
      </c>
      <c r="T176">
        <v>72.889861231749165</v>
      </c>
      <c r="U176">
        <v>75.036382997439873</v>
      </c>
      <c r="V176">
        <v>77.511821347024949</v>
      </c>
      <c r="W176" t="s">
        <v>364</v>
      </c>
      <c r="X176" t="s">
        <v>365</v>
      </c>
      <c r="Y176" t="s">
        <v>247</v>
      </c>
      <c r="Z176" t="s">
        <v>248</v>
      </c>
      <c r="AA176" t="s">
        <v>249</v>
      </c>
      <c r="AB176" t="s">
        <v>250</v>
      </c>
      <c r="AC176" t="s">
        <v>251</v>
      </c>
      <c r="AD176" t="s">
        <v>252</v>
      </c>
      <c r="AE176" t="s">
        <v>366</v>
      </c>
      <c r="AF176" t="s">
        <v>254</v>
      </c>
      <c r="AG176" t="s">
        <v>367</v>
      </c>
      <c r="AH176" t="s">
        <v>256</v>
      </c>
      <c r="AI176" t="s">
        <v>257</v>
      </c>
      <c r="AJ176" t="s">
        <v>206</v>
      </c>
      <c r="AK176">
        <v>90.343042706466633</v>
      </c>
      <c r="AL176">
        <v>99.436669073261768</v>
      </c>
      <c r="AM176">
        <v>84.009947756096707</v>
      </c>
      <c r="AN176">
        <v>73.277652250674535</v>
      </c>
      <c r="AO176">
        <v>78.446581006055311</v>
      </c>
      <c r="AP176">
        <v>48.82185924068169</v>
      </c>
      <c r="AQ176">
        <v>46.89663995926977</v>
      </c>
      <c r="AR176">
        <v>64.870689297906054</v>
      </c>
      <c r="AS176">
        <v>96.173184676181606</v>
      </c>
      <c r="AT176">
        <v>54.67842644644</v>
      </c>
      <c r="AU176">
        <v>78.158202974521402</v>
      </c>
      <c r="AV176">
        <v>49.622680390641257</v>
      </c>
      <c r="AW176">
        <v>99.59716182338299</v>
      </c>
      <c r="AX176"/>
      <c r="AY176"/>
      <c r="AZ176"/>
      <c r="BA176"/>
      <c r="BB176"/>
      <c r="BC176"/>
      <c r="BD176"/>
      <c r="BE176"/>
      <c r="BF176"/>
      <c r="BG176"/>
      <c r="BH176"/>
      <c r="BI176"/>
      <c r="BJ176"/>
      <c r="BK176"/>
      <c r="BL176"/>
      <c r="BM176"/>
      <c r="BN176"/>
      <c r="BO176"/>
      <c r="BP176"/>
      <c r="BQ176"/>
      <c r="BR176"/>
      <c r="BS176"/>
      <c r="BT176"/>
      <c r="BU176"/>
      <c r="BV176"/>
      <c r="BW176"/>
      <c r="BX176"/>
      <c r="BY176"/>
      <c r="BZ176"/>
      <c r="CA176"/>
    </row>
    <row r="177">
      <c r="A177" t="s">
        <v>595</v>
      </c>
      <c r="B177">
        <v>2010</v>
      </c>
      <c r="C177" t="s">
        <v>600</v>
      </c>
      <c r="D177">
        <v>226</v>
      </c>
      <c r="E177" t="s">
        <v>393</v>
      </c>
      <c r="F177" t="s">
        <v>395</v>
      </c>
      <c r="G177" t="s">
        <v>206</v>
      </c>
      <c r="H177">
        <v>7.7074336259435956</v>
      </c>
      <c r="I177">
        <v>6.1348483105379774</v>
      </c>
      <c r="J177">
        <v>5.6622250123645816</v>
      </c>
      <c r="K177">
        <v>5.9652095956560514</v>
      </c>
      <c r="L177">
        <v>4.4231493647563731</v>
      </c>
      <c r="M177">
        <v>8.0590493445958487</v>
      </c>
      <c r="N177">
        <v>4.5513713783180343</v>
      </c>
      <c r="O177">
        <v>7.3829436402626571</v>
      </c>
      <c r="P177">
        <v>3.8297565903964821</v>
      </c>
      <c r="Q177">
        <v>2.6694557548351252</v>
      </c>
      <c r="R177">
        <v>7.784117894232379</v>
      </c>
      <c r="S177">
        <v>5.7260284951071752</v>
      </c>
      <c r="T177">
        <v>6.2430214149830734</v>
      </c>
      <c r="U177">
        <v>6.1464023470532476</v>
      </c>
      <c r="V177">
        <v>4.967487801385233</v>
      </c>
      <c r="W177" t="s">
        <v>364</v>
      </c>
      <c r="X177" t="s">
        <v>365</v>
      </c>
      <c r="Y177" t="s">
        <v>247</v>
      </c>
      <c r="Z177" t="s">
        <v>248</v>
      </c>
      <c r="AA177" t="s">
        <v>249</v>
      </c>
      <c r="AB177" t="s">
        <v>250</v>
      </c>
      <c r="AC177" t="s">
        <v>251</v>
      </c>
      <c r="AD177" t="s">
        <v>252</v>
      </c>
      <c r="AE177" t="s">
        <v>366</v>
      </c>
      <c r="AF177" t="s">
        <v>254</v>
      </c>
      <c r="AG177" t="s">
        <v>367</v>
      </c>
      <c r="AH177" t="s">
        <v>256</v>
      </c>
      <c r="AI177" t="s">
        <v>257</v>
      </c>
      <c r="AJ177" t="s">
        <v>206</v>
      </c>
      <c r="AK177">
        <v>1.3141405630604821</v>
      </c>
      <c r="AL177">
        <v>0.072846478537684098</v>
      </c>
      <c r="AM177">
        <v>6.8643135277105607</v>
      </c>
      <c r="AN177">
        <v>11.55368818349182</v>
      </c>
      <c r="AO177">
        <v>0.19582575457036289</v>
      </c>
      <c r="AP177">
        <v>9.6626628937793413</v>
      </c>
      <c r="AQ177">
        <v>11.61261852955697</v>
      </c>
      <c r="AR177">
        <v>2.7147522722813688</v>
      </c>
      <c r="AS177">
        <v>3.4428239811131629</v>
      </c>
      <c r="AT177">
        <v>14.74501933264593</v>
      </c>
      <c r="AU177">
        <v>5.6702756428161996</v>
      </c>
      <c r="AV177">
        <v>9.7279732716003409</v>
      </c>
      <c r="AW177">
        <v>0.40283817661702098</v>
      </c>
      <c r="AX177"/>
      <c r="AY177"/>
      <c r="AZ177"/>
      <c r="BA177"/>
      <c r="BB177"/>
      <c r="BC177"/>
      <c r="BD177"/>
      <c r="BE177"/>
      <c r="BF177"/>
      <c r="BG177"/>
      <c r="BH177"/>
      <c r="BI177"/>
      <c r="BJ177"/>
      <c r="BK177"/>
      <c r="BL177"/>
      <c r="BM177"/>
      <c r="BN177"/>
      <c r="BO177"/>
      <c r="BP177"/>
      <c r="BQ177"/>
      <c r="BR177"/>
      <c r="BS177"/>
      <c r="BT177"/>
      <c r="BU177"/>
      <c r="BV177"/>
      <c r="BW177"/>
      <c r="BX177"/>
      <c r="BY177"/>
      <c r="BZ177"/>
      <c r="CA177"/>
    </row>
    <row r="178">
      <c r="A178" t="s">
        <v>595</v>
      </c>
      <c r="B178">
        <v>2010</v>
      </c>
      <c r="C178" t="s">
        <v>600</v>
      </c>
      <c r="D178">
        <v>227</v>
      </c>
      <c r="E178" t="s">
        <v>393</v>
      </c>
      <c r="F178" t="s">
        <v>396</v>
      </c>
      <c r="G178" t="s">
        <v>206</v>
      </c>
      <c r="H178">
        <v>0.34785091049764771</v>
      </c>
      <c r="I178">
        <v>0.35090830614094443</v>
      </c>
      <c r="J178">
        <v>0.43735822433902721</v>
      </c>
      <c r="K178">
        <v>0.46956992808807041</v>
      </c>
      <c r="L178">
        <v>0.1890266058593692</v>
      </c>
      <c r="M178">
        <v>0</v>
      </c>
      <c r="N178">
        <v>0.28641193533858789</v>
      </c>
      <c r="O178">
        <v>0</v>
      </c>
      <c r="P178">
        <v>0.1872641679941878</v>
      </c>
      <c r="Q178">
        <v>0</v>
      </c>
      <c r="R178">
        <v>0.40859164123754887</v>
      </c>
      <c r="S178">
        <v>0.28407125609660849</v>
      </c>
      <c r="T178">
        <v>0.43788809883437102</v>
      </c>
      <c r="U178">
        <v>0.46995008112137709</v>
      </c>
      <c r="V178">
        <v>0.57323590597508867</v>
      </c>
      <c r="W178" t="s">
        <v>364</v>
      </c>
      <c r="X178" t="s">
        <v>365</v>
      </c>
      <c r="Y178" t="s">
        <v>247</v>
      </c>
      <c r="Z178" t="s">
        <v>248</v>
      </c>
      <c r="AA178" t="s">
        <v>249</v>
      </c>
      <c r="AB178" t="s">
        <v>250</v>
      </c>
      <c r="AC178" t="s">
        <v>251</v>
      </c>
      <c r="AD178" t="s">
        <v>252</v>
      </c>
      <c r="AE178" t="s">
        <v>366</v>
      </c>
      <c r="AF178" t="s">
        <v>254</v>
      </c>
      <c r="AG178" t="s">
        <v>367</v>
      </c>
      <c r="AH178" t="s">
        <v>256</v>
      </c>
      <c r="AI178" t="s">
        <v>257</v>
      </c>
      <c r="AJ178" t="s">
        <v>206</v>
      </c>
      <c r="AK178">
        <v>0.19319463320681071</v>
      </c>
      <c r="AL178">
        <v>0.027244096772639101</v>
      </c>
      <c r="AM178">
        <v>0.14040513461394469</v>
      </c>
      <c r="AN178">
        <v>1.023541878066863</v>
      </c>
      <c r="AO178">
        <v>0.024599397584314901</v>
      </c>
      <c r="AP178">
        <v>0.0142777224956946</v>
      </c>
      <c r="AQ178">
        <v>1.6806687596641749</v>
      </c>
      <c r="AR178">
        <v>0.079540932960287705</v>
      </c>
      <c r="AS178">
        <v>0</v>
      </c>
      <c r="AT178">
        <v>0</v>
      </c>
      <c r="AU178">
        <v>3.053850974314761</v>
      </c>
      <c r="AV178">
        <v>0</v>
      </c>
      <c r="AW178">
        <v>0</v>
      </c>
      <c r="AX178"/>
      <c r="AY178"/>
      <c r="AZ178"/>
      <c r="BA178"/>
      <c r="BB178"/>
      <c r="BC178"/>
      <c r="BD178"/>
      <c r="BE178"/>
      <c r="BF178"/>
      <c r="BG178"/>
      <c r="BH178"/>
      <c r="BI178"/>
      <c r="BJ178"/>
      <c r="BK178"/>
      <c r="BL178"/>
      <c r="BM178"/>
      <c r="BN178"/>
      <c r="BO178"/>
      <c r="BP178"/>
      <c r="BQ178"/>
      <c r="BR178"/>
      <c r="BS178"/>
      <c r="BT178"/>
      <c r="BU178"/>
      <c r="BV178"/>
      <c r="BW178"/>
      <c r="BX178"/>
      <c r="BY178"/>
      <c r="BZ178"/>
      <c r="CA178"/>
    </row>
    <row r="179">
      <c r="A179" t="s">
        <v>595</v>
      </c>
      <c r="B179">
        <v>2010</v>
      </c>
      <c r="C179" t="s">
        <v>600</v>
      </c>
      <c r="D179">
        <v>228</v>
      </c>
      <c r="E179" t="s">
        <v>393</v>
      </c>
      <c r="F179" t="s">
        <v>397</v>
      </c>
      <c r="G179" t="s">
        <v>206</v>
      </c>
      <c r="H179">
        <v>26.805349753376319</v>
      </c>
      <c r="I179">
        <v>23.491713819341939</v>
      </c>
      <c r="J179">
        <v>18.494234603591462</v>
      </c>
      <c r="K179">
        <v>16.372503484793441</v>
      </c>
      <c r="L179">
        <v>9.4790670160749517</v>
      </c>
      <c r="M179">
        <v>17.077377193924061</v>
      </c>
      <c r="N179">
        <v>10.73774283204531</v>
      </c>
      <c r="O179">
        <v>9.0967166084214934</v>
      </c>
      <c r="P179">
        <v>8.6238515403113229</v>
      </c>
      <c r="Q179">
        <v>4.7878650998174042</v>
      </c>
      <c r="R179">
        <v>27.161029000148389</v>
      </c>
      <c r="S179">
        <v>25.074537663052759</v>
      </c>
      <c r="T179">
        <v>20.247607578922729</v>
      </c>
      <c r="U179">
        <v>18.347264574385591</v>
      </c>
      <c r="V179">
        <v>16.538604111304021</v>
      </c>
      <c r="W179" t="s">
        <v>364</v>
      </c>
      <c r="X179" t="s">
        <v>365</v>
      </c>
      <c r="Y179" t="s">
        <v>247</v>
      </c>
      <c r="Z179" t="s">
        <v>248</v>
      </c>
      <c r="AA179" t="s">
        <v>249</v>
      </c>
      <c r="AB179" t="s">
        <v>250</v>
      </c>
      <c r="AC179" t="s">
        <v>251</v>
      </c>
      <c r="AD179" t="s">
        <v>252</v>
      </c>
      <c r="AE179" t="s">
        <v>366</v>
      </c>
      <c r="AF179" t="s">
        <v>254</v>
      </c>
      <c r="AG179" t="s">
        <v>367</v>
      </c>
      <c r="AH179" t="s">
        <v>256</v>
      </c>
      <c r="AI179" t="s">
        <v>257</v>
      </c>
      <c r="AJ179" t="s">
        <v>206</v>
      </c>
      <c r="AK179">
        <v>7.7174395773788236</v>
      </c>
      <c r="AL179">
        <v>0.3888750562899731</v>
      </c>
      <c r="AM179">
        <v>8.6319576305011889</v>
      </c>
      <c r="AN179">
        <v>14.093403403594889</v>
      </c>
      <c r="AO179">
        <v>21.33299384178996</v>
      </c>
      <c r="AP179">
        <v>41.501200143043263</v>
      </c>
      <c r="AQ179">
        <v>39.493226611762751</v>
      </c>
      <c r="AR179">
        <v>31.927343346422269</v>
      </c>
      <c r="AS179">
        <v>0.38399134270527219</v>
      </c>
      <c r="AT179">
        <v>30.497727384102379</v>
      </c>
      <c r="AU179">
        <v>13.1176704083476</v>
      </c>
      <c r="AV179">
        <v>40.259634073774038</v>
      </c>
      <c r="AW179">
        <v>0</v>
      </c>
      <c r="AX179"/>
      <c r="AY179"/>
      <c r="AZ179"/>
      <c r="BA179"/>
      <c r="BB179"/>
      <c r="BC179"/>
      <c r="BD179"/>
      <c r="BE179"/>
      <c r="BF179"/>
      <c r="BG179"/>
      <c r="BH179"/>
      <c r="BI179"/>
      <c r="BJ179"/>
      <c r="BK179"/>
      <c r="BL179"/>
      <c r="BM179"/>
      <c r="BN179"/>
      <c r="BO179"/>
      <c r="BP179"/>
      <c r="BQ179"/>
      <c r="BR179"/>
      <c r="BS179"/>
      <c r="BT179"/>
      <c r="BU179"/>
      <c r="BV179"/>
      <c r="BW179"/>
      <c r="BX179"/>
      <c r="BY179"/>
      <c r="BZ179"/>
      <c r="CA179"/>
    </row>
    <row r="180">
      <c r="A180" t="s">
        <v>595</v>
      </c>
      <c r="B180">
        <v>2010</v>
      </c>
      <c r="C180" t="s">
        <v>600</v>
      </c>
      <c r="D180">
        <v>229</v>
      </c>
      <c r="E180" t="s">
        <v>393</v>
      </c>
      <c r="F180" t="s">
        <v>190</v>
      </c>
      <c r="G180" t="s">
        <v>206</v>
      </c>
      <c r="H180">
        <v>0.16620954564541299</v>
      </c>
      <c r="I180">
        <v>0.1444926020554369</v>
      </c>
      <c r="J180">
        <v>0.14117554811342939</v>
      </c>
      <c r="K180">
        <v>0.34389112915832959</v>
      </c>
      <c r="L180">
        <v>0.1479313753809236</v>
      </c>
      <c r="M180">
        <v>0.2484954166694939</v>
      </c>
      <c r="N180">
        <v>0.12634724469894859</v>
      </c>
      <c r="O180">
        <v>0</v>
      </c>
      <c r="P180">
        <v>0.33958851057231337</v>
      </c>
      <c r="Q180">
        <v>0.066023483511606695</v>
      </c>
      <c r="R180">
        <v>0.2138197508227519</v>
      </c>
      <c r="S180">
        <v>0.18622298513597749</v>
      </c>
      <c r="T180">
        <v>0.18162167551041819</v>
      </c>
      <c r="U180">
        <v>0</v>
      </c>
      <c r="V180">
        <v>0.40885083431077401</v>
      </c>
      <c r="W180" t="s">
        <v>364</v>
      </c>
      <c r="X180" t="s">
        <v>365</v>
      </c>
      <c r="Y180" t="s">
        <v>247</v>
      </c>
      <c r="Z180" t="s">
        <v>248</v>
      </c>
      <c r="AA180" t="s">
        <v>249</v>
      </c>
      <c r="AB180" t="s">
        <v>250</v>
      </c>
      <c r="AC180" t="s">
        <v>251</v>
      </c>
      <c r="AD180" t="s">
        <v>252</v>
      </c>
      <c r="AE180" t="s">
        <v>366</v>
      </c>
      <c r="AF180" t="s">
        <v>254</v>
      </c>
      <c r="AG180" t="s">
        <v>367</v>
      </c>
      <c r="AH180" t="s">
        <v>256</v>
      </c>
      <c r="AI180" t="s">
        <v>257</v>
      </c>
      <c r="AJ180" t="s">
        <v>206</v>
      </c>
      <c r="AK180">
        <v>0.43218251988734852</v>
      </c>
      <c r="AL180">
        <v>0.074365295137924697</v>
      </c>
      <c r="AM180">
        <v>0.35337595107777581</v>
      </c>
      <c r="AN180">
        <v>0.051714284171818302</v>
      </c>
      <c r="AO180">
        <v>0</v>
      </c>
      <c r="AP180">
        <v>0</v>
      </c>
      <c r="AQ180">
        <v>0.31684613974618248</v>
      </c>
      <c r="AR180">
        <v>0.40767415043003269</v>
      </c>
      <c r="AS180">
        <v>0</v>
      </c>
      <c r="AT180">
        <v>0.0788268368115118</v>
      </c>
      <c r="AU180">
        <v>0</v>
      </c>
      <c r="AV180">
        <v>0.38971226398432107</v>
      </c>
      <c r="AW180">
        <v>0</v>
      </c>
      <c r="AX180"/>
      <c r="AY180"/>
      <c r="AZ180"/>
      <c r="BA180"/>
      <c r="BB180"/>
      <c r="BC180"/>
      <c r="BD180"/>
      <c r="BE180"/>
      <c r="BF180"/>
      <c r="BG180"/>
      <c r="BH180"/>
      <c r="BI180"/>
      <c r="BJ180"/>
      <c r="BK180"/>
      <c r="BL180"/>
      <c r="BM180"/>
      <c r="BN180"/>
      <c r="BO180"/>
      <c r="BP180"/>
      <c r="BQ180"/>
      <c r="BR180"/>
      <c r="BS180"/>
      <c r="BT180"/>
      <c r="BU180"/>
      <c r="BV180"/>
      <c r="BW180"/>
      <c r="BX180"/>
      <c r="BY180"/>
      <c r="BZ180"/>
      <c r="CA180"/>
    </row>
    <row r="181">
      <c r="A181" t="s">
        <v>595</v>
      </c>
      <c r="B181">
        <v>2014</v>
      </c>
      <c r="C181" t="s">
        <v>601</v>
      </c>
      <c r="D181">
        <v>16</v>
      </c>
      <c r="E181" t="s">
        <v>13</v>
      </c>
      <c r="F181" t="s">
        <v>14</v>
      </c>
      <c r="G181" t="s">
        <v>607</v>
      </c>
      <c r="H181">
        <v>70.042021465922119</v>
      </c>
      <c r="I181">
        <v>71.096014592520461</v>
      </c>
      <c r="J181">
        <v>70.967350488046691</v>
      </c>
      <c r="K181">
        <v>74.444838173936773</v>
      </c>
      <c r="L181">
        <v>98.186637959541144</v>
      </c>
      <c r="M181">
        <v>80.495311248255746</v>
      </c>
      <c r="N181">
        <v>92.229523955141602</v>
      </c>
      <c r="O181">
        <v>97.963797948434646</v>
      </c>
      <c r="P181">
        <v>99.274510929546395</v>
      </c>
      <c r="Q181">
        <v>100</v>
      </c>
      <c r="R181">
        <v>68.745822254101327</v>
      </c>
      <c r="S181">
        <v>71.892557239321036</v>
      </c>
      <c r="T181">
        <v>71.661620250473362</v>
      </c>
      <c r="U181">
        <v>70.513770801782655</v>
      </c>
      <c r="V181">
        <v>71.494592040888037</v>
      </c>
      <c r="W181" t="s">
        <v>364</v>
      </c>
      <c r="X181" t="s">
        <v>365</v>
      </c>
      <c r="Y181" t="s">
        <v>247</v>
      </c>
      <c r="Z181" t="s">
        <v>248</v>
      </c>
      <c r="AA181" t="s">
        <v>249</v>
      </c>
      <c r="AB181" t="s">
        <v>250</v>
      </c>
      <c r="AC181" t="s">
        <v>251</v>
      </c>
      <c r="AD181" t="s">
        <v>252</v>
      </c>
      <c r="AE181" t="s">
        <v>366</v>
      </c>
      <c r="AF181" t="s">
        <v>254</v>
      </c>
      <c r="AG181" t="s">
        <v>367</v>
      </c>
      <c r="AH181" t="s">
        <v>256</v>
      </c>
      <c r="AI181" t="s">
        <v>257</v>
      </c>
      <c r="AJ181" t="s">
        <v>206</v>
      </c>
      <c r="AK181">
        <v>33.976464620527551</v>
      </c>
      <c r="AL181">
        <v>88.388329193835546</v>
      </c>
      <c r="AM181">
        <v>99.21797007219682</v>
      </c>
      <c r="AN181">
        <v>89.841577232184349</v>
      </c>
      <c r="AO181">
        <v>85.760797187046506</v>
      </c>
      <c r="AP181">
        <v>88.186951886269185</v>
      </c>
      <c r="AQ181">
        <v>89.911029297487246</v>
      </c>
      <c r="AR181">
        <v>76.717448054658107</v>
      </c>
      <c r="AS181">
        <v>66.491454315604102</v>
      </c>
      <c r="AT181">
        <v>59.80153385685287</v>
      </c>
      <c r="AU181">
        <v>88.913659765002805</v>
      </c>
      <c r="AV181">
        <v>76.722977485335662</v>
      </c>
      <c r="AW181">
        <v>76.053284016400298</v>
      </c>
      <c r="AX181"/>
      <c r="AY181"/>
      <c r="AZ181"/>
      <c r="BA181"/>
      <c r="BB181"/>
      <c r="BC181"/>
      <c r="BD181"/>
      <c r="BE181"/>
      <c r="BF181"/>
      <c r="BG181"/>
      <c r="BH181"/>
      <c r="BI181"/>
      <c r="BJ181"/>
      <c r="BK181"/>
      <c r="BL181"/>
      <c r="BM181"/>
      <c r="BN181"/>
      <c r="BO181"/>
      <c r="BP181"/>
      <c r="BQ181"/>
      <c r="BR181"/>
      <c r="BS181"/>
      <c r="BT181"/>
      <c r="BU181"/>
      <c r="BV181"/>
      <c r="BW181"/>
      <c r="BX181"/>
      <c r="BY181"/>
      <c r="BZ181"/>
      <c r="CA181"/>
    </row>
    <row r="182">
      <c r="A182" t="s">
        <v>595</v>
      </c>
      <c r="B182">
        <v>2014</v>
      </c>
      <c r="C182" t="s">
        <v>601</v>
      </c>
      <c r="D182">
        <v>17</v>
      </c>
      <c r="E182" t="s">
        <v>13</v>
      </c>
      <c r="F182" t="s">
        <v>52</v>
      </c>
      <c r="G182" t="s">
        <v>206</v>
      </c>
      <c r="H182">
        <v>29.957978534077832</v>
      </c>
      <c r="I182">
        <v>28.90398540747946</v>
      </c>
      <c r="J182">
        <v>29.03264951195321</v>
      </c>
      <c r="K182">
        <v>25.555161826063259</v>
      </c>
      <c r="L182">
        <v>1.8133620404588451</v>
      </c>
      <c r="M182">
        <v>19.504688751744329</v>
      </c>
      <c r="N182">
        <v>7.7704760448584054</v>
      </c>
      <c r="O182">
        <v>2.0362020515653598</v>
      </c>
      <c r="P182">
        <v>0.72548907045361199</v>
      </c>
      <c r="Q182">
        <v>0</v>
      </c>
      <c r="R182">
        <v>31.254177745898929</v>
      </c>
      <c r="S182">
        <v>28.107442760678751</v>
      </c>
      <c r="T182">
        <v>28.33837974952657</v>
      </c>
      <c r="U182">
        <v>29.486229198217419</v>
      </c>
      <c r="V182">
        <v>28.50540795911191</v>
      </c>
      <c r="W182" t="s">
        <v>364</v>
      </c>
      <c r="X182" t="s">
        <v>365</v>
      </c>
      <c r="Y182" t="s">
        <v>247</v>
      </c>
      <c r="Z182" t="s">
        <v>248</v>
      </c>
      <c r="AA182" t="s">
        <v>249</v>
      </c>
      <c r="AB182" t="s">
        <v>250</v>
      </c>
      <c r="AC182" t="s">
        <v>251</v>
      </c>
      <c r="AD182" t="s">
        <v>252</v>
      </c>
      <c r="AE182" t="s">
        <v>366</v>
      </c>
      <c r="AF182" t="s">
        <v>254</v>
      </c>
      <c r="AG182" t="s">
        <v>367</v>
      </c>
      <c r="AH182" t="s">
        <v>256</v>
      </c>
      <c r="AI182" t="s">
        <v>257</v>
      </c>
      <c r="AJ182" t="s">
        <v>206</v>
      </c>
      <c r="AK182">
        <v>66.023535379472349</v>
      </c>
      <c r="AL182">
        <v>11.61167080616446</v>
      </c>
      <c r="AM182">
        <v>0.78202992780317637</v>
      </c>
      <c r="AN182">
        <v>10.158422767815649</v>
      </c>
      <c r="AO182">
        <v>14.23920281295349</v>
      </c>
      <c r="AP182">
        <v>11.813048113730749</v>
      </c>
      <c r="AQ182">
        <v>10.08897070251277</v>
      </c>
      <c r="AR182">
        <v>23.282551945341979</v>
      </c>
      <c r="AS182">
        <v>33.508545684396033</v>
      </c>
      <c r="AT182">
        <v>40.198466143147037</v>
      </c>
      <c r="AU182">
        <v>11.08634023499717</v>
      </c>
      <c r="AV182">
        <v>23.27702251466431</v>
      </c>
      <c r="AW182">
        <v>23.94671598359955</v>
      </c>
      <c r="AX182"/>
      <c r="AY182"/>
      <c r="AZ182"/>
      <c r="BA182"/>
      <c r="BB182"/>
      <c r="BC182"/>
      <c r="BD182"/>
      <c r="BE182"/>
      <c r="BF182"/>
      <c r="BG182"/>
      <c r="BH182"/>
      <c r="BI182"/>
      <c r="BJ182"/>
      <c r="BK182"/>
      <c r="BL182"/>
      <c r="BM182"/>
      <c r="BN182"/>
      <c r="BO182"/>
      <c r="BP182"/>
      <c r="BQ182"/>
      <c r="BR182"/>
      <c r="BS182"/>
      <c r="BT182"/>
      <c r="BU182"/>
      <c r="BV182"/>
      <c r="BW182"/>
      <c r="BX182"/>
      <c r="BY182"/>
      <c r="BZ182"/>
      <c r="CA182"/>
    </row>
    <row r="183">
      <c r="A183" t="s">
        <v>595</v>
      </c>
      <c r="B183">
        <v>2014</v>
      </c>
      <c r="C183" t="s">
        <v>601</v>
      </c>
      <c r="D183">
        <v>18</v>
      </c>
      <c r="E183" t="s">
        <v>61</v>
      </c>
      <c r="F183" t="s">
        <v>15</v>
      </c>
      <c r="G183" t="s">
        <v>608</v>
      </c>
      <c r="H183">
        <v>47.835818164840177</v>
      </c>
      <c r="I183">
        <v>48.609235952061603</v>
      </c>
      <c r="J183">
        <v>47.897744816563581</v>
      </c>
      <c r="K183">
        <v>53.186450925707483</v>
      </c>
      <c r="L183">
        <v>91.412083835370638</v>
      </c>
      <c r="M183">
        <v>59.433095843348028</v>
      </c>
      <c r="N183">
        <v>81.574468746084236</v>
      </c>
      <c r="O183">
        <v>86.068050811658537</v>
      </c>
      <c r="P183">
        <v>94.423250287804009</v>
      </c>
      <c r="Q183">
        <v>99.001349096051143</v>
      </c>
      <c r="R183">
        <v>45.981870939266123</v>
      </c>
      <c r="S183">
        <v>50.993199171752643</v>
      </c>
      <c r="T183">
        <v>48.023723150777784</v>
      </c>
      <c r="U183">
        <v>47.515047902346033</v>
      </c>
      <c r="V183">
        <v>49.439823012677152</v>
      </c>
      <c r="W183" t="s">
        <v>364</v>
      </c>
      <c r="X183" t="s">
        <v>365</v>
      </c>
      <c r="Y183" t="s">
        <v>247</v>
      </c>
      <c r="Z183" t="s">
        <v>248</v>
      </c>
      <c r="AA183" t="s">
        <v>249</v>
      </c>
      <c r="AB183" t="s">
        <v>250</v>
      </c>
      <c r="AC183" t="s">
        <v>251</v>
      </c>
      <c r="AD183" t="s">
        <v>252</v>
      </c>
      <c r="AE183" t="s">
        <v>366</v>
      </c>
      <c r="AF183" t="s">
        <v>254</v>
      </c>
      <c r="AG183" t="s">
        <v>367</v>
      </c>
      <c r="AH183" t="s">
        <v>256</v>
      </c>
      <c r="AI183" t="s">
        <v>257</v>
      </c>
      <c r="AJ183" t="s">
        <v>206</v>
      </c>
      <c r="AK183">
        <v>27.13159276694444</v>
      </c>
      <c r="AL183">
        <v>74.115240767636806</v>
      </c>
      <c r="AM183">
        <v>91.135668789961315</v>
      </c>
      <c r="AN183">
        <v>55.189834524570657</v>
      </c>
      <c r="AO183">
        <v>63.57241024138186</v>
      </c>
      <c r="AP183">
        <v>64.326489995650078</v>
      </c>
      <c r="AQ183">
        <v>68.280537150093053</v>
      </c>
      <c r="AR183">
        <v>34.518346086594697</v>
      </c>
      <c r="AS183">
        <v>62.997665126990839</v>
      </c>
      <c r="AT183">
        <v>44.219931071165973</v>
      </c>
      <c r="AU183">
        <v>44.608989603471471</v>
      </c>
      <c r="AV183">
        <v>51.336478827675762</v>
      </c>
      <c r="AW183">
        <v>66.684655726778473</v>
      </c>
      <c r="AX183"/>
      <c r="AY183"/>
      <c r="AZ183"/>
      <c r="BA183"/>
      <c r="BB183"/>
      <c r="BC183"/>
      <c r="BD183"/>
      <c r="BE183"/>
      <c r="BF183"/>
      <c r="BG183"/>
      <c r="BH183"/>
      <c r="BI183"/>
      <c r="BJ183"/>
      <c r="BK183"/>
      <c r="BL183"/>
      <c r="BM183"/>
      <c r="BN183"/>
      <c r="BO183"/>
      <c r="BP183"/>
      <c r="BQ183"/>
      <c r="BR183"/>
      <c r="BS183"/>
      <c r="BT183"/>
      <c r="BU183"/>
      <c r="BV183"/>
      <c r="BW183"/>
      <c r="BX183"/>
      <c r="BY183"/>
      <c r="BZ183"/>
      <c r="CA183"/>
    </row>
    <row r="184">
      <c r="A184" t="s">
        <v>595</v>
      </c>
      <c r="B184">
        <v>2014</v>
      </c>
      <c r="C184" t="s">
        <v>601</v>
      </c>
      <c r="D184">
        <v>19</v>
      </c>
      <c r="E184" t="s">
        <v>61</v>
      </c>
      <c r="F184" t="s">
        <v>16</v>
      </c>
      <c r="G184" t="s">
        <v>609</v>
      </c>
      <c r="H184">
        <v>22.20620330108196</v>
      </c>
      <c r="I184">
        <v>22.486778640458731</v>
      </c>
      <c r="J184">
        <v>23.069605671483099</v>
      </c>
      <c r="K184">
        <v>21.25838724822923</v>
      </c>
      <c r="L184">
        <v>6.7745541241705727</v>
      </c>
      <c r="M184">
        <v>21.062215404907668</v>
      </c>
      <c r="N184">
        <v>10.65505520905737</v>
      </c>
      <c r="O184">
        <v>11.895747136776141</v>
      </c>
      <c r="P184">
        <v>4.8512606417423649</v>
      </c>
      <c r="Q184">
        <v>0.99865090394885314</v>
      </c>
      <c r="R184">
        <v>22.7639513148352</v>
      </c>
      <c r="S184">
        <v>20.8993580675684</v>
      </c>
      <c r="T184">
        <v>23.637897099695579</v>
      </c>
      <c r="U184">
        <v>22.99872289943665</v>
      </c>
      <c r="V184">
        <v>22.05476902821092</v>
      </c>
      <c r="W184" t="s">
        <v>364</v>
      </c>
      <c r="X184" t="s">
        <v>365</v>
      </c>
      <c r="Y184" t="s">
        <v>247</v>
      </c>
      <c r="Z184" t="s">
        <v>248</v>
      </c>
      <c r="AA184" t="s">
        <v>249</v>
      </c>
      <c r="AB184" t="s">
        <v>250</v>
      </c>
      <c r="AC184" t="s">
        <v>251</v>
      </c>
      <c r="AD184" t="s">
        <v>252</v>
      </c>
      <c r="AE184" t="s">
        <v>366</v>
      </c>
      <c r="AF184" t="s">
        <v>254</v>
      </c>
      <c r="AG184" t="s">
        <v>367</v>
      </c>
      <c r="AH184" t="s">
        <v>256</v>
      </c>
      <c r="AI184" t="s">
        <v>257</v>
      </c>
      <c r="AJ184" t="s">
        <v>206</v>
      </c>
      <c r="AK184">
        <v>6.8448718535831183</v>
      </c>
      <c r="AL184">
        <v>14.273088426198679</v>
      </c>
      <c r="AM184">
        <v>8.0823012822355924</v>
      </c>
      <c r="AN184">
        <v>34.651742707613593</v>
      </c>
      <c r="AO184">
        <v>22.188386945664579</v>
      </c>
      <c r="AP184">
        <v>23.86046189061906</v>
      </c>
      <c r="AQ184">
        <v>21.630492147394168</v>
      </c>
      <c r="AR184">
        <v>42.199101968063459</v>
      </c>
      <c r="AS184">
        <v>3.493789188613234</v>
      </c>
      <c r="AT184">
        <v>15.581602785686879</v>
      </c>
      <c r="AU184">
        <v>44.304670161531313</v>
      </c>
      <c r="AV184">
        <v>25.386498657659949</v>
      </c>
      <c r="AW184">
        <v>9.3686282896219168</v>
      </c>
      <c r="AX184"/>
      <c r="AY184"/>
      <c r="AZ184"/>
      <c r="BA184"/>
      <c r="BB184"/>
      <c r="BC184"/>
      <c r="BD184"/>
      <c r="BE184"/>
      <c r="BF184"/>
      <c r="BG184"/>
      <c r="BH184"/>
      <c r="BI184"/>
      <c r="BJ184"/>
      <c r="BK184"/>
      <c r="BL184"/>
      <c r="BM184"/>
      <c r="BN184"/>
      <c r="BO184"/>
      <c r="BP184"/>
      <c r="BQ184"/>
      <c r="BR184"/>
      <c r="BS184"/>
      <c r="BT184"/>
      <c r="BU184"/>
      <c r="BV184"/>
      <c r="BW184"/>
      <c r="BX184"/>
      <c r="BY184"/>
      <c r="BZ184"/>
      <c r="CA184"/>
    </row>
    <row r="185">
      <c r="A185" t="s">
        <v>595</v>
      </c>
      <c r="B185">
        <v>2014</v>
      </c>
      <c r="C185" t="s">
        <v>601</v>
      </c>
      <c r="D185">
        <v>20</v>
      </c>
      <c r="E185" t="s">
        <v>61</v>
      </c>
      <c r="F185" t="s">
        <v>22</v>
      </c>
      <c r="G185" t="s">
        <v>610</v>
      </c>
      <c r="H185">
        <v>25.25357008924794</v>
      </c>
      <c r="I185">
        <v>24.330556244572989</v>
      </c>
      <c r="J185">
        <v>26.248956910034831</v>
      </c>
      <c r="K185">
        <v>24.255608383352381</v>
      </c>
      <c r="L185">
        <v>1.81336204045879</v>
      </c>
      <c r="M185">
        <v>19.5046887517443</v>
      </c>
      <c r="N185">
        <v>7.7704760448583956</v>
      </c>
      <c r="O185">
        <v>2.0362020515653221</v>
      </c>
      <c r="P185">
        <v>0.72548907045362565</v>
      </c>
      <c r="Q185">
        <v>3.5527136788e-15</v>
      </c>
      <c r="R185">
        <v>25.599330491325169</v>
      </c>
      <c r="S185">
        <v>23.294047462018519</v>
      </c>
      <c r="T185">
        <v>24.875513201044338</v>
      </c>
      <c r="U185">
        <v>27.05049788962577</v>
      </c>
      <c r="V185">
        <v>26.751592430478741</v>
      </c>
      <c r="W185" t="s">
        <v>364</v>
      </c>
      <c r="X185" t="s">
        <v>365</v>
      </c>
      <c r="Y185" t="s">
        <v>247</v>
      </c>
      <c r="Z185" t="s">
        <v>248</v>
      </c>
      <c r="AA185" t="s">
        <v>249</v>
      </c>
      <c r="AB185" t="s">
        <v>250</v>
      </c>
      <c r="AC185" t="s">
        <v>251</v>
      </c>
      <c r="AD185" t="s">
        <v>252</v>
      </c>
      <c r="AE185" t="s">
        <v>366</v>
      </c>
      <c r="AF185" t="s">
        <v>254</v>
      </c>
      <c r="AG185" t="s">
        <v>367</v>
      </c>
      <c r="AH185" t="s">
        <v>256</v>
      </c>
      <c r="AI185" t="s">
        <v>257</v>
      </c>
      <c r="AJ185" t="s">
        <v>206</v>
      </c>
      <c r="AK185">
        <v>66.023535379472449</v>
      </c>
      <c r="AL185">
        <v>9.7017733742197958</v>
      </c>
      <c r="AM185">
        <v>0.78202992780309266</v>
      </c>
      <c r="AN185">
        <v>10.15842276781575</v>
      </c>
      <c r="AO185">
        <v>8.4855438844509052</v>
      </c>
      <c r="AP185">
        <v>11.81304811373086</v>
      </c>
      <c r="AQ185">
        <v>10.08897070251277</v>
      </c>
      <c r="AR185">
        <v>23.28255194534184</v>
      </c>
      <c r="AS185">
        <v>31.120555309253952</v>
      </c>
      <c r="AT185">
        <v>39.134142842853691</v>
      </c>
      <c r="AU185">
        <v>10.608442630857139</v>
      </c>
      <c r="AV185">
        <v>8.0073943962366396</v>
      </c>
      <c r="AW185">
        <v>17.15477161008079</v>
      </c>
      <c r="AX185"/>
      <c r="AY185"/>
      <c r="AZ185"/>
      <c r="BA185"/>
      <c r="BB185"/>
      <c r="BC185"/>
      <c r="BD185"/>
      <c r="BE185"/>
      <c r="BF185"/>
      <c r="BG185"/>
      <c r="BH185"/>
      <c r="BI185"/>
      <c r="BJ185"/>
      <c r="BK185"/>
      <c r="BL185"/>
      <c r="BM185"/>
      <c r="BN185"/>
      <c r="BO185"/>
      <c r="BP185"/>
      <c r="BQ185"/>
      <c r="BR185"/>
      <c r="BS185"/>
      <c r="BT185"/>
      <c r="BU185"/>
      <c r="BV185"/>
      <c r="BW185"/>
      <c r="BX185"/>
      <c r="BY185"/>
      <c r="BZ185"/>
      <c r="CA185"/>
    </row>
    <row r="186">
      <c r="A186" t="s">
        <v>595</v>
      </c>
      <c r="B186">
        <v>2014</v>
      </c>
      <c r="C186" t="s">
        <v>601</v>
      </c>
      <c r="D186">
        <v>21</v>
      </c>
      <c r="E186" t="s">
        <v>61</v>
      </c>
      <c r="F186" t="s">
        <v>17</v>
      </c>
      <c r="G186" t="s">
        <v>611</v>
      </c>
      <c r="H186">
        <v>4.7044084448299142</v>
      </c>
      <c r="I186">
        <v>4.5734291629066828</v>
      </c>
      <c r="J186">
        <v>2.7836926019184962</v>
      </c>
      <c r="K186">
        <v>1.2995534427109059</v>
      </c>
      <c r="L186">
        <v>0</v>
      </c>
      <c r="M186">
        <v>0</v>
      </c>
      <c r="N186">
        <v>0</v>
      </c>
      <c r="O186">
        <v>0</v>
      </c>
      <c r="P186">
        <v>0</v>
      </c>
      <c r="Q186">
        <v>0</v>
      </c>
      <c r="R186">
        <v>5.6548472545735136</v>
      </c>
      <c r="S186">
        <v>4.8133952986604376</v>
      </c>
      <c r="T186">
        <v>3.4628665484823111</v>
      </c>
      <c r="U186">
        <v>2.435731308591552</v>
      </c>
      <c r="V186">
        <v>1.7538155286331949</v>
      </c>
      <c r="W186" t="s">
        <v>364</v>
      </c>
      <c r="X186" t="s">
        <v>365</v>
      </c>
      <c r="Y186" t="s">
        <v>247</v>
      </c>
      <c r="Z186" t="s">
        <v>248</v>
      </c>
      <c r="AA186" t="s">
        <v>249</v>
      </c>
      <c r="AB186" t="s">
        <v>250</v>
      </c>
      <c r="AC186" t="s">
        <v>251</v>
      </c>
      <c r="AD186" t="s">
        <v>252</v>
      </c>
      <c r="AE186" t="s">
        <v>366</v>
      </c>
      <c r="AF186" t="s">
        <v>254</v>
      </c>
      <c r="AG186" t="s">
        <v>367</v>
      </c>
      <c r="AH186" t="s">
        <v>256</v>
      </c>
      <c r="AI186" t="s">
        <v>257</v>
      </c>
      <c r="AJ186" t="s">
        <v>206</v>
      </c>
      <c r="AK186">
        <v>0</v>
      </c>
      <c r="AL186">
        <v>1.9098974319447179</v>
      </c>
      <c r="AM186">
        <v>0</v>
      </c>
      <c r="AN186">
        <v>0</v>
      </c>
      <c r="AO186">
        <v>5.7536589285026549</v>
      </c>
      <c r="AP186">
        <v>0</v>
      </c>
      <c r="AQ186">
        <v>0</v>
      </c>
      <c r="AR186">
        <v>0</v>
      </c>
      <c r="AS186">
        <v>2.3879903751419751</v>
      </c>
      <c r="AT186">
        <v>1.064323300293458</v>
      </c>
      <c r="AU186">
        <v>0.47789760414007498</v>
      </c>
      <c r="AV186">
        <v>15.269628118427651</v>
      </c>
      <c r="AW186">
        <v>6.7919443735188159</v>
      </c>
      <c r="AX186"/>
      <c r="AY186"/>
      <c r="AZ186"/>
      <c r="BA186"/>
      <c r="BB186"/>
      <c r="BC186"/>
      <c r="BD186"/>
      <c r="BE186"/>
      <c r="BF186"/>
      <c r="BG186"/>
      <c r="BH186"/>
      <c r="BI186"/>
      <c r="BJ186"/>
      <c r="BK186"/>
      <c r="BL186"/>
      <c r="BM186"/>
      <c r="BN186"/>
      <c r="BO186"/>
      <c r="BP186"/>
      <c r="BQ186"/>
      <c r="BR186"/>
      <c r="BS186"/>
      <c r="BT186"/>
      <c r="BU186"/>
      <c r="BV186"/>
      <c r="BW186"/>
      <c r="BX186"/>
      <c r="BY186"/>
      <c r="BZ186"/>
      <c r="CA186"/>
    </row>
    <row r="187">
      <c r="A187" t="s">
        <v>595</v>
      </c>
      <c r="B187">
        <v>2014</v>
      </c>
      <c r="C187" t="s">
        <v>601</v>
      </c>
      <c r="D187">
        <v>22</v>
      </c>
      <c r="E187" t="s">
        <v>55</v>
      </c>
      <c r="F187" t="s">
        <v>50</v>
      </c>
      <c r="G187" t="s">
        <v>206</v>
      </c>
      <c r="H187">
        <v>31.70411538148716</v>
      </c>
      <c r="I187">
        <v>31.628747081449511</v>
      </c>
      <c r="J187">
        <v>32.507350933678723</v>
      </c>
      <c r="K187">
        <v>28.555891542889832</v>
      </c>
      <c r="L187">
        <v>6.8996701230997441</v>
      </c>
      <c r="M187">
        <v>26.165766773607039</v>
      </c>
      <c r="N187">
        <v>11.552759628510881</v>
      </c>
      <c r="O187">
        <v>12.143003217410699</v>
      </c>
      <c r="P187">
        <v>4.8867132119998358</v>
      </c>
      <c r="Q187">
        <v>0.99865090394885314</v>
      </c>
      <c r="R187">
        <v>33.113214110224881</v>
      </c>
      <c r="S187">
        <v>29.07026661744294</v>
      </c>
      <c r="T187">
        <v>32.985434905149852</v>
      </c>
      <c r="U187">
        <v>32.615931098178088</v>
      </c>
      <c r="V187">
        <v>30.848164033998142</v>
      </c>
      <c r="W187" t="s">
        <v>364</v>
      </c>
      <c r="X187" t="s">
        <v>365</v>
      </c>
      <c r="Y187" t="s">
        <v>247</v>
      </c>
      <c r="Z187" t="s">
        <v>248</v>
      </c>
      <c r="AA187" t="s">
        <v>249</v>
      </c>
      <c r="AB187" t="s">
        <v>250</v>
      </c>
      <c r="AC187" t="s">
        <v>251</v>
      </c>
      <c r="AD187" t="s">
        <v>252</v>
      </c>
      <c r="AE187" t="s">
        <v>366</v>
      </c>
      <c r="AF187" t="s">
        <v>254</v>
      </c>
      <c r="AG187" t="s">
        <v>367</v>
      </c>
      <c r="AH187" t="s">
        <v>256</v>
      </c>
      <c r="AI187" t="s">
        <v>257</v>
      </c>
      <c r="AJ187" t="s">
        <v>206</v>
      </c>
      <c r="AK187">
        <v>20.145921390089701</v>
      </c>
      <c r="AL187">
        <v>16.148159554976779</v>
      </c>
      <c r="AM187">
        <v>8.1460054830334023</v>
      </c>
      <c r="AN187">
        <v>38.569828998060089</v>
      </c>
      <c r="AO187">
        <v>25.872412190002311</v>
      </c>
      <c r="AP187">
        <v>27.05668058625141</v>
      </c>
      <c r="AQ187">
        <v>24.057662687661701</v>
      </c>
      <c r="AR187">
        <v>55.005872898689603</v>
      </c>
      <c r="AS187">
        <v>5.2544935654886364</v>
      </c>
      <c r="AT187">
        <v>26.055523630856381</v>
      </c>
      <c r="AU187">
        <v>49.828868003665299</v>
      </c>
      <c r="AV187">
        <v>33.088521183255907</v>
      </c>
      <c r="AW187">
        <v>12.31850591435558</v>
      </c>
      <c r="AX187"/>
      <c r="AY187"/>
      <c r="AZ187"/>
      <c r="BA187"/>
      <c r="BB187"/>
      <c r="BC187"/>
      <c r="BD187"/>
      <c r="BE187"/>
      <c r="BF187"/>
      <c r="BG187"/>
      <c r="BH187"/>
      <c r="BI187"/>
      <c r="BJ187"/>
      <c r="BK187"/>
      <c r="BL187"/>
      <c r="BM187"/>
      <c r="BN187"/>
      <c r="BO187"/>
      <c r="BP187"/>
      <c r="BQ187"/>
      <c r="BR187"/>
      <c r="BS187"/>
      <c r="BT187"/>
      <c r="BU187"/>
      <c r="BV187"/>
      <c r="BW187"/>
      <c r="BX187"/>
      <c r="BY187"/>
      <c r="BZ187"/>
      <c r="CA187"/>
    </row>
    <row r="188">
      <c r="A188" t="s">
        <v>595</v>
      </c>
      <c r="B188">
        <v>2014</v>
      </c>
      <c r="C188" t="s">
        <v>601</v>
      </c>
      <c r="D188">
        <v>23</v>
      </c>
      <c r="E188" t="s">
        <v>55</v>
      </c>
      <c r="F188" t="s">
        <v>49</v>
      </c>
      <c r="G188" t="s">
        <v>206</v>
      </c>
      <c r="H188">
        <v>68.295884618512872</v>
      </c>
      <c r="I188">
        <v>68.371252918550312</v>
      </c>
      <c r="J188">
        <v>67.492649066321263</v>
      </c>
      <c r="K188">
        <v>71.44410845711009</v>
      </c>
      <c r="L188">
        <v>93.100329876900318</v>
      </c>
      <c r="M188">
        <v>73.834233226392911</v>
      </c>
      <c r="N188">
        <v>88.447240371489116</v>
      </c>
      <c r="O188">
        <v>87.856996782589334</v>
      </c>
      <c r="P188">
        <v>95.113286788000138</v>
      </c>
      <c r="Q188">
        <v>99.001349096051143</v>
      </c>
      <c r="R188">
        <v>66.886785889775098</v>
      </c>
      <c r="S188">
        <v>70.92973338255706</v>
      </c>
      <c r="T188">
        <v>67.014565094850141</v>
      </c>
      <c r="U188">
        <v>67.384068901821934</v>
      </c>
      <c r="V188">
        <v>69.151835966001912</v>
      </c>
      <c r="W188" t="s">
        <v>364</v>
      </c>
      <c r="X188" t="s">
        <v>365</v>
      </c>
      <c r="Y188" t="s">
        <v>247</v>
      </c>
      <c r="Z188" t="s">
        <v>248</v>
      </c>
      <c r="AA188" t="s">
        <v>249</v>
      </c>
      <c r="AB188" t="s">
        <v>250</v>
      </c>
      <c r="AC188" t="s">
        <v>251</v>
      </c>
      <c r="AD188" t="s">
        <v>252</v>
      </c>
      <c r="AE188" t="s">
        <v>366</v>
      </c>
      <c r="AF188" t="s">
        <v>254</v>
      </c>
      <c r="AG188" t="s">
        <v>367</v>
      </c>
      <c r="AH188" t="s">
        <v>256</v>
      </c>
      <c r="AI188" t="s">
        <v>257</v>
      </c>
      <c r="AJ188" t="s">
        <v>206</v>
      </c>
      <c r="AK188">
        <v>79.854078609910317</v>
      </c>
      <c r="AL188">
        <v>83.851840445023157</v>
      </c>
      <c r="AM188">
        <v>91.853994516966679</v>
      </c>
      <c r="AN188">
        <v>61.430171001939797</v>
      </c>
      <c r="AO188">
        <v>74.127587809997607</v>
      </c>
      <c r="AP188">
        <v>72.94331941374854</v>
      </c>
      <c r="AQ188">
        <v>75.942337312338282</v>
      </c>
      <c r="AR188">
        <v>44.994127101310468</v>
      </c>
      <c r="AS188">
        <v>94.745506434511327</v>
      </c>
      <c r="AT188">
        <v>73.944476369143572</v>
      </c>
      <c r="AU188">
        <v>50.171131996334672</v>
      </c>
      <c r="AV188">
        <v>66.91147881674415</v>
      </c>
      <c r="AW188">
        <v>87.681494085644545</v>
      </c>
      <c r="AX188"/>
      <c r="AY188"/>
      <c r="AZ188"/>
      <c r="BA188"/>
      <c r="BB188"/>
      <c r="BC188"/>
      <c r="BD188"/>
      <c r="BE188"/>
      <c r="BF188"/>
      <c r="BG188"/>
      <c r="BH188"/>
      <c r="BI188"/>
      <c r="BJ188"/>
      <c r="BK188"/>
      <c r="BL188"/>
      <c r="BM188"/>
      <c r="BN188"/>
      <c r="BO188"/>
      <c r="BP188"/>
      <c r="BQ188"/>
      <c r="BR188"/>
      <c r="BS188"/>
      <c r="BT188"/>
      <c r="BU188"/>
      <c r="BV188"/>
      <c r="BW188"/>
      <c r="BX188"/>
      <c r="BY188"/>
      <c r="BZ188"/>
      <c r="CA188"/>
    </row>
    <row r="189">
      <c r="A189" t="s">
        <v>595</v>
      </c>
      <c r="B189">
        <v>2014</v>
      </c>
      <c r="C189" t="s">
        <v>601</v>
      </c>
      <c r="D189">
        <v>29</v>
      </c>
      <c r="E189" t="s">
        <v>58</v>
      </c>
      <c r="F189" t="s">
        <v>50</v>
      </c>
      <c r="G189" t="s">
        <v>612</v>
      </c>
      <c r="H189">
        <v>9.2125802838143933</v>
      </c>
      <c r="I189">
        <v>8.6079103658720939</v>
      </c>
      <c r="J189">
        <v>6.5704958368381927</v>
      </c>
      <c r="K189">
        <v>17.13076434743682</v>
      </c>
      <c r="L189">
        <v>89.313705797159997</v>
      </c>
      <c r="M189">
        <v>43.360023172990751</v>
      </c>
      <c r="N189">
        <v>79.546883194350755</v>
      </c>
      <c r="O189">
        <v>88.546086079422139</v>
      </c>
      <c r="P189">
        <v>91.88177818819382</v>
      </c>
      <c r="Q189">
        <v>92.917046281755574</v>
      </c>
      <c r="R189">
        <v>7.9499971941576666</v>
      </c>
      <c r="S189">
        <v>9.0159627944278817</v>
      </c>
      <c r="T189">
        <v>8.8622597402209742</v>
      </c>
      <c r="U189">
        <v>4.024337569390819</v>
      </c>
      <c r="V189">
        <v>6.2311063015746102</v>
      </c>
      <c r="W189" t="s">
        <v>364</v>
      </c>
      <c r="X189" t="s">
        <v>365</v>
      </c>
      <c r="Y189" t="s">
        <v>247</v>
      </c>
      <c r="Z189" t="s">
        <v>248</v>
      </c>
      <c r="AA189" t="s">
        <v>249</v>
      </c>
      <c r="AB189" t="s">
        <v>250</v>
      </c>
      <c r="AC189" t="s">
        <v>251</v>
      </c>
      <c r="AD189" t="s">
        <v>252</v>
      </c>
      <c r="AE189" t="s">
        <v>366</v>
      </c>
      <c r="AF189" t="s">
        <v>254</v>
      </c>
      <c r="AG189" t="s">
        <v>367</v>
      </c>
      <c r="AH189" t="s">
        <v>256</v>
      </c>
      <c r="AI189" t="s">
        <v>257</v>
      </c>
      <c r="AJ189" t="s">
        <v>206</v>
      </c>
      <c r="AK189">
        <v>8.1229591472191007</v>
      </c>
      <c r="AL189">
        <v>19.86186763244573</v>
      </c>
      <c r="AM189">
        <v>89.886932142136757</v>
      </c>
      <c r="AN189">
        <v>11.29702444973843</v>
      </c>
      <c r="AO189">
        <v>7.5784586304438006</v>
      </c>
      <c r="AP189">
        <v>22.467427070251698</v>
      </c>
      <c r="AQ189">
        <v>13.217542677127881</v>
      </c>
      <c r="AR189">
        <v>2.3652433683749581</v>
      </c>
      <c r="AS189">
        <v>39.662100206983872</v>
      </c>
      <c r="AT189">
        <v>18.856494548526349</v>
      </c>
      <c r="AU189">
        <v>9.447253856690434</v>
      </c>
      <c r="AV189">
        <v>14.899195222368601</v>
      </c>
      <c r="AW189">
        <v>20.278568726686789</v>
      </c>
      <c r="AX189"/>
      <c r="AY189"/>
      <c r="AZ189"/>
      <c r="BA189"/>
      <c r="BB189"/>
      <c r="BC189"/>
      <c r="BD189"/>
      <c r="BE189"/>
      <c r="BF189"/>
      <c r="BG189"/>
      <c r="BH189"/>
      <c r="BI189"/>
      <c r="BJ189"/>
      <c r="BK189"/>
      <c r="BL189"/>
      <c r="BM189"/>
      <c r="BN189"/>
      <c r="BO189"/>
      <c r="BP189"/>
      <c r="BQ189"/>
      <c r="BR189"/>
      <c r="BS189"/>
      <c r="BT189"/>
      <c r="BU189"/>
      <c r="BV189"/>
      <c r="BW189"/>
      <c r="BX189"/>
      <c r="BY189"/>
      <c r="BZ189"/>
      <c r="CA189"/>
    </row>
    <row r="190">
      <c r="A190" t="s">
        <v>595</v>
      </c>
      <c r="B190">
        <v>2014</v>
      </c>
      <c r="C190" t="s">
        <v>601</v>
      </c>
      <c r="D190">
        <v>30</v>
      </c>
      <c r="E190" t="s">
        <v>58</v>
      </c>
      <c r="F190" t="s">
        <v>49</v>
      </c>
      <c r="G190" t="s">
        <v>206</v>
      </c>
      <c r="H190">
        <v>90.787419716185596</v>
      </c>
      <c r="I190">
        <v>91.392089634127927</v>
      </c>
      <c r="J190">
        <v>93.429504163161752</v>
      </c>
      <c r="K190">
        <v>82.869235652563148</v>
      </c>
      <c r="L190">
        <v>10.686294202840051</v>
      </c>
      <c r="M190">
        <v>56.639976827009278</v>
      </c>
      <c r="N190">
        <v>20.45311680564927</v>
      </c>
      <c r="O190">
        <v>11.45391392057785</v>
      </c>
      <c r="P190">
        <v>8.1182218118061673</v>
      </c>
      <c r="Q190">
        <v>7.082953718244406</v>
      </c>
      <c r="R190">
        <v>92.050002805842482</v>
      </c>
      <c r="S190">
        <v>90.984037205572022</v>
      </c>
      <c r="T190">
        <v>91.137740259779036</v>
      </c>
      <c r="U190">
        <v>95.975662430609177</v>
      </c>
      <c r="V190">
        <v>93.768893698425416</v>
      </c>
      <c r="W190" t="s">
        <v>364</v>
      </c>
      <c r="X190" t="s">
        <v>365</v>
      </c>
      <c r="Y190" t="s">
        <v>247</v>
      </c>
      <c r="Z190" t="s">
        <v>248</v>
      </c>
      <c r="AA190" t="s">
        <v>249</v>
      </c>
      <c r="AB190" t="s">
        <v>250</v>
      </c>
      <c r="AC190" t="s">
        <v>251</v>
      </c>
      <c r="AD190" t="s">
        <v>252</v>
      </c>
      <c r="AE190" t="s">
        <v>366</v>
      </c>
      <c r="AF190" t="s">
        <v>254</v>
      </c>
      <c r="AG190" t="s">
        <v>367</v>
      </c>
      <c r="AH190" t="s">
        <v>256</v>
      </c>
      <c r="AI190" t="s">
        <v>257</v>
      </c>
      <c r="AJ190" t="s">
        <v>206</v>
      </c>
      <c r="AK190">
        <v>91.87704085278088</v>
      </c>
      <c r="AL190">
        <v>80.138132367554121</v>
      </c>
      <c r="AM190">
        <v>10.11306785786336</v>
      </c>
      <c r="AN190">
        <v>88.702975550261655</v>
      </c>
      <c r="AO190">
        <v>92.421541369556223</v>
      </c>
      <c r="AP190">
        <v>77.532572929748184</v>
      </c>
      <c r="AQ190">
        <v>86.782457322872133</v>
      </c>
      <c r="AR190">
        <v>97.634756631625066</v>
      </c>
      <c r="AS190">
        <v>60.33789979301627</v>
      </c>
      <c r="AT190">
        <v>81.143505451473501</v>
      </c>
      <c r="AU190">
        <v>90.552746143309562</v>
      </c>
      <c r="AV190">
        <v>85.100804777631396</v>
      </c>
      <c r="AW190">
        <v>79.721431273313044</v>
      </c>
      <c r="AX190"/>
      <c r="AY190"/>
      <c r="AZ190"/>
      <c r="BA190"/>
      <c r="BB190"/>
      <c r="BC190"/>
      <c r="BD190"/>
      <c r="BE190"/>
      <c r="BF190"/>
      <c r="BG190"/>
      <c r="BH190"/>
      <c r="BI190"/>
      <c r="BJ190"/>
      <c r="BK190"/>
      <c r="BL190"/>
      <c r="BM190"/>
      <c r="BN190"/>
      <c r="BO190"/>
      <c r="BP190"/>
      <c r="BQ190"/>
      <c r="BR190"/>
      <c r="BS190"/>
      <c r="BT190"/>
      <c r="BU190"/>
      <c r="BV190"/>
      <c r="BW190"/>
      <c r="BX190"/>
      <c r="BY190"/>
      <c r="BZ190"/>
      <c r="CA190"/>
    </row>
    <row r="191">
      <c r="A191" t="s">
        <v>595</v>
      </c>
      <c r="B191">
        <v>2014</v>
      </c>
      <c r="C191" t="s">
        <v>601</v>
      </c>
      <c r="D191">
        <v>31</v>
      </c>
      <c r="E191" t="s">
        <v>105</v>
      </c>
      <c r="F191" t="s">
        <v>50</v>
      </c>
      <c r="G191" t="s">
        <v>613</v>
      </c>
      <c r="H191">
        <v>0.60292412905198722</v>
      </c>
      <c r="I191">
        <v>0.71004792830270447</v>
      </c>
      <c r="J191">
        <v>0.51770760508230207</v>
      </c>
      <c r="K191">
        <v>4.2108848800222569</v>
      </c>
      <c r="L191">
        <v>54.978207764784187</v>
      </c>
      <c r="M191">
        <v>12.747090801609239</v>
      </c>
      <c r="N191">
        <v>27.005728643033521</v>
      </c>
      <c r="O191">
        <v>47.54107856148714</v>
      </c>
      <c r="P191">
        <v>60.384763133891482</v>
      </c>
      <c r="Q191">
        <v>76.884535149508622</v>
      </c>
      <c r="R191">
        <v>0.36229719466766491</v>
      </c>
      <c r="S191">
        <v>0.60931793684014524</v>
      </c>
      <c r="T191">
        <v>0.89989222809049174</v>
      </c>
      <c r="U191">
        <v>0.50116245617205779</v>
      </c>
      <c r="V191">
        <v>0.2472612791158191</v>
      </c>
      <c r="W191" t="s">
        <v>364</v>
      </c>
      <c r="X191" t="s">
        <v>365</v>
      </c>
      <c r="Y191" t="s">
        <v>247</v>
      </c>
      <c r="Z191" t="s">
        <v>248</v>
      </c>
      <c r="AA191" t="s">
        <v>249</v>
      </c>
      <c r="AB191" t="s">
        <v>250</v>
      </c>
      <c r="AC191" t="s">
        <v>251</v>
      </c>
      <c r="AD191" t="s">
        <v>252</v>
      </c>
      <c r="AE191" t="s">
        <v>366</v>
      </c>
      <c r="AF191" t="s">
        <v>254</v>
      </c>
      <c r="AG191" t="s">
        <v>367</v>
      </c>
      <c r="AH191" t="s">
        <v>256</v>
      </c>
      <c r="AI191" t="s">
        <v>257</v>
      </c>
      <c r="AJ191" t="s">
        <v>206</v>
      </c>
      <c r="AK191">
        <v>0.57321097281869204</v>
      </c>
      <c r="AL191">
        <v>7.3736729735016846</v>
      </c>
      <c r="AM191">
        <v>58.324237967355849</v>
      </c>
      <c r="AN191">
        <v>2.5967137510520502</v>
      </c>
      <c r="AO191">
        <v>0</v>
      </c>
      <c r="AP191">
        <v>5.5042199647292751</v>
      </c>
      <c r="AQ191">
        <v>1.1818563241548961</v>
      </c>
      <c r="AR191">
        <v>0.0475531691982337</v>
      </c>
      <c r="AS191">
        <v>22.569053700237092</v>
      </c>
      <c r="AT191">
        <v>4.899434602623093</v>
      </c>
      <c r="AU191">
        <v>2.1755437060077338</v>
      </c>
      <c r="AV191">
        <v>2.869720462118285</v>
      </c>
      <c r="AW191">
        <v>3.443619662334457</v>
      </c>
      <c r="AX191"/>
      <c r="AY191"/>
      <c r="AZ191"/>
      <c r="BA191"/>
      <c r="BB191"/>
      <c r="BC191"/>
      <c r="BD191"/>
      <c r="BE191"/>
      <c r="BF191"/>
      <c r="BG191"/>
      <c r="BH191"/>
      <c r="BI191"/>
      <c r="BJ191"/>
      <c r="BK191"/>
      <c r="BL191"/>
      <c r="BM191"/>
      <c r="BN191"/>
      <c r="BO191"/>
      <c r="BP191"/>
      <c r="BQ191"/>
      <c r="BR191"/>
      <c r="BS191"/>
      <c r="BT191"/>
      <c r="BU191"/>
      <c r="BV191"/>
      <c r="BW191"/>
      <c r="BX191"/>
      <c r="BY191"/>
      <c r="BZ191"/>
      <c r="CA191"/>
    </row>
    <row r="192">
      <c r="A192" t="s">
        <v>595</v>
      </c>
      <c r="B192">
        <v>2014</v>
      </c>
      <c r="C192" t="s">
        <v>601</v>
      </c>
      <c r="D192">
        <v>32</v>
      </c>
      <c r="E192" t="s">
        <v>105</v>
      </c>
      <c r="F192" t="s">
        <v>49</v>
      </c>
      <c r="G192" t="s">
        <v>206</v>
      </c>
      <c r="H192">
        <v>99.397075870947987</v>
      </c>
      <c r="I192">
        <v>99.289952071697314</v>
      </c>
      <c r="J192">
        <v>99.482292394917721</v>
      </c>
      <c r="K192">
        <v>95.78911511997768</v>
      </c>
      <c r="L192">
        <v>45.021792235215983</v>
      </c>
      <c r="M192">
        <v>87.25290919839081</v>
      </c>
      <c r="N192">
        <v>72.994271356966479</v>
      </c>
      <c r="O192">
        <v>52.458921438512782</v>
      </c>
      <c r="P192">
        <v>39.615236866108482</v>
      </c>
      <c r="Q192">
        <v>23.115464850491328</v>
      </c>
      <c r="R192">
        <v>99.637702805332353</v>
      </c>
      <c r="S192">
        <v>99.390682063159815</v>
      </c>
      <c r="T192">
        <v>99.100107771909506</v>
      </c>
      <c r="U192">
        <v>99.498837543827946</v>
      </c>
      <c r="V192">
        <v>99.752738720884196</v>
      </c>
      <c r="W192" t="s">
        <v>364</v>
      </c>
      <c r="X192" t="s">
        <v>365</v>
      </c>
      <c r="Y192" t="s">
        <v>247</v>
      </c>
      <c r="Z192" t="s">
        <v>248</v>
      </c>
      <c r="AA192" t="s">
        <v>249</v>
      </c>
      <c r="AB192" t="s">
        <v>250</v>
      </c>
      <c r="AC192" t="s">
        <v>251</v>
      </c>
      <c r="AD192" t="s">
        <v>252</v>
      </c>
      <c r="AE192" t="s">
        <v>366</v>
      </c>
      <c r="AF192" t="s">
        <v>254</v>
      </c>
      <c r="AG192" t="s">
        <v>367</v>
      </c>
      <c r="AH192" t="s">
        <v>256</v>
      </c>
      <c r="AI192" t="s">
        <v>257</v>
      </c>
      <c r="AJ192" t="s">
        <v>206</v>
      </c>
      <c r="AK192">
        <v>99.4267890271813</v>
      </c>
      <c r="AL192">
        <v>92.626327026498288</v>
      </c>
      <c r="AM192">
        <v>41.6757620326444</v>
      </c>
      <c r="AN192">
        <v>97.40328624894795</v>
      </c>
      <c r="AO192">
        <v>100</v>
      </c>
      <c r="AP192">
        <v>94.495780035270684</v>
      </c>
      <c r="AQ192">
        <v>98.818143675845121</v>
      </c>
      <c r="AR192">
        <v>99.952446830801776</v>
      </c>
      <c r="AS192">
        <v>77.430946299763008</v>
      </c>
      <c r="AT192">
        <v>95.100565397376826</v>
      </c>
      <c r="AU192">
        <v>97.824456293992256</v>
      </c>
      <c r="AV192">
        <v>97.130279537881719</v>
      </c>
      <c r="AW192">
        <v>96.556380337665558</v>
      </c>
      <c r="AX192"/>
      <c r="AY192"/>
      <c r="AZ192"/>
      <c r="BA192"/>
      <c r="BB192"/>
      <c r="BC192"/>
      <c r="BD192"/>
      <c r="BE192"/>
      <c r="BF192"/>
      <c r="BG192"/>
      <c r="BH192"/>
      <c r="BI192"/>
      <c r="BJ192"/>
      <c r="BK192"/>
      <c r="BL192"/>
      <c r="BM192"/>
      <c r="BN192"/>
      <c r="BO192"/>
      <c r="BP192"/>
      <c r="BQ192"/>
      <c r="BR192"/>
      <c r="BS192"/>
      <c r="BT192"/>
      <c r="BU192"/>
      <c r="BV192"/>
      <c r="BW192"/>
      <c r="BX192"/>
      <c r="BY192"/>
      <c r="BZ192"/>
      <c r="CA192"/>
    </row>
    <row r="193">
      <c r="A193" t="s">
        <v>595</v>
      </c>
      <c r="B193">
        <v>2014</v>
      </c>
      <c r="C193" t="s">
        <v>601</v>
      </c>
      <c r="D193">
        <v>35</v>
      </c>
      <c r="E193" t="s">
        <v>56</v>
      </c>
      <c r="F193" t="s">
        <v>50</v>
      </c>
      <c r="G193" t="s">
        <v>206</v>
      </c>
      <c r="H193">
        <v>3.8758930922450499</v>
      </c>
      <c r="I193">
        <v>3.654633261064669</v>
      </c>
      <c r="J193">
        <v>6.3256614169445582</v>
      </c>
      <c r="K193">
        <v>11.11521142487665</v>
      </c>
      <c r="L193">
        <v>55.663550357529843</v>
      </c>
      <c r="M193">
        <v>21.143608938105491</v>
      </c>
      <c r="N193">
        <v>30.705459965794741</v>
      </c>
      <c r="O193">
        <v>48.324316009435321</v>
      </c>
      <c r="P193">
        <v>60.6626847641095</v>
      </c>
      <c r="Q193">
        <v>76.884535149508622</v>
      </c>
      <c r="R193">
        <v>3.77632395666632</v>
      </c>
      <c r="S193">
        <v>3.068848916326361</v>
      </c>
      <c r="T193">
        <v>4.3686305719329503</v>
      </c>
      <c r="U193">
        <v>5.7806797763773048</v>
      </c>
      <c r="V193">
        <v>7.5536310050213622</v>
      </c>
      <c r="W193" t="s">
        <v>364</v>
      </c>
      <c r="X193" t="s">
        <v>365</v>
      </c>
      <c r="Y193" t="s">
        <v>247</v>
      </c>
      <c r="Z193" t="s">
        <v>248</v>
      </c>
      <c r="AA193" t="s">
        <v>249</v>
      </c>
      <c r="AB193" t="s">
        <v>250</v>
      </c>
      <c r="AC193" t="s">
        <v>251</v>
      </c>
      <c r="AD193" t="s">
        <v>252</v>
      </c>
      <c r="AE193" t="s">
        <v>366</v>
      </c>
      <c r="AF193" t="s">
        <v>254</v>
      </c>
      <c r="AG193" t="s">
        <v>367</v>
      </c>
      <c r="AH193" t="s">
        <v>256</v>
      </c>
      <c r="AI193" t="s">
        <v>257</v>
      </c>
      <c r="AJ193" t="s">
        <v>206</v>
      </c>
      <c r="AK193">
        <v>21.045637229919489</v>
      </c>
      <c r="AL193">
        <v>18.445301004949108</v>
      </c>
      <c r="AM193">
        <v>58.366934636395477</v>
      </c>
      <c r="AN193">
        <v>3.63461301028366</v>
      </c>
      <c r="AO193">
        <v>1.513994631796391</v>
      </c>
      <c r="AP193">
        <v>5.9199697195127028</v>
      </c>
      <c r="AQ193">
        <v>1.5413414669062631</v>
      </c>
      <c r="AR193">
        <v>0.686006240429203</v>
      </c>
      <c r="AS193">
        <v>29.264122518729408</v>
      </c>
      <c r="AT193">
        <v>5.3360204947593894</v>
      </c>
      <c r="AU193">
        <v>4.6851271177543774</v>
      </c>
      <c r="AV193">
        <v>3.7120941096636479</v>
      </c>
      <c r="AW193">
        <v>8.7420620274256269</v>
      </c>
      <c r="AX193"/>
      <c r="AY193"/>
      <c r="AZ193"/>
      <c r="BA193"/>
      <c r="BB193"/>
      <c r="BC193"/>
      <c r="BD193"/>
      <c r="BE193"/>
      <c r="BF193"/>
      <c r="BG193"/>
      <c r="BH193"/>
      <c r="BI193"/>
      <c r="BJ193"/>
      <c r="BK193"/>
      <c r="BL193"/>
      <c r="BM193"/>
      <c r="BN193"/>
      <c r="BO193"/>
      <c r="BP193"/>
      <c r="BQ193"/>
      <c r="BR193"/>
      <c r="BS193"/>
      <c r="BT193"/>
      <c r="BU193"/>
      <c r="BV193"/>
      <c r="BW193"/>
      <c r="BX193"/>
      <c r="BY193"/>
      <c r="BZ193"/>
      <c r="CA193"/>
    </row>
    <row r="194">
      <c r="A194" t="s">
        <v>595</v>
      </c>
      <c r="B194">
        <v>2014</v>
      </c>
      <c r="C194" t="s">
        <v>601</v>
      </c>
      <c r="D194">
        <v>36</v>
      </c>
      <c r="E194" t="s">
        <v>56</v>
      </c>
      <c r="F194" t="s">
        <v>49</v>
      </c>
      <c r="G194" t="s">
        <v>206</v>
      </c>
      <c r="H194">
        <v>96.124106907754907</v>
      </c>
      <c r="I194">
        <v>96.345366738935326</v>
      </c>
      <c r="J194">
        <v>93.674338583055388</v>
      </c>
      <c r="K194">
        <v>88.884788575123324</v>
      </c>
      <c r="L194">
        <v>44.336449642470313</v>
      </c>
      <c r="M194">
        <v>78.856391061894541</v>
      </c>
      <c r="N194">
        <v>69.294540034205198</v>
      </c>
      <c r="O194">
        <v>51.6756839905646</v>
      </c>
      <c r="P194">
        <v>39.337315235890458</v>
      </c>
      <c r="Q194">
        <v>23.115464850491328</v>
      </c>
      <c r="R194">
        <v>96.223676043333768</v>
      </c>
      <c r="S194">
        <v>96.931151083673555</v>
      </c>
      <c r="T194">
        <v>95.631369428067032</v>
      </c>
      <c r="U194">
        <v>94.219320223622688</v>
      </c>
      <c r="V194">
        <v>92.446368994978613</v>
      </c>
      <c r="W194" t="s">
        <v>364</v>
      </c>
      <c r="X194" t="s">
        <v>365</v>
      </c>
      <c r="Y194" t="s">
        <v>247</v>
      </c>
      <c r="Z194" t="s">
        <v>248</v>
      </c>
      <c r="AA194" t="s">
        <v>249</v>
      </c>
      <c r="AB194" t="s">
        <v>250</v>
      </c>
      <c r="AC194" t="s">
        <v>251</v>
      </c>
      <c r="AD194" t="s">
        <v>252</v>
      </c>
      <c r="AE194" t="s">
        <v>366</v>
      </c>
      <c r="AF194" t="s">
        <v>254</v>
      </c>
      <c r="AG194" t="s">
        <v>367</v>
      </c>
      <c r="AH194" t="s">
        <v>256</v>
      </c>
      <c r="AI194" t="s">
        <v>257</v>
      </c>
      <c r="AJ194" t="s">
        <v>206</v>
      </c>
      <c r="AK194">
        <v>78.954362770080422</v>
      </c>
      <c r="AL194">
        <v>81.554698995050799</v>
      </c>
      <c r="AM194">
        <v>41.633065363604757</v>
      </c>
      <c r="AN194">
        <v>96.365386989716356</v>
      </c>
      <c r="AO194">
        <v>98.486005368203593</v>
      </c>
      <c r="AP194">
        <v>94.08003028048725</v>
      </c>
      <c r="AQ194">
        <v>98.458658533093768</v>
      </c>
      <c r="AR194">
        <v>99.313993759570806</v>
      </c>
      <c r="AS194">
        <v>70.735877481270705</v>
      </c>
      <c r="AT194">
        <v>94.663979505240519</v>
      </c>
      <c r="AU194">
        <v>95.314872882245609</v>
      </c>
      <c r="AV194">
        <v>96.287905890336347</v>
      </c>
      <c r="AW194">
        <v>91.257937972574283</v>
      </c>
      <c r="AX194"/>
      <c r="AY194"/>
      <c r="AZ194"/>
      <c r="BA194"/>
      <c r="BB194"/>
      <c r="BC194"/>
      <c r="BD194"/>
      <c r="BE194"/>
      <c r="BF194"/>
      <c r="BG194"/>
      <c r="BH194"/>
      <c r="BI194"/>
      <c r="BJ194"/>
      <c r="BK194"/>
      <c r="BL194"/>
      <c r="BM194"/>
      <c r="BN194"/>
      <c r="BO194"/>
      <c r="BP194"/>
      <c r="BQ194"/>
      <c r="BR194"/>
      <c r="BS194"/>
      <c r="BT194"/>
      <c r="BU194"/>
      <c r="BV194"/>
      <c r="BW194"/>
      <c r="BX194"/>
      <c r="BY194"/>
      <c r="BZ194"/>
      <c r="CA194"/>
    </row>
    <row r="195">
      <c r="A195" t="s">
        <v>595</v>
      </c>
      <c r="B195">
        <v>2014</v>
      </c>
      <c r="C195" t="s">
        <v>601</v>
      </c>
      <c r="D195">
        <v>37</v>
      </c>
      <c r="E195" t="s">
        <v>173</v>
      </c>
      <c r="F195" t="s">
        <v>50</v>
      </c>
      <c r="G195" t="s">
        <v>623</v>
      </c>
      <c r="H195">
        <v>2.4120050923671261</v>
      </c>
      <c r="I195">
        <v>1.927095719056273</v>
      </c>
      <c r="J195">
        <v>3.3058776503255212</v>
      </c>
      <c r="K195">
        <v>7.3863854246711274</v>
      </c>
      <c r="L195">
        <v>56.03093705790041</v>
      </c>
      <c r="M195">
        <v>18.750475200509609</v>
      </c>
      <c r="N195">
        <v>29.431992388872821</v>
      </c>
      <c r="O195">
        <v>48.529231774488167</v>
      </c>
      <c r="P195">
        <v>60.82604947482001</v>
      </c>
      <c r="Q195">
        <v>76.884535149508622</v>
      </c>
      <c r="R195">
        <v>1.917770861499638</v>
      </c>
      <c r="S195">
        <v>2.0256321902049601</v>
      </c>
      <c r="T195">
        <v>2.178240579877524</v>
      </c>
      <c r="U195">
        <v>3.405411365354976</v>
      </c>
      <c r="V195">
        <v>2.3059221279488669</v>
      </c>
      <c r="W195" t="s">
        <v>364</v>
      </c>
      <c r="X195" t="s">
        <v>365</v>
      </c>
      <c r="Y195" t="s">
        <v>247</v>
      </c>
      <c r="Z195" t="s">
        <v>248</v>
      </c>
      <c r="AA195" t="s">
        <v>249</v>
      </c>
      <c r="AB195" t="s">
        <v>250</v>
      </c>
      <c r="AC195" t="s">
        <v>251</v>
      </c>
      <c r="AD195" t="s">
        <v>252</v>
      </c>
      <c r="AE195" t="s">
        <v>366</v>
      </c>
      <c r="AF195" t="s">
        <v>254</v>
      </c>
      <c r="AG195" t="s">
        <v>367</v>
      </c>
      <c r="AH195" t="s">
        <v>256</v>
      </c>
      <c r="AI195" t="s">
        <v>257</v>
      </c>
      <c r="AJ195" t="s">
        <v>206</v>
      </c>
      <c r="AK195">
        <v>7.0153591362426093</v>
      </c>
      <c r="AL195">
        <v>16.995392723405349</v>
      </c>
      <c r="AM195">
        <v>58.826979219514662</v>
      </c>
      <c r="AN195">
        <v>3.2590775252865951</v>
      </c>
      <c r="AO195">
        <v>0.65210753183181325</v>
      </c>
      <c r="AP195">
        <v>6.2415355639322074</v>
      </c>
      <c r="AQ195">
        <v>1.549938923410541</v>
      </c>
      <c r="AR195">
        <v>0.89419846178987983</v>
      </c>
      <c r="AS195">
        <v>36.347007963666293</v>
      </c>
      <c r="AT195">
        <v>8.1928243084046741</v>
      </c>
      <c r="AU195">
        <v>4.2903221489716259</v>
      </c>
      <c r="AV195">
        <v>3.922401414756616</v>
      </c>
      <c r="AW195">
        <v>8.5843279914956874</v>
      </c>
      <c r="AX195"/>
      <c r="AY195"/>
      <c r="AZ195"/>
      <c r="BA195"/>
      <c r="BB195"/>
      <c r="BC195"/>
      <c r="BD195"/>
      <c r="BE195"/>
      <c r="BF195"/>
      <c r="BG195"/>
      <c r="BH195"/>
      <c r="BI195"/>
      <c r="BJ195"/>
      <c r="BK195"/>
      <c r="BL195"/>
      <c r="BM195"/>
      <c r="BN195"/>
      <c r="BO195"/>
      <c r="BP195"/>
      <c r="BQ195"/>
      <c r="BR195"/>
      <c r="BS195"/>
      <c r="BT195"/>
      <c r="BU195"/>
      <c r="BV195"/>
      <c r="BW195"/>
      <c r="BX195"/>
      <c r="BY195"/>
      <c r="BZ195"/>
      <c r="CA195"/>
    </row>
    <row r="196">
      <c r="A196" t="s">
        <v>595</v>
      </c>
      <c r="B196">
        <v>2014</v>
      </c>
      <c r="C196" t="s">
        <v>601</v>
      </c>
      <c r="D196">
        <v>38</v>
      </c>
      <c r="E196" t="s">
        <v>173</v>
      </c>
      <c r="F196" t="s">
        <v>49</v>
      </c>
      <c r="G196" t="s">
        <v>206</v>
      </c>
      <c r="H196">
        <v>97.587994907632932</v>
      </c>
      <c r="I196">
        <v>98.072904280943689</v>
      </c>
      <c r="J196">
        <v>96.694122349674487</v>
      </c>
      <c r="K196">
        <v>92.613614575328782</v>
      </c>
      <c r="L196">
        <v>43.969062942099782</v>
      </c>
      <c r="M196">
        <v>81.249524799490359</v>
      </c>
      <c r="N196">
        <v>70.568007611127115</v>
      </c>
      <c r="O196">
        <v>51.47076822551174</v>
      </c>
      <c r="P196">
        <v>39.173950525179947</v>
      </c>
      <c r="Q196">
        <v>23.115464850491328</v>
      </c>
      <c r="R196">
        <v>98.082229138500352</v>
      </c>
      <c r="S196">
        <v>97.974367809795041</v>
      </c>
      <c r="T196">
        <v>97.821759420122518</v>
      </c>
      <c r="U196">
        <v>96.594588634644978</v>
      </c>
      <c r="V196">
        <v>97.694077872051167</v>
      </c>
      <c r="W196" t="s">
        <v>364</v>
      </c>
      <c r="X196" t="s">
        <v>365</v>
      </c>
      <c r="Y196" t="s">
        <v>247</v>
      </c>
      <c r="Z196" t="s">
        <v>248</v>
      </c>
      <c r="AA196" t="s">
        <v>249</v>
      </c>
      <c r="AB196" t="s">
        <v>250</v>
      </c>
      <c r="AC196" t="s">
        <v>251</v>
      </c>
      <c r="AD196" t="s">
        <v>252</v>
      </c>
      <c r="AE196" t="s">
        <v>366</v>
      </c>
      <c r="AF196" t="s">
        <v>254</v>
      </c>
      <c r="AG196" t="s">
        <v>367</v>
      </c>
      <c r="AH196" t="s">
        <v>256</v>
      </c>
      <c r="AI196" t="s">
        <v>257</v>
      </c>
      <c r="AJ196" t="s">
        <v>206</v>
      </c>
      <c r="AK196">
        <v>92.984640863757434</v>
      </c>
      <c r="AL196">
        <v>83.004607276594527</v>
      </c>
      <c r="AM196">
        <v>41.173020780485601</v>
      </c>
      <c r="AN196">
        <v>96.7409224747134</v>
      </c>
      <c r="AO196">
        <v>99.347892468168183</v>
      </c>
      <c r="AP196">
        <v>93.75846443606774</v>
      </c>
      <c r="AQ196">
        <v>98.450061076589478</v>
      </c>
      <c r="AR196">
        <v>99.10580153821013</v>
      </c>
      <c r="AS196">
        <v>63.652992036333757</v>
      </c>
      <c r="AT196">
        <v>91.80717569159529</v>
      </c>
      <c r="AU196">
        <v>95.709677851028346</v>
      </c>
      <c r="AV196">
        <v>96.077598585243337</v>
      </c>
      <c r="AW196">
        <v>91.415672008504387</v>
      </c>
      <c r="AX196"/>
      <c r="AY196"/>
      <c r="AZ196"/>
      <c r="BA196"/>
      <c r="BB196"/>
      <c r="BC196"/>
      <c r="BD196"/>
      <c r="BE196"/>
      <c r="BF196"/>
      <c r="BG196"/>
      <c r="BH196"/>
      <c r="BI196"/>
      <c r="BJ196"/>
      <c r="BK196"/>
      <c r="BL196"/>
      <c r="BM196"/>
      <c r="BN196"/>
      <c r="BO196"/>
      <c r="BP196"/>
      <c r="BQ196"/>
      <c r="BR196"/>
      <c r="BS196"/>
      <c r="BT196"/>
      <c r="BU196"/>
      <c r="BV196"/>
      <c r="BW196"/>
      <c r="BX196"/>
      <c r="BY196"/>
      <c r="BZ196"/>
      <c r="CA196"/>
    </row>
    <row r="197">
      <c r="A197" t="s">
        <v>595</v>
      </c>
      <c r="B197">
        <v>2014</v>
      </c>
      <c r="C197" t="s">
        <v>601</v>
      </c>
      <c r="D197">
        <v>41</v>
      </c>
      <c r="E197" t="s">
        <v>57</v>
      </c>
      <c r="F197" t="s">
        <v>50</v>
      </c>
      <c r="G197" t="s">
        <v>206</v>
      </c>
      <c r="H197">
        <v>30.34179907784516</v>
      </c>
      <c r="I197">
        <v>28.20254176973161</v>
      </c>
      <c r="J197">
        <v>28.502594629190352</v>
      </c>
      <c r="K197">
        <v>25.27310299586356</v>
      </c>
      <c r="L197">
        <v>6.9129531007277496</v>
      </c>
      <c r="M197">
        <v>23.680660128079161</v>
      </c>
      <c r="N197">
        <v>11.17024409900251</v>
      </c>
      <c r="O197">
        <v>11.877925644132819</v>
      </c>
      <c r="P197">
        <v>4.8495888027512546</v>
      </c>
      <c r="Q197">
        <v>0.99865090394885314</v>
      </c>
      <c r="R197">
        <v>31.505461861554991</v>
      </c>
      <c r="S197">
        <v>26.291521617933679</v>
      </c>
      <c r="T197">
        <v>30.393506949543539</v>
      </c>
      <c r="U197">
        <v>28.194669637211199</v>
      </c>
      <c r="V197">
        <v>26.667016305405049</v>
      </c>
      <c r="W197" t="s">
        <v>364</v>
      </c>
      <c r="X197" t="s">
        <v>365</v>
      </c>
      <c r="Y197" t="s">
        <v>247</v>
      </c>
      <c r="Z197" t="s">
        <v>248</v>
      </c>
      <c r="AA197" t="s">
        <v>249</v>
      </c>
      <c r="AB197" t="s">
        <v>250</v>
      </c>
      <c r="AC197" t="s">
        <v>251</v>
      </c>
      <c r="AD197" t="s">
        <v>252</v>
      </c>
      <c r="AE197" t="s">
        <v>366</v>
      </c>
      <c r="AF197" t="s">
        <v>254</v>
      </c>
      <c r="AG197" t="s">
        <v>367</v>
      </c>
      <c r="AH197" t="s">
        <v>256</v>
      </c>
      <c r="AI197" t="s">
        <v>257</v>
      </c>
      <c r="AJ197" t="s">
        <v>206</v>
      </c>
      <c r="AK197">
        <v>13.10384954475759</v>
      </c>
      <c r="AL197">
        <v>15.226155881365781</v>
      </c>
      <c r="AM197">
        <v>8.1424561875756005</v>
      </c>
      <c r="AN197">
        <v>38.351236350435173</v>
      </c>
      <c r="AO197">
        <v>26.87353880885443</v>
      </c>
      <c r="AP197">
        <v>27.360526507931009</v>
      </c>
      <c r="AQ197">
        <v>22.89914949046814</v>
      </c>
      <c r="AR197">
        <v>56.720979120672503</v>
      </c>
      <c r="AS197">
        <v>5.7978106165774044</v>
      </c>
      <c r="AT197">
        <v>24.71409096118855</v>
      </c>
      <c r="AU197">
        <v>48.266178565943868</v>
      </c>
      <c r="AV197">
        <v>32.822701414562587</v>
      </c>
      <c r="AW197">
        <v>11.14812704060512</v>
      </c>
      <c r="AX197"/>
      <c r="AY197"/>
      <c r="AZ197"/>
      <c r="BA197"/>
      <c r="BB197"/>
      <c r="BC197"/>
      <c r="BD197"/>
      <c r="BE197"/>
      <c r="BF197"/>
      <c r="BG197"/>
      <c r="BH197"/>
      <c r="BI197"/>
      <c r="BJ197"/>
      <c r="BK197"/>
      <c r="BL197"/>
      <c r="BM197"/>
      <c r="BN197"/>
      <c r="BO197"/>
      <c r="BP197"/>
      <c r="BQ197"/>
      <c r="BR197"/>
      <c r="BS197"/>
      <c r="BT197"/>
      <c r="BU197"/>
      <c r="BV197"/>
      <c r="BW197"/>
      <c r="BX197"/>
      <c r="BY197"/>
      <c r="BZ197"/>
      <c r="CA197"/>
    </row>
    <row r="198">
      <c r="A198" t="s">
        <v>595</v>
      </c>
      <c r="B198">
        <v>2014</v>
      </c>
      <c r="C198" t="s">
        <v>601</v>
      </c>
      <c r="D198">
        <v>42</v>
      </c>
      <c r="E198" t="s">
        <v>57</v>
      </c>
      <c r="F198" t="s">
        <v>49</v>
      </c>
      <c r="G198" t="s">
        <v>614</v>
      </c>
      <c r="H198">
        <v>69.658200922154862</v>
      </c>
      <c r="I198">
        <v>71.797458230268347</v>
      </c>
      <c r="J198">
        <v>71.497405370809503</v>
      </c>
      <c r="K198">
        <v>74.726897004136433</v>
      </c>
      <c r="L198">
        <v>93.087046899272295</v>
      </c>
      <c r="M198">
        <v>76.319339871920874</v>
      </c>
      <c r="N198">
        <v>88.829755900997469</v>
      </c>
      <c r="O198">
        <v>88.122074355867213</v>
      </c>
      <c r="P198">
        <v>95.150411197248715</v>
      </c>
      <c r="Q198">
        <v>99.001349096051143</v>
      </c>
      <c r="R198">
        <v>68.494538138445265</v>
      </c>
      <c r="S198">
        <v>73.708478382066161</v>
      </c>
      <c r="T198">
        <v>69.606493050456393</v>
      </c>
      <c r="U198">
        <v>71.805330362788794</v>
      </c>
      <c r="V198">
        <v>73.332983694594915</v>
      </c>
      <c r="W198" t="s">
        <v>364</v>
      </c>
      <c r="X198" t="s">
        <v>365</v>
      </c>
      <c r="Y198" t="s">
        <v>247</v>
      </c>
      <c r="Z198" t="s">
        <v>248</v>
      </c>
      <c r="AA198" t="s">
        <v>249</v>
      </c>
      <c r="AB198" t="s">
        <v>250</v>
      </c>
      <c r="AC198" t="s">
        <v>251</v>
      </c>
      <c r="AD198" t="s">
        <v>252</v>
      </c>
      <c r="AE198" t="s">
        <v>366</v>
      </c>
      <c r="AF198" t="s">
        <v>254</v>
      </c>
      <c r="AG198" t="s">
        <v>367</v>
      </c>
      <c r="AH198" t="s">
        <v>256</v>
      </c>
      <c r="AI198" t="s">
        <v>257</v>
      </c>
      <c r="AJ198" t="s">
        <v>206</v>
      </c>
      <c r="AK198">
        <v>86.896150455242307</v>
      </c>
      <c r="AL198">
        <v>84.773844118634187</v>
      </c>
      <c r="AM198">
        <v>91.857543812424481</v>
      </c>
      <c r="AN198">
        <v>61.648763649564764</v>
      </c>
      <c r="AO198">
        <v>73.126461191145481</v>
      </c>
      <c r="AP198">
        <v>72.639473492068944</v>
      </c>
      <c r="AQ198">
        <v>77.100850509531853</v>
      </c>
      <c r="AR198">
        <v>43.279020879327618</v>
      </c>
      <c r="AS198">
        <v>94.202189383422635</v>
      </c>
      <c r="AT198">
        <v>75.285909038811312</v>
      </c>
      <c r="AU198">
        <v>51.733821434056082</v>
      </c>
      <c r="AV198">
        <v>67.177298585437384</v>
      </c>
      <c r="AW198">
        <v>88.851872959394768</v>
      </c>
      <c r="AX198"/>
      <c r="AY198"/>
      <c r="AZ198"/>
      <c r="BA198"/>
      <c r="BB198"/>
      <c r="BC198"/>
      <c r="BD198"/>
      <c r="BE198"/>
      <c r="BF198"/>
      <c r="BG198"/>
      <c r="BH198"/>
      <c r="BI198"/>
      <c r="BJ198"/>
      <c r="BK198"/>
      <c r="BL198"/>
      <c r="BM198"/>
      <c r="BN198"/>
      <c r="BO198"/>
      <c r="BP198"/>
      <c r="BQ198"/>
      <c r="BR198"/>
      <c r="BS198"/>
      <c r="BT198"/>
      <c r="BU198"/>
      <c r="BV198"/>
      <c r="BW198"/>
      <c r="BX198"/>
      <c r="BY198"/>
      <c r="BZ198"/>
      <c r="CA198"/>
    </row>
    <row r="199">
      <c r="A199" t="s">
        <v>595</v>
      </c>
      <c r="B199">
        <v>2014</v>
      </c>
      <c r="C199" t="s">
        <v>601</v>
      </c>
      <c r="D199">
        <v>58</v>
      </c>
      <c r="E199" t="s">
        <v>368</v>
      </c>
      <c r="F199" t="s">
        <v>369</v>
      </c>
      <c r="G199" t="s">
        <v>206</v>
      </c>
      <c r="H199">
        <v>0.0304784288603701</v>
      </c>
      <c r="I199">
        <v>0.123409860014874</v>
      </c>
      <c r="J199">
        <v>0.14514673036130901</v>
      </c>
      <c r="K199">
        <v>0.370620228976552</v>
      </c>
      <c r="L199">
        <v>6.1489001525916906</v>
      </c>
      <c r="M199">
        <v>1.415530968410815</v>
      </c>
      <c r="N199">
        <v>1.2119780796415249</v>
      </c>
      <c r="O199">
        <v>4.0609626525869764</v>
      </c>
      <c r="P199">
        <v>5.5332377565272601</v>
      </c>
      <c r="Q199">
        <v>12.55970421661851</v>
      </c>
      <c r="R199">
        <v>0.041336822365007499</v>
      </c>
      <c r="S199">
        <v>0.055119723936570698</v>
      </c>
      <c r="T199">
        <v>0.112283115540566</v>
      </c>
      <c r="U199">
        <v>0.1972952776473732</v>
      </c>
      <c r="V199">
        <v>0</v>
      </c>
      <c r="W199" t="s">
        <v>364</v>
      </c>
      <c r="X199" t="s">
        <v>365</v>
      </c>
      <c r="Y199" t="s">
        <v>247</v>
      </c>
      <c r="Z199" t="s">
        <v>248</v>
      </c>
      <c r="AA199" t="s">
        <v>249</v>
      </c>
      <c r="AB199" t="s">
        <v>250</v>
      </c>
      <c r="AC199" t="s">
        <v>251</v>
      </c>
      <c r="AD199" t="s">
        <v>252</v>
      </c>
      <c r="AE199" t="s">
        <v>366</v>
      </c>
      <c r="AF199" t="s">
        <v>254</v>
      </c>
      <c r="AG199" t="s">
        <v>367</v>
      </c>
      <c r="AH199" t="s">
        <v>256</v>
      </c>
      <c r="AI199" t="s">
        <v>257</v>
      </c>
      <c r="AJ199" t="s">
        <v>206</v>
      </c>
      <c r="AK199">
        <v>0.15785649158329179</v>
      </c>
      <c r="AL199">
        <v>0</v>
      </c>
      <c r="AM199">
        <v>6.9246323834558794</v>
      </c>
      <c r="AN199">
        <v>0</v>
      </c>
      <c r="AO199">
        <v>0</v>
      </c>
      <c r="AP199">
        <v>1.932520068479358</v>
      </c>
      <c r="AQ199">
        <v>0.2444716094265954</v>
      </c>
      <c r="AR199">
        <v>0</v>
      </c>
      <c r="AS199">
        <v>1.908049742761984</v>
      </c>
      <c r="AT199">
        <v>0.32222058610375642</v>
      </c>
      <c r="AU199">
        <v>0.63230301505095443</v>
      </c>
      <c r="AV199">
        <v>0</v>
      </c>
      <c r="AW199">
        <v>0.13719853656502731</v>
      </c>
      <c r="AX199"/>
      <c r="AY199"/>
      <c r="AZ199"/>
      <c r="BA199"/>
      <c r="BB199"/>
      <c r="BC199"/>
      <c r="BD199"/>
      <c r="BE199"/>
      <c r="BF199"/>
      <c r="BG199"/>
      <c r="BH199"/>
      <c r="BI199"/>
      <c r="BJ199"/>
      <c r="BK199"/>
      <c r="BL199"/>
      <c r="BM199"/>
      <c r="BN199"/>
      <c r="BO199"/>
      <c r="BP199"/>
      <c r="BQ199"/>
      <c r="BR199"/>
      <c r="BS199"/>
      <c r="BT199"/>
      <c r="BU199"/>
      <c r="BV199"/>
      <c r="BW199"/>
      <c r="BX199"/>
      <c r="BY199"/>
      <c r="BZ199"/>
      <c r="CA199"/>
    </row>
    <row r="200">
      <c r="A200" t="s">
        <v>595</v>
      </c>
      <c r="B200">
        <v>2014</v>
      </c>
      <c r="C200" t="s">
        <v>601</v>
      </c>
      <c r="D200">
        <v>59</v>
      </c>
      <c r="E200" t="s">
        <v>368</v>
      </c>
      <c r="F200" t="s">
        <v>370</v>
      </c>
      <c r="G200" t="s">
        <v>206</v>
      </c>
      <c r="H200">
        <v>0.57255708177958209</v>
      </c>
      <c r="I200">
        <v>0.58663806828783049</v>
      </c>
      <c r="J200">
        <v>0.37256087472099308</v>
      </c>
      <c r="K200">
        <v>3.8402646510457039</v>
      </c>
      <c r="L200">
        <v>48.829307612192558</v>
      </c>
      <c r="M200">
        <v>11.331559833198421</v>
      </c>
      <c r="N200">
        <v>25.793750563391988</v>
      </c>
      <c r="O200">
        <v>43.48011590890016</v>
      </c>
      <c r="P200">
        <v>54.851525377364197</v>
      </c>
      <c r="Q200">
        <v>64.324830932890123</v>
      </c>
      <c r="R200">
        <v>0.32096037230265739</v>
      </c>
      <c r="S200">
        <v>0.55435088878114802</v>
      </c>
      <c r="T200">
        <v>0.78760911254992572</v>
      </c>
      <c r="U200">
        <v>0.3038671785246847</v>
      </c>
      <c r="V200">
        <v>0.2472612791158191</v>
      </c>
      <c r="W200" t="s">
        <v>364</v>
      </c>
      <c r="X200" t="s">
        <v>365</v>
      </c>
      <c r="Y200" t="s">
        <v>247</v>
      </c>
      <c r="Z200" t="s">
        <v>248</v>
      </c>
      <c r="AA200" t="s">
        <v>249</v>
      </c>
      <c r="AB200" t="s">
        <v>250</v>
      </c>
      <c r="AC200" t="s">
        <v>251</v>
      </c>
      <c r="AD200" t="s">
        <v>252</v>
      </c>
      <c r="AE200" t="s">
        <v>366</v>
      </c>
      <c r="AF200" t="s">
        <v>254</v>
      </c>
      <c r="AG200" t="s">
        <v>367</v>
      </c>
      <c r="AH200" t="s">
        <v>256</v>
      </c>
      <c r="AI200" t="s">
        <v>257</v>
      </c>
      <c r="AJ200" t="s">
        <v>206</v>
      </c>
      <c r="AK200">
        <v>0.41535448123539997</v>
      </c>
      <c r="AL200">
        <v>7.3736729735016846</v>
      </c>
      <c r="AM200">
        <v>51.399605583899991</v>
      </c>
      <c r="AN200">
        <v>2.5967137510520502</v>
      </c>
      <c r="AO200">
        <v>0</v>
      </c>
      <c r="AP200">
        <v>3.5716998962499189</v>
      </c>
      <c r="AQ200">
        <v>0.93738471472830043</v>
      </c>
      <c r="AR200">
        <v>0.0475531691982337</v>
      </c>
      <c r="AS200">
        <v>20.66100395747511</v>
      </c>
      <c r="AT200">
        <v>4.5772140165193367</v>
      </c>
      <c r="AU200">
        <v>1.54324069095678</v>
      </c>
      <c r="AV200">
        <v>2.869720462118285</v>
      </c>
      <c r="AW200">
        <v>3.3096697982032488</v>
      </c>
      <c r="AX200"/>
      <c r="AY200"/>
      <c r="AZ200"/>
      <c r="BA200"/>
      <c r="BB200"/>
      <c r="BC200"/>
      <c r="BD200"/>
      <c r="BE200"/>
      <c r="BF200"/>
      <c r="BG200"/>
      <c r="BH200"/>
      <c r="BI200"/>
      <c r="BJ200"/>
      <c r="BK200"/>
      <c r="BL200"/>
      <c r="BM200"/>
      <c r="BN200"/>
      <c r="BO200"/>
      <c r="BP200"/>
      <c r="BQ200"/>
      <c r="BR200"/>
      <c r="BS200"/>
      <c r="BT200"/>
      <c r="BU200"/>
      <c r="BV200"/>
      <c r="BW200"/>
      <c r="BX200"/>
      <c r="BY200"/>
      <c r="BZ200"/>
      <c r="CA200"/>
    </row>
    <row r="201">
      <c r="A201" t="s">
        <v>595</v>
      </c>
      <c r="B201">
        <v>2014</v>
      </c>
      <c r="C201" t="s">
        <v>601</v>
      </c>
      <c r="D201">
        <v>60</v>
      </c>
      <c r="E201" t="s">
        <v>368</v>
      </c>
      <c r="F201" t="s">
        <v>371</v>
      </c>
      <c r="G201" t="s">
        <v>206</v>
      </c>
      <c r="H201">
        <v>8.6112466652895918</v>
      </c>
      <c r="I201">
        <v>7.8978624375693887</v>
      </c>
      <c r="J201">
        <v>6.0527882317558914</v>
      </c>
      <c r="K201">
        <v>12.82513711864666</v>
      </c>
      <c r="L201">
        <v>33.947277867056158</v>
      </c>
      <c r="M201">
        <v>30.612932371381511</v>
      </c>
      <c r="N201">
        <v>51.955482418735578</v>
      </c>
      <c r="O201">
        <v>39.989022512991141</v>
      </c>
      <c r="P201">
        <v>31.49701505430231</v>
      </c>
      <c r="Q201">
        <v>16.032511132246931</v>
      </c>
      <c r="R201">
        <v>7.5876999994900007</v>
      </c>
      <c r="S201">
        <v>8.4087512979261536</v>
      </c>
      <c r="T201">
        <v>7.9623675121304833</v>
      </c>
      <c r="U201">
        <v>3.5231751132187612</v>
      </c>
      <c r="V201">
        <v>5.8997261952206594</v>
      </c>
      <c r="W201" t="s">
        <v>364</v>
      </c>
      <c r="X201" t="s">
        <v>365</v>
      </c>
      <c r="Y201" t="s">
        <v>247</v>
      </c>
      <c r="Z201" t="s">
        <v>248</v>
      </c>
      <c r="AA201" t="s">
        <v>249</v>
      </c>
      <c r="AB201" t="s">
        <v>250</v>
      </c>
      <c r="AC201" t="s">
        <v>251</v>
      </c>
      <c r="AD201" t="s">
        <v>252</v>
      </c>
      <c r="AE201" t="s">
        <v>366</v>
      </c>
      <c r="AF201" t="s">
        <v>254</v>
      </c>
      <c r="AG201" t="s">
        <v>367</v>
      </c>
      <c r="AH201" t="s">
        <v>256</v>
      </c>
      <c r="AI201" t="s">
        <v>257</v>
      </c>
      <c r="AJ201" t="s">
        <v>206</v>
      </c>
      <c r="AK201">
        <v>7.5497481744004116</v>
      </c>
      <c r="AL201">
        <v>12.361995373478219</v>
      </c>
      <c r="AM201">
        <v>31.051740116740771</v>
      </c>
      <c r="AN201">
        <v>8.7003106986863816</v>
      </c>
      <c r="AO201">
        <v>7.5784586304438006</v>
      </c>
      <c r="AP201">
        <v>16.9632071055224</v>
      </c>
      <c r="AQ201">
        <v>11.571296745139909</v>
      </c>
      <c r="AR201">
        <v>2.3176901991767238</v>
      </c>
      <c r="AS201">
        <v>17.09304650674677</v>
      </c>
      <c r="AT201">
        <v>13.95705994590325</v>
      </c>
      <c r="AU201">
        <v>7.2717101506826971</v>
      </c>
      <c r="AV201">
        <v>12.029474760250309</v>
      </c>
      <c r="AW201">
        <v>16.63107926124102</v>
      </c>
      <c r="AX201"/>
      <c r="AY201"/>
      <c r="AZ201"/>
      <c r="BA201"/>
      <c r="BB201"/>
      <c r="BC201"/>
      <c r="BD201"/>
      <c r="BE201"/>
      <c r="BF201"/>
      <c r="BG201"/>
      <c r="BH201"/>
      <c r="BI201"/>
      <c r="BJ201"/>
      <c r="BK201"/>
      <c r="BL201"/>
      <c r="BM201"/>
      <c r="BN201"/>
      <c r="BO201"/>
      <c r="BP201"/>
      <c r="BQ201"/>
      <c r="BR201"/>
      <c r="BS201"/>
      <c r="BT201"/>
      <c r="BU201"/>
      <c r="BV201"/>
      <c r="BW201"/>
      <c r="BX201"/>
      <c r="BY201"/>
      <c r="BZ201"/>
      <c r="CA201"/>
    </row>
    <row r="202">
      <c r="A202" t="s">
        <v>595</v>
      </c>
      <c r="B202">
        <v>2014</v>
      </c>
      <c r="C202" t="s">
        <v>601</v>
      </c>
      <c r="D202">
        <v>61</v>
      </c>
      <c r="E202" t="s">
        <v>368</v>
      </c>
      <c r="F202" t="s">
        <v>473</v>
      </c>
      <c r="G202" t="s">
        <v>206</v>
      </c>
      <c r="H202">
        <v>0</v>
      </c>
      <c r="I202">
        <v>0</v>
      </c>
      <c r="J202">
        <v>0</v>
      </c>
      <c r="K202">
        <v>0.094742348767906395</v>
      </c>
      <c r="L202">
        <v>0.38822016531977649</v>
      </c>
      <c r="M202">
        <v>0</v>
      </c>
      <c r="N202">
        <v>0.58567213258156281</v>
      </c>
      <c r="O202">
        <v>1.0159850049438099</v>
      </c>
      <c r="P202">
        <v>0</v>
      </c>
      <c r="Q202">
        <v>0</v>
      </c>
      <c r="R202">
        <v>0</v>
      </c>
      <c r="S202">
        <v>0</v>
      </c>
      <c r="T202">
        <v>0</v>
      </c>
      <c r="U202">
        <v>0</v>
      </c>
      <c r="V202">
        <v>0.084118827238133298</v>
      </c>
      <c r="W202" t="s">
        <v>364</v>
      </c>
      <c r="X202" t="s">
        <v>365</v>
      </c>
      <c r="Y202" t="s">
        <v>247</v>
      </c>
      <c r="Z202" t="s">
        <v>248</v>
      </c>
      <c r="AA202" t="s">
        <v>249</v>
      </c>
      <c r="AB202" t="s">
        <v>250</v>
      </c>
      <c r="AC202" t="s">
        <v>251</v>
      </c>
      <c r="AD202" t="s">
        <v>252</v>
      </c>
      <c r="AE202" t="s">
        <v>366</v>
      </c>
      <c r="AF202" t="s">
        <v>254</v>
      </c>
      <c r="AG202" t="s">
        <v>367</v>
      </c>
      <c r="AH202" t="s">
        <v>256</v>
      </c>
      <c r="AI202" t="s">
        <v>257</v>
      </c>
      <c r="AJ202" t="s">
        <v>206</v>
      </c>
      <c r="AK202">
        <v>0</v>
      </c>
      <c r="AL202">
        <v>0.12619928546582421</v>
      </c>
      <c r="AM202">
        <v>0.51095405804023719</v>
      </c>
      <c r="AN202">
        <v>0</v>
      </c>
      <c r="AO202">
        <v>0</v>
      </c>
      <c r="AP202">
        <v>0</v>
      </c>
      <c r="AQ202">
        <v>0.46438960783306782</v>
      </c>
      <c r="AR202">
        <v>0</v>
      </c>
      <c r="AS202">
        <v>0</v>
      </c>
      <c r="AT202">
        <v>0</v>
      </c>
      <c r="AU202">
        <v>0</v>
      </c>
      <c r="AV202">
        <v>0</v>
      </c>
      <c r="AW202">
        <v>0.2197517065480703</v>
      </c>
      <c r="AX202"/>
      <c r="AY202"/>
      <c r="AZ202"/>
      <c r="BA202"/>
      <c r="BB202"/>
      <c r="BC202"/>
      <c r="BD202"/>
      <c r="BE202"/>
      <c r="BF202"/>
      <c r="BG202"/>
      <c r="BH202"/>
      <c r="BI202"/>
      <c r="BJ202"/>
      <c r="BK202"/>
      <c r="BL202"/>
      <c r="BM202"/>
      <c r="BN202"/>
      <c r="BO202"/>
      <c r="BP202"/>
      <c r="BQ202"/>
      <c r="BR202"/>
      <c r="BS202"/>
      <c r="BT202"/>
      <c r="BU202"/>
      <c r="BV202"/>
      <c r="BW202"/>
      <c r="BX202"/>
      <c r="BY202"/>
      <c r="BZ202"/>
      <c r="CA202"/>
    </row>
    <row r="203">
      <c r="A203" t="s">
        <v>595</v>
      </c>
      <c r="B203">
        <v>2014</v>
      </c>
      <c r="C203" t="s">
        <v>601</v>
      </c>
      <c r="D203">
        <v>62</v>
      </c>
      <c r="E203" t="s">
        <v>368</v>
      </c>
      <c r="F203" t="s">
        <v>372</v>
      </c>
      <c r="G203" t="s">
        <v>206</v>
      </c>
      <c r="H203">
        <v>55.768463539766238</v>
      </c>
      <c r="I203">
        <v>55.785816212296773</v>
      </c>
      <c r="J203">
        <v>56.949585077436652</v>
      </c>
      <c r="K203">
        <v>49.905769702033538</v>
      </c>
      <c r="L203">
        <v>2.5271938647118311</v>
      </c>
      <c r="M203">
        <v>33.158992012609133</v>
      </c>
      <c r="N203">
        <v>8.2141279829566667</v>
      </c>
      <c r="O203">
        <v>1.7361901164829321</v>
      </c>
      <c r="P203">
        <v>1.4601302043858391</v>
      </c>
      <c r="Q203">
        <v>0.071714222540655903</v>
      </c>
      <c r="R203">
        <v>55.296038579220543</v>
      </c>
      <c r="S203">
        <v>56.765161842268398</v>
      </c>
      <c r="T203">
        <v>55.716765631114477</v>
      </c>
      <c r="U203">
        <v>59.470353467190492</v>
      </c>
      <c r="V203">
        <v>56.625025518929966</v>
      </c>
      <c r="W203" t="s">
        <v>364</v>
      </c>
      <c r="X203" t="s">
        <v>365</v>
      </c>
      <c r="Y203" t="s">
        <v>247</v>
      </c>
      <c r="Z203" t="s">
        <v>248</v>
      </c>
      <c r="AA203" t="s">
        <v>249</v>
      </c>
      <c r="AB203" t="s">
        <v>250</v>
      </c>
      <c r="AC203" t="s">
        <v>251</v>
      </c>
      <c r="AD203" t="s">
        <v>252</v>
      </c>
      <c r="AE203" t="s">
        <v>366</v>
      </c>
      <c r="AF203" t="s">
        <v>254</v>
      </c>
      <c r="AG203" t="s">
        <v>367</v>
      </c>
      <c r="AH203" t="s">
        <v>256</v>
      </c>
      <c r="AI203" t="s">
        <v>257</v>
      </c>
      <c r="AJ203" t="s">
        <v>206</v>
      </c>
      <c r="AK203">
        <v>18.426694940993869</v>
      </c>
      <c r="AL203">
        <v>53.192307917738859</v>
      </c>
      <c r="AM203">
        <v>6.0197667819600138</v>
      </c>
      <c r="AN203">
        <v>73.540771921151588</v>
      </c>
      <c r="AO203">
        <v>77.343658576706304</v>
      </c>
      <c r="AP203">
        <v>48.824049177174388</v>
      </c>
      <c r="AQ203">
        <v>73.437489272543672</v>
      </c>
      <c r="AR203">
        <v>68.081281535991195</v>
      </c>
      <c r="AS203">
        <v>13.25293196219496</v>
      </c>
      <c r="AT203">
        <v>39.416929502617783</v>
      </c>
      <c r="AU203">
        <v>76.170681882907957</v>
      </c>
      <c r="AV203">
        <v>59.806496555619489</v>
      </c>
      <c r="AW203">
        <v>46.511988402521773</v>
      </c>
      <c r="AX203"/>
      <c r="AY203"/>
      <c r="AZ203"/>
      <c r="BA203"/>
      <c r="BB203"/>
      <c r="BC203"/>
      <c r="BD203"/>
      <c r="BE203"/>
      <c r="BF203"/>
      <c r="BG203"/>
      <c r="BH203"/>
      <c r="BI203"/>
      <c r="BJ203"/>
      <c r="BK203"/>
      <c r="BL203"/>
      <c r="BM203"/>
      <c r="BN203"/>
      <c r="BO203"/>
      <c r="BP203"/>
      <c r="BQ203"/>
      <c r="BR203"/>
      <c r="BS203"/>
      <c r="BT203"/>
      <c r="BU203"/>
      <c r="BV203"/>
      <c r="BW203"/>
      <c r="BX203"/>
      <c r="BY203"/>
      <c r="BZ203"/>
      <c r="CA203"/>
    </row>
    <row r="204">
      <c r="A204" t="s">
        <v>595</v>
      </c>
      <c r="B204">
        <v>2014</v>
      </c>
      <c r="C204" t="s">
        <v>601</v>
      </c>
      <c r="D204">
        <v>63</v>
      </c>
      <c r="E204" t="s">
        <v>368</v>
      </c>
      <c r="F204" t="s">
        <v>373</v>
      </c>
      <c r="G204" t="s">
        <v>206</v>
      </c>
      <c r="H204">
        <v>4.7821833638674196</v>
      </c>
      <c r="I204">
        <v>6.4720389606859214</v>
      </c>
      <c r="J204">
        <v>6.6735777884210048</v>
      </c>
      <c r="K204">
        <v>7.0020114987918669</v>
      </c>
      <c r="L204">
        <v>0.44045678258110482</v>
      </c>
      <c r="M204">
        <v>2.881061864808474</v>
      </c>
      <c r="N204">
        <v>1.446393972595643</v>
      </c>
      <c r="O204">
        <v>0.75108328661680845</v>
      </c>
      <c r="P204">
        <v>0</v>
      </c>
      <c r="Q204">
        <v>0</v>
      </c>
      <c r="R204">
        <v>5.2970871999882414</v>
      </c>
      <c r="S204">
        <v>5.6240130240620809</v>
      </c>
      <c r="T204">
        <v>6.6028326636052963</v>
      </c>
      <c r="U204">
        <v>6.4480293578733834</v>
      </c>
      <c r="V204">
        <v>8.6384602203835179</v>
      </c>
      <c r="W204" t="s">
        <v>364</v>
      </c>
      <c r="X204" t="s">
        <v>365</v>
      </c>
      <c r="Y204" t="s">
        <v>247</v>
      </c>
      <c r="Z204" t="s">
        <v>248</v>
      </c>
      <c r="AA204" t="s">
        <v>249</v>
      </c>
      <c r="AB204" t="s">
        <v>250</v>
      </c>
      <c r="AC204" t="s">
        <v>251</v>
      </c>
      <c r="AD204" t="s">
        <v>252</v>
      </c>
      <c r="AE204" t="s">
        <v>366</v>
      </c>
      <c r="AF204" t="s">
        <v>254</v>
      </c>
      <c r="AG204" t="s">
        <v>367</v>
      </c>
      <c r="AH204" t="s">
        <v>256</v>
      </c>
      <c r="AI204" t="s">
        <v>257</v>
      </c>
      <c r="AJ204" t="s">
        <v>206</v>
      </c>
      <c r="AK204">
        <v>7.4268105323145734</v>
      </c>
      <c r="AL204">
        <v>14.8375596713467</v>
      </c>
      <c r="AM204">
        <v>1.070699159268762</v>
      </c>
      <c r="AN204">
        <v>4.5193883766352023</v>
      </c>
      <c r="AO204">
        <v>0.60865318565815241</v>
      </c>
      <c r="AP204">
        <v>16.764873374899821</v>
      </c>
      <c r="AQ204">
        <v>3.231913717449439</v>
      </c>
      <c r="AR204">
        <v>5.2718079257694122</v>
      </c>
      <c r="AS204">
        <v>6.2770752580822968</v>
      </c>
      <c r="AT204">
        <v>0.76603326076172029</v>
      </c>
      <c r="AU204">
        <v>1.5401779536012949</v>
      </c>
      <c r="AV204">
        <v>2.0172857073475692</v>
      </c>
      <c r="AW204">
        <v>9.3153441323678816</v>
      </c>
      <c r="AX204"/>
      <c r="AY204"/>
      <c r="AZ204"/>
      <c r="BA204"/>
      <c r="BB204"/>
      <c r="BC204"/>
      <c r="BD204"/>
      <c r="BE204"/>
      <c r="BF204"/>
      <c r="BG204"/>
      <c r="BH204"/>
      <c r="BI204"/>
      <c r="BJ204"/>
      <c r="BK204"/>
      <c r="BL204"/>
      <c r="BM204"/>
      <c r="BN204"/>
      <c r="BO204"/>
      <c r="BP204"/>
      <c r="BQ204"/>
      <c r="BR204"/>
      <c r="BS204"/>
      <c r="BT204"/>
      <c r="BU204"/>
      <c r="BV204"/>
      <c r="BW204"/>
      <c r="BX204"/>
      <c r="BY204"/>
      <c r="BZ204"/>
      <c r="CA204"/>
    </row>
    <row r="205">
      <c r="A205" t="s">
        <v>595</v>
      </c>
      <c r="B205">
        <v>2014</v>
      </c>
      <c r="C205" t="s">
        <v>601</v>
      </c>
      <c r="D205">
        <v>64</v>
      </c>
      <c r="E205" t="s">
        <v>368</v>
      </c>
      <c r="F205" t="s">
        <v>374</v>
      </c>
      <c r="G205" t="s">
        <v>206</v>
      </c>
      <c r="H205">
        <v>21.035143086671571</v>
      </c>
      <c r="I205">
        <v>21.219606977230889</v>
      </c>
      <c r="J205">
        <v>23.192053086410908</v>
      </c>
      <c r="K205">
        <v>23.30695260234663</v>
      </c>
      <c r="L205">
        <v>1.8133620404588451</v>
      </c>
      <c r="M205">
        <v>18.778046379411862</v>
      </c>
      <c r="N205">
        <v>7.7704760448584054</v>
      </c>
      <c r="O205">
        <v>2.0362020515653598</v>
      </c>
      <c r="P205">
        <v>0.72548907045361199</v>
      </c>
      <c r="Q205">
        <v>0</v>
      </c>
      <c r="R205">
        <v>20.514169110958711</v>
      </c>
      <c r="S205">
        <v>20.61057971442942</v>
      </c>
      <c r="T205">
        <v>21.29796576463054</v>
      </c>
      <c r="U205">
        <v>24.475901000405148</v>
      </c>
      <c r="V205">
        <v>25.54306536756663</v>
      </c>
      <c r="W205" t="s">
        <v>364</v>
      </c>
      <c r="X205" t="s">
        <v>365</v>
      </c>
      <c r="Y205" t="s">
        <v>247</v>
      </c>
      <c r="Z205" t="s">
        <v>248</v>
      </c>
      <c r="AA205" t="s">
        <v>249</v>
      </c>
      <c r="AB205" t="s">
        <v>250</v>
      </c>
      <c r="AC205" t="s">
        <v>251</v>
      </c>
      <c r="AD205" t="s">
        <v>252</v>
      </c>
      <c r="AE205" t="s">
        <v>366</v>
      </c>
      <c r="AF205" t="s">
        <v>254</v>
      </c>
      <c r="AG205" t="s">
        <v>367</v>
      </c>
      <c r="AH205" t="s">
        <v>256</v>
      </c>
      <c r="AI205" t="s">
        <v>257</v>
      </c>
      <c r="AJ205" t="s">
        <v>206</v>
      </c>
      <c r="AK205">
        <v>62.935457280569693</v>
      </c>
      <c r="AL205">
        <v>9.3807158405550268</v>
      </c>
      <c r="AM205">
        <v>0.78202992780317637</v>
      </c>
      <c r="AN205">
        <v>7.3798519272192413</v>
      </c>
      <c r="AO205">
        <v>8.3788732670392019</v>
      </c>
      <c r="AP205">
        <v>10.707900646067429</v>
      </c>
      <c r="AQ205">
        <v>9.9416383506767954</v>
      </c>
      <c r="AR205">
        <v>6.6247908876057453</v>
      </c>
      <c r="AS205">
        <v>30.088341156178561</v>
      </c>
      <c r="AT205">
        <v>37.91055137781499</v>
      </c>
      <c r="AU205">
        <v>9.476126932176534</v>
      </c>
      <c r="AV205">
        <v>7.8533734587821566</v>
      </c>
      <c r="AW205">
        <v>12.9860058636697</v>
      </c>
      <c r="AX205"/>
      <c r="AY205"/>
      <c r="AZ205"/>
      <c r="BA205"/>
      <c r="BB205"/>
      <c r="BC205"/>
      <c r="BD205"/>
      <c r="BE205"/>
      <c r="BF205"/>
      <c r="BG205"/>
      <c r="BH205"/>
      <c r="BI205"/>
      <c r="BJ205"/>
      <c r="BK205"/>
      <c r="BL205"/>
      <c r="BM205"/>
      <c r="BN205"/>
      <c r="BO205"/>
      <c r="BP205"/>
      <c r="BQ205"/>
      <c r="BR205"/>
      <c r="BS205"/>
      <c r="BT205"/>
      <c r="BU205"/>
      <c r="BV205"/>
      <c r="BW205"/>
      <c r="BX205"/>
      <c r="BY205"/>
      <c r="BZ205"/>
      <c r="CA205"/>
    </row>
    <row r="206">
      <c r="A206" t="s">
        <v>595</v>
      </c>
      <c r="B206">
        <v>2014</v>
      </c>
      <c r="C206" t="s">
        <v>601</v>
      </c>
      <c r="D206">
        <v>65</v>
      </c>
      <c r="E206" t="s">
        <v>368</v>
      </c>
      <c r="F206" t="s">
        <v>375</v>
      </c>
      <c r="G206" t="s">
        <v>206</v>
      </c>
      <c r="H206">
        <v>0.096275223912155802</v>
      </c>
      <c r="I206">
        <v>0.0384055592261483</v>
      </c>
      <c r="J206">
        <v>0.36602416682404471</v>
      </c>
      <c r="K206">
        <v>0.037414368609682398</v>
      </c>
      <c r="L206">
        <v>0</v>
      </c>
      <c r="M206">
        <v>0.1428988309051355</v>
      </c>
      <c r="N206">
        <v>0</v>
      </c>
      <c r="O206">
        <v>0</v>
      </c>
      <c r="P206">
        <v>0</v>
      </c>
      <c r="Q206">
        <v>0</v>
      </c>
      <c r="R206">
        <v>0.0283551400048546</v>
      </c>
      <c r="S206">
        <v>0.15435198630276101</v>
      </c>
      <c r="T206">
        <v>0.2752782187910312</v>
      </c>
      <c r="U206">
        <v>0.22176261558698601</v>
      </c>
      <c r="V206">
        <v>0</v>
      </c>
      <c r="W206" t="s">
        <v>364</v>
      </c>
      <c r="X206" t="s">
        <v>365</v>
      </c>
      <c r="Y206" t="s">
        <v>247</v>
      </c>
      <c r="Z206" t="s">
        <v>248</v>
      </c>
      <c r="AA206" t="s">
        <v>249</v>
      </c>
      <c r="AB206" t="s">
        <v>250</v>
      </c>
      <c r="AC206" t="s">
        <v>251</v>
      </c>
      <c r="AD206" t="s">
        <v>252</v>
      </c>
      <c r="AE206" t="s">
        <v>366</v>
      </c>
      <c r="AF206" t="s">
        <v>254</v>
      </c>
      <c r="AG206" t="s">
        <v>367</v>
      </c>
      <c r="AH206" t="s">
        <v>256</v>
      </c>
      <c r="AI206" t="s">
        <v>257</v>
      </c>
      <c r="AJ206" t="s">
        <v>206</v>
      </c>
      <c r="AK206">
        <v>0</v>
      </c>
      <c r="AL206">
        <v>0.42944310740410507</v>
      </c>
      <c r="AM206">
        <v>0</v>
      </c>
      <c r="AN206">
        <v>0.31129991159791809</v>
      </c>
      <c r="AO206">
        <v>0</v>
      </c>
      <c r="AP206">
        <v>0</v>
      </c>
      <c r="AQ206">
        <v>0</v>
      </c>
      <c r="AR206">
        <v>0.45299179888979407</v>
      </c>
      <c r="AS206">
        <v>0</v>
      </c>
      <c r="AT206">
        <v>0.2046775577487418</v>
      </c>
      <c r="AU206">
        <v>0.40263354270632129</v>
      </c>
      <c r="AV206">
        <v>0</v>
      </c>
      <c r="AW206">
        <v>0</v>
      </c>
      <c r="AX206"/>
      <c r="AY206"/>
      <c r="AZ206"/>
      <c r="BA206"/>
      <c r="BB206"/>
      <c r="BC206"/>
      <c r="BD206"/>
      <c r="BE206"/>
      <c r="BF206"/>
      <c r="BG206"/>
      <c r="BH206"/>
      <c r="BI206"/>
      <c r="BJ206"/>
      <c r="BK206"/>
      <c r="BL206"/>
      <c r="BM206"/>
      <c r="BN206"/>
      <c r="BO206"/>
      <c r="BP206"/>
      <c r="BQ206"/>
      <c r="BR206"/>
      <c r="BS206"/>
      <c r="BT206"/>
      <c r="BU206"/>
      <c r="BV206"/>
      <c r="BW206"/>
      <c r="BX206"/>
      <c r="BY206"/>
      <c r="BZ206"/>
      <c r="CA206"/>
    </row>
    <row r="207">
      <c r="A207" t="s">
        <v>595</v>
      </c>
      <c r="B207">
        <v>2014</v>
      </c>
      <c r="C207" t="s">
        <v>601</v>
      </c>
      <c r="D207">
        <v>66</v>
      </c>
      <c r="E207" t="s">
        <v>368</v>
      </c>
      <c r="F207" t="s">
        <v>376</v>
      </c>
      <c r="G207" t="s">
        <v>206</v>
      </c>
      <c r="H207">
        <v>4.2052975503530279</v>
      </c>
      <c r="I207">
        <v>3.0699256456597941</v>
      </c>
      <c r="J207">
        <v>2.91987257532793</v>
      </c>
      <c r="K207">
        <v>0.953646020891593</v>
      </c>
      <c r="L207">
        <v>0</v>
      </c>
      <c r="M207">
        <v>0.53761363905089454</v>
      </c>
      <c r="N207">
        <v>0</v>
      </c>
      <c r="O207">
        <v>0</v>
      </c>
      <c r="P207">
        <v>0</v>
      </c>
      <c r="Q207">
        <v>0</v>
      </c>
      <c r="R207">
        <v>5.086268138509185</v>
      </c>
      <c r="S207">
        <v>2.6717939626409231</v>
      </c>
      <c r="T207">
        <v>3.3948626507698072</v>
      </c>
      <c r="U207">
        <v>2.5745968892207149</v>
      </c>
      <c r="V207">
        <v>1.208527062912085</v>
      </c>
      <c r="W207" t="s">
        <v>364</v>
      </c>
      <c r="X207" t="s">
        <v>365</v>
      </c>
      <c r="Y207" t="s">
        <v>247</v>
      </c>
      <c r="Z207" t="s">
        <v>248</v>
      </c>
      <c r="AA207" t="s">
        <v>249</v>
      </c>
      <c r="AB207" t="s">
        <v>250</v>
      </c>
      <c r="AC207" t="s">
        <v>251</v>
      </c>
      <c r="AD207" t="s">
        <v>252</v>
      </c>
      <c r="AE207" t="s">
        <v>366</v>
      </c>
      <c r="AF207" t="s">
        <v>254</v>
      </c>
      <c r="AG207" t="s">
        <v>367</v>
      </c>
      <c r="AH207" t="s">
        <v>256</v>
      </c>
      <c r="AI207" t="s">
        <v>257</v>
      </c>
      <c r="AJ207" t="s">
        <v>206</v>
      </c>
      <c r="AK207">
        <v>3.0880780989026588</v>
      </c>
      <c r="AL207">
        <v>0.32160300486738869</v>
      </c>
      <c r="AM207">
        <v>0</v>
      </c>
      <c r="AN207">
        <v>2.7785708405964131</v>
      </c>
      <c r="AO207">
        <v>0.1066706174116234</v>
      </c>
      <c r="AP207">
        <v>1.105147467663314</v>
      </c>
      <c r="AQ207">
        <v>0.1473323518359719</v>
      </c>
      <c r="AR207">
        <v>16.515101550141519</v>
      </c>
      <c r="AS207">
        <v>0.99448906819958149</v>
      </c>
      <c r="AT207">
        <v>1.223591465038617</v>
      </c>
      <c r="AU207">
        <v>1.1323156986805589</v>
      </c>
      <c r="AV207">
        <v>0.15402093745450821</v>
      </c>
      <c r="AW207">
        <v>4.090610480692356</v>
      </c>
      <c r="AX207"/>
      <c r="AY207"/>
      <c r="AZ207"/>
      <c r="BA207"/>
      <c r="BB207"/>
      <c r="BC207"/>
      <c r="BD207"/>
      <c r="BE207"/>
      <c r="BF207"/>
      <c r="BG207"/>
      <c r="BH207"/>
      <c r="BI207"/>
      <c r="BJ207"/>
      <c r="BK207"/>
      <c r="BL207"/>
      <c r="BM207"/>
      <c r="BN207"/>
      <c r="BO207"/>
      <c r="BP207"/>
      <c r="BQ207"/>
      <c r="BR207"/>
      <c r="BS207"/>
      <c r="BT207"/>
      <c r="BU207"/>
      <c r="BV207"/>
      <c r="BW207"/>
      <c r="BX207"/>
      <c r="BY207"/>
      <c r="BZ207"/>
      <c r="CA207"/>
    </row>
    <row r="208">
      <c r="A208" t="s">
        <v>595</v>
      </c>
      <c r="B208">
        <v>2014</v>
      </c>
      <c r="C208" t="s">
        <v>601</v>
      </c>
      <c r="D208">
        <v>67</v>
      </c>
      <c r="E208" t="s">
        <v>368</v>
      </c>
      <c r="F208" t="s">
        <v>377</v>
      </c>
      <c r="G208" t="s">
        <v>206</v>
      </c>
      <c r="H208">
        <v>4.7045986378674529</v>
      </c>
      <c r="I208">
        <v>4.5649821585819632</v>
      </c>
      <c r="J208">
        <v>2.7836926019184962</v>
      </c>
      <c r="K208">
        <v>1.2945632028250369</v>
      </c>
      <c r="L208">
        <v>0</v>
      </c>
      <c r="M208">
        <v>0</v>
      </c>
      <c r="N208">
        <v>0</v>
      </c>
      <c r="O208">
        <v>0</v>
      </c>
      <c r="P208">
        <v>0</v>
      </c>
      <c r="Q208">
        <v>0</v>
      </c>
      <c r="R208">
        <v>5.6537404964310376</v>
      </c>
      <c r="S208">
        <v>4.8070550738380069</v>
      </c>
      <c r="T208">
        <v>3.4596176223231341</v>
      </c>
      <c r="U208">
        <v>2.435731308591552</v>
      </c>
      <c r="V208">
        <v>1.7538155286331949</v>
      </c>
      <c r="W208" t="s">
        <v>364</v>
      </c>
      <c r="X208" t="s">
        <v>365</v>
      </c>
      <c r="Y208" t="s">
        <v>247</v>
      </c>
      <c r="Z208" t="s">
        <v>248</v>
      </c>
      <c r="AA208" t="s">
        <v>249</v>
      </c>
      <c r="AB208" t="s">
        <v>250</v>
      </c>
      <c r="AC208" t="s">
        <v>251</v>
      </c>
      <c r="AD208" t="s">
        <v>252</v>
      </c>
      <c r="AE208" t="s">
        <v>366</v>
      </c>
      <c r="AF208" t="s">
        <v>254</v>
      </c>
      <c r="AG208" t="s">
        <v>367</v>
      </c>
      <c r="AH208" t="s">
        <v>256</v>
      </c>
      <c r="AI208" t="s">
        <v>257</v>
      </c>
      <c r="AJ208" t="s">
        <v>206</v>
      </c>
      <c r="AK208">
        <v>0</v>
      </c>
      <c r="AL208">
        <v>1.9093519607420451</v>
      </c>
      <c r="AM208">
        <v>0</v>
      </c>
      <c r="AN208">
        <v>0</v>
      </c>
      <c r="AO208">
        <v>5.7536589285026549</v>
      </c>
      <c r="AP208">
        <v>0</v>
      </c>
      <c r="AQ208">
        <v>0</v>
      </c>
      <c r="AR208">
        <v>0</v>
      </c>
      <c r="AS208">
        <v>2.2107928078665</v>
      </c>
      <c r="AT208">
        <v>1.064323300293458</v>
      </c>
      <c r="AU208">
        <v>0.47789760414007498</v>
      </c>
      <c r="AV208">
        <v>15.269628118427651</v>
      </c>
      <c r="AW208">
        <v>6.7983518181909508</v>
      </c>
      <c r="AX208"/>
      <c r="AY208"/>
      <c r="AZ208"/>
      <c r="BA208"/>
      <c r="BB208"/>
      <c r="BC208"/>
      <c r="BD208"/>
      <c r="BE208"/>
      <c r="BF208"/>
      <c r="BG208"/>
      <c r="BH208"/>
      <c r="BI208"/>
      <c r="BJ208"/>
      <c r="BK208"/>
      <c r="BL208"/>
      <c r="BM208"/>
      <c r="BN208"/>
      <c r="BO208"/>
      <c r="BP208"/>
      <c r="BQ208"/>
      <c r="BR208"/>
      <c r="BS208"/>
      <c r="BT208"/>
      <c r="BU208"/>
      <c r="BV208"/>
      <c r="BW208"/>
      <c r="BX208"/>
      <c r="BY208"/>
      <c r="BZ208"/>
      <c r="CA208"/>
    </row>
    <row r="209">
      <c r="A209" t="s">
        <v>595</v>
      </c>
      <c r="B209">
        <v>2014</v>
      </c>
      <c r="C209" t="s">
        <v>601</v>
      </c>
      <c r="D209">
        <v>68</v>
      </c>
      <c r="E209" t="s">
        <v>368</v>
      </c>
      <c r="F209" t="s">
        <v>378</v>
      </c>
      <c r="G209" t="s">
        <v>206</v>
      </c>
      <c r="H209">
        <v>0.035082666756891499</v>
      </c>
      <c r="I209">
        <v>0</v>
      </c>
      <c r="J209">
        <v>0.2569649995218542</v>
      </c>
      <c r="K209">
        <v>0</v>
      </c>
      <c r="L209">
        <v>0</v>
      </c>
      <c r="M209">
        <v>0</v>
      </c>
      <c r="N209">
        <v>0</v>
      </c>
      <c r="O209">
        <v>0</v>
      </c>
      <c r="P209">
        <v>0</v>
      </c>
      <c r="Q209">
        <v>0</v>
      </c>
      <c r="R209">
        <v>0.047581388478525603</v>
      </c>
      <c r="S209">
        <v>0</v>
      </c>
      <c r="T209">
        <v>0</v>
      </c>
      <c r="U209">
        <v>0.34928779174095409</v>
      </c>
      <c r="V209">
        <v>0</v>
      </c>
      <c r="W209" t="s">
        <v>364</v>
      </c>
      <c r="X209" t="s">
        <v>365</v>
      </c>
      <c r="Y209" t="s">
        <v>247</v>
      </c>
      <c r="Z209" t="s">
        <v>248</v>
      </c>
      <c r="AA209" t="s">
        <v>249</v>
      </c>
      <c r="AB209" t="s">
        <v>250</v>
      </c>
      <c r="AC209" t="s">
        <v>251</v>
      </c>
      <c r="AD209" t="s">
        <v>252</v>
      </c>
      <c r="AE209" t="s">
        <v>366</v>
      </c>
      <c r="AF209" t="s">
        <v>254</v>
      </c>
      <c r="AG209" t="s">
        <v>367</v>
      </c>
      <c r="AH209" t="s">
        <v>256</v>
      </c>
      <c r="AI209" t="s">
        <v>257</v>
      </c>
      <c r="AJ209" t="s">
        <v>206</v>
      </c>
      <c r="AK209">
        <v>0</v>
      </c>
      <c r="AL209">
        <v>0</v>
      </c>
      <c r="AM209">
        <v>0</v>
      </c>
      <c r="AN209">
        <v>0</v>
      </c>
      <c r="AO209">
        <v>0</v>
      </c>
      <c r="AP209">
        <v>0</v>
      </c>
      <c r="AQ209">
        <v>0</v>
      </c>
      <c r="AR209">
        <v>0</v>
      </c>
      <c r="AS209">
        <v>0</v>
      </c>
      <c r="AT209">
        <v>0</v>
      </c>
      <c r="AU209">
        <v>1.159572593995629</v>
      </c>
      <c r="AV209">
        <v>0</v>
      </c>
      <c r="AW209">
        <v>0</v>
      </c>
      <c r="AX209"/>
      <c r="AY209"/>
      <c r="AZ209"/>
      <c r="BA209"/>
      <c r="BB209"/>
      <c r="BC209"/>
      <c r="BD209"/>
      <c r="BE209"/>
      <c r="BF209"/>
      <c r="BG209"/>
      <c r="BH209"/>
      <c r="BI209"/>
      <c r="BJ209"/>
      <c r="BK209"/>
      <c r="BL209"/>
      <c r="BM209"/>
      <c r="BN209"/>
      <c r="BO209"/>
      <c r="BP209"/>
      <c r="BQ209"/>
      <c r="BR209"/>
      <c r="BS209"/>
      <c r="BT209"/>
      <c r="BU209"/>
      <c r="BV209"/>
      <c r="BW209"/>
      <c r="BX209"/>
      <c r="BY209"/>
      <c r="BZ209"/>
      <c r="CA209"/>
    </row>
    <row r="210">
      <c r="A210" t="s">
        <v>595</v>
      </c>
      <c r="B210">
        <v>2014</v>
      </c>
      <c r="C210" t="s">
        <v>601</v>
      </c>
      <c r="D210">
        <v>69</v>
      </c>
      <c r="E210" t="s">
        <v>368</v>
      </c>
      <c r="F210" t="s">
        <v>379</v>
      </c>
      <c r="G210" t="s">
        <v>206</v>
      </c>
      <c r="H210">
        <v>0</v>
      </c>
      <c r="I210">
        <v>0</v>
      </c>
      <c r="J210">
        <v>0</v>
      </c>
      <c r="K210">
        <v>0</v>
      </c>
      <c r="L210">
        <v>0.0041236273083485996</v>
      </c>
      <c r="M210">
        <v>0</v>
      </c>
      <c r="N210">
        <v>0.0156532309778931</v>
      </c>
      <c r="O210">
        <v>0</v>
      </c>
      <c r="P210">
        <v>0</v>
      </c>
      <c r="Q210">
        <v>0</v>
      </c>
      <c r="R210">
        <v>0</v>
      </c>
      <c r="S210">
        <v>0</v>
      </c>
      <c r="T210">
        <v>0</v>
      </c>
      <c r="U210">
        <v>0</v>
      </c>
      <c r="V210">
        <v>0</v>
      </c>
      <c r="W210" t="s">
        <v>364</v>
      </c>
      <c r="X210" t="s">
        <v>365</v>
      </c>
      <c r="Y210" t="s">
        <v>247</v>
      </c>
      <c r="Z210" t="s">
        <v>248</v>
      </c>
      <c r="AA210" t="s">
        <v>249</v>
      </c>
      <c r="AB210" t="s">
        <v>250</v>
      </c>
      <c r="AC210" t="s">
        <v>251</v>
      </c>
      <c r="AD210" t="s">
        <v>252</v>
      </c>
      <c r="AE210" t="s">
        <v>366</v>
      </c>
      <c r="AF210" t="s">
        <v>254</v>
      </c>
      <c r="AG210" t="s">
        <v>367</v>
      </c>
      <c r="AH210" t="s">
        <v>256</v>
      </c>
      <c r="AI210" t="s">
        <v>257</v>
      </c>
      <c r="AJ210" t="s">
        <v>206</v>
      </c>
      <c r="AK210">
        <v>0</v>
      </c>
      <c r="AL210">
        <v>0</v>
      </c>
      <c r="AM210">
        <v>0</v>
      </c>
      <c r="AN210">
        <v>0</v>
      </c>
      <c r="AO210">
        <v>0</v>
      </c>
      <c r="AP210">
        <v>0</v>
      </c>
      <c r="AQ210">
        <v>0</v>
      </c>
      <c r="AR210">
        <v>0.011888292299558401</v>
      </c>
      <c r="AS210">
        <v>0</v>
      </c>
      <c r="AT210">
        <v>0</v>
      </c>
      <c r="AU210">
        <v>0</v>
      </c>
      <c r="AV210">
        <v>0</v>
      </c>
      <c r="AW210">
        <v>0</v>
      </c>
      <c r="AX210"/>
      <c r="AY210"/>
      <c r="AZ210"/>
      <c r="BA210"/>
      <c r="BB210"/>
      <c r="BC210"/>
      <c r="BD210"/>
      <c r="BE210"/>
      <c r="BF210"/>
      <c r="BG210"/>
      <c r="BH210"/>
      <c r="BI210"/>
      <c r="BJ210"/>
      <c r="BK210"/>
      <c r="BL210"/>
      <c r="BM210"/>
      <c r="BN210"/>
      <c r="BO210"/>
      <c r="BP210"/>
      <c r="BQ210"/>
      <c r="BR210"/>
      <c r="BS210"/>
      <c r="BT210"/>
      <c r="BU210"/>
      <c r="BV210"/>
      <c r="BW210"/>
      <c r="BX210"/>
      <c r="BY210"/>
      <c r="BZ210"/>
      <c r="CA210"/>
    </row>
    <row r="211">
      <c r="A211" t="s">
        <v>595</v>
      </c>
      <c r="B211">
        <v>2014</v>
      </c>
      <c r="C211" t="s">
        <v>601</v>
      </c>
      <c r="D211">
        <v>70</v>
      </c>
      <c r="E211" t="s">
        <v>368</v>
      </c>
      <c r="F211" t="s">
        <v>380</v>
      </c>
      <c r="G211" t="s">
        <v>206</v>
      </c>
      <c r="H211">
        <v>0.0138633319601942</v>
      </c>
      <c r="I211">
        <v>0.062547848559699901</v>
      </c>
      <c r="J211">
        <v>0</v>
      </c>
      <c r="K211">
        <v>0.34181350441212383</v>
      </c>
      <c r="L211">
        <v>3.901886662625131</v>
      </c>
      <c r="M211">
        <v>0.84896541426036298</v>
      </c>
      <c r="N211">
        <v>3.0064655742606479</v>
      </c>
      <c r="O211">
        <v>5.7442913855955213</v>
      </c>
      <c r="P211">
        <v>4.60294173593923</v>
      </c>
      <c r="Q211">
        <v>1.927709681452846</v>
      </c>
      <c r="R211">
        <v>0.0188023501228048</v>
      </c>
      <c r="S211">
        <v>0.084891652474190907</v>
      </c>
      <c r="T211">
        <v>0</v>
      </c>
      <c r="U211">
        <v>0</v>
      </c>
      <c r="V211">
        <v>0</v>
      </c>
      <c r="W211" t="s">
        <v>364</v>
      </c>
      <c r="X211" t="s">
        <v>365</v>
      </c>
      <c r="Y211" t="s">
        <v>247</v>
      </c>
      <c r="Z211" t="s">
        <v>248</v>
      </c>
      <c r="AA211" t="s">
        <v>249</v>
      </c>
      <c r="AB211" t="s">
        <v>250</v>
      </c>
      <c r="AC211" t="s">
        <v>251</v>
      </c>
      <c r="AD211" t="s">
        <v>252</v>
      </c>
      <c r="AE211" t="s">
        <v>366</v>
      </c>
      <c r="AF211" t="s">
        <v>254</v>
      </c>
      <c r="AG211" t="s">
        <v>367</v>
      </c>
      <c r="AH211" t="s">
        <v>256</v>
      </c>
      <c r="AI211" t="s">
        <v>257</v>
      </c>
      <c r="AJ211" t="s">
        <v>206</v>
      </c>
      <c r="AK211">
        <v>0</v>
      </c>
      <c r="AL211">
        <v>0</v>
      </c>
      <c r="AM211">
        <v>0.77236056470555414</v>
      </c>
      <c r="AN211">
        <v>0</v>
      </c>
      <c r="AO211">
        <v>0</v>
      </c>
      <c r="AP211">
        <v>0</v>
      </c>
      <c r="AQ211">
        <v>0</v>
      </c>
      <c r="AR211">
        <v>0.28955128824293053</v>
      </c>
      <c r="AS211">
        <v>5.4788991496144694</v>
      </c>
      <c r="AT211">
        <v>0.55739898719825165</v>
      </c>
      <c r="AU211">
        <v>0</v>
      </c>
      <c r="AV211">
        <v>0</v>
      </c>
      <c r="AW211">
        <v>0</v>
      </c>
      <c r="AX211"/>
      <c r="AY211"/>
      <c r="AZ211"/>
      <c r="BA211"/>
      <c r="BB211"/>
      <c r="BC211"/>
      <c r="BD211"/>
      <c r="BE211"/>
      <c r="BF211"/>
      <c r="BG211"/>
      <c r="BH211"/>
      <c r="BI211"/>
      <c r="BJ211"/>
      <c r="BK211"/>
      <c r="BL211"/>
      <c r="BM211"/>
      <c r="BN211"/>
      <c r="BO211"/>
      <c r="BP211"/>
      <c r="BQ211"/>
      <c r="BR211"/>
      <c r="BS211"/>
      <c r="BT211"/>
      <c r="BU211"/>
      <c r="BV211"/>
      <c r="BW211"/>
      <c r="BX211"/>
      <c r="BY211"/>
      <c r="BZ211"/>
      <c r="CA211"/>
    </row>
    <row r="212">
      <c r="A212" t="s">
        <v>595</v>
      </c>
      <c r="B212">
        <v>2014</v>
      </c>
      <c r="C212" t="s">
        <v>601</v>
      </c>
      <c r="D212">
        <v>71</v>
      </c>
      <c r="E212" t="s">
        <v>368</v>
      </c>
      <c r="F212" t="s">
        <v>381</v>
      </c>
      <c r="G212" t="s">
        <v>206</v>
      </c>
      <c r="H212">
        <v>0.14481042291546811</v>
      </c>
      <c r="I212">
        <v>0.12929564587976811</v>
      </c>
      <c r="J212">
        <v>0.15070261900492099</v>
      </c>
      <c r="K212">
        <v>0.027064752652675599</v>
      </c>
      <c r="L212">
        <v>1.9992712251547939</v>
      </c>
      <c r="M212">
        <v>0.1033699526818459</v>
      </c>
      <c r="N212">
        <v>0</v>
      </c>
      <c r="O212">
        <v>1.18614708031723</v>
      </c>
      <c r="P212">
        <v>1.329660801027486</v>
      </c>
      <c r="Q212">
        <v>5.0835298142509044</v>
      </c>
      <c r="R212">
        <v>0.1079604021286879</v>
      </c>
      <c r="S212">
        <v>0.26393083334016748</v>
      </c>
      <c r="T212">
        <v>0.20448399674157949</v>
      </c>
      <c r="U212">
        <v>0</v>
      </c>
      <c r="V212">
        <v>0</v>
      </c>
      <c r="W212" t="s">
        <v>364</v>
      </c>
      <c r="X212" t="s">
        <v>365</v>
      </c>
      <c r="Y212" t="s">
        <v>247</v>
      </c>
      <c r="Z212" t="s">
        <v>248</v>
      </c>
      <c r="AA212" t="s">
        <v>249</v>
      </c>
      <c r="AB212" t="s">
        <v>250</v>
      </c>
      <c r="AC212" t="s">
        <v>251</v>
      </c>
      <c r="AD212" t="s">
        <v>252</v>
      </c>
      <c r="AE212" t="s">
        <v>366</v>
      </c>
      <c r="AF212" t="s">
        <v>254</v>
      </c>
      <c r="AG212" t="s">
        <v>367</v>
      </c>
      <c r="AH212" t="s">
        <v>256</v>
      </c>
      <c r="AI212" t="s">
        <v>257</v>
      </c>
      <c r="AJ212" t="s">
        <v>206</v>
      </c>
      <c r="AK212">
        <v>0</v>
      </c>
      <c r="AL212">
        <v>0.067150864900008503</v>
      </c>
      <c r="AM212">
        <v>1.468211424125855</v>
      </c>
      <c r="AN212">
        <v>0.17309257306113421</v>
      </c>
      <c r="AO212">
        <v>0.23002679423820591</v>
      </c>
      <c r="AP212">
        <v>0.13060226394321089</v>
      </c>
      <c r="AQ212">
        <v>0.024083630366216201</v>
      </c>
      <c r="AR212">
        <v>0.24468384509032179</v>
      </c>
      <c r="AS212">
        <v>1.8204477387285161</v>
      </c>
      <c r="AT212">
        <v>0</v>
      </c>
      <c r="AU212">
        <v>0.19333993510115399</v>
      </c>
      <c r="AV212">
        <v>0</v>
      </c>
      <c r="AW212">
        <v>0</v>
      </c>
      <c r="AX212"/>
      <c r="AY212"/>
      <c r="AZ212"/>
      <c r="BA212"/>
      <c r="BB212"/>
      <c r="BC212"/>
      <c r="BD212"/>
      <c r="BE212"/>
      <c r="BF212"/>
      <c r="BG212"/>
      <c r="BH212"/>
      <c r="BI212"/>
      <c r="BJ212"/>
      <c r="BK212"/>
      <c r="BL212"/>
      <c r="BM212"/>
      <c r="BN212"/>
      <c r="BO212"/>
      <c r="BP212"/>
      <c r="BQ212"/>
      <c r="BR212"/>
      <c r="BS212"/>
      <c r="BT212"/>
      <c r="BU212"/>
      <c r="BV212"/>
      <c r="BW212"/>
      <c r="BX212"/>
      <c r="BY212"/>
      <c r="BZ212"/>
      <c r="CA212"/>
    </row>
    <row r="213">
      <c r="A213" t="s">
        <v>595</v>
      </c>
      <c r="B213">
        <v>2014</v>
      </c>
      <c r="C213" t="s">
        <v>601</v>
      </c>
      <c r="D213">
        <v>72</v>
      </c>
      <c r="E213" t="s">
        <v>368</v>
      </c>
      <c r="F213" t="s">
        <v>474</v>
      </c>
      <c r="G213" t="s">
        <v>206</v>
      </c>
      <c r="H213">
        <v>0</v>
      </c>
      <c r="I213">
        <v>0.049470626006821297</v>
      </c>
      <c r="J213">
        <v>0.1370312482958855</v>
      </c>
      <c r="K213">
        <v>0</v>
      </c>
      <c r="L213">
        <v>0</v>
      </c>
      <c r="M213">
        <v>0.18902873328157491</v>
      </c>
      <c r="N213">
        <v>0</v>
      </c>
      <c r="O213">
        <v>0</v>
      </c>
      <c r="P213">
        <v>0</v>
      </c>
      <c r="Q213">
        <v>0</v>
      </c>
      <c r="R213">
        <v>0</v>
      </c>
      <c r="S213">
        <v>0</v>
      </c>
      <c r="T213">
        <v>0.1859337118030806</v>
      </c>
      <c r="U213">
        <v>0</v>
      </c>
      <c r="V213">
        <v>0</v>
      </c>
      <c r="W213" t="s">
        <v>364</v>
      </c>
      <c r="X213" t="s">
        <v>365</v>
      </c>
      <c r="Y213" t="s">
        <v>247</v>
      </c>
      <c r="Z213" t="s">
        <v>248</v>
      </c>
      <c r="AA213" t="s">
        <v>249</v>
      </c>
      <c r="AB213" t="s">
        <v>250</v>
      </c>
      <c r="AC213" t="s">
        <v>251</v>
      </c>
      <c r="AD213" t="s">
        <v>252</v>
      </c>
      <c r="AE213" t="s">
        <v>366</v>
      </c>
      <c r="AF213" t="s">
        <v>254</v>
      </c>
      <c r="AG213" t="s">
        <v>367</v>
      </c>
      <c r="AH213" t="s">
        <v>256</v>
      </c>
      <c r="AI213" t="s">
        <v>257</v>
      </c>
      <c r="AJ213" t="s">
        <v>206</v>
      </c>
      <c r="AK213">
        <v>0</v>
      </c>
      <c r="AL213">
        <v>0</v>
      </c>
      <c r="AM213">
        <v>0</v>
      </c>
      <c r="AN213">
        <v>0</v>
      </c>
      <c r="AO213">
        <v>0</v>
      </c>
      <c r="AP213">
        <v>0</v>
      </c>
      <c r="AQ213">
        <v>0</v>
      </c>
      <c r="AR213">
        <v>0.1426595075947012</v>
      </c>
      <c r="AS213">
        <v>0.2149226521514018</v>
      </c>
      <c r="AT213">
        <v>0</v>
      </c>
      <c r="AU213">
        <v>0</v>
      </c>
      <c r="AV213">
        <v>0</v>
      </c>
      <c r="AW213">
        <v>0</v>
      </c>
      <c r="AX213"/>
      <c r="AY213"/>
      <c r="AZ213"/>
      <c r="BA213"/>
      <c r="BB213"/>
      <c r="BC213"/>
      <c r="BD213"/>
      <c r="BE213"/>
      <c r="BF213"/>
      <c r="BG213"/>
      <c r="BH213"/>
      <c r="BI213"/>
      <c r="BJ213"/>
      <c r="BK213"/>
      <c r="BL213"/>
      <c r="BM213"/>
      <c r="BN213"/>
      <c r="BO213"/>
      <c r="BP213"/>
      <c r="BQ213"/>
      <c r="BR213"/>
      <c r="BS213"/>
      <c r="BT213"/>
      <c r="BU213"/>
      <c r="BV213"/>
      <c r="BW213"/>
      <c r="BX213"/>
      <c r="BY213"/>
      <c r="BZ213"/>
      <c r="CA213"/>
    </row>
    <row r="214">
      <c r="A214" t="s">
        <v>595</v>
      </c>
      <c r="B214">
        <v>2014</v>
      </c>
      <c r="C214" t="s">
        <v>601</v>
      </c>
      <c r="D214">
        <v>122</v>
      </c>
      <c r="E214" t="s">
        <v>18</v>
      </c>
      <c r="F214" t="s">
        <v>14</v>
      </c>
      <c r="G214" t="s">
        <v>615</v>
      </c>
      <c r="H214">
        <v>24.554047515256901</v>
      </c>
      <c r="I214">
        <v>26.567818843984298</v>
      </c>
      <c r="J214">
        <v>33.898842455460553</v>
      </c>
      <c r="K214">
        <v>50.781558294752713</v>
      </c>
      <c r="L214">
        <v>97.692680565705331</v>
      </c>
      <c r="M214">
        <v>72.689275508437134</v>
      </c>
      <c r="N214">
        <v>92.448597678259304</v>
      </c>
      <c r="O214">
        <v>97.910840093377985</v>
      </c>
      <c r="P214">
        <v>98.29316628162772</v>
      </c>
      <c r="Q214">
        <v>100</v>
      </c>
      <c r="R214">
        <v>20.132280493144862</v>
      </c>
      <c r="S214">
        <v>23.715328555119221</v>
      </c>
      <c r="T214">
        <v>31.214657079884539</v>
      </c>
      <c r="U214">
        <v>33.602771229879266</v>
      </c>
      <c r="V214">
        <v>43.504964230782427</v>
      </c>
      <c r="W214" t="s">
        <v>364</v>
      </c>
      <c r="X214" t="s">
        <v>365</v>
      </c>
      <c r="Y214" t="s">
        <v>247</v>
      </c>
      <c r="Z214" t="s">
        <v>248</v>
      </c>
      <c r="AA214" t="s">
        <v>249</v>
      </c>
      <c r="AB214" t="s">
        <v>250</v>
      </c>
      <c r="AC214" t="s">
        <v>251</v>
      </c>
      <c r="AD214" t="s">
        <v>252</v>
      </c>
      <c r="AE214" t="s">
        <v>366</v>
      </c>
      <c r="AF214" t="s">
        <v>254</v>
      </c>
      <c r="AG214" t="s">
        <v>367</v>
      </c>
      <c r="AH214" t="s">
        <v>256</v>
      </c>
      <c r="AI214" t="s">
        <v>257</v>
      </c>
      <c r="AJ214" t="s">
        <v>206</v>
      </c>
      <c r="AK214">
        <v>31.30291318254023</v>
      </c>
      <c r="AL214">
        <v>67.560650503142455</v>
      </c>
      <c r="AM214">
        <v>94.672080071003904</v>
      </c>
      <c r="AN214">
        <v>41.94048999247569</v>
      </c>
      <c r="AO214">
        <v>50.257540096845148</v>
      </c>
      <c r="AP214">
        <v>31.60332035402757</v>
      </c>
      <c r="AQ214">
        <v>17.46238739865559</v>
      </c>
      <c r="AR214">
        <v>21.750127076944029</v>
      </c>
      <c r="AS214">
        <v>59.493974498147317</v>
      </c>
      <c r="AT214">
        <v>46.624979217993577</v>
      </c>
      <c r="AU214">
        <v>59.072633769002401</v>
      </c>
      <c r="AV214">
        <v>18.16259205802961</v>
      </c>
      <c r="AW214">
        <v>31.99274403056695</v>
      </c>
      <c r="AX214"/>
      <c r="AY214">
        <v>1892.1720269999989</v>
      </c>
      <c r="AZ214">
        <v>2048.283633999999</v>
      </c>
      <c r="BA214">
        <v>2614.9429789999999</v>
      </c>
      <c r="BB214">
        <v>3913.3622770000011</v>
      </c>
      <c r="BC214">
        <v>7529.791882999978</v>
      </c>
      <c r="BD214">
        <v>1466.641994000001</v>
      </c>
      <c r="BE214">
        <v>1877.140102000001</v>
      </c>
      <c r="BF214">
        <v>1980.106934000001</v>
      </c>
      <c r="BG214">
        <v>2000.0780720000009</v>
      </c>
      <c r="BH214">
        <v>2027.179475000001</v>
      </c>
      <c r="BI214">
        <v>1143.6832569999999</v>
      </c>
      <c r="BJ214">
        <v>1347.4713340000001</v>
      </c>
      <c r="BK214">
        <v>1774.5874159999989</v>
      </c>
      <c r="BL214">
        <v>1906.966293</v>
      </c>
      <c r="BM214">
        <v>2474.6979230000011</v>
      </c>
      <c r="BN214">
        <v>1145.791604</v>
      </c>
      <c r="BO214">
        <v>882.02588200000037</v>
      </c>
      <c r="BP214">
        <v>4624.6196189999937</v>
      </c>
      <c r="BQ214">
        <v>1257.743377999999</v>
      </c>
      <c r="BR214">
        <v>1516.9708030000011</v>
      </c>
      <c r="BS214">
        <v>965.68006400000104</v>
      </c>
      <c r="BT214">
        <v>274.54232300000018</v>
      </c>
      <c r="BU214">
        <v>581.49057199999993</v>
      </c>
      <c r="BV214">
        <v>2926.090542000004</v>
      </c>
      <c r="BW214">
        <v>1508.6508910000009</v>
      </c>
      <c r="BX214">
        <v>1147.511502999999</v>
      </c>
      <c r="BY214">
        <v>684.28971000000013</v>
      </c>
      <c r="BZ214">
        <v>483.14590900000019</v>
      </c>
      <c r="CA214"/>
    </row>
    <row r="215">
      <c r="A215" t="s">
        <v>595</v>
      </c>
      <c r="B215">
        <v>2014</v>
      </c>
      <c r="C215" t="s">
        <v>601</v>
      </c>
      <c r="D215">
        <v>123</v>
      </c>
      <c r="E215" t="s">
        <v>18</v>
      </c>
      <c r="F215" t="s">
        <v>52</v>
      </c>
      <c r="G215" t="s">
        <v>206</v>
      </c>
      <c r="H215">
        <v>75.445952484742932</v>
      </c>
      <c r="I215">
        <v>73.43218115601556</v>
      </c>
      <c r="J215">
        <v>66.101157544539248</v>
      </c>
      <c r="K215">
        <v>49.218441705247251</v>
      </c>
      <c r="L215">
        <v>2.307319434294647</v>
      </c>
      <c r="M215">
        <v>27.310724491562912</v>
      </c>
      <c r="N215">
        <v>7.551402321740655</v>
      </c>
      <c r="O215">
        <v>2.0891599066220352</v>
      </c>
      <c r="P215">
        <v>1.706833718372279</v>
      </c>
      <c r="Q215">
        <v>0</v>
      </c>
      <c r="R215">
        <v>79.867719506855167</v>
      </c>
      <c r="S215">
        <v>76.28467144488063</v>
      </c>
      <c r="T215">
        <v>68.785342920115383</v>
      </c>
      <c r="U215">
        <v>66.397228770120691</v>
      </c>
      <c r="V215">
        <v>56.495035769217559</v>
      </c>
      <c r="W215" t="s">
        <v>364</v>
      </c>
      <c r="X215" t="s">
        <v>365</v>
      </c>
      <c r="Y215" t="s">
        <v>247</v>
      </c>
      <c r="Z215" t="s">
        <v>248</v>
      </c>
      <c r="AA215" t="s">
        <v>249</v>
      </c>
      <c r="AB215" t="s">
        <v>250</v>
      </c>
      <c r="AC215" t="s">
        <v>251</v>
      </c>
      <c r="AD215" t="s">
        <v>252</v>
      </c>
      <c r="AE215" t="s">
        <v>366</v>
      </c>
      <c r="AF215" t="s">
        <v>254</v>
      </c>
      <c r="AG215" t="s">
        <v>367</v>
      </c>
      <c r="AH215" t="s">
        <v>256</v>
      </c>
      <c r="AI215" t="s">
        <v>257</v>
      </c>
      <c r="AJ215" t="s">
        <v>206</v>
      </c>
      <c r="AK215">
        <v>68.69708681745972</v>
      </c>
      <c r="AL215">
        <v>32.439349496857503</v>
      </c>
      <c r="AM215">
        <v>5.3279199289961801</v>
      </c>
      <c r="AN215">
        <v>58.059510007524217</v>
      </c>
      <c r="AO215">
        <v>49.74245990315481</v>
      </c>
      <c r="AP215">
        <v>68.396679645972313</v>
      </c>
      <c r="AQ215">
        <v>82.537612601344378</v>
      </c>
      <c r="AR215">
        <v>78.249872923056103</v>
      </c>
      <c r="AS215">
        <v>40.506025501852889</v>
      </c>
      <c r="AT215">
        <v>53.37502078200631</v>
      </c>
      <c r="AU215">
        <v>40.927366230997542</v>
      </c>
      <c r="AV215">
        <v>81.837407941970426</v>
      </c>
      <c r="AW215">
        <v>68.007255969433004</v>
      </c>
      <c r="AX215"/>
      <c r="AY215">
        <v>5813.9791719999857</v>
      </c>
      <c r="AZ215">
        <v>5661.3580420000026</v>
      </c>
      <c r="BA215">
        <v>5099.0165239999924</v>
      </c>
      <c r="BB215">
        <v>3792.9043449999981</v>
      </c>
      <c r="BC215">
        <v>177.83968100000001</v>
      </c>
      <c r="BD215">
        <v>551.04491199999984</v>
      </c>
      <c r="BE215">
        <v>153.32888199999999</v>
      </c>
      <c r="BF215">
        <v>42.250276000000007</v>
      </c>
      <c r="BG215">
        <v>34.730804000000013</v>
      </c>
      <c r="BH215">
        <v>0</v>
      </c>
      <c r="BI215">
        <v>4537.1597919999886</v>
      </c>
      <c r="BJ215">
        <v>4334.3868400000001</v>
      </c>
      <c r="BK215">
        <v>3910.5220230000009</v>
      </c>
      <c r="BL215">
        <v>3768.0605669999959</v>
      </c>
      <c r="BM215">
        <v>3213.6136679999991</v>
      </c>
      <c r="BN215">
        <v>2514.543768999999</v>
      </c>
      <c r="BO215">
        <v>423.5060740000003</v>
      </c>
      <c r="BP215">
        <v>260.26261399999999</v>
      </c>
      <c r="BQ215">
        <v>1741.132834999999</v>
      </c>
      <c r="BR215">
        <v>1501.4236509999989</v>
      </c>
      <c r="BS215">
        <v>2089.9484369999968</v>
      </c>
      <c r="BT215">
        <v>1297.6500510000001</v>
      </c>
      <c r="BU215">
        <v>2092.0136790000001</v>
      </c>
      <c r="BV215">
        <v>1992.206758999999</v>
      </c>
      <c r="BW215">
        <v>1727.062918000001</v>
      </c>
      <c r="BX215">
        <v>795.03181999999947</v>
      </c>
      <c r="BY215">
        <v>3083.2876700000011</v>
      </c>
      <c r="BZ215">
        <v>1027.0274869999989</v>
      </c>
      <c r="CA215"/>
    </row>
    <row r="216">
      <c r="A216" t="s">
        <v>595</v>
      </c>
      <c r="B216">
        <v>2014</v>
      </c>
      <c r="C216" t="s">
        <v>601</v>
      </c>
      <c r="D216">
        <v>124</v>
      </c>
      <c r="E216" t="s">
        <v>51</v>
      </c>
      <c r="F216" t="s">
        <v>15</v>
      </c>
      <c r="G216" t="s">
        <v>616</v>
      </c>
      <c r="H216">
        <v>9.3790884456082093</v>
      </c>
      <c r="I216">
        <v>10.615637044131899</v>
      </c>
      <c r="J216">
        <v>14.0623967676917</v>
      </c>
      <c r="K216">
        <v>26.154249869737178</v>
      </c>
      <c r="L216">
        <v>54.891058795782619</v>
      </c>
      <c r="M216">
        <v>42.188654168823213</v>
      </c>
      <c r="N216">
        <v>51.814553146839181</v>
      </c>
      <c r="O216">
        <v>51.694188832248862</v>
      </c>
      <c r="P216">
        <v>42.978221311827973</v>
      </c>
      <c r="Q216">
        <v>70.946223594731279</v>
      </c>
      <c r="R216">
        <v>6.5399746133675842</v>
      </c>
      <c r="S216">
        <v>8.263767462949442</v>
      </c>
      <c r="T216">
        <v>12.36946613454518</v>
      </c>
      <c r="U216">
        <v>14.94821865768113</v>
      </c>
      <c r="V216">
        <v>21.404217587629681</v>
      </c>
      <c r="W216" t="s">
        <v>364</v>
      </c>
      <c r="X216" t="s">
        <v>365</v>
      </c>
      <c r="Y216" t="s">
        <v>247</v>
      </c>
      <c r="Z216" t="s">
        <v>248</v>
      </c>
      <c r="AA216" t="s">
        <v>249</v>
      </c>
      <c r="AB216" t="s">
        <v>250</v>
      </c>
      <c r="AC216" t="s">
        <v>251</v>
      </c>
      <c r="AD216" t="s">
        <v>252</v>
      </c>
      <c r="AE216" t="s">
        <v>366</v>
      </c>
      <c r="AF216" t="s">
        <v>254</v>
      </c>
      <c r="AG216" t="s">
        <v>367</v>
      </c>
      <c r="AH216" t="s">
        <v>256</v>
      </c>
      <c r="AI216" t="s">
        <v>257</v>
      </c>
      <c r="AJ216" t="s">
        <v>206</v>
      </c>
      <c r="AK216">
        <v>9.9522594483311497</v>
      </c>
      <c r="AL216">
        <v>27.06726444212666</v>
      </c>
      <c r="AM216">
        <v>63.729077744585339</v>
      </c>
      <c r="AN216">
        <v>9.55423787610669</v>
      </c>
      <c r="AO216">
        <v>24.528207107552539</v>
      </c>
      <c r="AP216">
        <v>19.16537847478337</v>
      </c>
      <c r="AQ216">
        <v>8.5206931553275673</v>
      </c>
      <c r="AR216">
        <v>8.1226274436920782</v>
      </c>
      <c r="AS216">
        <v>17.56522129771108</v>
      </c>
      <c r="AT216">
        <v>20.727336868341549</v>
      </c>
      <c r="AU216">
        <v>37.073973492093842</v>
      </c>
      <c r="AV216">
        <v>15.931309366046159</v>
      </c>
      <c r="AW216">
        <v>15.13262823862701</v>
      </c>
      <c r="AX216"/>
      <c r="AY216">
        <v>722.22132700000009</v>
      </c>
      <c r="AZ216">
        <v>816.74903699999925</v>
      </c>
      <c r="BA216">
        <v>1078.027644</v>
      </c>
      <c r="BB216">
        <v>2010.827571</v>
      </c>
      <c r="BC216">
        <v>4229.6434119999967</v>
      </c>
      <c r="BD216">
        <v>849.26616000000013</v>
      </c>
      <c r="BE216">
        <v>1050.9241649999999</v>
      </c>
      <c r="BF216">
        <v>1045.441155</v>
      </c>
      <c r="BG216">
        <v>874.52466199999969</v>
      </c>
      <c r="BH216">
        <v>1438.207283</v>
      </c>
      <c r="BI216">
        <v>371.0618530000001</v>
      </c>
      <c r="BJ216">
        <v>468.07171699999981</v>
      </c>
      <c r="BK216">
        <v>697.76325299999939</v>
      </c>
      <c r="BL216">
        <v>844.67015300000014</v>
      </c>
      <c r="BM216">
        <v>1217.5385900000001</v>
      </c>
      <c r="BN216">
        <v>364.28607299999987</v>
      </c>
      <c r="BO216">
        <v>352.54669000000001</v>
      </c>
      <c r="BP216">
        <v>3113.0903959999991</v>
      </c>
      <c r="BQ216">
        <v>286.519767</v>
      </c>
      <c r="BR216">
        <v>740.35804299999972</v>
      </c>
      <c r="BS216">
        <v>585.62276700000007</v>
      </c>
      <c r="BT216">
        <v>133.96168800000001</v>
      </c>
      <c r="BU216">
        <v>217.1587900000001</v>
      </c>
      <c r="BV216">
        <v>863.90980499999989</v>
      </c>
      <c r="BW216">
        <v>668.23416399999996</v>
      </c>
      <c r="BX216">
        <v>718.61970899999994</v>
      </c>
      <c r="BY216">
        <v>589.99610399999995</v>
      </c>
      <c r="BZ216">
        <v>223.16499499999989</v>
      </c>
      <c r="CA216"/>
    </row>
    <row r="217">
      <c r="A217" t="s">
        <v>595</v>
      </c>
      <c r="B217">
        <v>2014</v>
      </c>
      <c r="C217" t="s">
        <v>601</v>
      </c>
      <c r="D217">
        <v>125</v>
      </c>
      <c r="E217" t="s">
        <v>51</v>
      </c>
      <c r="F217" t="s">
        <v>16</v>
      </c>
      <c r="G217" t="s">
        <v>617</v>
      </c>
      <c r="H217">
        <v>15.174959069648709</v>
      </c>
      <c r="I217">
        <v>15.95218179985241</v>
      </c>
      <c r="J217">
        <v>19.83644568776884</v>
      </c>
      <c r="K217">
        <v>24.627308425015521</v>
      </c>
      <c r="L217">
        <v>42.801621769922932</v>
      </c>
      <c r="M217">
        <v>30.50062133961389</v>
      </c>
      <c r="N217">
        <v>40.634044531420088</v>
      </c>
      <c r="O217">
        <v>46.216651261129073</v>
      </c>
      <c r="P217">
        <v>55.314944969799697</v>
      </c>
      <c r="Q217">
        <v>29.053776405268671</v>
      </c>
      <c r="R217">
        <v>13.592305879777269</v>
      </c>
      <c r="S217">
        <v>15.451561092169779</v>
      </c>
      <c r="T217">
        <v>18.845190945339361</v>
      </c>
      <c r="U217">
        <v>18.654552572198131</v>
      </c>
      <c r="V217">
        <v>22.100746643152728</v>
      </c>
      <c r="W217" t="s">
        <v>364</v>
      </c>
      <c r="X217" t="s">
        <v>365</v>
      </c>
      <c r="Y217" t="s">
        <v>247</v>
      </c>
      <c r="Z217" t="s">
        <v>248</v>
      </c>
      <c r="AA217" t="s">
        <v>249</v>
      </c>
      <c r="AB217" t="s">
        <v>250</v>
      </c>
      <c r="AC217" t="s">
        <v>251</v>
      </c>
      <c r="AD217" t="s">
        <v>252</v>
      </c>
      <c r="AE217" t="s">
        <v>366</v>
      </c>
      <c r="AF217" t="s">
        <v>254</v>
      </c>
      <c r="AG217" t="s">
        <v>367</v>
      </c>
      <c r="AH217" t="s">
        <v>256</v>
      </c>
      <c r="AI217" t="s">
        <v>257</v>
      </c>
      <c r="AJ217" t="s">
        <v>206</v>
      </c>
      <c r="AK217">
        <v>21.350653734209079</v>
      </c>
      <c r="AL217">
        <v>40.493386061015762</v>
      </c>
      <c r="AM217">
        <v>30.9430023264187</v>
      </c>
      <c r="AN217">
        <v>32.386252116369008</v>
      </c>
      <c r="AO217">
        <v>25.72933298929258</v>
      </c>
      <c r="AP217">
        <v>12.437941879244169</v>
      </c>
      <c r="AQ217">
        <v>8.9416942433280084</v>
      </c>
      <c r="AR217">
        <v>13.62749963325196</v>
      </c>
      <c r="AS217">
        <v>41.928753200436198</v>
      </c>
      <c r="AT217">
        <v>25.897642349651989</v>
      </c>
      <c r="AU217">
        <v>21.99866027690857</v>
      </c>
      <c r="AV217">
        <v>2.2312826919834432</v>
      </c>
      <c r="AW217">
        <v>16.860115791939918</v>
      </c>
      <c r="AX217"/>
      <c r="AY217">
        <v>1168.522841</v>
      </c>
      <c r="AZ217">
        <v>1227.333703</v>
      </c>
      <c r="BA217">
        <v>1520.668003</v>
      </c>
      <c r="BB217">
        <v>1893.4311259999999</v>
      </c>
      <c r="BC217">
        <v>3298.0890059999979</v>
      </c>
      <c r="BD217">
        <v>613.98368999999991</v>
      </c>
      <c r="BE217">
        <v>824.15647200000001</v>
      </c>
      <c r="BF217">
        <v>934.66577900000004</v>
      </c>
      <c r="BG217">
        <v>1125.55341</v>
      </c>
      <c r="BH217">
        <v>588.97219199999972</v>
      </c>
      <c r="BI217">
        <v>771.19354499999963</v>
      </c>
      <c r="BJ217">
        <v>875.19872299999986</v>
      </c>
      <c r="BK217">
        <v>1063.059763</v>
      </c>
      <c r="BL217">
        <v>1054.101772</v>
      </c>
      <c r="BM217">
        <v>1257.1593330000001</v>
      </c>
      <c r="BN217">
        <v>781.50553100000059</v>
      </c>
      <c r="BO217">
        <v>527.41972699999985</v>
      </c>
      <c r="BP217">
        <v>1511.5292230000009</v>
      </c>
      <c r="BQ217">
        <v>971.22361099999989</v>
      </c>
      <c r="BR217">
        <v>776.61275999999998</v>
      </c>
      <c r="BS217">
        <v>380.05729700000018</v>
      </c>
      <c r="BT217">
        <v>140.580635</v>
      </c>
      <c r="BU217">
        <v>364.33178200000009</v>
      </c>
      <c r="BV217">
        <v>2062.180737000002</v>
      </c>
      <c r="BW217">
        <v>834.92102700000009</v>
      </c>
      <c r="BX217">
        <v>426.40886199999989</v>
      </c>
      <c r="BY217">
        <v>82.632762</v>
      </c>
      <c r="BZ217">
        <v>248.640725</v>
      </c>
      <c r="CA217"/>
    </row>
    <row r="218">
      <c r="A218" t="s">
        <v>595</v>
      </c>
      <c r="B218">
        <v>2014</v>
      </c>
      <c r="C218" t="s">
        <v>601</v>
      </c>
      <c r="D218">
        <v>126</v>
      </c>
      <c r="E218" t="s">
        <v>51</v>
      </c>
      <c r="F218" t="s">
        <v>22</v>
      </c>
      <c r="G218" t="s">
        <v>618</v>
      </c>
      <c r="H218">
        <v>2.133800188824424</v>
      </c>
      <c r="I218">
        <v>4.3266897941330313</v>
      </c>
      <c r="J218">
        <v>2.8682349323178831</v>
      </c>
      <c r="K218">
        <v>5.770083839476662</v>
      </c>
      <c r="L218">
        <v>1.08675704396647</v>
      </c>
      <c r="M218">
        <v>3.446994908970666</v>
      </c>
      <c r="N218">
        <v>2.518340060707235</v>
      </c>
      <c r="O218">
        <v>1.0198629548733751</v>
      </c>
      <c r="P218">
        <v>1.706833718372337</v>
      </c>
      <c r="Q218">
        <v>4.9737991503200002e-14</v>
      </c>
      <c r="R218">
        <v>2.0641501044921</v>
      </c>
      <c r="S218">
        <v>4.4912894040402733</v>
      </c>
      <c r="T218">
        <v>2.8811585635410348</v>
      </c>
      <c r="U218">
        <v>3.4453198856398468</v>
      </c>
      <c r="V218">
        <v>5.9561894875108186</v>
      </c>
      <c r="W218" t="s">
        <v>364</v>
      </c>
      <c r="X218" t="s">
        <v>365</v>
      </c>
      <c r="Y218" t="s">
        <v>247</v>
      </c>
      <c r="Z218" t="s">
        <v>248</v>
      </c>
      <c r="AA218" t="s">
        <v>249</v>
      </c>
      <c r="AB218" t="s">
        <v>250</v>
      </c>
      <c r="AC218" t="s">
        <v>251</v>
      </c>
      <c r="AD218" t="s">
        <v>252</v>
      </c>
      <c r="AE218" t="s">
        <v>366</v>
      </c>
      <c r="AF218" t="s">
        <v>254</v>
      </c>
      <c r="AG218" t="s">
        <v>367</v>
      </c>
      <c r="AH218" t="s">
        <v>256</v>
      </c>
      <c r="AI218" t="s">
        <v>257</v>
      </c>
      <c r="AJ218" t="s">
        <v>206</v>
      </c>
      <c r="AK218">
        <v>4.5804942420504631</v>
      </c>
      <c r="AL218">
        <v>3.1985172866134381</v>
      </c>
      <c r="AM218">
        <v>1.2305047518632619</v>
      </c>
      <c r="AN218">
        <v>0.45193849420159887</v>
      </c>
      <c r="AO218">
        <v>0.53753630439191369</v>
      </c>
      <c r="AP218">
        <v>0.24264988356986811</v>
      </c>
      <c r="AQ218">
        <v>4.3160870210403601</v>
      </c>
      <c r="AR218">
        <v>2.3634824211093668</v>
      </c>
      <c r="AS218">
        <v>11.71701932054456</v>
      </c>
      <c r="AT218">
        <v>1.1939067171791391</v>
      </c>
      <c r="AU218">
        <v>2.4601714744814061</v>
      </c>
      <c r="AV218">
        <v>3.4753304892460619</v>
      </c>
      <c r="AW218">
        <v>0.88140452037326611</v>
      </c>
      <c r="AX218"/>
      <c r="AY218">
        <v>165.48066299999999</v>
      </c>
      <c r="AZ218">
        <v>336.4753280000001</v>
      </c>
      <c r="BA218">
        <v>231.528144</v>
      </c>
      <c r="BB218">
        <v>448.6134009999999</v>
      </c>
      <c r="BC218">
        <v>83.788365999999982</v>
      </c>
      <c r="BD218">
        <v>70.359057000000007</v>
      </c>
      <c r="BE218">
        <v>51.237768000000003</v>
      </c>
      <c r="BF218">
        <v>20.625271999999999</v>
      </c>
      <c r="BG218">
        <v>34.730804000000013</v>
      </c>
      <c r="BH218">
        <v>0</v>
      </c>
      <c r="BI218">
        <v>118.37205299999999</v>
      </c>
      <c r="BJ218">
        <v>258.20465799999999</v>
      </c>
      <c r="BK218">
        <v>172.86833300000001</v>
      </c>
      <c r="BL218">
        <v>200.68134000000001</v>
      </c>
      <c r="BM218">
        <v>338.80661700000002</v>
      </c>
      <c r="BN218">
        <v>167.661451</v>
      </c>
      <c r="BO218">
        <v>42.359870000000001</v>
      </c>
      <c r="BP218">
        <v>60.108707999999993</v>
      </c>
      <c r="BQ218">
        <v>13.553076000000001</v>
      </c>
      <c r="BR218">
        <v>16.224965999999998</v>
      </c>
      <c r="BS218">
        <v>7.414479</v>
      </c>
      <c r="BT218">
        <v>67.857191</v>
      </c>
      <c r="BU218">
        <v>63.187803000000002</v>
      </c>
      <c r="BV218">
        <v>576.27784499999996</v>
      </c>
      <c r="BW218">
        <v>41.499122</v>
      </c>
      <c r="BX218">
        <v>48.745011000000012</v>
      </c>
      <c r="BY218">
        <v>140.07344499999999</v>
      </c>
      <c r="BZ218">
        <v>20.922934999999999</v>
      </c>
      <c r="CA218"/>
    </row>
    <row r="219">
      <c r="A219" t="s">
        <v>595</v>
      </c>
      <c r="B219">
        <v>2014</v>
      </c>
      <c r="C219" t="s">
        <v>601</v>
      </c>
      <c r="D219">
        <v>127</v>
      </c>
      <c r="E219" t="s">
        <v>51</v>
      </c>
      <c r="F219" t="s">
        <v>19</v>
      </c>
      <c r="G219" t="s">
        <v>619</v>
      </c>
      <c r="H219">
        <v>73.312152295918665</v>
      </c>
      <c r="I219">
        <v>69.105491361882656</v>
      </c>
      <c r="J219">
        <v>63.232922612221579</v>
      </c>
      <c r="K219">
        <v>43.448357865770632</v>
      </c>
      <c r="L219">
        <v>1.220562390327979</v>
      </c>
      <c r="M219">
        <v>23.863729582592239</v>
      </c>
      <c r="N219">
        <v>5.0330622610334892</v>
      </c>
      <c r="O219">
        <v>1.069296951748697</v>
      </c>
      <c r="P219">
        <v>0</v>
      </c>
      <c r="Q219">
        <v>0</v>
      </c>
      <c r="R219">
        <v>77.803569402363038</v>
      </c>
      <c r="S219">
        <v>71.793382040840498</v>
      </c>
      <c r="T219">
        <v>65.904184356574419</v>
      </c>
      <c r="U219">
        <v>62.951908884480893</v>
      </c>
      <c r="V219">
        <v>50.538846281706768</v>
      </c>
      <c r="W219" t="s">
        <v>364</v>
      </c>
      <c r="X219" t="s">
        <v>365</v>
      </c>
      <c r="Y219" t="s">
        <v>247</v>
      </c>
      <c r="Z219" t="s">
        <v>248</v>
      </c>
      <c r="AA219" t="s">
        <v>249</v>
      </c>
      <c r="AB219" t="s">
        <v>250</v>
      </c>
      <c r="AC219" t="s">
        <v>251</v>
      </c>
      <c r="AD219" t="s">
        <v>252</v>
      </c>
      <c r="AE219" t="s">
        <v>366</v>
      </c>
      <c r="AF219" t="s">
        <v>254</v>
      </c>
      <c r="AG219" t="s">
        <v>367</v>
      </c>
      <c r="AH219" t="s">
        <v>256</v>
      </c>
      <c r="AI219" t="s">
        <v>257</v>
      </c>
      <c r="AJ219" t="s">
        <v>206</v>
      </c>
      <c r="AK219">
        <v>64.1165925754093</v>
      </c>
      <c r="AL219">
        <v>29.24083221024414</v>
      </c>
      <c r="AM219">
        <v>4.097415177132695</v>
      </c>
      <c r="AN219">
        <v>57.607571513322689</v>
      </c>
      <c r="AO219">
        <v>49.204923598762967</v>
      </c>
      <c r="AP219">
        <v>68.154029762402587</v>
      </c>
      <c r="AQ219">
        <v>78.221525580304061</v>
      </c>
      <c r="AR219">
        <v>75.886390501946593</v>
      </c>
      <c r="AS219">
        <v>28.78900618130816</v>
      </c>
      <c r="AT219">
        <v>52.18111406482732</v>
      </c>
      <c r="AU219">
        <v>38.467194756516193</v>
      </c>
      <c r="AV219">
        <v>78.362077452724336</v>
      </c>
      <c r="AW219">
        <v>67.125851449059809</v>
      </c>
      <c r="AX219"/>
      <c r="AY219">
        <v>5648.4985089999891</v>
      </c>
      <c r="AZ219">
        <v>5324.882714000003</v>
      </c>
      <c r="BA219">
        <v>4867.4883799999971</v>
      </c>
      <c r="BB219">
        <v>3344.290943999998</v>
      </c>
      <c r="BC219">
        <v>94.051314999999988</v>
      </c>
      <c r="BD219">
        <v>480.68585499999989</v>
      </c>
      <c r="BE219">
        <v>102.091114</v>
      </c>
      <c r="BF219">
        <v>21.625004000000001</v>
      </c>
      <c r="BG219">
        <v>0</v>
      </c>
      <c r="BH219">
        <v>0</v>
      </c>
      <c r="BI219">
        <v>4418.7877389999894</v>
      </c>
      <c r="BJ219">
        <v>4076.1821819999991</v>
      </c>
      <c r="BK219">
        <v>3737.6536900000001</v>
      </c>
      <c r="BL219">
        <v>3567.3792269999972</v>
      </c>
      <c r="BM219">
        <v>2874.8070509999989</v>
      </c>
      <c r="BN219">
        <v>2346.882317999999</v>
      </c>
      <c r="BO219">
        <v>381.14620400000013</v>
      </c>
      <c r="BP219">
        <v>200.15390600000009</v>
      </c>
      <c r="BQ219">
        <v>1727.5797589999991</v>
      </c>
      <c r="BR219">
        <v>1485.1986849999989</v>
      </c>
      <c r="BS219">
        <v>2082.5339579999968</v>
      </c>
      <c r="BT219">
        <v>1229.79286</v>
      </c>
      <c r="BU219">
        <v>2028.8258760000001</v>
      </c>
      <c r="BV219">
        <v>1415.928914000001</v>
      </c>
      <c r="BW219">
        <v>1685.563796000001</v>
      </c>
      <c r="BX219">
        <v>746.28680899999949</v>
      </c>
      <c r="BY219">
        <v>2943.2142250000011</v>
      </c>
      <c r="BZ219">
        <v>1006.104551999999</v>
      </c>
      <c r="CA219"/>
    </row>
    <row r="220">
      <c r="A220" t="s">
        <v>595</v>
      </c>
      <c r="B220">
        <v>2014</v>
      </c>
      <c r="C220" t="s">
        <v>601</v>
      </c>
      <c r="D220">
        <v>128</v>
      </c>
      <c r="E220" t="s">
        <v>191</v>
      </c>
      <c r="F220" t="s">
        <v>50</v>
      </c>
      <c r="G220" t="s">
        <v>624</v>
      </c>
      <c r="H220">
        <v>61.802271337218841</v>
      </c>
      <c r="I220">
        <v>60.043249668063858</v>
      </c>
      <c r="J220">
        <v>58.516587148460331</v>
      </c>
      <c r="K220">
        <v>48.496559089562787</v>
      </c>
      <c r="L220">
        <v>43.812516477256217</v>
      </c>
      <c r="M220">
        <v>41.960276982088843</v>
      </c>
      <c r="N220">
        <v>43.953121574472313</v>
      </c>
      <c r="O220">
        <v>47.20279308915341</v>
      </c>
      <c r="P220">
        <v>56.275473730607438</v>
      </c>
      <c r="Q220">
        <v>29.053776405268671</v>
      </c>
      <c r="R220">
        <v>67.514983632408232</v>
      </c>
      <c r="S220">
        <v>65.154320153133142</v>
      </c>
      <c r="T220">
        <v>60.372891161708928</v>
      </c>
      <c r="U220">
        <v>55.514922994240059</v>
      </c>
      <c r="V220">
        <v>50.800516754626123</v>
      </c>
      <c r="W220" t="s">
        <v>364</v>
      </c>
      <c r="X220" t="s">
        <v>365</v>
      </c>
      <c r="Y220" t="s">
        <v>247</v>
      </c>
      <c r="Z220" t="s">
        <v>248</v>
      </c>
      <c r="AA220" t="s">
        <v>249</v>
      </c>
      <c r="AB220" t="s">
        <v>250</v>
      </c>
      <c r="AC220" t="s">
        <v>251</v>
      </c>
      <c r="AD220" t="s">
        <v>252</v>
      </c>
      <c r="AE220" t="s">
        <v>366</v>
      </c>
      <c r="AF220" t="s">
        <v>254</v>
      </c>
      <c r="AG220" t="s">
        <v>367</v>
      </c>
      <c r="AH220" t="s">
        <v>256</v>
      </c>
      <c r="AI220" t="s">
        <v>257</v>
      </c>
      <c r="AJ220" t="s">
        <v>206</v>
      </c>
      <c r="AK220">
        <v>68.206603039482587</v>
      </c>
      <c r="AL220">
        <v>59.936347207213892</v>
      </c>
      <c r="AM220">
        <v>32.684401043276438</v>
      </c>
      <c r="AN220">
        <v>77.219536829873121</v>
      </c>
      <c r="AO220">
        <v>51.194970823706718</v>
      </c>
      <c r="AP220">
        <v>39.356440209166387</v>
      </c>
      <c r="AQ220">
        <v>51.205451117276333</v>
      </c>
      <c r="AR220">
        <v>62.654804659498438</v>
      </c>
      <c r="AS220">
        <v>70.475629766073013</v>
      </c>
      <c r="AT220">
        <v>55.544565990192517</v>
      </c>
      <c r="AU220">
        <v>37.240019402101012</v>
      </c>
      <c r="AV220">
        <v>12.28504546517633</v>
      </c>
      <c r="AW220">
        <v>52.699811481725973</v>
      </c>
      <c r="AX220"/>
      <c r="AY220"/>
      <c r="AZ220"/>
      <c r="BA220"/>
      <c r="BB220"/>
      <c r="BC220"/>
      <c r="BD220"/>
      <c r="BE220"/>
      <c r="BF220"/>
      <c r="BG220"/>
      <c r="BH220"/>
      <c r="BI220"/>
      <c r="BJ220"/>
      <c r="BK220"/>
      <c r="BL220"/>
      <c r="BM220"/>
      <c r="BN220"/>
      <c r="BO220"/>
      <c r="BP220"/>
      <c r="BQ220"/>
      <c r="BR220"/>
      <c r="BS220"/>
      <c r="BT220"/>
      <c r="BU220"/>
      <c r="BV220"/>
      <c r="BW220"/>
      <c r="BX220"/>
      <c r="BY220"/>
      <c r="BZ220"/>
      <c r="CA220"/>
    </row>
    <row r="221">
      <c r="A221" t="s">
        <v>595</v>
      </c>
      <c r="B221">
        <v>2014</v>
      </c>
      <c r="C221" t="s">
        <v>601</v>
      </c>
      <c r="D221">
        <v>129</v>
      </c>
      <c r="E221" t="s">
        <v>191</v>
      </c>
      <c r="F221" t="s">
        <v>49</v>
      </c>
      <c r="G221" t="s">
        <v>206</v>
      </c>
      <c r="H221">
        <v>38.19772866278123</v>
      </c>
      <c r="I221">
        <v>39.956750331936171</v>
      </c>
      <c r="J221">
        <v>41.483412851539661</v>
      </c>
      <c r="K221">
        <v>51.503440910437192</v>
      </c>
      <c r="L221">
        <v>56.18748352274401</v>
      </c>
      <c r="M221">
        <v>58.039723017911108</v>
      </c>
      <c r="N221">
        <v>56.046878425527659</v>
      </c>
      <c r="O221">
        <v>52.797206910846533</v>
      </c>
      <c r="P221">
        <v>43.724526269392513</v>
      </c>
      <c r="Q221">
        <v>70.946223594731279</v>
      </c>
      <c r="R221">
        <v>32.485016367591733</v>
      </c>
      <c r="S221">
        <v>34.845679846866872</v>
      </c>
      <c r="T221">
        <v>39.6271088382911</v>
      </c>
      <c r="U221">
        <v>44.485077005759912</v>
      </c>
      <c r="V221">
        <v>49.199483245373827</v>
      </c>
      <c r="W221" t="s">
        <v>364</v>
      </c>
      <c r="X221" t="s">
        <v>365</v>
      </c>
      <c r="Y221" t="s">
        <v>247</v>
      </c>
      <c r="Z221" t="s">
        <v>248</v>
      </c>
      <c r="AA221" t="s">
        <v>249</v>
      </c>
      <c r="AB221" t="s">
        <v>250</v>
      </c>
      <c r="AC221" t="s">
        <v>251</v>
      </c>
      <c r="AD221" t="s">
        <v>252</v>
      </c>
      <c r="AE221" t="s">
        <v>366</v>
      </c>
      <c r="AF221" t="s">
        <v>254</v>
      </c>
      <c r="AG221" t="s">
        <v>367</v>
      </c>
      <c r="AH221" t="s">
        <v>256</v>
      </c>
      <c r="AI221" t="s">
        <v>257</v>
      </c>
      <c r="AJ221" t="s">
        <v>206</v>
      </c>
      <c r="AK221">
        <v>31.793396960517409</v>
      </c>
      <c r="AL221">
        <v>40.063652792786051</v>
      </c>
      <c r="AM221">
        <v>67.315598956723704</v>
      </c>
      <c r="AN221">
        <v>22.780463170126911</v>
      </c>
      <c r="AO221">
        <v>48.805029176293203</v>
      </c>
      <c r="AP221">
        <v>60.643559790833521</v>
      </c>
      <c r="AQ221">
        <v>48.794548882723603</v>
      </c>
      <c r="AR221">
        <v>37.345195340501597</v>
      </c>
      <c r="AS221">
        <v>29.52437023392692</v>
      </c>
      <c r="AT221">
        <v>44.455434009807412</v>
      </c>
      <c r="AU221">
        <v>62.759980597899002</v>
      </c>
      <c r="AV221">
        <v>87.714954534823647</v>
      </c>
      <c r="AW221">
        <v>47.300188518273963</v>
      </c>
      <c r="AX221"/>
      <c r="AY221"/>
      <c r="AZ221"/>
      <c r="BA221"/>
      <c r="BB221"/>
      <c r="BC221"/>
      <c r="BD221"/>
      <c r="BE221"/>
      <c r="BF221"/>
      <c r="BG221"/>
      <c r="BH221"/>
      <c r="BI221"/>
      <c r="BJ221"/>
      <c r="BK221"/>
      <c r="BL221"/>
      <c r="BM221"/>
      <c r="BN221"/>
      <c r="BO221"/>
      <c r="BP221"/>
      <c r="BQ221"/>
      <c r="BR221"/>
      <c r="BS221"/>
      <c r="BT221"/>
      <c r="BU221"/>
      <c r="BV221"/>
      <c r="BW221"/>
      <c r="BX221"/>
      <c r="BY221"/>
      <c r="BZ221"/>
      <c r="CA221"/>
    </row>
    <row r="222">
      <c r="A222" t="s">
        <v>595</v>
      </c>
      <c r="B222">
        <v>2014</v>
      </c>
      <c r="C222" t="s">
        <v>601</v>
      </c>
      <c r="D222">
        <v>135</v>
      </c>
      <c r="E222" t="s">
        <v>46</v>
      </c>
      <c r="F222" t="s">
        <v>45</v>
      </c>
      <c r="G222" t="s">
        <v>625</v>
      </c>
      <c r="H222">
        <v>0</v>
      </c>
      <c r="I222">
        <v>0</v>
      </c>
      <c r="J222">
        <v>0</v>
      </c>
      <c r="K222">
        <v>0.25228186297756672</v>
      </c>
      <c r="L222">
        <v>2.0208193231173039</v>
      </c>
      <c r="M222">
        <v>0.9635545010569645</v>
      </c>
      <c r="N222">
        <v>0</v>
      </c>
      <c r="O222">
        <v>0</v>
      </c>
      <c r="P222">
        <v>1.6640835116938999</v>
      </c>
      <c r="Q222">
        <v>6.0131029592236747</v>
      </c>
      <c r="R222">
        <v>0</v>
      </c>
      <c r="S222">
        <v>0</v>
      </c>
      <c r="T222">
        <v>0</v>
      </c>
      <c r="U222">
        <v>0</v>
      </c>
      <c r="V222">
        <v>0</v>
      </c>
      <c r="W222" t="s">
        <v>364</v>
      </c>
      <c r="X222" t="s">
        <v>365</v>
      </c>
      <c r="Y222" t="s">
        <v>247</v>
      </c>
      <c r="Z222" t="s">
        <v>248</v>
      </c>
      <c r="AA222" t="s">
        <v>249</v>
      </c>
      <c r="AB222" t="s">
        <v>250</v>
      </c>
      <c r="AC222" t="s">
        <v>251</v>
      </c>
      <c r="AD222" t="s">
        <v>252</v>
      </c>
      <c r="AE222" t="s">
        <v>366</v>
      </c>
      <c r="AF222" t="s">
        <v>254</v>
      </c>
      <c r="AG222" t="s">
        <v>367</v>
      </c>
      <c r="AH222" t="s">
        <v>256</v>
      </c>
      <c r="AI222" t="s">
        <v>257</v>
      </c>
      <c r="AJ222" t="s">
        <v>206</v>
      </c>
      <c r="AK222">
        <v>0</v>
      </c>
      <c r="AL222">
        <v>0</v>
      </c>
      <c r="AM222">
        <v>2.9287495619344308</v>
      </c>
      <c r="AN222">
        <v>0</v>
      </c>
      <c r="AO222">
        <v>0</v>
      </c>
      <c r="AP222">
        <v>0</v>
      </c>
      <c r="AQ222">
        <v>0</v>
      </c>
      <c r="AR222">
        <v>0</v>
      </c>
      <c r="AS222">
        <v>0.2580433882559231</v>
      </c>
      <c r="AT222">
        <v>0</v>
      </c>
      <c r="AU222">
        <v>0</v>
      </c>
      <c r="AV222">
        <v>0.5160215979426015</v>
      </c>
      <c r="AW222">
        <v>0</v>
      </c>
      <c r="AX222"/>
      <c r="AY222"/>
      <c r="AZ222"/>
      <c r="BA222"/>
      <c r="BB222"/>
      <c r="BC222"/>
      <c r="BD222"/>
      <c r="BE222"/>
      <c r="BF222"/>
      <c r="BG222"/>
      <c r="BH222"/>
      <c r="BI222"/>
      <c r="BJ222"/>
      <c r="BK222"/>
      <c r="BL222"/>
      <c r="BM222"/>
      <c r="BN222"/>
      <c r="BO222"/>
      <c r="BP222"/>
      <c r="BQ222"/>
      <c r="BR222"/>
      <c r="BS222"/>
      <c r="BT222"/>
      <c r="BU222"/>
      <c r="BV222"/>
      <c r="BW222"/>
      <c r="BX222"/>
      <c r="BY222"/>
      <c r="BZ222"/>
      <c r="CA222"/>
    </row>
    <row r="223">
      <c r="A223" t="s">
        <v>595</v>
      </c>
      <c r="B223">
        <v>2014</v>
      </c>
      <c r="C223" t="s">
        <v>601</v>
      </c>
      <c r="D223">
        <v>136</v>
      </c>
      <c r="E223" t="s">
        <v>46</v>
      </c>
      <c r="F223" t="s">
        <v>44</v>
      </c>
      <c r="G223" t="s">
        <v>626</v>
      </c>
      <c r="H223">
        <v>0.3750820903144339</v>
      </c>
      <c r="I223">
        <v>0.57360742377516338</v>
      </c>
      <c r="J223">
        <v>0.74235006001430826</v>
      </c>
      <c r="K223">
        <v>1.31108088982494</v>
      </c>
      <c r="L223">
        <v>6.1463747334874714</v>
      </c>
      <c r="M223">
        <v>1.422308283542977</v>
      </c>
      <c r="N223">
        <v>0</v>
      </c>
      <c r="O223">
        <v>3.1496329968334309</v>
      </c>
      <c r="P223">
        <v>6.0072465498720353</v>
      </c>
      <c r="Q223">
        <v>14.197415993470431</v>
      </c>
      <c r="R223">
        <v>0.13782283602040801</v>
      </c>
      <c r="S223">
        <v>0.28696089379016548</v>
      </c>
      <c r="T223">
        <v>0.8277262294580775</v>
      </c>
      <c r="U223">
        <v>0.8583317436492276</v>
      </c>
      <c r="V223">
        <v>1.456105272626933</v>
      </c>
      <c r="W223" t="s">
        <v>364</v>
      </c>
      <c r="X223" t="s">
        <v>365</v>
      </c>
      <c r="Y223" t="s">
        <v>247</v>
      </c>
      <c r="Z223" t="s">
        <v>248</v>
      </c>
      <c r="AA223" t="s">
        <v>249</v>
      </c>
      <c r="AB223" t="s">
        <v>250</v>
      </c>
      <c r="AC223" t="s">
        <v>251</v>
      </c>
      <c r="AD223" t="s">
        <v>252</v>
      </c>
      <c r="AE223" t="s">
        <v>366</v>
      </c>
      <c r="AF223" t="s">
        <v>254</v>
      </c>
      <c r="AG223" t="s">
        <v>367</v>
      </c>
      <c r="AH223" t="s">
        <v>256</v>
      </c>
      <c r="AI223" t="s">
        <v>257</v>
      </c>
      <c r="AJ223" t="s">
        <v>206</v>
      </c>
      <c r="AK223">
        <v>0.12874899482605409</v>
      </c>
      <c r="AL223">
        <v>0.62803050988665277</v>
      </c>
      <c r="AM223">
        <v>6.85635538432029</v>
      </c>
      <c r="AN223">
        <v>0.062661606099444503</v>
      </c>
      <c r="AO223">
        <v>0</v>
      </c>
      <c r="AP223">
        <v>0.0435340879810703</v>
      </c>
      <c r="AQ223">
        <v>0.045726083645283001</v>
      </c>
      <c r="AR223">
        <v>0</v>
      </c>
      <c r="AS223">
        <v>2.582420606704193</v>
      </c>
      <c r="AT223">
        <v>0</v>
      </c>
      <c r="AU223">
        <v>11.61193252831252</v>
      </c>
      <c r="AV223">
        <v>0</v>
      </c>
      <c r="AW223">
        <v>0.0545938633393857</v>
      </c>
      <c r="AX223"/>
      <c r="AY223"/>
      <c r="AZ223"/>
      <c r="BA223"/>
      <c r="BB223"/>
      <c r="BC223"/>
      <c r="BD223"/>
      <c r="BE223"/>
      <c r="BF223"/>
      <c r="BG223"/>
      <c r="BH223"/>
      <c r="BI223"/>
      <c r="BJ223"/>
      <c r="BK223"/>
      <c r="BL223"/>
      <c r="BM223"/>
      <c r="BN223"/>
      <c r="BO223"/>
      <c r="BP223"/>
      <c r="BQ223"/>
      <c r="BR223"/>
      <c r="BS223"/>
      <c r="BT223"/>
      <c r="BU223"/>
      <c r="BV223"/>
      <c r="BW223"/>
      <c r="BX223"/>
      <c r="BY223"/>
      <c r="BZ223"/>
      <c r="CA223"/>
    </row>
    <row r="224">
      <c r="A224" t="s">
        <v>595</v>
      </c>
      <c r="B224">
        <v>2014</v>
      </c>
      <c r="C224" t="s">
        <v>601</v>
      </c>
      <c r="D224">
        <v>137</v>
      </c>
      <c r="E224" t="s">
        <v>46</v>
      </c>
      <c r="F224" t="s">
        <v>43</v>
      </c>
      <c r="G224" t="s">
        <v>627</v>
      </c>
      <c r="H224">
        <v>24.178965424942469</v>
      </c>
      <c r="I224">
        <v>25.99421142020914</v>
      </c>
      <c r="J224">
        <v>33.156492395446222</v>
      </c>
      <c r="K224">
        <v>49.218195541950188</v>
      </c>
      <c r="L224">
        <v>89.525486509100688</v>
      </c>
      <c r="M224">
        <v>70.303412723837198</v>
      </c>
      <c r="N224">
        <v>92.448597678259304</v>
      </c>
      <c r="O224">
        <v>94.761207096544553</v>
      </c>
      <c r="P224">
        <v>90.621836220061766</v>
      </c>
      <c r="Q224">
        <v>79.789481047305856</v>
      </c>
      <c r="R224">
        <v>19.99445765712446</v>
      </c>
      <c r="S224">
        <v>23.428367661329069</v>
      </c>
      <c r="T224">
        <v>30.386930850426459</v>
      </c>
      <c r="U224">
        <v>32.744439486230043</v>
      </c>
      <c r="V224">
        <v>42.048858958155471</v>
      </c>
      <c r="W224" t="s">
        <v>364</v>
      </c>
      <c r="X224" t="s">
        <v>365</v>
      </c>
      <c r="Y224" t="s">
        <v>247</v>
      </c>
      <c r="Z224" t="s">
        <v>248</v>
      </c>
      <c r="AA224" t="s">
        <v>249</v>
      </c>
      <c r="AB224" t="s">
        <v>250</v>
      </c>
      <c r="AC224" t="s">
        <v>251</v>
      </c>
      <c r="AD224" t="s">
        <v>252</v>
      </c>
      <c r="AE224" t="s">
        <v>366</v>
      </c>
      <c r="AF224" t="s">
        <v>254</v>
      </c>
      <c r="AG224" t="s">
        <v>367</v>
      </c>
      <c r="AH224" t="s">
        <v>256</v>
      </c>
      <c r="AI224" t="s">
        <v>257</v>
      </c>
      <c r="AJ224" t="s">
        <v>206</v>
      </c>
      <c r="AK224">
        <v>31.17416418771418</v>
      </c>
      <c r="AL224">
        <v>66.932619993255798</v>
      </c>
      <c r="AM224">
        <v>84.88697512474927</v>
      </c>
      <c r="AN224">
        <v>41.877828386376237</v>
      </c>
      <c r="AO224">
        <v>50.257540096845148</v>
      </c>
      <c r="AP224">
        <v>31.559786266046501</v>
      </c>
      <c r="AQ224">
        <v>17.416661315010298</v>
      </c>
      <c r="AR224">
        <v>21.750127076944029</v>
      </c>
      <c r="AS224">
        <v>56.653510503187199</v>
      </c>
      <c r="AT224">
        <v>46.624979217993577</v>
      </c>
      <c r="AU224">
        <v>47.460701240689907</v>
      </c>
      <c r="AV224">
        <v>17.646570460087009</v>
      </c>
      <c r="AW224">
        <v>31.93815016722758</v>
      </c>
      <c r="AX224"/>
      <c r="AY224"/>
      <c r="AZ224"/>
      <c r="BA224"/>
      <c r="BB224"/>
      <c r="BC224"/>
      <c r="BD224"/>
      <c r="BE224"/>
      <c r="BF224"/>
      <c r="BG224"/>
      <c r="BH224"/>
      <c r="BI224"/>
      <c r="BJ224"/>
      <c r="BK224"/>
      <c r="BL224"/>
      <c r="BM224"/>
      <c r="BN224"/>
      <c r="BO224"/>
      <c r="BP224"/>
      <c r="BQ224"/>
      <c r="BR224"/>
      <c r="BS224"/>
      <c r="BT224"/>
      <c r="BU224"/>
      <c r="BV224"/>
      <c r="BW224"/>
      <c r="BX224"/>
      <c r="BY224"/>
      <c r="BZ224"/>
      <c r="CA224"/>
    </row>
    <row r="225">
      <c r="A225" t="s">
        <v>595</v>
      </c>
      <c r="B225">
        <v>2014</v>
      </c>
      <c r="C225" t="s">
        <v>601</v>
      </c>
      <c r="D225">
        <v>138</v>
      </c>
      <c r="E225" t="s">
        <v>46</v>
      </c>
      <c r="F225" t="s">
        <v>42</v>
      </c>
      <c r="G225" t="s">
        <v>206</v>
      </c>
      <c r="H225">
        <v>2.1473840666592929</v>
      </c>
      <c r="I225">
        <v>4.3643445719071767</v>
      </c>
      <c r="J225">
        <v>3.0014176754487392</v>
      </c>
      <c r="K225">
        <v>5.8214103275286311</v>
      </c>
      <c r="L225">
        <v>1.0870831759959849</v>
      </c>
      <c r="M225">
        <v>3.487114714913059</v>
      </c>
      <c r="N225">
        <v>2.5234449973750479</v>
      </c>
      <c r="O225">
        <v>1.019862954873338</v>
      </c>
      <c r="P225">
        <v>1.706833718372279</v>
      </c>
      <c r="Q225">
        <v>0</v>
      </c>
      <c r="R225">
        <v>2.0837057454146239</v>
      </c>
      <c r="S225">
        <v>4.5443699946882843</v>
      </c>
      <c r="T225">
        <v>3.0407212887428101</v>
      </c>
      <c r="U225">
        <v>3.5362183290177418</v>
      </c>
      <c r="V225">
        <v>5.9561894875107928</v>
      </c>
      <c r="W225" t="s">
        <v>364</v>
      </c>
      <c r="X225" t="s">
        <v>365</v>
      </c>
      <c r="Y225" t="s">
        <v>247</v>
      </c>
      <c r="Z225" t="s">
        <v>248</v>
      </c>
      <c r="AA225" t="s">
        <v>249</v>
      </c>
      <c r="AB225" t="s">
        <v>250</v>
      </c>
      <c r="AC225" t="s">
        <v>251</v>
      </c>
      <c r="AD225" t="s">
        <v>252</v>
      </c>
      <c r="AE225" t="s">
        <v>366</v>
      </c>
      <c r="AF225" t="s">
        <v>254</v>
      </c>
      <c r="AG225" t="s">
        <v>367</v>
      </c>
      <c r="AH225" t="s">
        <v>256</v>
      </c>
      <c r="AI225" t="s">
        <v>257</v>
      </c>
      <c r="AJ225" t="s">
        <v>206</v>
      </c>
      <c r="AK225">
        <v>4.580494242050424</v>
      </c>
      <c r="AL225">
        <v>3.244644438255325</v>
      </c>
      <c r="AM225">
        <v>1.2305047518634851</v>
      </c>
      <c r="AN225">
        <v>0.4519384942015276</v>
      </c>
      <c r="AO225">
        <v>0.53753630439184474</v>
      </c>
      <c r="AP225">
        <v>0.24264988356973041</v>
      </c>
      <c r="AQ225">
        <v>4.3160870210403388</v>
      </c>
      <c r="AR225">
        <v>2.3634824211094951</v>
      </c>
      <c r="AS225">
        <v>11.71701932054475</v>
      </c>
      <c r="AT225">
        <v>1.282533760698239</v>
      </c>
      <c r="AU225">
        <v>2.5093397106181299</v>
      </c>
      <c r="AV225">
        <v>3.717865112567377</v>
      </c>
      <c r="AW225">
        <v>1.385465738928962</v>
      </c>
      <c r="AX225"/>
      <c r="AY225"/>
      <c r="AZ225"/>
      <c r="BA225"/>
      <c r="BB225"/>
      <c r="BC225"/>
      <c r="BD225"/>
      <c r="BE225"/>
      <c r="BF225"/>
      <c r="BG225"/>
      <c r="BH225"/>
      <c r="BI225"/>
      <c r="BJ225"/>
      <c r="BK225"/>
      <c r="BL225"/>
      <c r="BM225"/>
      <c r="BN225"/>
      <c r="BO225"/>
      <c r="BP225"/>
      <c r="BQ225"/>
      <c r="BR225"/>
      <c r="BS225"/>
      <c r="BT225"/>
      <c r="BU225"/>
      <c r="BV225"/>
      <c r="BW225"/>
      <c r="BX225"/>
      <c r="BY225"/>
      <c r="BZ225"/>
      <c r="CA225"/>
    </row>
    <row r="226">
      <c r="A226" t="s">
        <v>595</v>
      </c>
      <c r="B226">
        <v>2014</v>
      </c>
      <c r="C226" t="s">
        <v>601</v>
      </c>
      <c r="D226">
        <v>139</v>
      </c>
      <c r="E226" t="s">
        <v>46</v>
      </c>
      <c r="F226" t="s">
        <v>19</v>
      </c>
      <c r="G226" t="s">
        <v>206</v>
      </c>
      <c r="H226">
        <v>73.29856841808369</v>
      </c>
      <c r="I226">
        <v>69.067836584108363</v>
      </c>
      <c r="J226">
        <v>63.099739869090563</v>
      </c>
      <c r="K226">
        <v>43.397031377718633</v>
      </c>
      <c r="L226">
        <v>1.2202362582986619</v>
      </c>
      <c r="M226">
        <v>23.82360977664985</v>
      </c>
      <c r="N226">
        <v>5.0279573243656071</v>
      </c>
      <c r="O226">
        <v>1.069296951748697</v>
      </c>
      <c r="P226">
        <v>0</v>
      </c>
      <c r="Q226">
        <v>0</v>
      </c>
      <c r="R226">
        <v>77.784013761440534</v>
      </c>
      <c r="S226">
        <v>71.74030145019232</v>
      </c>
      <c r="T226">
        <v>65.744621631372553</v>
      </c>
      <c r="U226">
        <v>62.86101044110297</v>
      </c>
      <c r="V226">
        <v>50.538846281706768</v>
      </c>
      <c r="W226" t="s">
        <v>364</v>
      </c>
      <c r="X226" t="s">
        <v>365</v>
      </c>
      <c r="Y226" t="s">
        <v>247</v>
      </c>
      <c r="Z226" t="s">
        <v>248</v>
      </c>
      <c r="AA226" t="s">
        <v>249</v>
      </c>
      <c r="AB226" t="s">
        <v>250</v>
      </c>
      <c r="AC226" t="s">
        <v>251</v>
      </c>
      <c r="AD226" t="s">
        <v>252</v>
      </c>
      <c r="AE226" t="s">
        <v>366</v>
      </c>
      <c r="AF226" t="s">
        <v>254</v>
      </c>
      <c r="AG226" t="s">
        <v>367</v>
      </c>
      <c r="AH226" t="s">
        <v>256</v>
      </c>
      <c r="AI226" t="s">
        <v>257</v>
      </c>
      <c r="AJ226" t="s">
        <v>206</v>
      </c>
      <c r="AK226">
        <v>64.1165925754093</v>
      </c>
      <c r="AL226">
        <v>29.19470505860216</v>
      </c>
      <c r="AM226">
        <v>4.097415177132695</v>
      </c>
      <c r="AN226">
        <v>57.607571513322689</v>
      </c>
      <c r="AO226">
        <v>49.204923598762967</v>
      </c>
      <c r="AP226">
        <v>68.154029762402587</v>
      </c>
      <c r="AQ226">
        <v>78.221525580304061</v>
      </c>
      <c r="AR226">
        <v>75.886390501946593</v>
      </c>
      <c r="AS226">
        <v>28.78900618130816</v>
      </c>
      <c r="AT226">
        <v>52.092487021308067</v>
      </c>
      <c r="AU226">
        <v>38.418026520379406</v>
      </c>
      <c r="AV226">
        <v>78.119542829403045</v>
      </c>
      <c r="AW226">
        <v>66.621790230504047</v>
      </c>
      <c r="AX226"/>
      <c r="AY226"/>
      <c r="AZ226"/>
      <c r="BA226"/>
      <c r="BB226"/>
      <c r="BC226"/>
      <c r="BD226"/>
      <c r="BE226"/>
      <c r="BF226"/>
      <c r="BG226"/>
      <c r="BH226"/>
      <c r="BI226"/>
      <c r="BJ226"/>
      <c r="BK226"/>
      <c r="BL226"/>
      <c r="BM226"/>
      <c r="BN226"/>
      <c r="BO226"/>
      <c r="BP226"/>
      <c r="BQ226"/>
      <c r="BR226"/>
      <c r="BS226"/>
      <c r="BT226"/>
      <c r="BU226"/>
      <c r="BV226"/>
      <c r="BW226"/>
      <c r="BX226"/>
      <c r="BY226"/>
      <c r="BZ226"/>
      <c r="CA226"/>
    </row>
    <row r="227">
      <c r="A227" t="s">
        <v>595</v>
      </c>
      <c r="B227">
        <v>2014</v>
      </c>
      <c r="C227" t="s">
        <v>601</v>
      </c>
      <c r="D227">
        <v>148</v>
      </c>
      <c r="E227" t="s">
        <v>110</v>
      </c>
      <c r="F227" t="s">
        <v>50</v>
      </c>
      <c r="G227" t="s">
        <v>206</v>
      </c>
      <c r="H227">
        <v>15.16350783711116</v>
      </c>
      <c r="I227">
        <v>15.919464932081979</v>
      </c>
      <c r="J227">
        <v>19.71319660686062</v>
      </c>
      <c r="K227">
        <v>24.570018387303069</v>
      </c>
      <c r="L227">
        <v>42.789915145975279</v>
      </c>
      <c r="M227">
        <v>30.430077539493141</v>
      </c>
      <c r="N227">
        <v>40.589463739378132</v>
      </c>
      <c r="O227">
        <v>46.216651261129073</v>
      </c>
      <c r="P227">
        <v>55.314944969799697</v>
      </c>
      <c r="Q227">
        <v>29.053776405268671</v>
      </c>
      <c r="R227">
        <v>13.57533623703536</v>
      </c>
      <c r="S227">
        <v>15.40338910613573</v>
      </c>
      <c r="T227">
        <v>18.699020210717158</v>
      </c>
      <c r="U227">
        <v>18.57439265053981</v>
      </c>
      <c r="V227">
        <v>22.100746643152728</v>
      </c>
      <c r="W227" t="s">
        <v>364</v>
      </c>
      <c r="X227" t="s">
        <v>365</v>
      </c>
      <c r="Y227" t="s">
        <v>247</v>
      </c>
      <c r="Z227" t="s">
        <v>248</v>
      </c>
      <c r="AA227" t="s">
        <v>249</v>
      </c>
      <c r="AB227" t="s">
        <v>250</v>
      </c>
      <c r="AC227" t="s">
        <v>251</v>
      </c>
      <c r="AD227" t="s">
        <v>252</v>
      </c>
      <c r="AE227" t="s">
        <v>366</v>
      </c>
      <c r="AF227" t="s">
        <v>254</v>
      </c>
      <c r="AG227" t="s">
        <v>367</v>
      </c>
      <c r="AH227" t="s">
        <v>256</v>
      </c>
      <c r="AI227" t="s">
        <v>257</v>
      </c>
      <c r="AJ227" t="s">
        <v>206</v>
      </c>
      <c r="AK227">
        <v>21.350653734209079</v>
      </c>
      <c r="AL227">
        <v>40.398837008628483</v>
      </c>
      <c r="AM227">
        <v>30.943002326418711</v>
      </c>
      <c r="AN227">
        <v>32.386252116369008</v>
      </c>
      <c r="AO227">
        <v>25.72933298929259</v>
      </c>
      <c r="AP227">
        <v>12.437941879244169</v>
      </c>
      <c r="AQ227">
        <v>8.9416942433280084</v>
      </c>
      <c r="AR227">
        <v>13.62749963325196</v>
      </c>
      <c r="AS227">
        <v>41.928753200436198</v>
      </c>
      <c r="AT227">
        <v>25.80330264925475</v>
      </c>
      <c r="AU227">
        <v>21.951060599331601</v>
      </c>
      <c r="AV227">
        <v>2.193259850179905</v>
      </c>
      <c r="AW227">
        <v>16.46438254432076</v>
      </c>
      <c r="AX227"/>
      <c r="AY227"/>
      <c r="AZ227"/>
      <c r="BA227"/>
      <c r="BB227"/>
      <c r="BC227"/>
      <c r="BD227"/>
      <c r="BE227"/>
      <c r="BF227"/>
      <c r="BG227"/>
      <c r="BH227"/>
      <c r="BI227"/>
      <c r="BJ227"/>
      <c r="BK227"/>
      <c r="BL227"/>
      <c r="BM227"/>
      <c r="BN227"/>
      <c r="BO227"/>
      <c r="BP227"/>
      <c r="BQ227"/>
      <c r="BR227"/>
      <c r="BS227"/>
      <c r="BT227"/>
      <c r="BU227"/>
      <c r="BV227"/>
      <c r="BW227"/>
      <c r="BX227"/>
      <c r="BY227"/>
      <c r="BZ227"/>
      <c r="CA227"/>
    </row>
    <row r="228">
      <c r="A228" t="s">
        <v>595</v>
      </c>
      <c r="B228">
        <v>2014</v>
      </c>
      <c r="C228" t="s">
        <v>601</v>
      </c>
      <c r="D228">
        <v>149</v>
      </c>
      <c r="E228" t="s">
        <v>110</v>
      </c>
      <c r="F228" t="s">
        <v>49</v>
      </c>
      <c r="G228" t="s">
        <v>206</v>
      </c>
      <c r="H228">
        <v>9.372010856648135</v>
      </c>
      <c r="I228">
        <v>10.593865076019361</v>
      </c>
      <c r="J228">
        <v>13.975023379118699</v>
      </c>
      <c r="K228">
        <v>26.09340773727514</v>
      </c>
      <c r="L228">
        <v>54.876045603365156</v>
      </c>
      <c r="M228">
        <v>42.091077534107782</v>
      </c>
      <c r="N228">
        <v>51.757705893625172</v>
      </c>
      <c r="O228">
        <v>51.694188832248862</v>
      </c>
      <c r="P228">
        <v>42.978221311827973</v>
      </c>
      <c r="Q228">
        <v>70.946223594731279</v>
      </c>
      <c r="R228">
        <v>6.5318096240190808</v>
      </c>
      <c r="S228">
        <v>8.2380042349856648</v>
      </c>
      <c r="T228">
        <v>12.273523675961711</v>
      </c>
      <c r="U228">
        <v>14.883985112979721</v>
      </c>
      <c r="V228">
        <v>21.404217587629681</v>
      </c>
      <c r="W228" t="s">
        <v>364</v>
      </c>
      <c r="X228" t="s">
        <v>365</v>
      </c>
      <c r="Y228" t="s">
        <v>247</v>
      </c>
      <c r="Z228" t="s">
        <v>248</v>
      </c>
      <c r="AA228" t="s">
        <v>249</v>
      </c>
      <c r="AB228" t="s">
        <v>250</v>
      </c>
      <c r="AC228" t="s">
        <v>251</v>
      </c>
      <c r="AD228" t="s">
        <v>252</v>
      </c>
      <c r="AE228" t="s">
        <v>366</v>
      </c>
      <c r="AF228" t="s">
        <v>254</v>
      </c>
      <c r="AG228" t="s">
        <v>367</v>
      </c>
      <c r="AH228" t="s">
        <v>256</v>
      </c>
      <c r="AI228" t="s">
        <v>257</v>
      </c>
      <c r="AJ228" t="s">
        <v>206</v>
      </c>
      <c r="AK228">
        <v>9.9522594483311515</v>
      </c>
      <c r="AL228">
        <v>27.004064387681652</v>
      </c>
      <c r="AM228">
        <v>63.729077744585332</v>
      </c>
      <c r="AN228">
        <v>9.5542378761066882</v>
      </c>
      <c r="AO228">
        <v>24.528207107552539</v>
      </c>
      <c r="AP228">
        <v>19.16537847478337</v>
      </c>
      <c r="AQ228">
        <v>8.5206931553275655</v>
      </c>
      <c r="AR228">
        <v>8.1226274436920782</v>
      </c>
      <c r="AS228">
        <v>17.56522129771108</v>
      </c>
      <c r="AT228">
        <v>20.651831510603131</v>
      </c>
      <c r="AU228">
        <v>36.993754553189952</v>
      </c>
      <c r="AV228">
        <v>15.659827111500491</v>
      </c>
      <c r="AW228">
        <v>14.77744182165423</v>
      </c>
      <c r="AX228"/>
      <c r="AY228"/>
      <c r="AZ228"/>
      <c r="BA228"/>
      <c r="BB228"/>
      <c r="BC228"/>
      <c r="BD228"/>
      <c r="BE228"/>
      <c r="BF228"/>
      <c r="BG228"/>
      <c r="BH228"/>
      <c r="BI228"/>
      <c r="BJ228"/>
      <c r="BK228"/>
      <c r="BL228"/>
      <c r="BM228"/>
      <c r="BN228"/>
      <c r="BO228"/>
      <c r="BP228"/>
      <c r="BQ228"/>
      <c r="BR228"/>
      <c r="BS228"/>
      <c r="BT228"/>
      <c r="BU228"/>
      <c r="BV228"/>
      <c r="BW228"/>
      <c r="BX228"/>
      <c r="BY228"/>
      <c r="BZ228"/>
      <c r="CA228"/>
    </row>
    <row r="229">
      <c r="A229" t="s">
        <v>595</v>
      </c>
      <c r="B229">
        <v>2014</v>
      </c>
      <c r="C229" t="s">
        <v>601</v>
      </c>
      <c r="D229">
        <v>150</v>
      </c>
      <c r="E229" t="s">
        <v>110</v>
      </c>
      <c r="F229" t="s">
        <v>112</v>
      </c>
      <c r="G229" t="s">
        <v>206</v>
      </c>
      <c r="H229">
        <v>75.464481306240558</v>
      </c>
      <c r="I229">
        <v>73.486669991898495</v>
      </c>
      <c r="J229">
        <v>66.311780014020457</v>
      </c>
      <c r="K229">
        <v>49.336573875421728</v>
      </c>
      <c r="L229">
        <v>2.3340392506597558</v>
      </c>
      <c r="M229">
        <v>27.478844926399098</v>
      </c>
      <c r="N229">
        <v>7.6528303669966284</v>
      </c>
      <c r="O229">
        <v>2.0891599066220352</v>
      </c>
      <c r="P229">
        <v>1.706833718372279</v>
      </c>
      <c r="Q229">
        <v>0</v>
      </c>
      <c r="R229">
        <v>79.89285413894558</v>
      </c>
      <c r="S229">
        <v>76.358606658878443</v>
      </c>
      <c r="T229">
        <v>69.027456113321051</v>
      </c>
      <c r="U229">
        <v>66.541622236480421</v>
      </c>
      <c r="V229">
        <v>56.495035769217559</v>
      </c>
      <c r="W229" t="s">
        <v>364</v>
      </c>
      <c r="X229" t="s">
        <v>365</v>
      </c>
      <c r="Y229" t="s">
        <v>247</v>
      </c>
      <c r="Z229" t="s">
        <v>248</v>
      </c>
      <c r="AA229" t="s">
        <v>249</v>
      </c>
      <c r="AB229" t="s">
        <v>250</v>
      </c>
      <c r="AC229" t="s">
        <v>251</v>
      </c>
      <c r="AD229" t="s">
        <v>252</v>
      </c>
      <c r="AE229" t="s">
        <v>366</v>
      </c>
      <c r="AF229" t="s">
        <v>254</v>
      </c>
      <c r="AG229" t="s">
        <v>367</v>
      </c>
      <c r="AH229" t="s">
        <v>256</v>
      </c>
      <c r="AI229" t="s">
        <v>257</v>
      </c>
      <c r="AJ229" t="s">
        <v>206</v>
      </c>
      <c r="AK229">
        <v>68.69708681745972</v>
      </c>
      <c r="AL229">
        <v>32.597098603689787</v>
      </c>
      <c r="AM229">
        <v>5.3279199289961801</v>
      </c>
      <c r="AN229">
        <v>58.059510007524217</v>
      </c>
      <c r="AO229">
        <v>49.74245990315481</v>
      </c>
      <c r="AP229">
        <v>68.396679645972313</v>
      </c>
      <c r="AQ229">
        <v>82.537612601344378</v>
      </c>
      <c r="AR229">
        <v>78.249872923056103</v>
      </c>
      <c r="AS229">
        <v>40.506025501852889</v>
      </c>
      <c r="AT229">
        <v>53.544865840141973</v>
      </c>
      <c r="AU229">
        <v>41.055184847478401</v>
      </c>
      <c r="AV229">
        <v>82.146913038319596</v>
      </c>
      <c r="AW229">
        <v>68.758175634024909</v>
      </c>
      <c r="AX229"/>
      <c r="AY229"/>
      <c r="AZ229"/>
      <c r="BA229"/>
      <c r="BB229"/>
      <c r="BC229"/>
      <c r="BD229"/>
      <c r="BE229"/>
      <c r="BF229"/>
      <c r="BG229"/>
      <c r="BH229"/>
      <c r="BI229"/>
      <c r="BJ229"/>
      <c r="BK229"/>
      <c r="BL229"/>
      <c r="BM229"/>
      <c r="BN229"/>
      <c r="BO229"/>
      <c r="BP229"/>
      <c r="BQ229"/>
      <c r="BR229"/>
      <c r="BS229"/>
      <c r="BT229"/>
      <c r="BU229"/>
      <c r="BV229"/>
      <c r="BW229"/>
      <c r="BX229"/>
      <c r="BY229"/>
      <c r="BZ229"/>
      <c r="CA229"/>
    </row>
    <row r="230">
      <c r="A230" t="s">
        <v>595</v>
      </c>
      <c r="B230">
        <v>2014</v>
      </c>
      <c r="C230" t="s">
        <v>601</v>
      </c>
      <c r="D230">
        <v>151</v>
      </c>
      <c r="E230" t="s">
        <v>111</v>
      </c>
      <c r="F230" t="s">
        <v>50</v>
      </c>
      <c r="G230" t="s">
        <v>206</v>
      </c>
      <c r="H230">
        <v>62.323141278035621</v>
      </c>
      <c r="I230">
        <v>57.910295422133331</v>
      </c>
      <c r="J230">
        <v>58.014577511665131</v>
      </c>
      <c r="K230">
        <v>48.286089641052719</v>
      </c>
      <c r="L230">
        <v>44.248810281371853</v>
      </c>
      <c r="M230">
        <v>43.779637532596603</v>
      </c>
      <c r="N230">
        <v>44.32340535001056</v>
      </c>
      <c r="O230">
        <v>47.747072203625002</v>
      </c>
      <c r="P230">
        <v>56.902703131318553</v>
      </c>
      <c r="Q230">
        <v>29.053776405268671</v>
      </c>
      <c r="R230">
        <v>67.586452688828643</v>
      </c>
      <c r="S230">
        <v>62.084180554902389</v>
      </c>
      <c r="T230">
        <v>58.693348826381992</v>
      </c>
      <c r="U230">
        <v>54.331152848831032</v>
      </c>
      <c r="V230">
        <v>50.54916097629615</v>
      </c>
      <c r="W230" t="s">
        <v>364</v>
      </c>
      <c r="X230" t="s">
        <v>365</v>
      </c>
      <c r="Y230" t="s">
        <v>247</v>
      </c>
      <c r="Z230" t="s">
        <v>248</v>
      </c>
      <c r="AA230" t="s">
        <v>249</v>
      </c>
      <c r="AB230" t="s">
        <v>250</v>
      </c>
      <c r="AC230" t="s">
        <v>251</v>
      </c>
      <c r="AD230" t="s">
        <v>252</v>
      </c>
      <c r="AE230" t="s">
        <v>366</v>
      </c>
      <c r="AF230" t="s">
        <v>254</v>
      </c>
      <c r="AG230" t="s">
        <v>367</v>
      </c>
      <c r="AH230" t="s">
        <v>256</v>
      </c>
      <c r="AI230" t="s">
        <v>257</v>
      </c>
      <c r="AJ230" t="s">
        <v>206</v>
      </c>
      <c r="AK230">
        <v>63.176804518529231</v>
      </c>
      <c r="AL230">
        <v>60.376142296922751</v>
      </c>
      <c r="AM230">
        <v>33.402048908182152</v>
      </c>
      <c r="AN230">
        <v>77.462395486238051</v>
      </c>
      <c r="AO230">
        <v>51.711447554875143</v>
      </c>
      <c r="AP230">
        <v>39.056564414419881</v>
      </c>
      <c r="AQ230">
        <v>47.499441544183952</v>
      </c>
      <c r="AR230">
        <v>64.363615422961885</v>
      </c>
      <c r="AS230">
        <v>69.61117565614903</v>
      </c>
      <c r="AT230">
        <v>55.513808456162607</v>
      </c>
      <c r="AU230">
        <v>36.343070145238087</v>
      </c>
      <c r="AV230">
        <v>13.50457675416121</v>
      </c>
      <c r="AW230">
        <v>51.046528676150423</v>
      </c>
      <c r="AX230"/>
      <c r="AY230"/>
      <c r="AZ230"/>
      <c r="BA230"/>
      <c r="BB230"/>
      <c r="BC230"/>
      <c r="BD230"/>
      <c r="BE230"/>
      <c r="BF230"/>
      <c r="BG230"/>
      <c r="BH230"/>
      <c r="BI230"/>
      <c r="BJ230"/>
      <c r="BK230"/>
      <c r="BL230"/>
      <c r="BM230"/>
      <c r="BN230"/>
      <c r="BO230"/>
      <c r="BP230"/>
      <c r="BQ230"/>
      <c r="BR230"/>
      <c r="BS230"/>
      <c r="BT230"/>
      <c r="BU230"/>
      <c r="BV230"/>
      <c r="BW230"/>
      <c r="BX230"/>
      <c r="BY230"/>
      <c r="BZ230"/>
      <c r="CA230"/>
    </row>
    <row r="231">
      <c r="A231" t="s">
        <v>595</v>
      </c>
      <c r="B231">
        <v>2014</v>
      </c>
      <c r="C231" t="s">
        <v>601</v>
      </c>
      <c r="D231">
        <v>152</v>
      </c>
      <c r="E231" t="s">
        <v>111</v>
      </c>
      <c r="F231" t="s">
        <v>49</v>
      </c>
      <c r="G231" t="s">
        <v>206</v>
      </c>
      <c r="H231">
        <v>37.324182051345147</v>
      </c>
      <c r="I231">
        <v>41.766359446435352</v>
      </c>
      <c r="J231">
        <v>41.414633911956237</v>
      </c>
      <c r="K231">
        <v>51.505207223670283</v>
      </c>
      <c r="L231">
        <v>55.724139829710857</v>
      </c>
      <c r="M231">
        <v>55.999663594244353</v>
      </c>
      <c r="N231">
        <v>55.569796857293319</v>
      </c>
      <c r="O231">
        <v>52.252927796374927</v>
      </c>
      <c r="P231">
        <v>43.097296868681397</v>
      </c>
      <c r="Q231">
        <v>70.946223594731279</v>
      </c>
      <c r="R231">
        <v>31.95132327441339</v>
      </c>
      <c r="S231">
        <v>37.565547532954582</v>
      </c>
      <c r="T231">
        <v>40.4196216219134</v>
      </c>
      <c r="U231">
        <v>45.280055027110862</v>
      </c>
      <c r="V231">
        <v>49.450839023703899</v>
      </c>
      <c r="W231" t="s">
        <v>364</v>
      </c>
      <c r="X231" t="s">
        <v>365</v>
      </c>
      <c r="Y231" t="s">
        <v>247</v>
      </c>
      <c r="Z231" t="s">
        <v>248</v>
      </c>
      <c r="AA231" t="s">
        <v>249</v>
      </c>
      <c r="AB231" t="s">
        <v>250</v>
      </c>
      <c r="AC231" t="s">
        <v>251</v>
      </c>
      <c r="AD231" t="s">
        <v>252</v>
      </c>
      <c r="AE231" t="s">
        <v>366</v>
      </c>
      <c r="AF231" t="s">
        <v>254</v>
      </c>
      <c r="AG231" t="s">
        <v>367</v>
      </c>
      <c r="AH231" t="s">
        <v>256</v>
      </c>
      <c r="AI231" t="s">
        <v>257</v>
      </c>
      <c r="AJ231" t="s">
        <v>206</v>
      </c>
      <c r="AK231">
        <v>36.823195481470769</v>
      </c>
      <c r="AL231">
        <v>39.401064892224738</v>
      </c>
      <c r="AM231">
        <v>66.597951091818004</v>
      </c>
      <c r="AN231">
        <v>22.537604513761991</v>
      </c>
      <c r="AO231">
        <v>48.288552445124793</v>
      </c>
      <c r="AP231">
        <v>60.94343558558004</v>
      </c>
      <c r="AQ231">
        <v>52.500558455815991</v>
      </c>
      <c r="AR231">
        <v>35.636384577038122</v>
      </c>
      <c r="AS231">
        <v>30.263033350066589</v>
      </c>
      <c r="AT231">
        <v>44.131664565550629</v>
      </c>
      <c r="AU231">
        <v>63.449371361166108</v>
      </c>
      <c r="AV231">
        <v>85.080895688502693</v>
      </c>
      <c r="AW231">
        <v>45.725016482073997</v>
      </c>
      <c r="AX231"/>
      <c r="AY231"/>
      <c r="AZ231"/>
      <c r="BA231"/>
      <c r="BB231"/>
      <c r="BC231"/>
      <c r="BD231"/>
      <c r="BE231"/>
      <c r="BF231"/>
      <c r="BG231"/>
      <c r="BH231"/>
      <c r="BI231"/>
      <c r="BJ231"/>
      <c r="BK231"/>
      <c r="BL231"/>
      <c r="BM231"/>
      <c r="BN231"/>
      <c r="BO231"/>
      <c r="BP231"/>
      <c r="BQ231"/>
      <c r="BR231"/>
      <c r="BS231"/>
      <c r="BT231"/>
      <c r="BU231"/>
      <c r="BV231"/>
      <c r="BW231"/>
      <c r="BX231"/>
      <c r="BY231"/>
      <c r="BZ231"/>
      <c r="CA231"/>
    </row>
    <row r="232">
      <c r="A232" t="s">
        <v>595</v>
      </c>
      <c r="B232">
        <v>2014</v>
      </c>
      <c r="C232" t="s">
        <v>601</v>
      </c>
      <c r="D232">
        <v>153</v>
      </c>
      <c r="E232" t="s">
        <v>63</v>
      </c>
      <c r="F232" t="s">
        <v>382</v>
      </c>
      <c r="G232" t="s">
        <v>206</v>
      </c>
      <c r="H232">
        <v>0</v>
      </c>
      <c r="I232">
        <v>0</v>
      </c>
      <c r="J232">
        <v>0</v>
      </c>
      <c r="K232">
        <v>0.25407921601889671</v>
      </c>
      <c r="L232">
        <v>2.0314365046732759</v>
      </c>
      <c r="M232">
        <v>0.97338645746609442</v>
      </c>
      <c r="N232">
        <v>0</v>
      </c>
      <c r="O232">
        <v>0</v>
      </c>
      <c r="P232">
        <v>1.683086146349738</v>
      </c>
      <c r="Q232">
        <v>6.0131029592236747</v>
      </c>
      <c r="R232">
        <v>0</v>
      </c>
      <c r="S232">
        <v>0</v>
      </c>
      <c r="T232">
        <v>0</v>
      </c>
      <c r="U232">
        <v>0</v>
      </c>
      <c r="V232">
        <v>0</v>
      </c>
      <c r="W232" t="s">
        <v>364</v>
      </c>
      <c r="X232" t="s">
        <v>365</v>
      </c>
      <c r="Y232" t="s">
        <v>247</v>
      </c>
      <c r="Z232" t="s">
        <v>248</v>
      </c>
      <c r="AA232" t="s">
        <v>249</v>
      </c>
      <c r="AB232" t="s">
        <v>250</v>
      </c>
      <c r="AC232" t="s">
        <v>251</v>
      </c>
      <c r="AD232" t="s">
        <v>252</v>
      </c>
      <c r="AE232" t="s">
        <v>366</v>
      </c>
      <c r="AF232" t="s">
        <v>254</v>
      </c>
      <c r="AG232" t="s">
        <v>367</v>
      </c>
      <c r="AH232" t="s">
        <v>256</v>
      </c>
      <c r="AI232" t="s">
        <v>257</v>
      </c>
      <c r="AJ232" t="s">
        <v>206</v>
      </c>
      <c r="AK232">
        <v>0</v>
      </c>
      <c r="AL232">
        <v>0</v>
      </c>
      <c r="AM232">
        <v>2.9287495619344308</v>
      </c>
      <c r="AN232">
        <v>0</v>
      </c>
      <c r="AO232">
        <v>0</v>
      </c>
      <c r="AP232">
        <v>0</v>
      </c>
      <c r="AQ232">
        <v>0</v>
      </c>
      <c r="AR232">
        <v>0</v>
      </c>
      <c r="AS232">
        <v>0.26311478255943149</v>
      </c>
      <c r="AT232">
        <v>0</v>
      </c>
      <c r="AU232">
        <v>0</v>
      </c>
      <c r="AV232">
        <v>0.5160215979426015</v>
      </c>
      <c r="AW232">
        <v>0</v>
      </c>
      <c r="AX232"/>
      <c r="AY232">
        <v>0</v>
      </c>
      <c r="AZ232">
        <v>0</v>
      </c>
      <c r="BA232">
        <v>0</v>
      </c>
      <c r="BB232">
        <v>19.441513</v>
      </c>
      <c r="BC232">
        <v>155.75730799999999</v>
      </c>
      <c r="BD232">
        <v>19.441513</v>
      </c>
      <c r="BE232">
        <v>0</v>
      </c>
      <c r="BF232">
        <v>0</v>
      </c>
      <c r="BG232">
        <v>33.860919000000003</v>
      </c>
      <c r="BH232">
        <v>121.896389</v>
      </c>
      <c r="BI232">
        <v>0</v>
      </c>
      <c r="BJ232">
        <v>0</v>
      </c>
      <c r="BK232">
        <v>0</v>
      </c>
      <c r="BL232">
        <v>0</v>
      </c>
      <c r="BM232">
        <v>0</v>
      </c>
      <c r="BN232">
        <v>0</v>
      </c>
      <c r="BO232">
        <v>0</v>
      </c>
      <c r="BP232">
        <v>143.065967</v>
      </c>
      <c r="BQ232">
        <v>0</v>
      </c>
      <c r="BR232">
        <v>0</v>
      </c>
      <c r="BS232">
        <v>0</v>
      </c>
      <c r="BT232">
        <v>0</v>
      </c>
      <c r="BU232">
        <v>0</v>
      </c>
      <c r="BV232">
        <v>12.691341</v>
      </c>
      <c r="BW232">
        <v>0</v>
      </c>
      <c r="BX232">
        <v>0</v>
      </c>
      <c r="BY232">
        <v>19.441513</v>
      </c>
      <c r="BZ232">
        <v>0</v>
      </c>
      <c r="CA232"/>
    </row>
    <row r="233">
      <c r="A233" t="s">
        <v>595</v>
      </c>
      <c r="B233">
        <v>2014</v>
      </c>
      <c r="C233" t="s">
        <v>601</v>
      </c>
      <c r="D233">
        <v>154</v>
      </c>
      <c r="E233" t="s">
        <v>63</v>
      </c>
      <c r="F233" t="s">
        <v>383</v>
      </c>
      <c r="G233" t="s">
        <v>206</v>
      </c>
      <c r="H233">
        <v>0.3751513813525984</v>
      </c>
      <c r="I233">
        <v>0.57475923913447902</v>
      </c>
      <c r="J233">
        <v>0.74235006001430826</v>
      </c>
      <c r="K233">
        <v>1.320421534439437</v>
      </c>
      <c r="L233">
        <v>6.1786671683973928</v>
      </c>
      <c r="M233">
        <v>1.4368212903617921</v>
      </c>
      <c r="N233">
        <v>0</v>
      </c>
      <c r="O233">
        <v>3.1768240823500662</v>
      </c>
      <c r="P233">
        <v>6.0758449769777529</v>
      </c>
      <c r="Q233">
        <v>14.197415993470431</v>
      </c>
      <c r="R233">
        <v>0.13782283602040801</v>
      </c>
      <c r="S233">
        <v>0.28781562068895372</v>
      </c>
      <c r="T233">
        <v>0.8277262294580775</v>
      </c>
      <c r="U233">
        <v>0.8583317436492276</v>
      </c>
      <c r="V233">
        <v>1.464895666551365</v>
      </c>
      <c r="W233" t="s">
        <v>364</v>
      </c>
      <c r="X233" t="s">
        <v>365</v>
      </c>
      <c r="Y233" t="s">
        <v>247</v>
      </c>
      <c r="Z233" t="s">
        <v>248</v>
      </c>
      <c r="AA233" t="s">
        <v>249</v>
      </c>
      <c r="AB233" t="s">
        <v>250</v>
      </c>
      <c r="AC233" t="s">
        <v>251</v>
      </c>
      <c r="AD233" t="s">
        <v>252</v>
      </c>
      <c r="AE233" t="s">
        <v>366</v>
      </c>
      <c r="AF233" t="s">
        <v>254</v>
      </c>
      <c r="AG233" t="s">
        <v>367</v>
      </c>
      <c r="AH233" t="s">
        <v>256</v>
      </c>
      <c r="AI233" t="s">
        <v>257</v>
      </c>
      <c r="AJ233" t="s">
        <v>206</v>
      </c>
      <c r="AK233">
        <v>0.12929474147949041</v>
      </c>
      <c r="AL233">
        <v>0.62803050988665277</v>
      </c>
      <c r="AM233">
        <v>6.85635538432029</v>
      </c>
      <c r="AN233">
        <v>0.062661606099444503</v>
      </c>
      <c r="AO233">
        <v>0</v>
      </c>
      <c r="AP233">
        <v>0.0435340879810703</v>
      </c>
      <c r="AQ233">
        <v>0.045726083645283001</v>
      </c>
      <c r="AR233">
        <v>0</v>
      </c>
      <c r="AS233">
        <v>2.6331735953493181</v>
      </c>
      <c r="AT233">
        <v>0</v>
      </c>
      <c r="AU233">
        <v>11.61193252831252</v>
      </c>
      <c r="AV233">
        <v>0</v>
      </c>
      <c r="AW233">
        <v>0.054645366581984302</v>
      </c>
      <c r="AX233"/>
      <c r="AY233">
        <v>28.904392999999999</v>
      </c>
      <c r="AZ233">
        <v>44.223077000000004</v>
      </c>
      <c r="BA233">
        <v>57.264583000000002</v>
      </c>
      <c r="BB233">
        <v>101.035389</v>
      </c>
      <c r="BC233">
        <v>473.73991899999987</v>
      </c>
      <c r="BD233">
        <v>28.697728000000001</v>
      </c>
      <c r="BE233">
        <v>0</v>
      </c>
      <c r="BF233">
        <v>63.696829999999999</v>
      </c>
      <c r="BG233">
        <v>122.235986</v>
      </c>
      <c r="BH233">
        <v>287.80710299999998</v>
      </c>
      <c r="BI233">
        <v>7.8294990000000002</v>
      </c>
      <c r="BJ233">
        <v>16.304711000000001</v>
      </c>
      <c r="BK233">
        <v>47.057141999999999</v>
      </c>
      <c r="BL233">
        <v>48.710557000000001</v>
      </c>
      <c r="BM233">
        <v>82.827804999999984</v>
      </c>
      <c r="BN233">
        <v>4.7126450000000002</v>
      </c>
      <c r="BO233">
        <v>8.1991390000000006</v>
      </c>
      <c r="BP233">
        <v>334.92488600000001</v>
      </c>
      <c r="BQ233">
        <v>1.8791439999999999</v>
      </c>
      <c r="BR233">
        <v>0</v>
      </c>
      <c r="BS233">
        <v>1.3302400000000001</v>
      </c>
      <c r="BT233">
        <v>0.71890200000000004</v>
      </c>
      <c r="BU233">
        <v>0</v>
      </c>
      <c r="BV233">
        <v>127.011123</v>
      </c>
      <c r="BW233">
        <v>0</v>
      </c>
      <c r="BX233">
        <v>225.56682000000001</v>
      </c>
      <c r="BY233">
        <v>0</v>
      </c>
      <c r="BZ233">
        <v>0.82446200000000003</v>
      </c>
      <c r="CA233"/>
    </row>
    <row r="234">
      <c r="A234" t="s">
        <v>595</v>
      </c>
      <c r="B234">
        <v>2014</v>
      </c>
      <c r="C234" t="s">
        <v>601</v>
      </c>
      <c r="D234">
        <v>155</v>
      </c>
      <c r="E234" t="s">
        <v>63</v>
      </c>
      <c r="F234" t="s">
        <v>384</v>
      </c>
      <c r="G234" t="s">
        <v>206</v>
      </c>
      <c r="H234">
        <v>0</v>
      </c>
      <c r="I234">
        <v>0.019938897848470701</v>
      </c>
      <c r="J234">
        <v>0.20320542250583271</v>
      </c>
      <c r="K234">
        <v>0</v>
      </c>
      <c r="L234">
        <v>0.33815286201207451</v>
      </c>
      <c r="M234">
        <v>0</v>
      </c>
      <c r="N234">
        <v>0</v>
      </c>
      <c r="O234">
        <v>0</v>
      </c>
      <c r="P234">
        <v>0.41974984503302981</v>
      </c>
      <c r="Q234">
        <v>0.86241411851311245</v>
      </c>
      <c r="R234">
        <v>0</v>
      </c>
      <c r="S234">
        <v>0.027081043808558702</v>
      </c>
      <c r="T234">
        <v>0.1181672239045176</v>
      </c>
      <c r="U234">
        <v>0.15783622211789849</v>
      </c>
      <c r="V234">
        <v>0</v>
      </c>
      <c r="W234" t="s">
        <v>364</v>
      </c>
      <c r="X234" t="s">
        <v>365</v>
      </c>
      <c r="Y234" t="s">
        <v>247</v>
      </c>
      <c r="Z234" t="s">
        <v>248</v>
      </c>
      <c r="AA234" t="s">
        <v>249</v>
      </c>
      <c r="AB234" t="s">
        <v>250</v>
      </c>
      <c r="AC234" t="s">
        <v>251</v>
      </c>
      <c r="AD234" t="s">
        <v>252</v>
      </c>
      <c r="AE234" t="s">
        <v>366</v>
      </c>
      <c r="AF234" t="s">
        <v>254</v>
      </c>
      <c r="AG234" t="s">
        <v>367</v>
      </c>
      <c r="AH234" t="s">
        <v>256</v>
      </c>
      <c r="AI234" t="s">
        <v>257</v>
      </c>
      <c r="AJ234" t="s">
        <v>206</v>
      </c>
      <c r="AK234">
        <v>0</v>
      </c>
      <c r="AL234">
        <v>0.26363644215538418</v>
      </c>
      <c r="AM234">
        <v>0.78119965190162011</v>
      </c>
      <c r="AN234">
        <v>0</v>
      </c>
      <c r="AO234">
        <v>0</v>
      </c>
      <c r="AP234">
        <v>0</v>
      </c>
      <c r="AQ234">
        <v>0</v>
      </c>
      <c r="AR234">
        <v>0</v>
      </c>
      <c r="AS234">
        <v>0</v>
      </c>
      <c r="AT234">
        <v>0</v>
      </c>
      <c r="AU234">
        <v>0.078975690366108797</v>
      </c>
      <c r="AV234">
        <v>0</v>
      </c>
      <c r="AW234">
        <v>0</v>
      </c>
      <c r="AX234"/>
      <c r="AY234">
        <v>0</v>
      </c>
      <c r="AZ234">
        <v>1.5341370000000001</v>
      </c>
      <c r="BA234">
        <v>15.675184</v>
      </c>
      <c r="BB234">
        <v>0</v>
      </c>
      <c r="BC234">
        <v>25.927357000000001</v>
      </c>
      <c r="BD234">
        <v>0</v>
      </c>
      <c r="BE234">
        <v>0</v>
      </c>
      <c r="BF234">
        <v>0</v>
      </c>
      <c r="BG234">
        <v>8.4446750000000002</v>
      </c>
      <c r="BH234">
        <v>17.482682</v>
      </c>
      <c r="BI234">
        <v>0</v>
      </c>
      <c r="BJ234">
        <v>1.5341370000000001</v>
      </c>
      <c r="BK234">
        <v>6.7179359999999999</v>
      </c>
      <c r="BL234">
        <v>8.9572479999999999</v>
      </c>
      <c r="BM234">
        <v>0</v>
      </c>
      <c r="BN234">
        <v>0</v>
      </c>
      <c r="BO234">
        <v>3.4418579999999999</v>
      </c>
      <c r="BP234">
        <v>38.160683000000013</v>
      </c>
      <c r="BQ234">
        <v>0</v>
      </c>
      <c r="BR234">
        <v>0</v>
      </c>
      <c r="BS234">
        <v>0</v>
      </c>
      <c r="BT234">
        <v>0</v>
      </c>
      <c r="BU234">
        <v>0</v>
      </c>
      <c r="BV234">
        <v>0</v>
      </c>
      <c r="BW234">
        <v>0</v>
      </c>
      <c r="BX234">
        <v>1.5341370000000001</v>
      </c>
      <c r="BY234">
        <v>0</v>
      </c>
      <c r="BZ234">
        <v>0</v>
      </c>
      <c r="CA234"/>
    </row>
    <row r="235">
      <c r="A235" t="s">
        <v>595</v>
      </c>
      <c r="B235">
        <v>2014</v>
      </c>
      <c r="C235" t="s">
        <v>601</v>
      </c>
      <c r="D235">
        <v>156</v>
      </c>
      <c r="E235" t="s">
        <v>63</v>
      </c>
      <c r="F235" t="s">
        <v>387</v>
      </c>
      <c r="G235" t="s">
        <v>206</v>
      </c>
      <c r="H235">
        <v>0.36426088638460219</v>
      </c>
      <c r="I235">
        <v>0.71704659813641536</v>
      </c>
      <c r="J235">
        <v>0.39167181248812383</v>
      </c>
      <c r="K235">
        <v>0.8364831222921898</v>
      </c>
      <c r="L235">
        <v>0.57705704100283328</v>
      </c>
      <c r="M235">
        <v>3.4298616612015418</v>
      </c>
      <c r="N235">
        <v>0.040774914885378002</v>
      </c>
      <c r="O235">
        <v>1.1771743403964801</v>
      </c>
      <c r="P235">
        <v>0</v>
      </c>
      <c r="Q235">
        <v>1.018265439965546</v>
      </c>
      <c r="R235">
        <v>0.49403424382478578</v>
      </c>
      <c r="S235">
        <v>0.71924373759959392</v>
      </c>
      <c r="T235">
        <v>0.49799750213744259</v>
      </c>
      <c r="U235">
        <v>0.19383931162574269</v>
      </c>
      <c r="V235">
        <v>0</v>
      </c>
      <c r="W235" t="s">
        <v>364</v>
      </c>
      <c r="X235" t="s">
        <v>365</v>
      </c>
      <c r="Y235" t="s">
        <v>247</v>
      </c>
      <c r="Z235" t="s">
        <v>248</v>
      </c>
      <c r="AA235" t="s">
        <v>249</v>
      </c>
      <c r="AB235" t="s">
        <v>250</v>
      </c>
      <c r="AC235" t="s">
        <v>251</v>
      </c>
      <c r="AD235" t="s">
        <v>252</v>
      </c>
      <c r="AE235" t="s">
        <v>366</v>
      </c>
      <c r="AF235" t="s">
        <v>254</v>
      </c>
      <c r="AG235" t="s">
        <v>367</v>
      </c>
      <c r="AH235" t="s">
        <v>256</v>
      </c>
      <c r="AI235" t="s">
        <v>257</v>
      </c>
      <c r="AJ235" t="s">
        <v>206</v>
      </c>
      <c r="AK235">
        <v>1.099400637377536</v>
      </c>
      <c r="AL235">
        <v>0</v>
      </c>
      <c r="AM235">
        <v>0.26334620542325021</v>
      </c>
      <c r="AN235">
        <v>0.25269259088287671</v>
      </c>
      <c r="AO235">
        <v>0</v>
      </c>
      <c r="AP235">
        <v>0</v>
      </c>
      <c r="AQ235">
        <v>0</v>
      </c>
      <c r="AR235">
        <v>0</v>
      </c>
      <c r="AS235">
        <v>3.163539721231913</v>
      </c>
      <c r="AT235">
        <v>0</v>
      </c>
      <c r="AU235">
        <v>0</v>
      </c>
      <c r="AV235">
        <v>0</v>
      </c>
      <c r="AW235">
        <v>0.56953972955539078</v>
      </c>
      <c r="AX235"/>
      <c r="AY235">
        <v>28.06531</v>
      </c>
      <c r="AZ235">
        <v>55.170938999999997</v>
      </c>
      <c r="BA235">
        <v>30.213405000000002</v>
      </c>
      <c r="BB235">
        <v>64.005618999999996</v>
      </c>
      <c r="BC235">
        <v>44.244971999999997</v>
      </c>
      <c r="BD235">
        <v>68.504857000000001</v>
      </c>
      <c r="BE235">
        <v>0.82792200000000005</v>
      </c>
      <c r="BF235">
        <v>23.602903999999999</v>
      </c>
      <c r="BG235">
        <v>0</v>
      </c>
      <c r="BH235">
        <v>20.642067999999998</v>
      </c>
      <c r="BI235">
        <v>28.06531</v>
      </c>
      <c r="BJ235">
        <v>40.745047999999997</v>
      </c>
      <c r="BK235">
        <v>28.311703000000001</v>
      </c>
      <c r="BL235">
        <v>11.000432999999999</v>
      </c>
      <c r="BM235">
        <v>0</v>
      </c>
      <c r="BN235">
        <v>40.071892000000013</v>
      </c>
      <c r="BO235">
        <v>0</v>
      </c>
      <c r="BP235">
        <v>12.864152000000001</v>
      </c>
      <c r="BQ235">
        <v>7.5779379999999996</v>
      </c>
      <c r="BR235">
        <v>0</v>
      </c>
      <c r="BS235">
        <v>0</v>
      </c>
      <c r="BT235">
        <v>0</v>
      </c>
      <c r="BU235">
        <v>0</v>
      </c>
      <c r="BV235">
        <v>152.593332</v>
      </c>
      <c r="BW235">
        <v>0</v>
      </c>
      <c r="BX235">
        <v>0</v>
      </c>
      <c r="BY235">
        <v>0</v>
      </c>
      <c r="BZ235">
        <v>8.5929310000000001</v>
      </c>
      <c r="CA235"/>
    </row>
    <row r="236">
      <c r="A236" t="s">
        <v>595</v>
      </c>
      <c r="B236">
        <v>2014</v>
      </c>
      <c r="C236" t="s">
        <v>601</v>
      </c>
      <c r="D236">
        <v>157</v>
      </c>
      <c r="E236" t="s">
        <v>63</v>
      </c>
      <c r="F236" t="s">
        <v>388</v>
      </c>
      <c r="G236" t="s">
        <v>206</v>
      </c>
      <c r="H236">
        <v>23.527068712907521</v>
      </c>
      <c r="I236">
        <v>25.028278971566071</v>
      </c>
      <c r="J236">
        <v>32.464333394880633</v>
      </c>
      <c r="K236">
        <v>48.416421113630228</v>
      </c>
      <c r="L236">
        <v>89.08063451155536</v>
      </c>
      <c r="M236">
        <v>67.590915870288541</v>
      </c>
      <c r="N236">
        <v>92.407822763373929</v>
      </c>
      <c r="O236">
        <v>94.402115398923343</v>
      </c>
      <c r="P236">
        <v>91.236922447515326</v>
      </c>
      <c r="Q236">
        <v>77.908801488827194</v>
      </c>
      <c r="R236">
        <v>19.246774969297391</v>
      </c>
      <c r="S236">
        <v>22.54862402901265</v>
      </c>
      <c r="T236">
        <v>29.450336831061971</v>
      </c>
      <c r="U236">
        <v>31.98389938545597</v>
      </c>
      <c r="V236">
        <v>42.152796016417987</v>
      </c>
      <c r="W236" t="s">
        <v>364</v>
      </c>
      <c r="X236" t="s">
        <v>365</v>
      </c>
      <c r="Y236" t="s">
        <v>247</v>
      </c>
      <c r="Z236" t="s">
        <v>248</v>
      </c>
      <c r="AA236" t="s">
        <v>249</v>
      </c>
      <c r="AB236" t="s">
        <v>250</v>
      </c>
      <c r="AC236" t="s">
        <v>251</v>
      </c>
      <c r="AD236" t="s">
        <v>252</v>
      </c>
      <c r="AE236" t="s">
        <v>366</v>
      </c>
      <c r="AF236" t="s">
        <v>254</v>
      </c>
      <c r="AG236" t="s">
        <v>367</v>
      </c>
      <c r="AH236" t="s">
        <v>256</v>
      </c>
      <c r="AI236" t="s">
        <v>257</v>
      </c>
      <c r="AJ236" t="s">
        <v>206</v>
      </c>
      <c r="AK236">
        <v>30.206905908435079</v>
      </c>
      <c r="AL236">
        <v>66.668983551100396</v>
      </c>
      <c r="AM236">
        <v>83.842429267424464</v>
      </c>
      <c r="AN236">
        <v>39.3472007909117</v>
      </c>
      <c r="AO236">
        <v>50.257540096845148</v>
      </c>
      <c r="AP236">
        <v>31.559786266046501</v>
      </c>
      <c r="AQ236">
        <v>17.416661315010298</v>
      </c>
      <c r="AR236">
        <v>21.750127076944029</v>
      </c>
      <c r="AS236">
        <v>54.603397064184463</v>
      </c>
      <c r="AT236">
        <v>46.624979217993577</v>
      </c>
      <c r="AU236">
        <v>46.995413651322707</v>
      </c>
      <c r="AV236">
        <v>17.646570460087009</v>
      </c>
      <c r="AW236">
        <v>31.398740532807341</v>
      </c>
      <c r="AX236"/>
      <c r="AY236">
        <v>1812.696617999999</v>
      </c>
      <c r="AZ236">
        <v>1925.723733999999</v>
      </c>
      <c r="BA236">
        <v>2504.285531</v>
      </c>
      <c r="BB236">
        <v>3704.7047580000012</v>
      </c>
      <c r="BC236">
        <v>6830.1223269999891</v>
      </c>
      <c r="BD236">
        <v>1349.9978960000001</v>
      </c>
      <c r="BE236">
        <v>1876.312180000001</v>
      </c>
      <c r="BF236">
        <v>1892.8072000000011</v>
      </c>
      <c r="BG236">
        <v>1835.5364920000011</v>
      </c>
      <c r="BH236">
        <v>1579.3512330000001</v>
      </c>
      <c r="BI236">
        <v>1093.3790779999999</v>
      </c>
      <c r="BJ236">
        <v>1277.376111</v>
      </c>
      <c r="BK236">
        <v>1674.2838789999989</v>
      </c>
      <c r="BL236">
        <v>1815.094881</v>
      </c>
      <c r="BM236">
        <v>2383.394018</v>
      </c>
      <c r="BN236">
        <v>1101.0070670000009</v>
      </c>
      <c r="BO236">
        <v>870.38488500000028</v>
      </c>
      <c r="BP236">
        <v>4095.603931000001</v>
      </c>
      <c r="BQ236">
        <v>1179.9738449999991</v>
      </c>
      <c r="BR236">
        <v>1516.9708030000011</v>
      </c>
      <c r="BS236">
        <v>964.34982400000104</v>
      </c>
      <c r="BT236">
        <v>273.82342100000022</v>
      </c>
      <c r="BU236">
        <v>581.49057199999993</v>
      </c>
      <c r="BV236">
        <v>2633.7947460000019</v>
      </c>
      <c r="BW236">
        <v>1508.6508910000009</v>
      </c>
      <c r="BX236">
        <v>912.90626999999995</v>
      </c>
      <c r="BY236">
        <v>664.84819700000014</v>
      </c>
      <c r="BZ236">
        <v>473.72851600000018</v>
      </c>
      <c r="CA236"/>
    </row>
    <row r="237">
      <c r="A237" t="s">
        <v>595</v>
      </c>
      <c r="B237">
        <v>2014</v>
      </c>
      <c r="C237" t="s">
        <v>601</v>
      </c>
      <c r="D237">
        <v>158</v>
      </c>
      <c r="E237" t="s">
        <v>63</v>
      </c>
      <c r="F237" t="s">
        <v>389</v>
      </c>
      <c r="G237" t="s">
        <v>206</v>
      </c>
      <c r="H237">
        <v>2.0218508402940731</v>
      </c>
      <c r="I237">
        <v>3.9419138934638029</v>
      </c>
      <c r="J237">
        <v>3.0014176754487392</v>
      </c>
      <c r="K237">
        <v>5.0815223215097989</v>
      </c>
      <c r="L237">
        <v>0.425213797858294</v>
      </c>
      <c r="M237">
        <v>1.82374503987484</v>
      </c>
      <c r="N237">
        <v>1.9865115063486221</v>
      </c>
      <c r="O237">
        <v>0.1653578828385647</v>
      </c>
      <c r="P237">
        <v>0.58439658412413209</v>
      </c>
      <c r="Q237">
        <v>0</v>
      </c>
      <c r="R237">
        <v>2.0837057454146239</v>
      </c>
      <c r="S237">
        <v>4.1272600475916184</v>
      </c>
      <c r="T237">
        <v>2.8612304080572319</v>
      </c>
      <c r="U237">
        <v>3.5362183290177418</v>
      </c>
      <c r="V237">
        <v>5.3884543408149836</v>
      </c>
      <c r="W237" t="s">
        <v>364</v>
      </c>
      <c r="X237" t="s">
        <v>365</v>
      </c>
      <c r="Y237" t="s">
        <v>247</v>
      </c>
      <c r="Z237" t="s">
        <v>248</v>
      </c>
      <c r="AA237" t="s">
        <v>249</v>
      </c>
      <c r="AB237" t="s">
        <v>250</v>
      </c>
      <c r="AC237" t="s">
        <v>251</v>
      </c>
      <c r="AD237" t="s">
        <v>252</v>
      </c>
      <c r="AE237" t="s">
        <v>366</v>
      </c>
      <c r="AF237" t="s">
        <v>254</v>
      </c>
      <c r="AG237" t="s">
        <v>367</v>
      </c>
      <c r="AH237" t="s">
        <v>256</v>
      </c>
      <c r="AI237" t="s">
        <v>257</v>
      </c>
      <c r="AJ237" t="s">
        <v>206</v>
      </c>
      <c r="AK237">
        <v>4.176026028451572</v>
      </c>
      <c r="AL237">
        <v>3.244644438255325</v>
      </c>
      <c r="AM237">
        <v>1.007320906686024</v>
      </c>
      <c r="AN237">
        <v>0</v>
      </c>
      <c r="AO237">
        <v>0.53753630439184474</v>
      </c>
      <c r="AP237">
        <v>0.24264988356973041</v>
      </c>
      <c r="AQ237">
        <v>4.3160870210403388</v>
      </c>
      <c r="AR237">
        <v>2.0943516352763059</v>
      </c>
      <c r="AS237">
        <v>9.9819707756446814</v>
      </c>
      <c r="AT237">
        <v>1.282533760698239</v>
      </c>
      <c r="AU237">
        <v>1.9671842345829631</v>
      </c>
      <c r="AV237">
        <v>3.717865112567377</v>
      </c>
      <c r="AW237">
        <v>1.292433885692682</v>
      </c>
      <c r="AX237"/>
      <c r="AY237">
        <v>155.77810500000001</v>
      </c>
      <c r="AZ237">
        <v>303.29840700000011</v>
      </c>
      <c r="BA237">
        <v>231.528144</v>
      </c>
      <c r="BB237">
        <v>388.82551599999988</v>
      </c>
      <c r="BC237">
        <v>32.602621999999997</v>
      </c>
      <c r="BD237">
        <v>36.425781999999998</v>
      </c>
      <c r="BE237">
        <v>40.335500000000003</v>
      </c>
      <c r="BF237">
        <v>3.3155039999999998</v>
      </c>
      <c r="BG237">
        <v>11.757096000000001</v>
      </c>
      <c r="BH237">
        <v>0</v>
      </c>
      <c r="BI237">
        <v>118.37205299999999</v>
      </c>
      <c r="BJ237">
        <v>233.808652</v>
      </c>
      <c r="BK237">
        <v>162.66408000000001</v>
      </c>
      <c r="BL237">
        <v>200.68134000000001</v>
      </c>
      <c r="BM237">
        <v>304.67278700000003</v>
      </c>
      <c r="BN237">
        <v>152.21135799999999</v>
      </c>
      <c r="BO237">
        <v>42.359870000000001</v>
      </c>
      <c r="BP237">
        <v>49.206440000000001</v>
      </c>
      <c r="BQ237">
        <v>0</v>
      </c>
      <c r="BR237">
        <v>16.224965999999998</v>
      </c>
      <c r="BS237">
        <v>7.414479</v>
      </c>
      <c r="BT237">
        <v>67.857191</v>
      </c>
      <c r="BU237">
        <v>55.992579999999997</v>
      </c>
      <c r="BV237">
        <v>481.48034000000001</v>
      </c>
      <c r="BW237">
        <v>41.499122</v>
      </c>
      <c r="BX237">
        <v>38.213406000000013</v>
      </c>
      <c r="BY237">
        <v>140.07344499999999</v>
      </c>
      <c r="BZ237">
        <v>19.499597000000001</v>
      </c>
      <c r="CA237"/>
    </row>
    <row r="238">
      <c r="A238" t="s">
        <v>595</v>
      </c>
      <c r="B238">
        <v>2014</v>
      </c>
      <c r="C238" t="s">
        <v>601</v>
      </c>
      <c r="D238">
        <v>159</v>
      </c>
      <c r="E238" t="s">
        <v>63</v>
      </c>
      <c r="F238" t="s">
        <v>390</v>
      </c>
      <c r="G238" t="s">
        <v>206</v>
      </c>
      <c r="H238">
        <v>73.312109277625666</v>
      </c>
      <c r="I238">
        <v>69.206526203027011</v>
      </c>
      <c r="J238">
        <v>63.099739869090563</v>
      </c>
      <c r="K238">
        <v>43.70620852351437</v>
      </c>
      <c r="L238">
        <v>1.226647256920524</v>
      </c>
      <c r="M238">
        <v>24.066702090136221</v>
      </c>
      <c r="N238">
        <v>5.0279573243656071</v>
      </c>
      <c r="O238">
        <v>1.0785282954915729</v>
      </c>
      <c r="P238">
        <v>0</v>
      </c>
      <c r="Q238">
        <v>0</v>
      </c>
      <c r="R238">
        <v>77.784013761440534</v>
      </c>
      <c r="S238">
        <v>71.953983407224044</v>
      </c>
      <c r="T238">
        <v>65.744621631372553</v>
      </c>
      <c r="U238">
        <v>62.86101044110297</v>
      </c>
      <c r="V238">
        <v>50.843945353631049</v>
      </c>
      <c r="W238" t="s">
        <v>364</v>
      </c>
      <c r="X238" t="s">
        <v>365</v>
      </c>
      <c r="Y238" t="s">
        <v>247</v>
      </c>
      <c r="Z238" t="s">
        <v>248</v>
      </c>
      <c r="AA238" t="s">
        <v>249</v>
      </c>
      <c r="AB238" t="s">
        <v>250</v>
      </c>
      <c r="AC238" t="s">
        <v>251</v>
      </c>
      <c r="AD238" t="s">
        <v>252</v>
      </c>
      <c r="AE238" t="s">
        <v>366</v>
      </c>
      <c r="AF238" t="s">
        <v>254</v>
      </c>
      <c r="AG238" t="s">
        <v>367</v>
      </c>
      <c r="AH238" t="s">
        <v>256</v>
      </c>
      <c r="AI238" t="s">
        <v>257</v>
      </c>
      <c r="AJ238" t="s">
        <v>206</v>
      </c>
      <c r="AK238">
        <v>64.388372684256296</v>
      </c>
      <c r="AL238">
        <v>29.19470505860216</v>
      </c>
      <c r="AM238">
        <v>4.097415177132695</v>
      </c>
      <c r="AN238">
        <v>57.607571513322689</v>
      </c>
      <c r="AO238">
        <v>49.204923598762967</v>
      </c>
      <c r="AP238">
        <v>68.154029762402587</v>
      </c>
      <c r="AQ238">
        <v>78.221525580304061</v>
      </c>
      <c r="AR238">
        <v>75.886390501946593</v>
      </c>
      <c r="AS238">
        <v>29.354804061030439</v>
      </c>
      <c r="AT238">
        <v>52.092487021308067</v>
      </c>
      <c r="AU238">
        <v>38.418026520379406</v>
      </c>
      <c r="AV238">
        <v>78.119542829403045</v>
      </c>
      <c r="AW238">
        <v>66.684640485362564</v>
      </c>
      <c r="AX238"/>
      <c r="AY238">
        <v>5648.4985089999891</v>
      </c>
      <c r="AZ238">
        <v>5324.882714000003</v>
      </c>
      <c r="BA238">
        <v>4867.4883799999971</v>
      </c>
      <c r="BB238">
        <v>3344.290943999998</v>
      </c>
      <c r="BC238">
        <v>94.051314999999988</v>
      </c>
      <c r="BD238">
        <v>480.68585499999989</v>
      </c>
      <c r="BE238">
        <v>102.091114</v>
      </c>
      <c r="BF238">
        <v>21.625004000000001</v>
      </c>
      <c r="BG238">
        <v>0</v>
      </c>
      <c r="BH238">
        <v>0</v>
      </c>
      <c r="BI238">
        <v>4418.7877389999894</v>
      </c>
      <c r="BJ238">
        <v>4076.1821819999991</v>
      </c>
      <c r="BK238">
        <v>3737.6536900000001</v>
      </c>
      <c r="BL238">
        <v>3567.3792269999972</v>
      </c>
      <c r="BM238">
        <v>2874.8070509999989</v>
      </c>
      <c r="BN238">
        <v>2346.882317999999</v>
      </c>
      <c r="BO238">
        <v>381.14620400000013</v>
      </c>
      <c r="BP238">
        <v>200.15390600000009</v>
      </c>
      <c r="BQ238">
        <v>1727.5797589999991</v>
      </c>
      <c r="BR238">
        <v>1485.1986849999989</v>
      </c>
      <c r="BS238">
        <v>2082.5339579999968</v>
      </c>
      <c r="BT238">
        <v>1229.79286</v>
      </c>
      <c r="BU238">
        <v>2028.8258760000001</v>
      </c>
      <c r="BV238">
        <v>1415.928914000001</v>
      </c>
      <c r="BW238">
        <v>1685.563796000001</v>
      </c>
      <c r="BX238">
        <v>746.28680899999949</v>
      </c>
      <c r="BY238">
        <v>2943.2142250000011</v>
      </c>
      <c r="BZ238">
        <v>1006.104551999999</v>
      </c>
      <c r="CA238"/>
    </row>
    <row r="239">
      <c r="A239" t="s">
        <v>595</v>
      </c>
      <c r="B239">
        <v>2014</v>
      </c>
      <c r="C239" t="s">
        <v>601</v>
      </c>
      <c r="D239">
        <v>160</v>
      </c>
      <c r="E239" t="s">
        <v>63</v>
      </c>
      <c r="F239" t="s">
        <v>391</v>
      </c>
      <c r="G239" t="s">
        <v>206</v>
      </c>
      <c r="H239">
        <v>0.29210254282854042</v>
      </c>
      <c r="I239">
        <v>0.28114385724153812</v>
      </c>
      <c r="J239">
        <v>0.097281765571643697</v>
      </c>
      <c r="K239">
        <v>0.31594066465394932</v>
      </c>
      <c r="L239">
        <v>0</v>
      </c>
      <c r="M239">
        <v>0</v>
      </c>
      <c r="N239">
        <v>0</v>
      </c>
      <c r="O239">
        <v>0</v>
      </c>
      <c r="P239">
        <v>0</v>
      </c>
      <c r="Q239">
        <v>0</v>
      </c>
      <c r="R239">
        <v>0.25364844400227737</v>
      </c>
      <c r="S239">
        <v>0.20320137691851831</v>
      </c>
      <c r="T239">
        <v>0.32042929332252718</v>
      </c>
      <c r="U239">
        <v>0.40886456703043711</v>
      </c>
      <c r="V239">
        <v>0.14990862258460219</v>
      </c>
      <c r="W239" t="s">
        <v>364</v>
      </c>
      <c r="X239" t="s">
        <v>365</v>
      </c>
      <c r="Y239" t="s">
        <v>247</v>
      </c>
      <c r="Z239" t="s">
        <v>248</v>
      </c>
      <c r="AA239" t="s">
        <v>249</v>
      </c>
      <c r="AB239" t="s">
        <v>250</v>
      </c>
      <c r="AC239" t="s">
        <v>251</v>
      </c>
      <c r="AD239" t="s">
        <v>252</v>
      </c>
      <c r="AE239" t="s">
        <v>366</v>
      </c>
      <c r="AF239" t="s">
        <v>254</v>
      </c>
      <c r="AG239" t="s">
        <v>367</v>
      </c>
      <c r="AH239" t="s">
        <v>256</v>
      </c>
      <c r="AI239" t="s">
        <v>257</v>
      </c>
      <c r="AJ239" t="s">
        <v>206</v>
      </c>
      <c r="AK239">
        <v>0</v>
      </c>
      <c r="AL239">
        <v>0</v>
      </c>
      <c r="AM239">
        <v>0</v>
      </c>
      <c r="AN239">
        <v>2.2779350045816642</v>
      </c>
      <c r="AO239">
        <v>0</v>
      </c>
      <c r="AP239">
        <v>0</v>
      </c>
      <c r="AQ239">
        <v>0</v>
      </c>
      <c r="AR239">
        <v>0</v>
      </c>
      <c r="AS239">
        <v>0</v>
      </c>
      <c r="AT239">
        <v>0</v>
      </c>
      <c r="AU239">
        <v>0.38631189900108093</v>
      </c>
      <c r="AV239">
        <v>0</v>
      </c>
      <c r="AW239">
        <v>0</v>
      </c>
      <c r="AX239"/>
      <c r="AY239">
        <v>22.505706</v>
      </c>
      <c r="AZ239">
        <v>21.631747000000001</v>
      </c>
      <c r="BA239">
        <v>7.5042759999999999</v>
      </c>
      <c r="BB239">
        <v>24.174997999999999</v>
      </c>
      <c r="BC239">
        <v>0</v>
      </c>
      <c r="BD239">
        <v>0</v>
      </c>
      <c r="BE239">
        <v>0</v>
      </c>
      <c r="BF239">
        <v>0</v>
      </c>
      <c r="BG239">
        <v>0</v>
      </c>
      <c r="BH239">
        <v>0</v>
      </c>
      <c r="BI239">
        <v>14.409369999999999</v>
      </c>
      <c r="BJ239">
        <v>11.511327</v>
      </c>
      <c r="BK239">
        <v>18.216756</v>
      </c>
      <c r="BL239">
        <v>23.203174000000001</v>
      </c>
      <c r="BM239">
        <v>8.4761000000000006</v>
      </c>
      <c r="BN239">
        <v>0</v>
      </c>
      <c r="BO239">
        <v>0</v>
      </c>
      <c r="BP239">
        <v>0</v>
      </c>
      <c r="BQ239">
        <v>68.31245100000001</v>
      </c>
      <c r="BR239">
        <v>0</v>
      </c>
      <c r="BS239">
        <v>0</v>
      </c>
      <c r="BT239">
        <v>0</v>
      </c>
      <c r="BU239">
        <v>0</v>
      </c>
      <c r="BV239">
        <v>0</v>
      </c>
      <c r="BW239">
        <v>0</v>
      </c>
      <c r="BX239">
        <v>7.5042759999999999</v>
      </c>
      <c r="BY239">
        <v>0</v>
      </c>
      <c r="BZ239">
        <v>0</v>
      </c>
      <c r="CA239"/>
    </row>
    <row r="240">
      <c r="A240" t="s">
        <v>595</v>
      </c>
      <c r="B240">
        <v>2014</v>
      </c>
      <c r="C240" t="s">
        <v>601</v>
      </c>
      <c r="D240">
        <v>161</v>
      </c>
      <c r="E240" t="s">
        <v>63</v>
      </c>
      <c r="F240" t="s">
        <v>474</v>
      </c>
      <c r="G240" t="s">
        <v>206</v>
      </c>
      <c r="H240">
        <v>0.1074563586068754</v>
      </c>
      <c r="I240">
        <v>0.23039233958206429</v>
      </c>
      <c r="J240">
        <v>0</v>
      </c>
      <c r="K240">
        <v>0.068923503941105496</v>
      </c>
      <c r="L240">
        <v>0.1421908575803795</v>
      </c>
      <c r="M240">
        <v>0.67856759067099071</v>
      </c>
      <c r="N240">
        <v>0.5369334910264254</v>
      </c>
      <c r="O240">
        <v>0</v>
      </c>
      <c r="P240">
        <v>0</v>
      </c>
      <c r="Q240">
        <v>0</v>
      </c>
      <c r="R240">
        <v>0</v>
      </c>
      <c r="S240">
        <v>0.1327907371559181</v>
      </c>
      <c r="T240">
        <v>0.1794908806855775</v>
      </c>
      <c r="U240">
        <v>0</v>
      </c>
      <c r="V240">
        <v>0</v>
      </c>
      <c r="W240" t="s">
        <v>364</v>
      </c>
      <c r="X240" t="s">
        <v>365</v>
      </c>
      <c r="Y240" t="s">
        <v>247</v>
      </c>
      <c r="Z240" t="s">
        <v>248</v>
      </c>
      <c r="AA240" t="s">
        <v>249</v>
      </c>
      <c r="AB240" t="s">
        <v>250</v>
      </c>
      <c r="AC240" t="s">
        <v>251</v>
      </c>
      <c r="AD240" t="s">
        <v>252</v>
      </c>
      <c r="AE240" t="s">
        <v>366</v>
      </c>
      <c r="AF240" t="s">
        <v>254</v>
      </c>
      <c r="AG240" t="s">
        <v>367</v>
      </c>
      <c r="AH240" t="s">
        <v>256</v>
      </c>
      <c r="AI240" t="s">
        <v>257</v>
      </c>
      <c r="AJ240" t="s">
        <v>206</v>
      </c>
      <c r="AK240">
        <v>0</v>
      </c>
      <c r="AL240">
        <v>0</v>
      </c>
      <c r="AM240">
        <v>0.22318384517746109</v>
      </c>
      <c r="AN240">
        <v>0.4519384942015276</v>
      </c>
      <c r="AO240">
        <v>0</v>
      </c>
      <c r="AP240">
        <v>0</v>
      </c>
      <c r="AQ240">
        <v>0</v>
      </c>
      <c r="AR240">
        <v>0.26913078583318878</v>
      </c>
      <c r="AS240">
        <v>0</v>
      </c>
      <c r="AT240">
        <v>0</v>
      </c>
      <c r="AU240">
        <v>0.54215547603516678</v>
      </c>
      <c r="AV240">
        <v>0</v>
      </c>
      <c r="AW240">
        <v>0</v>
      </c>
      <c r="AX240"/>
      <c r="AY240">
        <v>8.2792200000000005</v>
      </c>
      <c r="AZ240">
        <v>17.726828000000001</v>
      </c>
      <c r="BA240">
        <v>0</v>
      </c>
      <c r="BB240">
        <v>5.2738560000000003</v>
      </c>
      <c r="BC240">
        <v>10.902267999999999</v>
      </c>
      <c r="BD240">
        <v>13.553076000000001</v>
      </c>
      <c r="BE240">
        <v>10.902267999999999</v>
      </c>
      <c r="BF240">
        <v>0</v>
      </c>
      <c r="BG240">
        <v>0</v>
      </c>
      <c r="BH240">
        <v>0</v>
      </c>
      <c r="BI240">
        <v>0</v>
      </c>
      <c r="BJ240">
        <v>7.5225749999999998</v>
      </c>
      <c r="BK240">
        <v>10.204253</v>
      </c>
      <c r="BL240">
        <v>0</v>
      </c>
      <c r="BM240">
        <v>0</v>
      </c>
      <c r="BN240">
        <v>0</v>
      </c>
      <c r="BO240">
        <v>0</v>
      </c>
      <c r="BP240">
        <v>10.902267999999999</v>
      </c>
      <c r="BQ240">
        <v>13.553076000000001</v>
      </c>
      <c r="BR240">
        <v>0</v>
      </c>
      <c r="BS240">
        <v>0</v>
      </c>
      <c r="BT240">
        <v>0</v>
      </c>
      <c r="BU240">
        <v>7.1952230000000004</v>
      </c>
      <c r="BV240">
        <v>0</v>
      </c>
      <c r="BW240">
        <v>0</v>
      </c>
      <c r="BX240">
        <v>10.531605000000001</v>
      </c>
      <c r="BY240">
        <v>0</v>
      </c>
      <c r="BZ240">
        <v>0</v>
      </c>
      <c r="CA240"/>
    </row>
    <row r="241">
      <c r="A241" t="s">
        <v>595</v>
      </c>
      <c r="B241">
        <v>2018</v>
      </c>
      <c r="C241" t="s">
        <v>602</v>
      </c>
      <c r="D241">
        <v>16</v>
      </c>
      <c r="E241" t="s">
        <v>13</v>
      </c>
      <c r="F241" t="s">
        <v>14</v>
      </c>
      <c r="G241" t="s">
        <v>607</v>
      </c>
      <c r="H241">
        <v>77.2789384709817</v>
      </c>
      <c r="I241">
        <v>74.730227561858385</v>
      </c>
      <c r="J241">
        <v>75.553662357166388</v>
      </c>
      <c r="K241">
        <v>77.162797039074846</v>
      </c>
      <c r="L241">
        <v>91.578846079875731</v>
      </c>
      <c r="M241">
        <v>77.125641574795992</v>
      </c>
      <c r="N241">
        <v>92.536832660524382</v>
      </c>
      <c r="O241">
        <v>97.390941927981132</v>
      </c>
      <c r="P241">
        <v>98.112698051712016</v>
      </c>
      <c r="Q241">
        <v>97.060956329126512</v>
      </c>
      <c r="R241">
        <v>78.867563909494891</v>
      </c>
      <c r="S241">
        <v>73.585449460353047</v>
      </c>
      <c r="T241">
        <v>76.416884793176763</v>
      </c>
      <c r="U241">
        <v>74.52476463340156</v>
      </c>
      <c r="V241">
        <v>77.392672622272912</v>
      </c>
      <c r="W241" t="s">
        <v>536</v>
      </c>
      <c r="X241" t="s">
        <v>365</v>
      </c>
      <c r="Y241" t="s">
        <v>247</v>
      </c>
      <c r="Z241" t="s">
        <v>537</v>
      </c>
      <c r="AA241" t="s">
        <v>538</v>
      </c>
      <c r="AB241" t="s">
        <v>539</v>
      </c>
      <c r="AC241" t="s">
        <v>540</v>
      </c>
      <c r="AD241" t="s">
        <v>252</v>
      </c>
      <c r="AE241" t="s">
        <v>253</v>
      </c>
      <c r="AF241" t="s">
        <v>254</v>
      </c>
      <c r="AG241" t="s">
        <v>367</v>
      </c>
      <c r="AH241" t="s">
        <v>256</v>
      </c>
      <c r="AI241" t="s">
        <v>541</v>
      </c>
      <c r="AJ241" t="s">
        <v>206</v>
      </c>
      <c r="AK241">
        <v>54.509172868565201</v>
      </c>
      <c r="AL241">
        <v>90.553923449939603</v>
      </c>
      <c r="AM241">
        <v>94.693842365709799</v>
      </c>
      <c r="AN241">
        <v>86.0507213293386</v>
      </c>
      <c r="AO241">
        <v>88.054725352688507</v>
      </c>
      <c r="AP241">
        <v>74.69675909842293</v>
      </c>
      <c r="AQ241">
        <v>96.875738297552445</v>
      </c>
      <c r="AR241">
        <v>83.269188433804999</v>
      </c>
      <c r="AS241">
        <v>79.597679317011554</v>
      </c>
      <c r="AT241">
        <v>53.755771799667123</v>
      </c>
      <c r="AU241">
        <v>92.008686224744636</v>
      </c>
      <c r="AV241">
        <v>93.94452113085471</v>
      </c>
      <c r="AW241">
        <v>70.839073438922952</v>
      </c>
      <c r="AX241"/>
      <c r="AY241">
        <v>5655.7484819999854</v>
      </c>
      <c r="AZ241">
        <v>5471.0476899999994</v>
      </c>
      <c r="BA241">
        <v>5527.8999300000041</v>
      </c>
      <c r="BB241">
        <v>5648.4153550000146</v>
      </c>
      <c r="BC241">
        <v>6700.5113269999874</v>
      </c>
      <c r="BD241">
        <v>1079.1986819999991</v>
      </c>
      <c r="BE241">
        <v>1277.4906880000001</v>
      </c>
      <c r="BF241">
        <v>1359.916798</v>
      </c>
      <c r="BG241">
        <v>1375.428501000001</v>
      </c>
      <c r="BH241">
        <v>1352.972507</v>
      </c>
      <c r="BI241">
        <v>4671.4308169999904</v>
      </c>
      <c r="BJ241">
        <v>4360.0045849999951</v>
      </c>
      <c r="BK241">
        <v>4528.363760000002</v>
      </c>
      <c r="BL241">
        <v>4413.2986320000045</v>
      </c>
      <c r="BM241">
        <v>4585.5178140000035</v>
      </c>
      <c r="BN241">
        <v>2167.7913999999992</v>
      </c>
      <c r="BO241">
        <v>1168.8720560000031</v>
      </c>
      <c r="BP241">
        <v>2946.0058680000011</v>
      </c>
      <c r="BQ241">
        <v>2467.719727000002</v>
      </c>
      <c r="BR241">
        <v>2750.007763000001</v>
      </c>
      <c r="BS241">
        <v>2905.173997999997</v>
      </c>
      <c r="BT241">
        <v>1404.7799510000029</v>
      </c>
      <c r="BU241">
        <v>2930.6758690000029</v>
      </c>
      <c r="BV241">
        <v>3578.096773999996</v>
      </c>
      <c r="BW241">
        <v>1669.3889750000019</v>
      </c>
      <c r="BX241">
        <v>1616.382793000002</v>
      </c>
      <c r="BY241">
        <v>2277.8798139999999</v>
      </c>
      <c r="BZ241">
        <v>1120.847796</v>
      </c>
      <c r="CA241"/>
    </row>
    <row r="242">
      <c r="A242" t="s">
        <v>595</v>
      </c>
      <c r="B242">
        <v>2018</v>
      </c>
      <c r="C242" t="s">
        <v>602</v>
      </c>
      <c r="D242">
        <v>17</v>
      </c>
      <c r="E242" t="s">
        <v>13</v>
      </c>
      <c r="F242" t="s">
        <v>52</v>
      </c>
      <c r="G242" t="s">
        <v>206</v>
      </c>
      <c r="H242">
        <v>22.72106152901798</v>
      </c>
      <c r="I242">
        <v>25.269772438141551</v>
      </c>
      <c r="J242">
        <v>24.44633764283352</v>
      </c>
      <c r="K242">
        <v>22.8372029609253</v>
      </c>
      <c r="L242">
        <v>8.4211539201241479</v>
      </c>
      <c r="M242">
        <v>22.87435842520409</v>
      </c>
      <c r="N242">
        <v>7.4631673394756781</v>
      </c>
      <c r="O242">
        <v>2.6090580720188892</v>
      </c>
      <c r="P242">
        <v>1.8873019482879889</v>
      </c>
      <c r="Q242">
        <v>2.939043670873533</v>
      </c>
      <c r="R242">
        <v>21.132436090505131</v>
      </c>
      <c r="S242">
        <v>26.414550539646982</v>
      </c>
      <c r="T242">
        <v>23.583115206823241</v>
      </c>
      <c r="U242">
        <v>25.475235366598319</v>
      </c>
      <c r="V242">
        <v>22.60732737772695</v>
      </c>
      <c r="W242" t="s">
        <v>536</v>
      </c>
      <c r="X242" t="s">
        <v>365</v>
      </c>
      <c r="Y242" t="s">
        <v>247</v>
      </c>
      <c r="Z242" t="s">
        <v>537</v>
      </c>
      <c r="AA242" t="s">
        <v>538</v>
      </c>
      <c r="AB242" t="s">
        <v>539</v>
      </c>
      <c r="AC242" t="s">
        <v>540</v>
      </c>
      <c r="AD242" t="s">
        <v>252</v>
      </c>
      <c r="AE242" t="s">
        <v>253</v>
      </c>
      <c r="AF242" t="s">
        <v>254</v>
      </c>
      <c r="AG242" t="s">
        <v>367</v>
      </c>
      <c r="AH242" t="s">
        <v>256</v>
      </c>
      <c r="AI242" t="s">
        <v>541</v>
      </c>
      <c r="AJ242" t="s">
        <v>206</v>
      </c>
      <c r="AK242">
        <v>45.490827131434934</v>
      </c>
      <c r="AL242">
        <v>9.4460765500603276</v>
      </c>
      <c r="AM242">
        <v>5.3061576342901624</v>
      </c>
      <c r="AN242">
        <v>13.94927867066138</v>
      </c>
      <c r="AO242">
        <v>11.945274647311649</v>
      </c>
      <c r="AP242">
        <v>25.30324090157713</v>
      </c>
      <c r="AQ242">
        <v>3.1242617024475972</v>
      </c>
      <c r="AR242">
        <v>16.730811566195111</v>
      </c>
      <c r="AS242">
        <v>20.402320682988449</v>
      </c>
      <c r="AT242">
        <v>46.24422820033292</v>
      </c>
      <c r="AU242">
        <v>7.9913137752554428</v>
      </c>
      <c r="AV242">
        <v>6.0554788691453298</v>
      </c>
      <c r="AW242">
        <v>29.16092656107692</v>
      </c>
      <c r="AX242"/>
      <c r="AY242">
        <v>1662.8671639999991</v>
      </c>
      <c r="AZ242">
        <v>1850.0161800000001</v>
      </c>
      <c r="BA242">
        <v>1788.6215429999991</v>
      </c>
      <c r="BB242">
        <v>1671.7124420000009</v>
      </c>
      <c r="BC242">
        <v>616.147065</v>
      </c>
      <c r="BD242">
        <v>320.07484100000028</v>
      </c>
      <c r="BE242">
        <v>103.030615</v>
      </c>
      <c r="BF242">
        <v>36.431539000000008</v>
      </c>
      <c r="BG242">
        <v>26.457827999999999</v>
      </c>
      <c r="BH242">
        <v>40.968536</v>
      </c>
      <c r="BI242">
        <v>1251.7023260000001</v>
      </c>
      <c r="BJ242">
        <v>1565.086064000001</v>
      </c>
      <c r="BK242">
        <v>1397.5042889999991</v>
      </c>
      <c r="BL242">
        <v>1508.623636</v>
      </c>
      <c r="BM242">
        <v>1339.4847199999999</v>
      </c>
      <c r="BN242">
        <v>1809.1381440000009</v>
      </c>
      <c r="BO242">
        <v>121.930166</v>
      </c>
      <c r="BP242">
        <v>165.079071</v>
      </c>
      <c r="BQ242">
        <v>400.03046599999982</v>
      </c>
      <c r="BR242">
        <v>373.05888900000008</v>
      </c>
      <c r="BS242">
        <v>984.11655899999982</v>
      </c>
      <c r="BT242">
        <v>45.304431000000008</v>
      </c>
      <c r="BU242">
        <v>588.84428499999979</v>
      </c>
      <c r="BV242">
        <v>917.13073099999951</v>
      </c>
      <c r="BW242">
        <v>1436.1175019999989</v>
      </c>
      <c r="BX242">
        <v>140.38915900000001</v>
      </c>
      <c r="BY242">
        <v>146.82764800000001</v>
      </c>
      <c r="BZ242">
        <v>461.39734299999992</v>
      </c>
      <c r="CA242"/>
    </row>
    <row r="243">
      <c r="A243" t="s">
        <v>595</v>
      </c>
      <c r="B243">
        <v>2018</v>
      </c>
      <c r="C243" t="s">
        <v>602</v>
      </c>
      <c r="D243">
        <v>18</v>
      </c>
      <c r="E243" t="s">
        <v>61</v>
      </c>
      <c r="F243" t="s">
        <v>15</v>
      </c>
      <c r="G243" t="s">
        <v>608</v>
      </c>
      <c r="H243">
        <v>40.211568412746153</v>
      </c>
      <c r="I243">
        <v>42.705582397462052</v>
      </c>
      <c r="J243">
        <v>43.175503268068319</v>
      </c>
      <c r="K243">
        <v>45.493373332707719</v>
      </c>
      <c r="L243">
        <v>78.312605793034407</v>
      </c>
      <c r="M243">
        <v>52.450536769619049</v>
      </c>
      <c r="N243">
        <v>69.257415964770487</v>
      </c>
      <c r="O243">
        <v>88.448782390034822</v>
      </c>
      <c r="P243">
        <v>93.630657399610456</v>
      </c>
      <c r="Q243">
        <v>95.226973434399966</v>
      </c>
      <c r="R243">
        <v>39.881663178604938</v>
      </c>
      <c r="S243">
        <v>42.417185651512987</v>
      </c>
      <c r="T243">
        <v>42.971092874668983</v>
      </c>
      <c r="U243">
        <v>42.091041477837663</v>
      </c>
      <c r="V243">
        <v>47.426097474435501</v>
      </c>
      <c r="W243" t="s">
        <v>536</v>
      </c>
      <c r="X243" t="s">
        <v>365</v>
      </c>
      <c r="Y243" t="s">
        <v>247</v>
      </c>
      <c r="Z243" t="s">
        <v>537</v>
      </c>
      <c r="AA243" t="s">
        <v>538</v>
      </c>
      <c r="AB243" t="s">
        <v>539</v>
      </c>
      <c r="AC243" t="s">
        <v>540</v>
      </c>
      <c r="AD243" t="s">
        <v>252</v>
      </c>
      <c r="AE243" t="s">
        <v>253</v>
      </c>
      <c r="AF243" t="s">
        <v>254</v>
      </c>
      <c r="AG243" t="s">
        <v>367</v>
      </c>
      <c r="AH243" t="s">
        <v>256</v>
      </c>
      <c r="AI243" t="s">
        <v>541</v>
      </c>
      <c r="AJ243" t="s">
        <v>206</v>
      </c>
      <c r="AK243">
        <v>52.062210344358768</v>
      </c>
      <c r="AL243">
        <v>54.008126118642437</v>
      </c>
      <c r="AM243">
        <v>81.078869534514624</v>
      </c>
      <c r="AN243">
        <v>46.821791705481367</v>
      </c>
      <c r="AO243">
        <v>42.644733571315449</v>
      </c>
      <c r="AP243">
        <v>41.911812170118608</v>
      </c>
      <c r="AQ243">
        <v>62.940377718690357</v>
      </c>
      <c r="AR243">
        <v>50.695707633915198</v>
      </c>
      <c r="AS243">
        <v>67.991501843981922</v>
      </c>
      <c r="AT243">
        <v>29.559540055662261</v>
      </c>
      <c r="AU243">
        <v>48.351214456391887</v>
      </c>
      <c r="AV243">
        <v>38.803881814176187</v>
      </c>
      <c r="AW243">
        <v>13.98563479769089</v>
      </c>
      <c r="AX243"/>
      <c r="AY243">
        <v>2919.8803829999979</v>
      </c>
      <c r="AZ243">
        <v>3126.036251999999</v>
      </c>
      <c r="BA243">
        <v>3145.8964360000018</v>
      </c>
      <c r="BB243">
        <v>3326.3673490000042</v>
      </c>
      <c r="BC243">
        <v>5712.9351399999987</v>
      </c>
      <c r="BD243">
        <v>729.15341400000011</v>
      </c>
      <c r="BE243">
        <v>949.34575300000097</v>
      </c>
      <c r="BF243">
        <v>1235.0531020000001</v>
      </c>
      <c r="BG243">
        <v>1308.445559000002</v>
      </c>
      <c r="BH243">
        <v>1321.448537</v>
      </c>
      <c r="BI243">
        <v>2339.3833610000038</v>
      </c>
      <c r="BJ243">
        <v>2512.793140999996</v>
      </c>
      <c r="BK243">
        <v>2541.1865130000019</v>
      </c>
      <c r="BL243">
        <v>2488.825074000003</v>
      </c>
      <c r="BM243">
        <v>2805.4811060000011</v>
      </c>
      <c r="BN243">
        <v>2069.355943</v>
      </c>
      <c r="BO243">
        <v>697.13809200000094</v>
      </c>
      <c r="BP243">
        <v>2507.706013999999</v>
      </c>
      <c r="BQ243">
        <v>1342.7320220000011</v>
      </c>
      <c r="BR243">
        <v>1331.823453</v>
      </c>
      <c r="BS243">
        <v>1630.072152999998</v>
      </c>
      <c r="BT243">
        <v>911.58308800000043</v>
      </c>
      <c r="BU243">
        <v>1779.1824800000011</v>
      </c>
      <c r="BV243">
        <v>3052.8500739999981</v>
      </c>
      <c r="BW243">
        <v>917.97343100000091</v>
      </c>
      <c r="BX243">
        <v>848.67596000000003</v>
      </c>
      <c r="BY243">
        <v>926.8420370000008</v>
      </c>
      <c r="BZ243">
        <v>215.180813</v>
      </c>
      <c r="CA243"/>
    </row>
    <row r="244">
      <c r="A244" t="s">
        <v>595</v>
      </c>
      <c r="B244">
        <v>2018</v>
      </c>
      <c r="C244" t="s">
        <v>602</v>
      </c>
      <c r="D244">
        <v>19</v>
      </c>
      <c r="E244" t="s">
        <v>61</v>
      </c>
      <c r="F244" t="s">
        <v>16</v>
      </c>
      <c r="G244" t="s">
        <v>609</v>
      </c>
      <c r="H244">
        <v>36.888008297381177</v>
      </c>
      <c r="I244">
        <v>32.020872434569633</v>
      </c>
      <c r="J244">
        <v>32.276760706226668</v>
      </c>
      <c r="K244">
        <v>31.643295516659819</v>
      </c>
      <c r="L244">
        <v>13.24128357741626</v>
      </c>
      <c r="M244">
        <v>24.52536858230954</v>
      </c>
      <c r="N244">
        <v>23.226213800663391</v>
      </c>
      <c r="O244">
        <v>8.942159537946301</v>
      </c>
      <c r="P244">
        <v>4.4760549416358106</v>
      </c>
      <c r="Q244">
        <v>1.820728704515614</v>
      </c>
      <c r="R244">
        <v>38.779392808358807</v>
      </c>
      <c r="S244">
        <v>31.16339085751698</v>
      </c>
      <c r="T244">
        <v>33.397313659776117</v>
      </c>
      <c r="U244">
        <v>32.395096298302981</v>
      </c>
      <c r="V244">
        <v>29.930181004726229</v>
      </c>
      <c r="W244" t="s">
        <v>536</v>
      </c>
      <c r="X244" t="s">
        <v>365</v>
      </c>
      <c r="Y244" t="s">
        <v>247</v>
      </c>
      <c r="Z244" t="s">
        <v>537</v>
      </c>
      <c r="AA244" t="s">
        <v>538</v>
      </c>
      <c r="AB244" t="s">
        <v>539</v>
      </c>
      <c r="AC244" t="s">
        <v>540</v>
      </c>
      <c r="AD244" t="s">
        <v>252</v>
      </c>
      <c r="AE244" t="s">
        <v>253</v>
      </c>
      <c r="AF244" t="s">
        <v>254</v>
      </c>
      <c r="AG244" t="s">
        <v>367</v>
      </c>
      <c r="AH244" t="s">
        <v>256</v>
      </c>
      <c r="AI244" t="s">
        <v>541</v>
      </c>
      <c r="AJ244" t="s">
        <v>206</v>
      </c>
      <c r="AK244">
        <v>2.422308902540752</v>
      </c>
      <c r="AL244">
        <v>36.545797331297017</v>
      </c>
      <c r="AM244">
        <v>13.583812460198651</v>
      </c>
      <c r="AN244">
        <v>39.228929623857198</v>
      </c>
      <c r="AO244">
        <v>45.409991781373058</v>
      </c>
      <c r="AP244">
        <v>32.784946928304329</v>
      </c>
      <c r="AQ244">
        <v>33.9315717097193</v>
      </c>
      <c r="AR244">
        <v>32.525868539507037</v>
      </c>
      <c r="AS244">
        <v>11.58263567458433</v>
      </c>
      <c r="AT244">
        <v>24.196231744004841</v>
      </c>
      <c r="AU244">
        <v>43.650460323978344</v>
      </c>
      <c r="AV244">
        <v>55.048918908493903</v>
      </c>
      <c r="AW244">
        <v>56.025935258869183</v>
      </c>
      <c r="AX244"/>
      <c r="AY244">
        <v>2678.546897000002</v>
      </c>
      <c r="AZ244">
        <v>2343.9185799999968</v>
      </c>
      <c r="BA244">
        <v>2351.7814220000009</v>
      </c>
      <c r="BB244">
        <v>2313.6825720000002</v>
      </c>
      <c r="BC244">
        <v>965.95680200000061</v>
      </c>
      <c r="BD244">
        <v>340.94515199999972</v>
      </c>
      <c r="BE244">
        <v>318.37323300000003</v>
      </c>
      <c r="BF244">
        <v>124.863696</v>
      </c>
      <c r="BG244">
        <v>62.550818000000007</v>
      </c>
      <c r="BH244">
        <v>25.265943</v>
      </c>
      <c r="BI244">
        <v>2274.726254000002</v>
      </c>
      <c r="BJ244">
        <v>1846.1185860000001</v>
      </c>
      <c r="BK244">
        <v>1975.020819000001</v>
      </c>
      <c r="BL244">
        <v>1915.5080300000011</v>
      </c>
      <c r="BM244">
        <v>1770.5137420000001</v>
      </c>
      <c r="BN244">
        <v>96.281338999999988</v>
      </c>
      <c r="BO244">
        <v>471.73396400000001</v>
      </c>
      <c r="BP244">
        <v>420.13669400000009</v>
      </c>
      <c r="BQ244">
        <v>1124.987705</v>
      </c>
      <c r="BR244">
        <v>1418.184310000001</v>
      </c>
      <c r="BS244">
        <v>1275.1018449999999</v>
      </c>
      <c r="BT244">
        <v>491.44043999999991</v>
      </c>
      <c r="BU244">
        <v>1141.50602</v>
      </c>
      <c r="BV244">
        <v>520.0657319999998</v>
      </c>
      <c r="BW244">
        <v>751.4155440000003</v>
      </c>
      <c r="BX244">
        <v>766.16682200000014</v>
      </c>
      <c r="BY244">
        <v>1314.8594869999999</v>
      </c>
      <c r="BZ244">
        <v>862.00637099999915</v>
      </c>
      <c r="CA244"/>
    </row>
    <row r="245">
      <c r="A245" t="s">
        <v>595</v>
      </c>
      <c r="B245">
        <v>2018</v>
      </c>
      <c r="C245" t="s">
        <v>602</v>
      </c>
      <c r="D245">
        <v>20</v>
      </c>
      <c r="E245" t="s">
        <v>61</v>
      </c>
      <c r="F245" t="s">
        <v>22</v>
      </c>
      <c r="G245" t="s">
        <v>610</v>
      </c>
      <c r="H245">
        <v>21.519810979310801</v>
      </c>
      <c r="I245">
        <v>24.21661178840743</v>
      </c>
      <c r="J245">
        <v>23.854103054857379</v>
      </c>
      <c r="K245">
        <v>22.441747783044029</v>
      </c>
      <c r="L245">
        <v>8.2200505497584988</v>
      </c>
      <c r="M245">
        <v>23.024094648071529</v>
      </c>
      <c r="N245">
        <v>7.5163702345662813</v>
      </c>
      <c r="O245">
        <v>2.6090580720188892</v>
      </c>
      <c r="P245">
        <v>1.893287658753724</v>
      </c>
      <c r="Q245">
        <v>2.5276299122767392</v>
      </c>
      <c r="R245">
        <v>19.62988265872881</v>
      </c>
      <c r="S245">
        <v>25.961929616796549</v>
      </c>
      <c r="T245">
        <v>22.34292382990041</v>
      </c>
      <c r="U245">
        <v>24.669079229556441</v>
      </c>
      <c r="V245">
        <v>22.37207987597596</v>
      </c>
      <c r="W245" t="s">
        <v>536</v>
      </c>
      <c r="X245" t="s">
        <v>365</v>
      </c>
      <c r="Y245" t="s">
        <v>247</v>
      </c>
      <c r="Z245" t="s">
        <v>537</v>
      </c>
      <c r="AA245" t="s">
        <v>538</v>
      </c>
      <c r="AB245" t="s">
        <v>539</v>
      </c>
      <c r="AC245" t="s">
        <v>540</v>
      </c>
      <c r="AD245" t="s">
        <v>252</v>
      </c>
      <c r="AE245" t="s">
        <v>253</v>
      </c>
      <c r="AF245" t="s">
        <v>254</v>
      </c>
      <c r="AG245" t="s">
        <v>367</v>
      </c>
      <c r="AH245" t="s">
        <v>256</v>
      </c>
      <c r="AI245" t="s">
        <v>541</v>
      </c>
      <c r="AJ245" t="s">
        <v>206</v>
      </c>
      <c r="AK245">
        <v>45.220490728675543</v>
      </c>
      <c r="AL245">
        <v>9.2790845846560419</v>
      </c>
      <c r="AM245">
        <v>5.0207056335646172</v>
      </c>
      <c r="AN245">
        <v>13.04587093789447</v>
      </c>
      <c r="AO245">
        <v>11.945274647311649</v>
      </c>
      <c r="AP245">
        <v>25.30324090157713</v>
      </c>
      <c r="AQ245">
        <v>2.8760678644055591</v>
      </c>
      <c r="AR245">
        <v>16.352388285211589</v>
      </c>
      <c r="AS245">
        <v>20.4258624814338</v>
      </c>
      <c r="AT245">
        <v>46.24422820033292</v>
      </c>
      <c r="AU245">
        <v>6.8919302443345831</v>
      </c>
      <c r="AV245">
        <v>3.99143042160006</v>
      </c>
      <c r="AW245">
        <v>21.124378368326049</v>
      </c>
      <c r="AX245"/>
      <c r="AY245">
        <v>1562.616838999998</v>
      </c>
      <c r="AZ245">
        <v>1772.6489630000001</v>
      </c>
      <c r="BA245">
        <v>1738.081367999999</v>
      </c>
      <c r="BB245">
        <v>1640.8872680000011</v>
      </c>
      <c r="BC245">
        <v>599.6558940000001</v>
      </c>
      <c r="BD245">
        <v>320.07484100000028</v>
      </c>
      <c r="BE245">
        <v>103.030615</v>
      </c>
      <c r="BF245">
        <v>36.431539000000008</v>
      </c>
      <c r="BG245">
        <v>26.457827999999999</v>
      </c>
      <c r="BH245">
        <v>35.075491</v>
      </c>
      <c r="BI245">
        <v>1151.4520010000001</v>
      </c>
      <c r="BJ245">
        <v>1537.9841370000011</v>
      </c>
      <c r="BK245">
        <v>1321.296082999999</v>
      </c>
      <c r="BL245">
        <v>1458.6719830000011</v>
      </c>
      <c r="BM245">
        <v>1323.415814</v>
      </c>
      <c r="BN245">
        <v>1797.4129530000009</v>
      </c>
      <c r="BO245">
        <v>119.77463</v>
      </c>
      <c r="BP245">
        <v>155.28649799999999</v>
      </c>
      <c r="BQ245">
        <v>374.12298899999979</v>
      </c>
      <c r="BR245">
        <v>373.05888900000008</v>
      </c>
      <c r="BS245">
        <v>984.11655899999982</v>
      </c>
      <c r="BT245">
        <v>41.654895000000003</v>
      </c>
      <c r="BU245">
        <v>573.89242799999977</v>
      </c>
      <c r="BV245">
        <v>917.13073099999951</v>
      </c>
      <c r="BW245">
        <v>1436.1175019999989</v>
      </c>
      <c r="BX245">
        <v>120.96936100000001</v>
      </c>
      <c r="BY245">
        <v>95.336479999999995</v>
      </c>
      <c r="BZ245">
        <v>325.01641699999988</v>
      </c>
      <c r="CA245"/>
    </row>
    <row r="246">
      <c r="A246" t="s">
        <v>595</v>
      </c>
      <c r="B246">
        <v>2018</v>
      </c>
      <c r="C246" t="s">
        <v>602</v>
      </c>
      <c r="D246">
        <v>21</v>
      </c>
      <c r="E246" t="s">
        <v>61</v>
      </c>
      <c r="F246" t="s">
        <v>17</v>
      </c>
      <c r="G246" t="s">
        <v>611</v>
      </c>
      <c r="H246">
        <v>1.380612310561744</v>
      </c>
      <c r="I246">
        <v>1.0569333795607649</v>
      </c>
      <c r="J246">
        <v>0.69363297084750031</v>
      </c>
      <c r="K246">
        <v>0.42158336758844661</v>
      </c>
      <c r="L246">
        <v>0.2260600797908798</v>
      </c>
      <c r="M246">
        <v>0</v>
      </c>
      <c r="N246">
        <v>0</v>
      </c>
      <c r="O246">
        <v>0</v>
      </c>
      <c r="P246">
        <v>0</v>
      </c>
      <c r="Q246">
        <v>0.42466794880769809</v>
      </c>
      <c r="R246">
        <v>1.7090613543077491</v>
      </c>
      <c r="S246">
        <v>0.45749387417352638</v>
      </c>
      <c r="T246">
        <v>1.2886696356545251</v>
      </c>
      <c r="U246">
        <v>0.84478299430277726</v>
      </c>
      <c r="V246">
        <v>0.27164164486215631</v>
      </c>
      <c r="W246" t="s">
        <v>536</v>
      </c>
      <c r="X246" t="s">
        <v>365</v>
      </c>
      <c r="Y246" t="s">
        <v>247</v>
      </c>
      <c r="Z246" t="s">
        <v>537</v>
      </c>
      <c r="AA246" t="s">
        <v>538</v>
      </c>
      <c r="AB246" t="s">
        <v>539</v>
      </c>
      <c r="AC246" t="s">
        <v>540</v>
      </c>
      <c r="AD246" t="s">
        <v>252</v>
      </c>
      <c r="AE246" t="s">
        <v>253</v>
      </c>
      <c r="AF246" t="s">
        <v>254</v>
      </c>
      <c r="AG246" t="s">
        <v>367</v>
      </c>
      <c r="AH246" t="s">
        <v>256</v>
      </c>
      <c r="AI246" t="s">
        <v>541</v>
      </c>
      <c r="AJ246" t="s">
        <v>206</v>
      </c>
      <c r="AK246">
        <v>0.29499002442509348</v>
      </c>
      <c r="AL246">
        <v>0.1669919654042859</v>
      </c>
      <c r="AM246">
        <v>0.31661237172205892</v>
      </c>
      <c r="AN246">
        <v>0.90340773276690978</v>
      </c>
      <c r="AO246">
        <v>0</v>
      </c>
      <c r="AP246">
        <v>0</v>
      </c>
      <c r="AQ246">
        <v>0.25198270718462268</v>
      </c>
      <c r="AR246">
        <v>0.42603554136622801</v>
      </c>
      <c r="AS246">
        <v>0</v>
      </c>
      <c r="AT246">
        <v>0</v>
      </c>
      <c r="AU246">
        <v>1.1063949752951761</v>
      </c>
      <c r="AV246">
        <v>2.1557688557299319</v>
      </c>
      <c r="AW246">
        <v>8.8640515751137485</v>
      </c>
      <c r="AX246"/>
      <c r="AY246">
        <v>100.250325</v>
      </c>
      <c r="AZ246">
        <v>77.367217000000011</v>
      </c>
      <c r="BA246">
        <v>50.540174999999998</v>
      </c>
      <c r="BB246">
        <v>30.825174000000001</v>
      </c>
      <c r="BC246">
        <v>16.491171000000001</v>
      </c>
      <c r="BD246">
        <v>0</v>
      </c>
      <c r="BE246">
        <v>0</v>
      </c>
      <c r="BF246">
        <v>0</v>
      </c>
      <c r="BG246">
        <v>0</v>
      </c>
      <c r="BH246">
        <v>5.8930449999999999</v>
      </c>
      <c r="BI246">
        <v>100.250325</v>
      </c>
      <c r="BJ246">
        <v>27.101927</v>
      </c>
      <c r="BK246">
        <v>76.208206000000004</v>
      </c>
      <c r="BL246">
        <v>49.951653</v>
      </c>
      <c r="BM246">
        <v>16.068905999999998</v>
      </c>
      <c r="BN246">
        <v>11.725191000000001</v>
      </c>
      <c r="BO246">
        <v>2.1555360000000001</v>
      </c>
      <c r="BP246">
        <v>9.7925730000000009</v>
      </c>
      <c r="BQ246">
        <v>25.907477</v>
      </c>
      <c r="BR246">
        <v>0</v>
      </c>
      <c r="BS246">
        <v>0</v>
      </c>
      <c r="BT246">
        <v>3.6495359999999999</v>
      </c>
      <c r="BU246">
        <v>14.951857</v>
      </c>
      <c r="BV246">
        <v>0</v>
      </c>
      <c r="BW246">
        <v>0</v>
      </c>
      <c r="BX246">
        <v>19.419798</v>
      </c>
      <c r="BY246">
        <v>51.491168000000002</v>
      </c>
      <c r="BZ246">
        <v>136.38092599999999</v>
      </c>
      <c r="CA246"/>
    </row>
    <row r="247">
      <c r="A247" t="s">
        <v>595</v>
      </c>
      <c r="B247">
        <v>2018</v>
      </c>
      <c r="C247" t="s">
        <v>602</v>
      </c>
      <c r="D247">
        <v>22</v>
      </c>
      <c r="E247" t="s">
        <v>55</v>
      </c>
      <c r="F247" t="s">
        <v>50</v>
      </c>
      <c r="G247" t="s">
        <v>206</v>
      </c>
      <c r="H247">
        <v>47.844631412270637</v>
      </c>
      <c r="I247">
        <v>42.850784914854252</v>
      </c>
      <c r="J247">
        <v>42.777723299625151</v>
      </c>
      <c r="K247">
        <v>41.022377539342237</v>
      </c>
      <c r="L247">
        <v>14.462830217773311</v>
      </c>
      <c r="M247">
        <v>31.861097924319619</v>
      </c>
      <c r="N247">
        <v>25.113864864054349</v>
      </c>
      <c r="O247">
        <v>9.1817158361183822</v>
      </c>
      <c r="P247">
        <v>4.5624349596658309</v>
      </c>
      <c r="Q247">
        <v>1.8761172746876531</v>
      </c>
      <c r="R247">
        <v>49.299354454109697</v>
      </c>
      <c r="S247">
        <v>42.352740812913517</v>
      </c>
      <c r="T247">
        <v>43.731845635292458</v>
      </c>
      <c r="U247">
        <v>43.491443193984139</v>
      </c>
      <c r="V247">
        <v>38.691340371019557</v>
      </c>
      <c r="W247" t="s">
        <v>536</v>
      </c>
      <c r="X247" t="s">
        <v>365</v>
      </c>
      <c r="Y247" t="s">
        <v>247</v>
      </c>
      <c r="Z247" t="s">
        <v>537</v>
      </c>
      <c r="AA247" t="s">
        <v>538</v>
      </c>
      <c r="AB247" t="s">
        <v>539</v>
      </c>
      <c r="AC247" t="s">
        <v>540</v>
      </c>
      <c r="AD247" t="s">
        <v>252</v>
      </c>
      <c r="AE247" t="s">
        <v>253</v>
      </c>
      <c r="AF247" t="s">
        <v>254</v>
      </c>
      <c r="AG247" t="s">
        <v>367</v>
      </c>
      <c r="AH247" t="s">
        <v>256</v>
      </c>
      <c r="AI247" t="s">
        <v>541</v>
      </c>
      <c r="AJ247" t="s">
        <v>206</v>
      </c>
      <c r="AK247">
        <v>4.4458663415270872</v>
      </c>
      <c r="AL247">
        <v>40.358049589646363</v>
      </c>
      <c r="AM247">
        <v>14.34970167120057</v>
      </c>
      <c r="AN247">
        <v>45.588147336636311</v>
      </c>
      <c r="AO247">
        <v>51.570192967488033</v>
      </c>
      <c r="AP247">
        <v>43.890722066141848</v>
      </c>
      <c r="AQ247">
        <v>35.027241538888767</v>
      </c>
      <c r="AR247">
        <v>39.083456520611463</v>
      </c>
      <c r="AS247">
        <v>14.55577909579211</v>
      </c>
      <c r="AT247">
        <v>45.011411675340639</v>
      </c>
      <c r="AU247">
        <v>47.445288825646138</v>
      </c>
      <c r="AV247">
        <v>58.654529736582383</v>
      </c>
      <c r="AW247">
        <v>80.023823510325002</v>
      </c>
      <c r="AX247"/>
      <c r="AY247">
        <v>2678.546897000002</v>
      </c>
      <c r="AZ247">
        <v>2343.9185799999968</v>
      </c>
      <c r="BA247">
        <v>2351.7814220000009</v>
      </c>
      <c r="BB247">
        <v>2313.6825720000002</v>
      </c>
      <c r="BC247">
        <v>965.95680200000061</v>
      </c>
      <c r="BD247">
        <v>340.94515199999972</v>
      </c>
      <c r="BE247">
        <v>318.37323300000003</v>
      </c>
      <c r="BF247">
        <v>124.863696</v>
      </c>
      <c r="BG247">
        <v>62.550818000000007</v>
      </c>
      <c r="BH247">
        <v>25.265943</v>
      </c>
      <c r="BI247">
        <v>2274.726254000002</v>
      </c>
      <c r="BJ247">
        <v>1846.1185860000001</v>
      </c>
      <c r="BK247">
        <v>1975.020819000001</v>
      </c>
      <c r="BL247">
        <v>1915.5080300000011</v>
      </c>
      <c r="BM247">
        <v>1770.5137420000001</v>
      </c>
      <c r="BN247">
        <v>96.281338999999988</v>
      </c>
      <c r="BO247">
        <v>471.73396400000001</v>
      </c>
      <c r="BP247">
        <v>420.13669400000009</v>
      </c>
      <c r="BQ247">
        <v>1124.987705</v>
      </c>
      <c r="BR247">
        <v>1418.184310000001</v>
      </c>
      <c r="BS247">
        <v>1275.1018449999999</v>
      </c>
      <c r="BT247">
        <v>491.44043999999991</v>
      </c>
      <c r="BU247">
        <v>1141.50602</v>
      </c>
      <c r="BV247">
        <v>520.0657319999998</v>
      </c>
      <c r="BW247">
        <v>751.4155440000003</v>
      </c>
      <c r="BX247">
        <v>766.16682200000014</v>
      </c>
      <c r="BY247">
        <v>1314.8594869999999</v>
      </c>
      <c r="BZ247">
        <v>862.00637099999915</v>
      </c>
      <c r="CA247"/>
    </row>
    <row r="248">
      <c r="A248" t="s">
        <v>595</v>
      </c>
      <c r="B248">
        <v>2018</v>
      </c>
      <c r="C248" t="s">
        <v>602</v>
      </c>
      <c r="D248">
        <v>23</v>
      </c>
      <c r="E248" t="s">
        <v>55</v>
      </c>
      <c r="F248" t="s">
        <v>49</v>
      </c>
      <c r="G248" t="s">
        <v>206</v>
      </c>
      <c r="H248">
        <v>52.155368587729612</v>
      </c>
      <c r="I248">
        <v>57.149215085145677</v>
      </c>
      <c r="J248">
        <v>57.22227670037482</v>
      </c>
      <c r="K248">
        <v>58.977622460657557</v>
      </c>
      <c r="L248">
        <v>85.537169782226883</v>
      </c>
      <c r="M248">
        <v>68.138902075680434</v>
      </c>
      <c r="N248">
        <v>74.88613513594575</v>
      </c>
      <c r="O248">
        <v>90.818284163881614</v>
      </c>
      <c r="P248">
        <v>95.437565040334206</v>
      </c>
      <c r="Q248">
        <v>98.123882725312342</v>
      </c>
      <c r="R248">
        <v>50.70064554589063</v>
      </c>
      <c r="S248">
        <v>57.647259187086519</v>
      </c>
      <c r="T248">
        <v>56.26815436470757</v>
      </c>
      <c r="U248">
        <v>56.508556806015832</v>
      </c>
      <c r="V248">
        <v>61.308659628980408</v>
      </c>
      <c r="W248" t="s">
        <v>536</v>
      </c>
      <c r="X248" t="s">
        <v>365</v>
      </c>
      <c r="Y248" t="s">
        <v>247</v>
      </c>
      <c r="Z248" t="s">
        <v>537</v>
      </c>
      <c r="AA248" t="s">
        <v>538</v>
      </c>
      <c r="AB248" t="s">
        <v>539</v>
      </c>
      <c r="AC248" t="s">
        <v>540</v>
      </c>
      <c r="AD248" t="s">
        <v>252</v>
      </c>
      <c r="AE248" t="s">
        <v>253</v>
      </c>
      <c r="AF248" t="s">
        <v>254</v>
      </c>
      <c r="AG248" t="s">
        <v>367</v>
      </c>
      <c r="AH248" t="s">
        <v>256</v>
      </c>
      <c r="AI248" t="s">
        <v>541</v>
      </c>
      <c r="AJ248" t="s">
        <v>206</v>
      </c>
      <c r="AK248">
        <v>95.554133658472978</v>
      </c>
      <c r="AL248">
        <v>59.641950410353488</v>
      </c>
      <c r="AM248">
        <v>85.650298328799394</v>
      </c>
      <c r="AN248">
        <v>54.411852663363661</v>
      </c>
      <c r="AO248">
        <v>48.429807032511967</v>
      </c>
      <c r="AP248">
        <v>56.109277933858174</v>
      </c>
      <c r="AQ248">
        <v>64.972758461111027</v>
      </c>
      <c r="AR248">
        <v>60.916543479388487</v>
      </c>
      <c r="AS248">
        <v>85.444220904207953</v>
      </c>
      <c r="AT248">
        <v>54.988588324659318</v>
      </c>
      <c r="AU248">
        <v>52.554711174353763</v>
      </c>
      <c r="AV248">
        <v>41.345470263417681</v>
      </c>
      <c r="AW248">
        <v>19.976176489675002</v>
      </c>
      <c r="AX248"/>
      <c r="AY248">
        <v>2919.8803829999979</v>
      </c>
      <c r="AZ248">
        <v>3126.036251999999</v>
      </c>
      <c r="BA248">
        <v>3145.8964360000018</v>
      </c>
      <c r="BB248">
        <v>3326.3673490000042</v>
      </c>
      <c r="BC248">
        <v>5712.9351399999987</v>
      </c>
      <c r="BD248">
        <v>729.15341400000011</v>
      </c>
      <c r="BE248">
        <v>949.34575300000097</v>
      </c>
      <c r="BF248">
        <v>1235.0531020000001</v>
      </c>
      <c r="BG248">
        <v>1308.445559000002</v>
      </c>
      <c r="BH248">
        <v>1321.448537</v>
      </c>
      <c r="BI248">
        <v>2339.3833610000038</v>
      </c>
      <c r="BJ248">
        <v>2512.793140999996</v>
      </c>
      <c r="BK248">
        <v>2541.1865130000019</v>
      </c>
      <c r="BL248">
        <v>2488.825074000003</v>
      </c>
      <c r="BM248">
        <v>2805.4811060000011</v>
      </c>
      <c r="BN248">
        <v>2069.355943</v>
      </c>
      <c r="BO248">
        <v>697.13809200000094</v>
      </c>
      <c r="BP248">
        <v>2507.706013999999</v>
      </c>
      <c r="BQ248">
        <v>1342.7320220000011</v>
      </c>
      <c r="BR248">
        <v>1331.823453</v>
      </c>
      <c r="BS248">
        <v>1630.072152999998</v>
      </c>
      <c r="BT248">
        <v>911.58308800000043</v>
      </c>
      <c r="BU248">
        <v>1779.1824800000011</v>
      </c>
      <c r="BV248">
        <v>3052.8500739999981</v>
      </c>
      <c r="BW248">
        <v>917.97343100000091</v>
      </c>
      <c r="BX248">
        <v>848.67596000000003</v>
      </c>
      <c r="BY248">
        <v>926.8420370000008</v>
      </c>
      <c r="BZ248">
        <v>215.180813</v>
      </c>
      <c r="CA248"/>
    </row>
    <row r="249">
      <c r="A249" t="s">
        <v>595</v>
      </c>
      <c r="B249">
        <v>2018</v>
      </c>
      <c r="C249" t="s">
        <v>602</v>
      </c>
      <c r="D249">
        <v>29</v>
      </c>
      <c r="E249" t="s">
        <v>58</v>
      </c>
      <c r="F249" t="s">
        <v>50</v>
      </c>
      <c r="G249" t="s">
        <v>612</v>
      </c>
      <c r="H249">
        <v>17.55170133441927</v>
      </c>
      <c r="I249">
        <v>16.139790022075019</v>
      </c>
      <c r="J249">
        <v>17.241193819428009</v>
      </c>
      <c r="K249">
        <v>21.488679782949411</v>
      </c>
      <c r="L249">
        <v>67.470565967623259</v>
      </c>
      <c r="M249">
        <v>41.405717501023616</v>
      </c>
      <c r="N249">
        <v>68.692791769255408</v>
      </c>
      <c r="O249">
        <v>84.23750878144962</v>
      </c>
      <c r="P249">
        <v>92.151227690586907</v>
      </c>
      <c r="Q249">
        <v>95.501333408976933</v>
      </c>
      <c r="R249">
        <v>17.383024222861071</v>
      </c>
      <c r="S249">
        <v>14.798013616010779</v>
      </c>
      <c r="T249">
        <v>15.08240398891135</v>
      </c>
      <c r="U249">
        <v>17.281802237259591</v>
      </c>
      <c r="V249">
        <v>18.338606232906599</v>
      </c>
      <c r="W249" t="s">
        <v>536</v>
      </c>
      <c r="X249" t="s">
        <v>365</v>
      </c>
      <c r="Y249" t="s">
        <v>247</v>
      </c>
      <c r="Z249" t="s">
        <v>537</v>
      </c>
      <c r="AA249" t="s">
        <v>538</v>
      </c>
      <c r="AB249" t="s">
        <v>539</v>
      </c>
      <c r="AC249" t="s">
        <v>540</v>
      </c>
      <c r="AD249" t="s">
        <v>252</v>
      </c>
      <c r="AE249" t="s">
        <v>253</v>
      </c>
      <c r="AF249" t="s">
        <v>254</v>
      </c>
      <c r="AG249" t="s">
        <v>367</v>
      </c>
      <c r="AH249" t="s">
        <v>256</v>
      </c>
      <c r="AI249" t="s">
        <v>541</v>
      </c>
      <c r="AJ249" t="s">
        <v>206</v>
      </c>
      <c r="AK249">
        <v>7.136745845251526</v>
      </c>
      <c r="AL249">
        <v>47.504841760335822</v>
      </c>
      <c r="AM249">
        <v>79.317958698780416</v>
      </c>
      <c r="AN249">
        <v>13.02995553490317</v>
      </c>
      <c r="AO249">
        <v>31.877179674101999</v>
      </c>
      <c r="AP249">
        <v>18.031014492805902</v>
      </c>
      <c r="AQ249">
        <v>20.032595592771472</v>
      </c>
      <c r="AR249">
        <v>27.628165529749111</v>
      </c>
      <c r="AS249">
        <v>32.56160217412625</v>
      </c>
      <c r="AT249">
        <v>19.218588897504329</v>
      </c>
      <c r="AU249">
        <v>34.49577039923053</v>
      </c>
      <c r="AV249">
        <v>31.653002517959042</v>
      </c>
      <c r="AW249">
        <v>6.6430151946259119</v>
      </c>
      <c r="AX249"/>
      <c r="AY249">
        <v>1284.541560000001</v>
      </c>
      <c r="AZ249">
        <v>1181.6043360000001</v>
      </c>
      <c r="BA249">
        <v>1261.455648000001</v>
      </c>
      <c r="BB249">
        <v>1572.998822</v>
      </c>
      <c r="BC249">
        <v>4936.590827</v>
      </c>
      <c r="BD249">
        <v>579.3792420000002</v>
      </c>
      <c r="BE249">
        <v>948.31862400000057</v>
      </c>
      <c r="BF249">
        <v>1176.249053</v>
      </c>
      <c r="BG249">
        <v>1291.8554630000019</v>
      </c>
      <c r="BH249">
        <v>1331.2322830000001</v>
      </c>
      <c r="BI249">
        <v>1029.6196689999999</v>
      </c>
      <c r="BJ249">
        <v>876.79572100000053</v>
      </c>
      <c r="BK249">
        <v>893.76335899999947</v>
      </c>
      <c r="BL249">
        <v>1023.414895</v>
      </c>
      <c r="BM249">
        <v>1086.5628839999999</v>
      </c>
      <c r="BN249">
        <v>283.82335400000011</v>
      </c>
      <c r="BO249">
        <v>613.19355300000052</v>
      </c>
      <c r="BP249">
        <v>2467.6490669999989</v>
      </c>
      <c r="BQ249">
        <v>373.66657500000002</v>
      </c>
      <c r="BR249">
        <v>995.54556800000057</v>
      </c>
      <c r="BS249">
        <v>701.27854400000047</v>
      </c>
      <c r="BT249">
        <v>290.48953999999998</v>
      </c>
      <c r="BU249">
        <v>972.37885400000073</v>
      </c>
      <c r="BV249">
        <v>1463.7180969999999</v>
      </c>
      <c r="BW249">
        <v>596.83452299999988</v>
      </c>
      <c r="BX249">
        <v>606.01201900000058</v>
      </c>
      <c r="BY249">
        <v>767.49271400000043</v>
      </c>
      <c r="BZ249">
        <v>105.108785</v>
      </c>
      <c r="CA249"/>
    </row>
    <row r="250">
      <c r="A250" t="s">
        <v>595</v>
      </c>
      <c r="B250">
        <v>2018</v>
      </c>
      <c r="C250" t="s">
        <v>602</v>
      </c>
      <c r="D250">
        <v>30</v>
      </c>
      <c r="E250" t="s">
        <v>58</v>
      </c>
      <c r="F250" t="s">
        <v>49</v>
      </c>
      <c r="G250" t="s">
        <v>206</v>
      </c>
      <c r="H250">
        <v>82.448298665580637</v>
      </c>
      <c r="I250">
        <v>83.860209977924924</v>
      </c>
      <c r="J250">
        <v>82.758806180571995</v>
      </c>
      <c r="K250">
        <v>78.511320217050596</v>
      </c>
      <c r="L250">
        <v>32.52943403237682</v>
      </c>
      <c r="M250">
        <v>58.594282498976497</v>
      </c>
      <c r="N250">
        <v>31.307208230744742</v>
      </c>
      <c r="O250">
        <v>15.762491218550441</v>
      </c>
      <c r="P250">
        <v>7.8487723094131017</v>
      </c>
      <c r="Q250">
        <v>4.4986665910231052</v>
      </c>
      <c r="R250">
        <v>82.616975777138961</v>
      </c>
      <c r="S250">
        <v>85.201986383989222</v>
      </c>
      <c r="T250">
        <v>84.917596011088705</v>
      </c>
      <c r="U250">
        <v>82.71819776274036</v>
      </c>
      <c r="V250">
        <v>81.661393767093344</v>
      </c>
      <c r="W250" t="s">
        <v>536</v>
      </c>
      <c r="X250" t="s">
        <v>365</v>
      </c>
      <c r="Y250" t="s">
        <v>247</v>
      </c>
      <c r="Z250" t="s">
        <v>537</v>
      </c>
      <c r="AA250" t="s">
        <v>538</v>
      </c>
      <c r="AB250" t="s">
        <v>539</v>
      </c>
      <c r="AC250" t="s">
        <v>540</v>
      </c>
      <c r="AD250" t="s">
        <v>252</v>
      </c>
      <c r="AE250" t="s">
        <v>253</v>
      </c>
      <c r="AF250" t="s">
        <v>254</v>
      </c>
      <c r="AG250" t="s">
        <v>367</v>
      </c>
      <c r="AH250" t="s">
        <v>256</v>
      </c>
      <c r="AI250" t="s">
        <v>541</v>
      </c>
      <c r="AJ250" t="s">
        <v>206</v>
      </c>
      <c r="AK250">
        <v>92.863254154748489</v>
      </c>
      <c r="AL250">
        <v>52.495158239664022</v>
      </c>
      <c r="AM250">
        <v>20.68204130121951</v>
      </c>
      <c r="AN250">
        <v>86.970044465096834</v>
      </c>
      <c r="AO250">
        <v>68.122820325898161</v>
      </c>
      <c r="AP250">
        <v>81.968985507194162</v>
      </c>
      <c r="AQ250">
        <v>79.967404407228486</v>
      </c>
      <c r="AR250">
        <v>72.371834470251002</v>
      </c>
      <c r="AS250">
        <v>67.438397825873821</v>
      </c>
      <c r="AT250">
        <v>80.781411102495738</v>
      </c>
      <c r="AU250">
        <v>65.50422960076952</v>
      </c>
      <c r="AV250">
        <v>68.346997482041061</v>
      </c>
      <c r="AW250">
        <v>93.356984805374026</v>
      </c>
      <c r="AX250"/>
      <c r="AY250">
        <v>6034.0740860000014</v>
      </c>
      <c r="AZ250">
        <v>6139.4595340000014</v>
      </c>
      <c r="BA250">
        <v>6055.0658250000097</v>
      </c>
      <c r="BB250">
        <v>5747.1289750000051</v>
      </c>
      <c r="BC250">
        <v>2380.0675650000012</v>
      </c>
      <c r="BD250">
        <v>819.89428099999998</v>
      </c>
      <c r="BE250">
        <v>432.20267900000022</v>
      </c>
      <c r="BF250">
        <v>220.09928400000001</v>
      </c>
      <c r="BG250">
        <v>110.030866</v>
      </c>
      <c r="BH250">
        <v>62.708759999999998</v>
      </c>
      <c r="BI250">
        <v>4893.5134739999903</v>
      </c>
      <c r="BJ250">
        <v>5048.2949279999939</v>
      </c>
      <c r="BK250">
        <v>5032.1046900000047</v>
      </c>
      <c r="BL250">
        <v>4898.5073730000104</v>
      </c>
      <c r="BM250">
        <v>4838.4396500000066</v>
      </c>
      <c r="BN250">
        <v>3693.106189999995</v>
      </c>
      <c r="BO250">
        <v>677.60866900000121</v>
      </c>
      <c r="BP250">
        <v>643.43587200000002</v>
      </c>
      <c r="BQ250">
        <v>2494.0836180000019</v>
      </c>
      <c r="BR250">
        <v>2127.521084</v>
      </c>
      <c r="BS250">
        <v>3188.0120129999968</v>
      </c>
      <c r="BT250">
        <v>1159.594842000002</v>
      </c>
      <c r="BU250">
        <v>2547.141300000003</v>
      </c>
      <c r="BV250">
        <v>3031.509407999999</v>
      </c>
      <c r="BW250">
        <v>2508.6719540000022</v>
      </c>
      <c r="BX250">
        <v>1150.759933000001</v>
      </c>
      <c r="BY250">
        <v>1657.214748000001</v>
      </c>
      <c r="BZ250">
        <v>1477.1363540000009</v>
      </c>
      <c r="CA250"/>
    </row>
    <row r="251">
      <c r="A251" t="s">
        <v>595</v>
      </c>
      <c r="B251">
        <v>2018</v>
      </c>
      <c r="C251" t="s">
        <v>602</v>
      </c>
      <c r="D251">
        <v>31</v>
      </c>
      <c r="E251" t="s">
        <v>105</v>
      </c>
      <c r="F251" t="s">
        <v>50</v>
      </c>
      <c r="G251" t="s">
        <v>613</v>
      </c>
      <c r="H251">
        <v>0.14115599861629879</v>
      </c>
      <c r="I251">
        <v>0.66683477793508139</v>
      </c>
      <c r="J251">
        <v>0.92731214212073576</v>
      </c>
      <c r="K251">
        <v>1.8582767510663989</v>
      </c>
      <c r="L251">
        <v>46.968564239072371</v>
      </c>
      <c r="M251">
        <v>10.950330044942911</v>
      </c>
      <c r="N251">
        <v>25.517333432992331</v>
      </c>
      <c r="O251">
        <v>52.138989012166533</v>
      </c>
      <c r="P251">
        <v>78.614533375622969</v>
      </c>
      <c r="Q251">
        <v>87.465350785284286</v>
      </c>
      <c r="R251">
        <v>0</v>
      </c>
      <c r="S251">
        <v>0</v>
      </c>
      <c r="T251">
        <v>0.30279501419252741</v>
      </c>
      <c r="U251">
        <v>0.35481421486297632</v>
      </c>
      <c r="V251">
        <v>1.7849547471602789</v>
      </c>
      <c r="W251" t="s">
        <v>536</v>
      </c>
      <c r="X251" t="s">
        <v>365</v>
      </c>
      <c r="Y251" t="s">
        <v>247</v>
      </c>
      <c r="Z251" t="s">
        <v>537</v>
      </c>
      <c r="AA251" t="s">
        <v>538</v>
      </c>
      <c r="AB251" t="s">
        <v>539</v>
      </c>
      <c r="AC251" t="s">
        <v>540</v>
      </c>
      <c r="AD251" t="s">
        <v>252</v>
      </c>
      <c r="AE251" t="s">
        <v>253</v>
      </c>
      <c r="AF251" t="s">
        <v>254</v>
      </c>
      <c r="AG251" t="s">
        <v>367</v>
      </c>
      <c r="AH251" t="s">
        <v>256</v>
      </c>
      <c r="AI251" t="s">
        <v>541</v>
      </c>
      <c r="AJ251" t="s">
        <v>206</v>
      </c>
      <c r="AK251">
        <v>2.288029169067928</v>
      </c>
      <c r="AL251">
        <v>9.735339919487652</v>
      </c>
      <c r="AM251">
        <v>55.0383064613588</v>
      </c>
      <c r="AN251">
        <v>6.6120676571775547</v>
      </c>
      <c r="AO251">
        <v>5.7009098376425023</v>
      </c>
      <c r="AP251">
        <v>2.9044978857824151</v>
      </c>
      <c r="AQ251">
        <v>6.8951500506540757</v>
      </c>
      <c r="AR251">
        <v>1.460256902964165</v>
      </c>
      <c r="AS251">
        <v>18.29594722592357</v>
      </c>
      <c r="AT251">
        <v>4.9891253857462177</v>
      </c>
      <c r="AU251">
        <v>4.2231971494954736</v>
      </c>
      <c r="AV251">
        <v>1.041999350270487</v>
      </c>
      <c r="AW251">
        <v>3.9036176176237838</v>
      </c>
      <c r="AX251"/>
      <c r="AY251">
        <v>10.330665</v>
      </c>
      <c r="AZ251">
        <v>48.819400000000002</v>
      </c>
      <c r="BA251">
        <v>67.846992</v>
      </c>
      <c r="BB251">
        <v>136.028233</v>
      </c>
      <c r="BC251">
        <v>3436.529396999998</v>
      </c>
      <c r="BD251">
        <v>153.22506899999999</v>
      </c>
      <c r="BE251">
        <v>352.27222400000011</v>
      </c>
      <c r="BF251">
        <v>728.04190599999993</v>
      </c>
      <c r="BG251">
        <v>1102.086396000002</v>
      </c>
      <c r="BH251">
        <v>1219.2154230000001</v>
      </c>
      <c r="BI251">
        <v>0</v>
      </c>
      <c r="BJ251">
        <v>0</v>
      </c>
      <c r="BK251">
        <v>17.943232999999999</v>
      </c>
      <c r="BL251">
        <v>21.011821999999999</v>
      </c>
      <c r="BM251">
        <v>105.75861399999999</v>
      </c>
      <c r="BN251">
        <v>90.993307999999999</v>
      </c>
      <c r="BO251">
        <v>125.663984</v>
      </c>
      <c r="BP251">
        <v>1712.288462999999</v>
      </c>
      <c r="BQ251">
        <v>189.617583</v>
      </c>
      <c r="BR251">
        <v>178.04321400000009</v>
      </c>
      <c r="BS251">
        <v>112.96436199999999</v>
      </c>
      <c r="BT251">
        <v>99.985494000000017</v>
      </c>
      <c r="BU251">
        <v>51.394036</v>
      </c>
      <c r="BV251">
        <v>822.44445199999973</v>
      </c>
      <c r="BW251">
        <v>154.937612</v>
      </c>
      <c r="BX251">
        <v>74.191943000000009</v>
      </c>
      <c r="BY251">
        <v>25.265436000000001</v>
      </c>
      <c r="BZ251">
        <v>61.764800000000001</v>
      </c>
      <c r="CA251"/>
    </row>
    <row r="252">
      <c r="A252" t="s">
        <v>595</v>
      </c>
      <c r="B252">
        <v>2018</v>
      </c>
      <c r="C252" t="s">
        <v>602</v>
      </c>
      <c r="D252">
        <v>32</v>
      </c>
      <c r="E252" t="s">
        <v>105</v>
      </c>
      <c r="F252" t="s">
        <v>49</v>
      </c>
      <c r="G252" t="s">
        <v>206</v>
      </c>
      <c r="H252">
        <v>99.858844001383702</v>
      </c>
      <c r="I252">
        <v>99.333165222064906</v>
      </c>
      <c r="J252">
        <v>99.072687857879259</v>
      </c>
      <c r="K252">
        <v>98.141723248933587</v>
      </c>
      <c r="L252">
        <v>53.031435760927678</v>
      </c>
      <c r="M252">
        <v>89.049669955057055</v>
      </c>
      <c r="N252">
        <v>74.482666567007854</v>
      </c>
      <c r="O252">
        <v>47.861010987833488</v>
      </c>
      <c r="P252">
        <v>21.385466624377049</v>
      </c>
      <c r="Q252">
        <v>12.534649214715751</v>
      </c>
      <c r="R252">
        <v>100</v>
      </c>
      <c r="S252">
        <v>100</v>
      </c>
      <c r="T252">
        <v>99.697204985807474</v>
      </c>
      <c r="U252">
        <v>99.645185785137016</v>
      </c>
      <c r="V252">
        <v>98.215045252839744</v>
      </c>
      <c r="W252" t="s">
        <v>536</v>
      </c>
      <c r="X252" t="s">
        <v>365</v>
      </c>
      <c r="Y252" t="s">
        <v>247</v>
      </c>
      <c r="Z252" t="s">
        <v>537</v>
      </c>
      <c r="AA252" t="s">
        <v>538</v>
      </c>
      <c r="AB252" t="s">
        <v>539</v>
      </c>
      <c r="AC252" t="s">
        <v>540</v>
      </c>
      <c r="AD252" t="s">
        <v>252</v>
      </c>
      <c r="AE252" t="s">
        <v>253</v>
      </c>
      <c r="AF252" t="s">
        <v>254</v>
      </c>
      <c r="AG252" t="s">
        <v>367</v>
      </c>
      <c r="AH252" t="s">
        <v>256</v>
      </c>
      <c r="AI252" t="s">
        <v>541</v>
      </c>
      <c r="AJ252" t="s">
        <v>206</v>
      </c>
      <c r="AK252">
        <v>97.711970830932088</v>
      </c>
      <c r="AL252">
        <v>90.264660080512243</v>
      </c>
      <c r="AM252">
        <v>44.961693538641107</v>
      </c>
      <c r="AN252">
        <v>93.387932342822438</v>
      </c>
      <c r="AO252">
        <v>94.299090162357615</v>
      </c>
      <c r="AP252">
        <v>97.095502114217595</v>
      </c>
      <c r="AQ252">
        <v>93.104849949345919</v>
      </c>
      <c r="AR252">
        <v>98.53974309703581</v>
      </c>
      <c r="AS252">
        <v>81.704052774076459</v>
      </c>
      <c r="AT252">
        <v>95.010874614253794</v>
      </c>
      <c r="AU252">
        <v>95.776802850504538</v>
      </c>
      <c r="AV252">
        <v>98.958000649729527</v>
      </c>
      <c r="AW252">
        <v>96.096382382376191</v>
      </c>
      <c r="AX252"/>
      <c r="AY252">
        <v>7308.284981000008</v>
      </c>
      <c r="AZ252">
        <v>7272.2444700000033</v>
      </c>
      <c r="BA252">
        <v>7248.6744810000091</v>
      </c>
      <c r="BB252">
        <v>7184.0995640000037</v>
      </c>
      <c r="BC252">
        <v>3880.1289950000019</v>
      </c>
      <c r="BD252">
        <v>1246.0484539999979</v>
      </c>
      <c r="BE252">
        <v>1028.2490790000011</v>
      </c>
      <c r="BF252">
        <v>668.30643099999998</v>
      </c>
      <c r="BG252">
        <v>299.79993300000001</v>
      </c>
      <c r="BH252">
        <v>174.72561999999999</v>
      </c>
      <c r="BI252">
        <v>5923.1331429999891</v>
      </c>
      <c r="BJ252">
        <v>5925.0906489999943</v>
      </c>
      <c r="BK252">
        <v>5907.9248160000006</v>
      </c>
      <c r="BL252">
        <v>5900.9104460000126</v>
      </c>
      <c r="BM252">
        <v>5819.2439200000117</v>
      </c>
      <c r="BN252">
        <v>3885.936235999995</v>
      </c>
      <c r="BO252">
        <v>1165.138238000002</v>
      </c>
      <c r="BP252">
        <v>1398.796476</v>
      </c>
      <c r="BQ252">
        <v>2678.1326100000019</v>
      </c>
      <c r="BR252">
        <v>2945.0234379999988</v>
      </c>
      <c r="BS252">
        <v>3776.326194999996</v>
      </c>
      <c r="BT252">
        <v>1350.0988880000029</v>
      </c>
      <c r="BU252">
        <v>3468.1261179999992</v>
      </c>
      <c r="BV252">
        <v>3672.7830529999969</v>
      </c>
      <c r="BW252">
        <v>2950.5688650000002</v>
      </c>
      <c r="BX252">
        <v>1682.5800090000009</v>
      </c>
      <c r="BY252">
        <v>2399.4420259999988</v>
      </c>
      <c r="BZ252">
        <v>1520.4803390000011</v>
      </c>
      <c r="CA252"/>
    </row>
    <row r="253">
      <c r="A253" t="s">
        <v>595</v>
      </c>
      <c r="B253">
        <v>2018</v>
      </c>
      <c r="C253" t="s">
        <v>602</v>
      </c>
      <c r="D253">
        <v>33</v>
      </c>
      <c r="E253" t="s">
        <v>106</v>
      </c>
      <c r="F253" t="s">
        <v>50</v>
      </c>
      <c r="G253" t="s">
        <v>206</v>
      </c>
      <c r="H253">
        <v>0.016132477193898001</v>
      </c>
      <c r="I253">
        <v>0.35744362383222839</v>
      </c>
      <c r="J253">
        <v>0.12841463029490091</v>
      </c>
      <c r="K253">
        <v>0.42791348551096858</v>
      </c>
      <c r="L253">
        <v>9.4121652276806262</v>
      </c>
      <c r="M253">
        <v>3.1398751764990021</v>
      </c>
      <c r="N253">
        <v>5.4373109518035498</v>
      </c>
      <c r="O253">
        <v>5.8702692464337449</v>
      </c>
      <c r="P253">
        <v>13.87207778384718</v>
      </c>
      <c r="Q253">
        <v>21.875048986558909</v>
      </c>
      <c r="R253">
        <v>0</v>
      </c>
      <c r="S253">
        <v>0</v>
      </c>
      <c r="T253">
        <v>0</v>
      </c>
      <c r="U253">
        <v>0.1117397645652445</v>
      </c>
      <c r="V253">
        <v>0.83954985191234888</v>
      </c>
      <c r="W253" t="s">
        <v>536</v>
      </c>
      <c r="X253" t="s">
        <v>365</v>
      </c>
      <c r="Y253" t="s">
        <v>247</v>
      </c>
      <c r="Z253" t="s">
        <v>537</v>
      </c>
      <c r="AA253" t="s">
        <v>538</v>
      </c>
      <c r="AB253" t="s">
        <v>539</v>
      </c>
      <c r="AC253" t="s">
        <v>540</v>
      </c>
      <c r="AD253" t="s">
        <v>252</v>
      </c>
      <c r="AE253" t="s">
        <v>253</v>
      </c>
      <c r="AF253" t="s">
        <v>254</v>
      </c>
      <c r="AG253" t="s">
        <v>367</v>
      </c>
      <c r="AH253" t="s">
        <v>256</v>
      </c>
      <c r="AI253" t="s">
        <v>541</v>
      </c>
      <c r="AJ253" t="s">
        <v>206</v>
      </c>
      <c r="AK253">
        <v>0</v>
      </c>
      <c r="AL253">
        <v>1.5080706918708691</v>
      </c>
      <c r="AM253">
        <v>11.76820534246429</v>
      </c>
      <c r="AN253">
        <v>0</v>
      </c>
      <c r="AO253">
        <v>3.5424335221648722</v>
      </c>
      <c r="AP253">
        <v>1.628170666910657</v>
      </c>
      <c r="AQ253">
        <v>1.1747941162226769</v>
      </c>
      <c r="AR253">
        <v>0.35280900397423898</v>
      </c>
      <c r="AS253">
        <v>1.3929554829060891</v>
      </c>
      <c r="AT253">
        <v>2.379223954199468</v>
      </c>
      <c r="AU253">
        <v>1.4054654032864471</v>
      </c>
      <c r="AV253">
        <v>0.26954670212500892</v>
      </c>
      <c r="AW253">
        <v>0</v>
      </c>
      <c r="AX253"/>
      <c r="AY253">
        <v>1.180674</v>
      </c>
      <c r="AZ253">
        <v>26.168676000000001</v>
      </c>
      <c r="BA253">
        <v>9.3954839999999997</v>
      </c>
      <c r="BB253">
        <v>31.323813999999999</v>
      </c>
      <c r="BC253">
        <v>688.65597700000001</v>
      </c>
      <c r="BD253">
        <v>43.935442000000002</v>
      </c>
      <c r="BE253">
        <v>75.063236000000003</v>
      </c>
      <c r="BF253">
        <v>81.969407000000004</v>
      </c>
      <c r="BG253">
        <v>194.47076200000001</v>
      </c>
      <c r="BH253">
        <v>304.92528600000009</v>
      </c>
      <c r="BI253">
        <v>0</v>
      </c>
      <c r="BJ253">
        <v>0</v>
      </c>
      <c r="BK253">
        <v>0</v>
      </c>
      <c r="BL253">
        <v>6.6171420000000003</v>
      </c>
      <c r="BM253">
        <v>49.74335</v>
      </c>
      <c r="BN253">
        <v>0</v>
      </c>
      <c r="BO253">
        <v>19.46621</v>
      </c>
      <c r="BP253">
        <v>366.11886400000009</v>
      </c>
      <c r="BQ253">
        <v>0</v>
      </c>
      <c r="BR253">
        <v>110.63256</v>
      </c>
      <c r="BS253">
        <v>63.324288000000017</v>
      </c>
      <c r="BT253">
        <v>17.035506000000002</v>
      </c>
      <c r="BU253">
        <v>12.417184000000001</v>
      </c>
      <c r="BV253">
        <v>62.616518000000013</v>
      </c>
      <c r="BW253">
        <v>73.886953999999989</v>
      </c>
      <c r="BX253">
        <v>24.690822000000001</v>
      </c>
      <c r="BY253">
        <v>6.5357190000000003</v>
      </c>
      <c r="BZ253">
        <v>0</v>
      </c>
      <c r="CA253"/>
    </row>
    <row r="254">
      <c r="A254" t="s">
        <v>595</v>
      </c>
      <c r="B254">
        <v>2018</v>
      </c>
      <c r="C254" t="s">
        <v>602</v>
      </c>
      <c r="D254">
        <v>34</v>
      </c>
      <c r="E254" t="s">
        <v>106</v>
      </c>
      <c r="F254" t="s">
        <v>49</v>
      </c>
      <c r="G254" t="s">
        <v>206</v>
      </c>
      <c r="H254">
        <v>99.983867522806108</v>
      </c>
      <c r="I254">
        <v>99.642556376167761</v>
      </c>
      <c r="J254">
        <v>99.871585369705116</v>
      </c>
      <c r="K254">
        <v>99.572086514489015</v>
      </c>
      <c r="L254">
        <v>90.587834772319326</v>
      </c>
      <c r="M254">
        <v>96.86012482350101</v>
      </c>
      <c r="N254">
        <v>94.562689048196489</v>
      </c>
      <c r="O254">
        <v>94.129730753566321</v>
      </c>
      <c r="P254">
        <v>86.127922216152839</v>
      </c>
      <c r="Q254">
        <v>78.124951013441162</v>
      </c>
      <c r="R254">
        <v>100</v>
      </c>
      <c r="S254">
        <v>100</v>
      </c>
      <c r="T254">
        <v>100</v>
      </c>
      <c r="U254">
        <v>99.888260235434757</v>
      </c>
      <c r="V254">
        <v>99.160450148087648</v>
      </c>
      <c r="W254" t="s">
        <v>536</v>
      </c>
      <c r="X254" t="s">
        <v>365</v>
      </c>
      <c r="Y254" t="s">
        <v>247</v>
      </c>
      <c r="Z254" t="s">
        <v>537</v>
      </c>
      <c r="AA254" t="s">
        <v>538</v>
      </c>
      <c r="AB254" t="s">
        <v>539</v>
      </c>
      <c r="AC254" t="s">
        <v>540</v>
      </c>
      <c r="AD254" t="s">
        <v>252</v>
      </c>
      <c r="AE254" t="s">
        <v>253</v>
      </c>
      <c r="AF254" t="s">
        <v>254</v>
      </c>
      <c r="AG254" t="s">
        <v>367</v>
      </c>
      <c r="AH254" t="s">
        <v>256</v>
      </c>
      <c r="AI254" t="s">
        <v>541</v>
      </c>
      <c r="AJ254" t="s">
        <v>206</v>
      </c>
      <c r="AK254">
        <v>100</v>
      </c>
      <c r="AL254">
        <v>98.491929308129116</v>
      </c>
      <c r="AM254">
        <v>88.231794657535715</v>
      </c>
      <c r="AN254">
        <v>100</v>
      </c>
      <c r="AO254">
        <v>96.457566477835186</v>
      </c>
      <c r="AP254">
        <v>98.371829333089323</v>
      </c>
      <c r="AQ254">
        <v>98.825205883777343</v>
      </c>
      <c r="AR254">
        <v>99.647190996025756</v>
      </c>
      <c r="AS254">
        <v>98.607044517093911</v>
      </c>
      <c r="AT254">
        <v>97.620776045800511</v>
      </c>
      <c r="AU254">
        <v>98.594534596713572</v>
      </c>
      <c r="AV254">
        <v>99.730453297874988</v>
      </c>
      <c r="AW254">
        <v>100</v>
      </c>
      <c r="AX254"/>
      <c r="AY254">
        <v>7317.4349720000073</v>
      </c>
      <c r="AZ254">
        <v>7294.8951940000043</v>
      </c>
      <c r="BA254">
        <v>7307.125989000011</v>
      </c>
      <c r="BB254">
        <v>7288.8039830000043</v>
      </c>
      <c r="BC254">
        <v>6628.0024149999917</v>
      </c>
      <c r="BD254">
        <v>1355.338080999999</v>
      </c>
      <c r="BE254">
        <v>1305.4580669999989</v>
      </c>
      <c r="BF254">
        <v>1314.3789300000001</v>
      </c>
      <c r="BG254">
        <v>1207.4155670000021</v>
      </c>
      <c r="BH254">
        <v>1089.015757000001</v>
      </c>
      <c r="BI254">
        <v>5923.1331429999891</v>
      </c>
      <c r="BJ254">
        <v>5925.0906489999943</v>
      </c>
      <c r="BK254">
        <v>5925.8680490000006</v>
      </c>
      <c r="BL254">
        <v>5915.3051260000129</v>
      </c>
      <c r="BM254">
        <v>5875.2591840000096</v>
      </c>
      <c r="BN254">
        <v>3976.9295439999942</v>
      </c>
      <c r="BO254">
        <v>1271.3360120000041</v>
      </c>
      <c r="BP254">
        <v>2744.9660750000021</v>
      </c>
      <c r="BQ254">
        <v>2867.7501930000021</v>
      </c>
      <c r="BR254">
        <v>3012.4340919999981</v>
      </c>
      <c r="BS254">
        <v>3825.966268999995</v>
      </c>
      <c r="BT254">
        <v>1433.048876000003</v>
      </c>
      <c r="BU254">
        <v>3507.102969999999</v>
      </c>
      <c r="BV254">
        <v>4432.6109869999946</v>
      </c>
      <c r="BW254">
        <v>3031.6195229999989</v>
      </c>
      <c r="BX254">
        <v>1732.0811300000009</v>
      </c>
      <c r="BY254">
        <v>2418.171742999999</v>
      </c>
      <c r="BZ254">
        <v>1582.2451390000019</v>
      </c>
      <c r="CA254"/>
    </row>
    <row r="255">
      <c r="A255" t="s">
        <v>595</v>
      </c>
      <c r="B255">
        <v>2018</v>
      </c>
      <c r="C255" t="s">
        <v>602</v>
      </c>
      <c r="D255">
        <v>35</v>
      </c>
      <c r="E255" t="s">
        <v>56</v>
      </c>
      <c r="F255" t="s">
        <v>50</v>
      </c>
      <c r="G255" t="s">
        <v>206</v>
      </c>
      <c r="H255">
        <v>2.134382601242014</v>
      </c>
      <c r="I255">
        <v>5.9106110489376151</v>
      </c>
      <c r="J255">
        <v>7.8447535501410428</v>
      </c>
      <c r="K255">
        <v>9.9345859275576718</v>
      </c>
      <c r="L255">
        <v>51.211445201499558</v>
      </c>
      <c r="M255">
        <v>19.319599889263419</v>
      </c>
      <c r="N255">
        <v>33.906392822972641</v>
      </c>
      <c r="O255">
        <v>58.103864021717968</v>
      </c>
      <c r="P255">
        <v>79.542449193824794</v>
      </c>
      <c r="Q255">
        <v>87.92222893174403</v>
      </c>
      <c r="R255">
        <v>1.3736998145341219</v>
      </c>
      <c r="S255">
        <v>4.9808102944350461</v>
      </c>
      <c r="T255">
        <v>6.1963206902989203</v>
      </c>
      <c r="U255">
        <v>7.699137971866385</v>
      </c>
      <c r="V255">
        <v>9.2328124395026432</v>
      </c>
      <c r="W255" t="s">
        <v>536</v>
      </c>
      <c r="X255" t="s">
        <v>365</v>
      </c>
      <c r="Y255" t="s">
        <v>247</v>
      </c>
      <c r="Z255" t="s">
        <v>537</v>
      </c>
      <c r="AA255" t="s">
        <v>538</v>
      </c>
      <c r="AB255" t="s">
        <v>539</v>
      </c>
      <c r="AC255" t="s">
        <v>540</v>
      </c>
      <c r="AD255" t="s">
        <v>252</v>
      </c>
      <c r="AE255" t="s">
        <v>253</v>
      </c>
      <c r="AF255" t="s">
        <v>254</v>
      </c>
      <c r="AG255" t="s">
        <v>367</v>
      </c>
      <c r="AH255" t="s">
        <v>256</v>
      </c>
      <c r="AI255" t="s">
        <v>541</v>
      </c>
      <c r="AJ255" t="s">
        <v>206</v>
      </c>
      <c r="AK255">
        <v>12.832025017137211</v>
      </c>
      <c r="AL255">
        <v>13.587671372942481</v>
      </c>
      <c r="AM255">
        <v>56.95191808454824</v>
      </c>
      <c r="AN255">
        <v>7.7702671433487653</v>
      </c>
      <c r="AO255">
        <v>7.1399217130765376</v>
      </c>
      <c r="AP255">
        <v>7.9885507252936376</v>
      </c>
      <c r="AQ255">
        <v>7.8996150446091624</v>
      </c>
      <c r="AR255">
        <v>2.2923228300967988</v>
      </c>
      <c r="AS255">
        <v>38.627939299370347</v>
      </c>
      <c r="AT255">
        <v>8.05937478648511</v>
      </c>
      <c r="AU255">
        <v>5.589209850955088</v>
      </c>
      <c r="AV255">
        <v>1.571924390770074</v>
      </c>
      <c r="AW255">
        <v>6.6235737065519196</v>
      </c>
      <c r="AX255"/>
      <c r="AY255">
        <v>156.20725899999999</v>
      </c>
      <c r="AZ255">
        <v>432.71960999999999</v>
      </c>
      <c r="BA255">
        <v>573.963078</v>
      </c>
      <c r="BB255">
        <v>727.22438599999987</v>
      </c>
      <c r="BC255">
        <v>3746.966502999996</v>
      </c>
      <c r="BD255">
        <v>270.33404600000011</v>
      </c>
      <c r="BE255">
        <v>468.08497599999998</v>
      </c>
      <c r="BF255">
        <v>811.33233899999982</v>
      </c>
      <c r="BG255">
        <v>1115.094721000002</v>
      </c>
      <c r="BH255">
        <v>1225.5840350000001</v>
      </c>
      <c r="BI255">
        <v>81.366068999999982</v>
      </c>
      <c r="BJ255">
        <v>295.117525</v>
      </c>
      <c r="BK255">
        <v>367.185788</v>
      </c>
      <c r="BL255">
        <v>455.93696599999998</v>
      </c>
      <c r="BM255">
        <v>547.04437099999973</v>
      </c>
      <c r="BN255">
        <v>510.32059400000003</v>
      </c>
      <c r="BO255">
        <v>175.38996399999999</v>
      </c>
      <c r="BP255">
        <v>1771.822545999999</v>
      </c>
      <c r="BQ255">
        <v>222.831851</v>
      </c>
      <c r="BR255">
        <v>222.98451400000019</v>
      </c>
      <c r="BS255">
        <v>310.69794900000011</v>
      </c>
      <c r="BT255">
        <v>114.551084</v>
      </c>
      <c r="BU255">
        <v>80.678764000000001</v>
      </c>
      <c r="BV255">
        <v>1736.4137519999981</v>
      </c>
      <c r="BW255">
        <v>250.28440599999999</v>
      </c>
      <c r="BX255">
        <v>98.189671000000018</v>
      </c>
      <c r="BY255">
        <v>38.114568000000013</v>
      </c>
      <c r="BZ255">
        <v>104.80117300000001</v>
      </c>
      <c r="CA255"/>
    </row>
    <row r="256">
      <c r="A256" t="s">
        <v>595</v>
      </c>
      <c r="B256">
        <v>2018</v>
      </c>
      <c r="C256" t="s">
        <v>602</v>
      </c>
      <c r="D256">
        <v>36</v>
      </c>
      <c r="E256" t="s">
        <v>56</v>
      </c>
      <c r="F256" t="s">
        <v>49</v>
      </c>
      <c r="G256" t="s">
        <v>206</v>
      </c>
      <c r="H256">
        <v>97.865617398757948</v>
      </c>
      <c r="I256">
        <v>94.089388951062318</v>
      </c>
      <c r="J256">
        <v>92.15524644985895</v>
      </c>
      <c r="K256">
        <v>90.065414072442252</v>
      </c>
      <c r="L256">
        <v>48.788554798500492</v>
      </c>
      <c r="M256">
        <v>80.680400110736599</v>
      </c>
      <c r="N256">
        <v>66.093607177027508</v>
      </c>
      <c r="O256">
        <v>41.896135978282082</v>
      </c>
      <c r="P256">
        <v>20.45755080617521</v>
      </c>
      <c r="Q256">
        <v>12.077771068256011</v>
      </c>
      <c r="R256">
        <v>98.626300185465894</v>
      </c>
      <c r="S256">
        <v>95.019189705564955</v>
      </c>
      <c r="T256">
        <v>93.803679309701096</v>
      </c>
      <c r="U256">
        <v>92.300862028133551</v>
      </c>
      <c r="V256">
        <v>90.767187560497348</v>
      </c>
      <c r="W256" t="s">
        <v>536</v>
      </c>
      <c r="X256" t="s">
        <v>365</v>
      </c>
      <c r="Y256" t="s">
        <v>247</v>
      </c>
      <c r="Z256" t="s">
        <v>537</v>
      </c>
      <c r="AA256" t="s">
        <v>538</v>
      </c>
      <c r="AB256" t="s">
        <v>539</v>
      </c>
      <c r="AC256" t="s">
        <v>540</v>
      </c>
      <c r="AD256" t="s">
        <v>252</v>
      </c>
      <c r="AE256" t="s">
        <v>253</v>
      </c>
      <c r="AF256" t="s">
        <v>254</v>
      </c>
      <c r="AG256" t="s">
        <v>367</v>
      </c>
      <c r="AH256" t="s">
        <v>256</v>
      </c>
      <c r="AI256" t="s">
        <v>541</v>
      </c>
      <c r="AJ256" t="s">
        <v>206</v>
      </c>
      <c r="AK256">
        <v>87.167974982862759</v>
      </c>
      <c r="AL256">
        <v>86.412328627057406</v>
      </c>
      <c r="AM256">
        <v>43.048081915451682</v>
      </c>
      <c r="AN256">
        <v>92.229732856651239</v>
      </c>
      <c r="AO256">
        <v>92.860078286923596</v>
      </c>
      <c r="AP256">
        <v>92.011449274706408</v>
      </c>
      <c r="AQ256">
        <v>92.100384955390851</v>
      </c>
      <c r="AR256">
        <v>97.707677169903207</v>
      </c>
      <c r="AS256">
        <v>61.372060700629667</v>
      </c>
      <c r="AT256">
        <v>91.94062521351492</v>
      </c>
      <c r="AU256">
        <v>94.410790149044942</v>
      </c>
      <c r="AV256">
        <v>98.428075609229964</v>
      </c>
      <c r="AW256">
        <v>93.37642629344802</v>
      </c>
      <c r="AX256"/>
      <c r="AY256">
        <v>7162.408387000005</v>
      </c>
      <c r="AZ256">
        <v>6888.3442599999998</v>
      </c>
      <c r="BA256">
        <v>6742.5583950000091</v>
      </c>
      <c r="BB256">
        <v>6592.9034109999993</v>
      </c>
      <c r="BC256">
        <v>3569.691889000002</v>
      </c>
      <c r="BD256">
        <v>1128.939476999999</v>
      </c>
      <c r="BE256">
        <v>912.43632700000092</v>
      </c>
      <c r="BF256">
        <v>585.01599800000031</v>
      </c>
      <c r="BG256">
        <v>286.79160799999988</v>
      </c>
      <c r="BH256">
        <v>168.35700800000001</v>
      </c>
      <c r="BI256">
        <v>5841.7670739999894</v>
      </c>
      <c r="BJ256">
        <v>5629.9731239999946</v>
      </c>
      <c r="BK256">
        <v>5558.6822610000017</v>
      </c>
      <c r="BL256">
        <v>5465.9853020000091</v>
      </c>
      <c r="BM256">
        <v>5377.9581630000102</v>
      </c>
      <c r="BN256">
        <v>3466.608949999993</v>
      </c>
      <c r="BO256">
        <v>1115.4122580000021</v>
      </c>
      <c r="BP256">
        <v>1339.2623930000011</v>
      </c>
      <c r="BQ256">
        <v>2644.9183420000022</v>
      </c>
      <c r="BR256">
        <v>2900.0821380000002</v>
      </c>
      <c r="BS256">
        <v>3578.5926079999972</v>
      </c>
      <c r="BT256">
        <v>1335.533298000003</v>
      </c>
      <c r="BU256">
        <v>3438.84139</v>
      </c>
      <c r="BV256">
        <v>2758.8137529999981</v>
      </c>
      <c r="BW256">
        <v>2855.2220710000011</v>
      </c>
      <c r="BX256">
        <v>1658.5822810000011</v>
      </c>
      <c r="BY256">
        <v>2386.5928939999999</v>
      </c>
      <c r="BZ256">
        <v>1477.443966000001</v>
      </c>
      <c r="CA256"/>
    </row>
    <row r="257">
      <c r="A257" t="s">
        <v>595</v>
      </c>
      <c r="B257">
        <v>2018</v>
      </c>
      <c r="C257" t="s">
        <v>602</v>
      </c>
      <c r="D257">
        <v>37</v>
      </c>
      <c r="E257" t="s">
        <v>127</v>
      </c>
      <c r="F257" t="s">
        <v>50</v>
      </c>
      <c r="G257" t="s">
        <v>623</v>
      </c>
      <c r="H257">
        <v>1.04351549910384</v>
      </c>
      <c r="I257">
        <v>2.6722759567098571</v>
      </c>
      <c r="J257">
        <v>4.9713010633316541</v>
      </c>
      <c r="K257">
        <v>7.0379332080829053</v>
      </c>
      <c r="L257">
        <v>54.014087602780428</v>
      </c>
      <c r="M257">
        <v>19.43645303673566</v>
      </c>
      <c r="N257">
        <v>33.968550540229089</v>
      </c>
      <c r="O257">
        <v>58.540816333088642</v>
      </c>
      <c r="P257">
        <v>81.072532682671266</v>
      </c>
      <c r="Q257">
        <v>90.546266584262526</v>
      </c>
      <c r="R257">
        <v>0.65555636377093462</v>
      </c>
      <c r="S257">
        <v>1.739162987600392</v>
      </c>
      <c r="T257">
        <v>3.1913397566806769</v>
      </c>
      <c r="U257">
        <v>4.285427245477182</v>
      </c>
      <c r="V257">
        <v>6.0345325048169078</v>
      </c>
      <c r="W257" t="s">
        <v>536</v>
      </c>
      <c r="X257" t="s">
        <v>365</v>
      </c>
      <c r="Y257" t="s">
        <v>247</v>
      </c>
      <c r="Z257" t="s">
        <v>537</v>
      </c>
      <c r="AA257" t="s">
        <v>538</v>
      </c>
      <c r="AB257" t="s">
        <v>539</v>
      </c>
      <c r="AC257" t="s">
        <v>540</v>
      </c>
      <c r="AD257" t="s">
        <v>252</v>
      </c>
      <c r="AE257" t="s">
        <v>253</v>
      </c>
      <c r="AF257" t="s">
        <v>254</v>
      </c>
      <c r="AG257" t="s">
        <v>367</v>
      </c>
      <c r="AH257" t="s">
        <v>256</v>
      </c>
      <c r="AI257" t="s">
        <v>541</v>
      </c>
      <c r="AJ257" t="s">
        <v>206</v>
      </c>
      <c r="AK257">
        <v>8.2944265762840494</v>
      </c>
      <c r="AL257">
        <v>13.226136274405</v>
      </c>
      <c r="AM257">
        <v>58.466813651302552</v>
      </c>
      <c r="AN257">
        <v>8.6539158261549165</v>
      </c>
      <c r="AO257">
        <v>7.1279702056608372</v>
      </c>
      <c r="AP257">
        <v>4.0497637690890587</v>
      </c>
      <c r="AQ257">
        <v>8.1543791907377354</v>
      </c>
      <c r="AR257">
        <v>2.752906414980957</v>
      </c>
      <c r="AS257">
        <v>37.514203884972972</v>
      </c>
      <c r="AT257">
        <v>10.74858170786708</v>
      </c>
      <c r="AU257">
        <v>4.7360867321482258</v>
      </c>
      <c r="AV257">
        <v>1.673247542111105</v>
      </c>
      <c r="AW257">
        <v>7.2344793190814309</v>
      </c>
      <c r="AX257"/>
      <c r="AY257">
        <v>59.01861199999999</v>
      </c>
      <c r="AZ257">
        <v>146.201492</v>
      </c>
      <c r="BA257">
        <v>274.80854799999997</v>
      </c>
      <c r="BB257">
        <v>397.53169999999989</v>
      </c>
      <c r="BC257">
        <v>3619.2200579999981</v>
      </c>
      <c r="BD257">
        <v>209.75794500000009</v>
      </c>
      <c r="BE257">
        <v>433.94507000000021</v>
      </c>
      <c r="BF257">
        <v>796.10639499999991</v>
      </c>
      <c r="BG257">
        <v>1115.094721000002</v>
      </c>
      <c r="BH257">
        <v>1225.0660929999999</v>
      </c>
      <c r="BI257">
        <v>30.623861999999999</v>
      </c>
      <c r="BJ257">
        <v>75.827585999999997</v>
      </c>
      <c r="BK257">
        <v>144.51547299999999</v>
      </c>
      <c r="BL257">
        <v>189.128702</v>
      </c>
      <c r="BM257">
        <v>276.71456299999988</v>
      </c>
      <c r="BN257">
        <v>179.80586600000001</v>
      </c>
      <c r="BO257">
        <v>154.59661099999991</v>
      </c>
      <c r="BP257">
        <v>1722.435760999999</v>
      </c>
      <c r="BQ257">
        <v>213.55438799999999</v>
      </c>
      <c r="BR257">
        <v>196.01973400000011</v>
      </c>
      <c r="BS257">
        <v>117.65268399999999</v>
      </c>
      <c r="BT257">
        <v>114.551084</v>
      </c>
      <c r="BU257">
        <v>80.678764000000001</v>
      </c>
      <c r="BV257">
        <v>1342.2945189999989</v>
      </c>
      <c r="BW257">
        <v>179.43563800000001</v>
      </c>
      <c r="BX257">
        <v>76.553291000000016</v>
      </c>
      <c r="BY257">
        <v>38.114568000000013</v>
      </c>
      <c r="BZ257">
        <v>81.087502000000015</v>
      </c>
      <c r="CA257"/>
    </row>
    <row r="258">
      <c r="A258" t="s">
        <v>595</v>
      </c>
      <c r="B258">
        <v>2018</v>
      </c>
      <c r="C258" t="s">
        <v>602</v>
      </c>
      <c r="D258">
        <v>38</v>
      </c>
      <c r="E258" t="s">
        <v>127</v>
      </c>
      <c r="F258" t="s">
        <v>49</v>
      </c>
      <c r="G258" t="s">
        <v>206</v>
      </c>
      <c r="H258">
        <v>98.956484500896181</v>
      </c>
      <c r="I258">
        <v>97.327724043290146</v>
      </c>
      <c r="J258">
        <v>95.028698936668334</v>
      </c>
      <c r="K258">
        <v>92.962066791916982</v>
      </c>
      <c r="L258">
        <v>45.985912397219792</v>
      </c>
      <c r="M258">
        <v>80.563546963264372</v>
      </c>
      <c r="N258">
        <v>66.031449459771025</v>
      </c>
      <c r="O258">
        <v>41.459183666911393</v>
      </c>
      <c r="P258">
        <v>18.927467317328752</v>
      </c>
      <c r="Q258">
        <v>9.4537334157374691</v>
      </c>
      <c r="R258">
        <v>99.344443636229073</v>
      </c>
      <c r="S258">
        <v>98.26083701239962</v>
      </c>
      <c r="T258">
        <v>96.808660243319309</v>
      </c>
      <c r="U258">
        <v>95.71457275452282</v>
      </c>
      <c r="V258">
        <v>93.965467495182978</v>
      </c>
      <c r="W258" t="s">
        <v>536</v>
      </c>
      <c r="X258" t="s">
        <v>365</v>
      </c>
      <c r="Y258" t="s">
        <v>247</v>
      </c>
      <c r="Z258" t="s">
        <v>537</v>
      </c>
      <c r="AA258" t="s">
        <v>538</v>
      </c>
      <c r="AB258" t="s">
        <v>539</v>
      </c>
      <c r="AC258" t="s">
        <v>540</v>
      </c>
      <c r="AD258" t="s">
        <v>252</v>
      </c>
      <c r="AE258" t="s">
        <v>253</v>
      </c>
      <c r="AF258" t="s">
        <v>254</v>
      </c>
      <c r="AG258" t="s">
        <v>367</v>
      </c>
      <c r="AH258" t="s">
        <v>256</v>
      </c>
      <c r="AI258" t="s">
        <v>541</v>
      </c>
      <c r="AJ258" t="s">
        <v>206</v>
      </c>
      <c r="AK258">
        <v>91.705573423716018</v>
      </c>
      <c r="AL258">
        <v>86.773863725594865</v>
      </c>
      <c r="AM258">
        <v>41.53318634869742</v>
      </c>
      <c r="AN258">
        <v>91.346084173845085</v>
      </c>
      <c r="AO258">
        <v>92.872029794339213</v>
      </c>
      <c r="AP258">
        <v>95.950236230910974</v>
      </c>
      <c r="AQ258">
        <v>91.845620809262201</v>
      </c>
      <c r="AR258">
        <v>97.247093585019016</v>
      </c>
      <c r="AS258">
        <v>62.48579611502705</v>
      </c>
      <c r="AT258">
        <v>89.251418292132882</v>
      </c>
      <c r="AU258">
        <v>95.263913267851777</v>
      </c>
      <c r="AV258">
        <v>98.326752457888901</v>
      </c>
      <c r="AW258">
        <v>92.765520680918485</v>
      </c>
      <c r="AX258"/>
      <c r="AY258">
        <v>5596.7298699999856</v>
      </c>
      <c r="AZ258">
        <v>5324.8461980000002</v>
      </c>
      <c r="BA258">
        <v>5253.0913820000033</v>
      </c>
      <c r="BB258">
        <v>5250.8836550000087</v>
      </c>
      <c r="BC258">
        <v>3081.291269000003</v>
      </c>
      <c r="BD258">
        <v>869.44073699999956</v>
      </c>
      <c r="BE258">
        <v>843.54561800000101</v>
      </c>
      <c r="BF258">
        <v>563.81040300000029</v>
      </c>
      <c r="BG258">
        <v>260.33377999999999</v>
      </c>
      <c r="BH258">
        <v>127.906414</v>
      </c>
      <c r="BI258">
        <v>4640.8069549999909</v>
      </c>
      <c r="BJ258">
        <v>4284.1769989999957</v>
      </c>
      <c r="BK258">
        <v>4383.8482870000016</v>
      </c>
      <c r="BL258">
        <v>4224.1699300000046</v>
      </c>
      <c r="BM258">
        <v>4308.8032509999985</v>
      </c>
      <c r="BN258">
        <v>1987.9855339999999</v>
      </c>
      <c r="BO258">
        <v>1014.275445000001</v>
      </c>
      <c r="BP258">
        <v>1223.5701070000009</v>
      </c>
      <c r="BQ258">
        <v>2254.165339000001</v>
      </c>
      <c r="BR258">
        <v>2553.9880290000019</v>
      </c>
      <c r="BS258">
        <v>2787.5213139999978</v>
      </c>
      <c r="BT258">
        <v>1290.2288670000021</v>
      </c>
      <c r="BU258">
        <v>2849.9971050000031</v>
      </c>
      <c r="BV258">
        <v>2235.8022549999978</v>
      </c>
      <c r="BW258">
        <v>1489.953337000002</v>
      </c>
      <c r="BX258">
        <v>1539.8295020000021</v>
      </c>
      <c r="BY258">
        <v>2239.7652459999999</v>
      </c>
      <c r="BZ258">
        <v>1039.760293999999</v>
      </c>
      <c r="CA258"/>
    </row>
    <row r="259">
      <c r="A259" t="s">
        <v>595</v>
      </c>
      <c r="B259">
        <v>2018</v>
      </c>
      <c r="C259" t="s">
        <v>602</v>
      </c>
      <c r="D259">
        <v>41</v>
      </c>
      <c r="E259" t="s">
        <v>57</v>
      </c>
      <c r="F259" t="s">
        <v>50</v>
      </c>
      <c r="G259" t="s">
        <v>206</v>
      </c>
      <c r="H259">
        <v>43.253556018448073</v>
      </c>
      <c r="I259">
        <v>38.3042347034744</v>
      </c>
      <c r="J259">
        <v>36.857871646496108</v>
      </c>
      <c r="K259">
        <v>36.358763801208667</v>
      </c>
      <c r="L259">
        <v>14.49891104889668</v>
      </c>
      <c r="M259">
        <v>27.685853150548741</v>
      </c>
      <c r="N259">
        <v>24.47940453567934</v>
      </c>
      <c r="O259">
        <v>10.38071462250039</v>
      </c>
      <c r="P259">
        <v>4.4827090620662116</v>
      </c>
      <c r="Q259">
        <v>1.838193210862439</v>
      </c>
      <c r="R259">
        <v>44.867408339574737</v>
      </c>
      <c r="S259">
        <v>37.484178878930798</v>
      </c>
      <c r="T259">
        <v>39.644944482489883</v>
      </c>
      <c r="U259">
        <v>37.210794324194502</v>
      </c>
      <c r="V259">
        <v>33.709316676093863</v>
      </c>
      <c r="W259" t="s">
        <v>536</v>
      </c>
      <c r="X259" t="s">
        <v>365</v>
      </c>
      <c r="Y259" t="s">
        <v>247</v>
      </c>
      <c r="Z259" t="s">
        <v>537</v>
      </c>
      <c r="AA259" t="s">
        <v>538</v>
      </c>
      <c r="AB259" t="s">
        <v>539</v>
      </c>
      <c r="AC259" t="s">
        <v>540</v>
      </c>
      <c r="AD259" t="s">
        <v>252</v>
      </c>
      <c r="AE259" t="s">
        <v>253</v>
      </c>
      <c r="AF259" t="s">
        <v>254</v>
      </c>
      <c r="AG259" t="s">
        <v>367</v>
      </c>
      <c r="AH259" t="s">
        <v>256</v>
      </c>
      <c r="AI259" t="s">
        <v>541</v>
      </c>
      <c r="AJ259" t="s">
        <v>206</v>
      </c>
      <c r="AK259">
        <v>2.6900485069065172</v>
      </c>
      <c r="AL259">
        <v>41.66082857889586</v>
      </c>
      <c r="AM259">
        <v>14.138605250455299</v>
      </c>
      <c r="AN259">
        <v>44.041650492532952</v>
      </c>
      <c r="AO259">
        <v>51.164925666146303</v>
      </c>
      <c r="AP259">
        <v>34.222900359151588</v>
      </c>
      <c r="AQ259">
        <v>33.9315717097193</v>
      </c>
      <c r="AR259">
        <v>39.604376539669559</v>
      </c>
      <c r="AS259">
        <v>13.96887735642639</v>
      </c>
      <c r="AT259">
        <v>36.739860935733617</v>
      </c>
      <c r="AU259">
        <v>47.556619939301441</v>
      </c>
      <c r="AV259">
        <v>58.485231513010838</v>
      </c>
      <c r="AW259">
        <v>77.539666679002352</v>
      </c>
      <c r="AX259"/>
      <c r="AY259">
        <v>3140.7680599999999</v>
      </c>
      <c r="AZ259">
        <v>2797.7423449999978</v>
      </c>
      <c r="BA259">
        <v>2685.574881</v>
      </c>
      <c r="BB259">
        <v>2655.9198220000021</v>
      </c>
      <c r="BC259">
        <v>1055.0563080000011</v>
      </c>
      <c r="BD259">
        <v>384.8813679999999</v>
      </c>
      <c r="BE259">
        <v>335.55134000000021</v>
      </c>
      <c r="BF259">
        <v>144.95093600000001</v>
      </c>
      <c r="BG259">
        <v>62.550818000000007</v>
      </c>
      <c r="BH259">
        <v>25.265943</v>
      </c>
      <c r="BI259">
        <v>2631.8377959999998</v>
      </c>
      <c r="BJ259">
        <v>2214.576345999998</v>
      </c>
      <c r="BK259">
        <v>2344.4876890000019</v>
      </c>
      <c r="BL259">
        <v>2200.2581710000009</v>
      </c>
      <c r="BM259">
        <v>1990.7010090000001</v>
      </c>
      <c r="BN259">
        <v>106.92338700000001</v>
      </c>
      <c r="BO259">
        <v>537.75890100000026</v>
      </c>
      <c r="BP259">
        <v>435.13864400000011</v>
      </c>
      <c r="BQ259">
        <v>1263.0045170000001</v>
      </c>
      <c r="BR259">
        <v>1597.9147310000019</v>
      </c>
      <c r="BS259">
        <v>1331.0280319999999</v>
      </c>
      <c r="BT259">
        <v>491.44043999999991</v>
      </c>
      <c r="BU259">
        <v>1380.9558320000001</v>
      </c>
      <c r="BV259">
        <v>627.2090939999996</v>
      </c>
      <c r="BW259">
        <v>1140.958761000001</v>
      </c>
      <c r="BX259">
        <v>833.7635420000006</v>
      </c>
      <c r="BY259">
        <v>1396.9368159999999</v>
      </c>
      <c r="BZ259">
        <v>1192.028718999999</v>
      </c>
      <c r="CA259"/>
    </row>
    <row r="260">
      <c r="A260" t="s">
        <v>595</v>
      </c>
      <c r="B260">
        <v>2018</v>
      </c>
      <c r="C260" t="s">
        <v>602</v>
      </c>
      <c r="D260">
        <v>42</v>
      </c>
      <c r="E260" t="s">
        <v>57</v>
      </c>
      <c r="F260" t="s">
        <v>49</v>
      </c>
      <c r="G260" t="s">
        <v>614</v>
      </c>
      <c r="H260">
        <v>56.746443981551749</v>
      </c>
      <c r="I260">
        <v>61.695765296525522</v>
      </c>
      <c r="J260">
        <v>63.142128353503722</v>
      </c>
      <c r="K260">
        <v>63.641236198791262</v>
      </c>
      <c r="L260">
        <v>85.50108895110327</v>
      </c>
      <c r="M260">
        <v>72.314146849451362</v>
      </c>
      <c r="N260">
        <v>75.520595464320834</v>
      </c>
      <c r="O260">
        <v>89.619285377499651</v>
      </c>
      <c r="P260">
        <v>95.517290937933765</v>
      </c>
      <c r="Q260">
        <v>98.161806789137586</v>
      </c>
      <c r="R260">
        <v>55.132591660425412</v>
      </c>
      <c r="S260">
        <v>62.515821121069251</v>
      </c>
      <c r="T260">
        <v>60.355055517510181</v>
      </c>
      <c r="U260">
        <v>62.789205675805313</v>
      </c>
      <c r="V260">
        <v>66.290683323905981</v>
      </c>
      <c r="W260" t="s">
        <v>536</v>
      </c>
      <c r="X260" t="s">
        <v>365</v>
      </c>
      <c r="Y260" t="s">
        <v>247</v>
      </c>
      <c r="Z260" t="s">
        <v>537</v>
      </c>
      <c r="AA260" t="s">
        <v>538</v>
      </c>
      <c r="AB260" t="s">
        <v>539</v>
      </c>
      <c r="AC260" t="s">
        <v>540</v>
      </c>
      <c r="AD260" t="s">
        <v>252</v>
      </c>
      <c r="AE260" t="s">
        <v>253</v>
      </c>
      <c r="AF260" t="s">
        <v>254</v>
      </c>
      <c r="AG260" t="s">
        <v>367</v>
      </c>
      <c r="AH260" t="s">
        <v>256</v>
      </c>
      <c r="AI260" t="s">
        <v>541</v>
      </c>
      <c r="AJ260" t="s">
        <v>206</v>
      </c>
      <c r="AK260">
        <v>97.309951493093479</v>
      </c>
      <c r="AL260">
        <v>58.339171421103963</v>
      </c>
      <c r="AM260">
        <v>85.861394749544658</v>
      </c>
      <c r="AN260">
        <v>55.958349507466998</v>
      </c>
      <c r="AO260">
        <v>48.835074333853882</v>
      </c>
      <c r="AP260">
        <v>65.777099640848476</v>
      </c>
      <c r="AQ260">
        <v>66.068428290280551</v>
      </c>
      <c r="AR260">
        <v>60.395623460330469</v>
      </c>
      <c r="AS260">
        <v>86.031122643573653</v>
      </c>
      <c r="AT260">
        <v>63.26013906426644</v>
      </c>
      <c r="AU260">
        <v>52.443380060698551</v>
      </c>
      <c r="AV260">
        <v>41.514768486989247</v>
      </c>
      <c r="AW260">
        <v>22.46033332099752</v>
      </c>
      <c r="AX260"/>
      <c r="AY260">
        <v>4120.5263839999943</v>
      </c>
      <c r="AZ260">
        <v>4506.2603759999993</v>
      </c>
      <c r="BA260">
        <v>4600.7245199999998</v>
      </c>
      <c r="BB260">
        <v>4648.8384929999966</v>
      </c>
      <c r="BC260">
        <v>6221.7405799999906</v>
      </c>
      <c r="BD260">
        <v>1005.292039</v>
      </c>
      <c r="BE260">
        <v>1035.1982610000009</v>
      </c>
      <c r="BF260">
        <v>1251.3974009999999</v>
      </c>
      <c r="BG260">
        <v>1332.829010000002</v>
      </c>
      <c r="BH260">
        <v>1349.2328230000001</v>
      </c>
      <c r="BI260">
        <v>3233.974144999997</v>
      </c>
      <c r="BJ260">
        <v>3693.453153999998</v>
      </c>
      <c r="BK260">
        <v>3569.2239320000008</v>
      </c>
      <c r="BL260">
        <v>3712.698569000001</v>
      </c>
      <c r="BM260">
        <v>3914.7910189999998</v>
      </c>
      <c r="BN260">
        <v>3867.8520389999949</v>
      </c>
      <c r="BO260">
        <v>753.04332100000113</v>
      </c>
      <c r="BP260">
        <v>2642.524508</v>
      </c>
      <c r="BQ260">
        <v>1604.745676</v>
      </c>
      <c r="BR260">
        <v>1525.1519209999999</v>
      </c>
      <c r="BS260">
        <v>2558.2625249999978</v>
      </c>
      <c r="BT260">
        <v>956.88751900000068</v>
      </c>
      <c r="BU260">
        <v>2105.9210050000011</v>
      </c>
      <c r="BV260">
        <v>3862.8374429999972</v>
      </c>
      <c r="BW260">
        <v>1964.5477160000009</v>
      </c>
      <c r="BX260">
        <v>919.43831099999989</v>
      </c>
      <c r="BY260">
        <v>991.59235600000079</v>
      </c>
      <c r="BZ260">
        <v>345.28601300000003</v>
      </c>
      <c r="CA260"/>
    </row>
    <row r="261">
      <c r="A261" t="s">
        <v>595</v>
      </c>
      <c r="B261">
        <v>2018</v>
      </c>
      <c r="C261" t="s">
        <v>602</v>
      </c>
      <c r="D261">
        <v>58</v>
      </c>
      <c r="E261" t="s">
        <v>368</v>
      </c>
      <c r="F261" t="s">
        <v>369</v>
      </c>
      <c r="G261" t="s">
        <v>206</v>
      </c>
      <c r="H261">
        <v>0.016132477193898001</v>
      </c>
      <c r="I261">
        <v>0.35744362383222839</v>
      </c>
      <c r="J261">
        <v>0.12841463029490091</v>
      </c>
      <c r="K261">
        <v>0.42791348551096858</v>
      </c>
      <c r="L261">
        <v>9.3588079190454607</v>
      </c>
      <c r="M261">
        <v>3.1398751764990021</v>
      </c>
      <c r="N261">
        <v>5.4373109518035498</v>
      </c>
      <c r="O261">
        <v>5.8702692464337449</v>
      </c>
      <c r="P261">
        <v>13.87207778384718</v>
      </c>
      <c r="Q261">
        <v>21.594981761362789</v>
      </c>
      <c r="R261">
        <v>0</v>
      </c>
      <c r="S261">
        <v>0</v>
      </c>
      <c r="T261">
        <v>0</v>
      </c>
      <c r="U261">
        <v>0.1117397645652445</v>
      </c>
      <c r="V261">
        <v>0.83954985191234888</v>
      </c>
      <c r="W261" t="s">
        <v>536</v>
      </c>
      <c r="X261" t="s">
        <v>365</v>
      </c>
      <c r="Y261" t="s">
        <v>247</v>
      </c>
      <c r="Z261" t="s">
        <v>537</v>
      </c>
      <c r="AA261" t="s">
        <v>538</v>
      </c>
      <c r="AB261" t="s">
        <v>539</v>
      </c>
      <c r="AC261" t="s">
        <v>540</v>
      </c>
      <c r="AD261" t="s">
        <v>252</v>
      </c>
      <c r="AE261" t="s">
        <v>253</v>
      </c>
      <c r="AF261" t="s">
        <v>254</v>
      </c>
      <c r="AG261" t="s">
        <v>367</v>
      </c>
      <c r="AH261" t="s">
        <v>256</v>
      </c>
      <c r="AI261" t="s">
        <v>541</v>
      </c>
      <c r="AJ261" t="s">
        <v>206</v>
      </c>
      <c r="AK261">
        <v>0</v>
      </c>
      <c r="AL261">
        <v>1.5080706918708691</v>
      </c>
      <c r="AM261">
        <v>11.66728492204629</v>
      </c>
      <c r="AN261">
        <v>0</v>
      </c>
      <c r="AO261">
        <v>3.5424335221648722</v>
      </c>
      <c r="AP261">
        <v>1.628170666910657</v>
      </c>
      <c r="AQ261">
        <v>1.1747941162226769</v>
      </c>
      <c r="AR261">
        <v>0.33109433928816201</v>
      </c>
      <c r="AS261">
        <v>1.3929554829060891</v>
      </c>
      <c r="AT261">
        <v>2.379223954199468</v>
      </c>
      <c r="AU261">
        <v>1.4054654032864471</v>
      </c>
      <c r="AV261">
        <v>0.26954670212500892</v>
      </c>
      <c r="AW261">
        <v>0</v>
      </c>
      <c r="AX261"/>
      <c r="AY261">
        <v>1.180674</v>
      </c>
      <c r="AZ261">
        <v>26.168676000000001</v>
      </c>
      <c r="BA261">
        <v>9.3954839999999997</v>
      </c>
      <c r="BB261">
        <v>31.323813999999999</v>
      </c>
      <c r="BC261">
        <v>684.75200499999994</v>
      </c>
      <c r="BD261">
        <v>43.935442000000002</v>
      </c>
      <c r="BE261">
        <v>75.063236000000003</v>
      </c>
      <c r="BF261">
        <v>81.969407000000004</v>
      </c>
      <c r="BG261">
        <v>194.47076200000001</v>
      </c>
      <c r="BH261">
        <v>301.02131400000007</v>
      </c>
      <c r="BI261">
        <v>0</v>
      </c>
      <c r="BJ261">
        <v>0</v>
      </c>
      <c r="BK261">
        <v>0</v>
      </c>
      <c r="BL261">
        <v>6.6171420000000003</v>
      </c>
      <c r="BM261">
        <v>49.74335</v>
      </c>
      <c r="BN261">
        <v>0</v>
      </c>
      <c r="BO261">
        <v>19.46621</v>
      </c>
      <c r="BP261">
        <v>362.97914400000008</v>
      </c>
      <c r="BQ261">
        <v>0</v>
      </c>
      <c r="BR261">
        <v>110.63256</v>
      </c>
      <c r="BS261">
        <v>63.324288000000017</v>
      </c>
      <c r="BT261">
        <v>17.035506000000002</v>
      </c>
      <c r="BU261">
        <v>11.652932</v>
      </c>
      <c r="BV261">
        <v>62.616518000000013</v>
      </c>
      <c r="BW261">
        <v>73.886953999999989</v>
      </c>
      <c r="BX261">
        <v>24.690822000000001</v>
      </c>
      <c r="BY261">
        <v>6.5357190000000003</v>
      </c>
      <c r="BZ261">
        <v>0</v>
      </c>
      <c r="CA261"/>
    </row>
    <row r="262">
      <c r="A262" t="s">
        <v>595</v>
      </c>
      <c r="B262">
        <v>2018</v>
      </c>
      <c r="C262" t="s">
        <v>602</v>
      </c>
      <c r="D262">
        <v>59</v>
      </c>
      <c r="E262" t="s">
        <v>368</v>
      </c>
      <c r="F262" t="s">
        <v>370</v>
      </c>
      <c r="G262" t="s">
        <v>206</v>
      </c>
      <c r="H262">
        <v>0.12502352142240081</v>
      </c>
      <c r="I262">
        <v>0.30939115410285289</v>
      </c>
      <c r="J262">
        <v>0.79889751182583502</v>
      </c>
      <c r="K262">
        <v>1.4303632655554299</v>
      </c>
      <c r="L262">
        <v>37.422301319872822</v>
      </c>
      <c r="M262">
        <v>7.8104548684439106</v>
      </c>
      <c r="N262">
        <v>20.08002248118877</v>
      </c>
      <c r="O262">
        <v>45.851587747477673</v>
      </c>
      <c r="P262">
        <v>64.687939616821822</v>
      </c>
      <c r="Q262">
        <v>65.359115407006527</v>
      </c>
      <c r="R262">
        <v>0</v>
      </c>
      <c r="S262">
        <v>0</v>
      </c>
      <c r="T262">
        <v>0.30279501419252741</v>
      </c>
      <c r="U262">
        <v>0.24307445029773181</v>
      </c>
      <c r="V262">
        <v>0.94540489524793003</v>
      </c>
      <c r="W262" t="s">
        <v>536</v>
      </c>
      <c r="X262" t="s">
        <v>365</v>
      </c>
      <c r="Y262" t="s">
        <v>247</v>
      </c>
      <c r="Z262" t="s">
        <v>537</v>
      </c>
      <c r="AA262" t="s">
        <v>538</v>
      </c>
      <c r="AB262" t="s">
        <v>539</v>
      </c>
      <c r="AC262" t="s">
        <v>540</v>
      </c>
      <c r="AD262" t="s">
        <v>252</v>
      </c>
      <c r="AE262" t="s">
        <v>253</v>
      </c>
      <c r="AF262" t="s">
        <v>254</v>
      </c>
      <c r="AG262" t="s">
        <v>367</v>
      </c>
      <c r="AH262" t="s">
        <v>256</v>
      </c>
      <c r="AI262" t="s">
        <v>541</v>
      </c>
      <c r="AJ262" t="s">
        <v>206</v>
      </c>
      <c r="AK262">
        <v>2.288029169067928</v>
      </c>
      <c r="AL262">
        <v>8.2272692276167838</v>
      </c>
      <c r="AM262">
        <v>43.028928082892129</v>
      </c>
      <c r="AN262">
        <v>6.6120676571775547</v>
      </c>
      <c r="AO262">
        <v>2.158476315477627</v>
      </c>
      <c r="AP262">
        <v>1.27632721887176</v>
      </c>
      <c r="AQ262">
        <v>5.7203559344313977</v>
      </c>
      <c r="AR262">
        <v>1.085733234303849</v>
      </c>
      <c r="AS262">
        <v>16.902991743017481</v>
      </c>
      <c r="AT262">
        <v>2.6099014315467479</v>
      </c>
      <c r="AU262">
        <v>2.817731746209025</v>
      </c>
      <c r="AV262">
        <v>0.77245264814547798</v>
      </c>
      <c r="AW262">
        <v>3.8060271771831902</v>
      </c>
      <c r="AX262"/>
      <c r="AY262">
        <v>9.149991</v>
      </c>
      <c r="AZ262">
        <v>22.650724</v>
      </c>
      <c r="BA262">
        <v>58.451507999999997</v>
      </c>
      <c r="BB262">
        <v>104.704419</v>
      </c>
      <c r="BC262">
        <v>2738.0619499999998</v>
      </c>
      <c r="BD262">
        <v>109.289627</v>
      </c>
      <c r="BE262">
        <v>277.20898799999998</v>
      </c>
      <c r="BF262">
        <v>640.247883</v>
      </c>
      <c r="BG262">
        <v>906.85138200000108</v>
      </c>
      <c r="BH262">
        <v>911.06753500000025</v>
      </c>
      <c r="BI262">
        <v>0</v>
      </c>
      <c r="BJ262">
        <v>0</v>
      </c>
      <c r="BK262">
        <v>17.943232999999999</v>
      </c>
      <c r="BL262">
        <v>14.394679999999999</v>
      </c>
      <c r="BM262">
        <v>56.015263999999988</v>
      </c>
      <c r="BN262">
        <v>90.993307999999999</v>
      </c>
      <c r="BO262">
        <v>106.197774</v>
      </c>
      <c r="BP262">
        <v>1338.666500999999</v>
      </c>
      <c r="BQ262">
        <v>189.617583</v>
      </c>
      <c r="BR262">
        <v>67.410653999999994</v>
      </c>
      <c r="BS262">
        <v>49.640074000000013</v>
      </c>
      <c r="BT262">
        <v>82.949988000000019</v>
      </c>
      <c r="BU262">
        <v>38.212600000000002</v>
      </c>
      <c r="BV262">
        <v>759.8279339999998</v>
      </c>
      <c r="BW262">
        <v>81.050657999999984</v>
      </c>
      <c r="BX262">
        <v>49.501120999999998</v>
      </c>
      <c r="BY262">
        <v>18.729717000000001</v>
      </c>
      <c r="BZ262">
        <v>60.220680000000002</v>
      </c>
      <c r="CA262"/>
    </row>
    <row r="263">
      <c r="A263" t="s">
        <v>595</v>
      </c>
      <c r="B263">
        <v>2018</v>
      </c>
      <c r="C263" t="s">
        <v>602</v>
      </c>
      <c r="D263">
        <v>60</v>
      </c>
      <c r="E263" t="s">
        <v>368</v>
      </c>
      <c r="F263" t="s">
        <v>542</v>
      </c>
      <c r="G263" t="s">
        <v>206</v>
      </c>
      <c r="H263">
        <v>0</v>
      </c>
      <c r="I263">
        <v>0.0134730418626986</v>
      </c>
      <c r="J263">
        <v>0.12469381841722629</v>
      </c>
      <c r="K263">
        <v>0.38499863365158649</v>
      </c>
      <c r="L263">
        <v>0.29822532132780782</v>
      </c>
      <c r="M263">
        <v>0.7508301863294824</v>
      </c>
      <c r="N263">
        <v>0.63233721790673492</v>
      </c>
      <c r="O263">
        <v>0.93748656070480263</v>
      </c>
      <c r="P263">
        <v>0</v>
      </c>
      <c r="Q263">
        <v>0</v>
      </c>
      <c r="R263">
        <v>0</v>
      </c>
      <c r="S263">
        <v>0.016647340242237001</v>
      </c>
      <c r="T263">
        <v>0</v>
      </c>
      <c r="U263">
        <v>0</v>
      </c>
      <c r="V263">
        <v>0.4523116040240322</v>
      </c>
      <c r="W263" t="s">
        <v>536</v>
      </c>
      <c r="X263" t="s">
        <v>365</v>
      </c>
      <c r="Y263" t="s">
        <v>247</v>
      </c>
      <c r="Z263" t="s">
        <v>537</v>
      </c>
      <c r="AA263" t="s">
        <v>538</v>
      </c>
      <c r="AB263" t="s">
        <v>539</v>
      </c>
      <c r="AC263" t="s">
        <v>540</v>
      </c>
      <c r="AD263" t="s">
        <v>252</v>
      </c>
      <c r="AE263" t="s">
        <v>253</v>
      </c>
      <c r="AF263" t="s">
        <v>254</v>
      </c>
      <c r="AG263" t="s">
        <v>367</v>
      </c>
      <c r="AH263" t="s">
        <v>256</v>
      </c>
      <c r="AI263" t="s">
        <v>541</v>
      </c>
      <c r="AJ263" t="s">
        <v>206</v>
      </c>
      <c r="AK263">
        <v>0</v>
      </c>
      <c r="AL263">
        <v>0</v>
      </c>
      <c r="AM263">
        <v>0.044451309659340701</v>
      </c>
      <c r="AN263">
        <v>0.45647553374604521</v>
      </c>
      <c r="AO263">
        <v>0</v>
      </c>
      <c r="AP263">
        <v>0</v>
      </c>
      <c r="AQ263">
        <v>0.2947069876103246</v>
      </c>
      <c r="AR263">
        <v>0.2979793705139272</v>
      </c>
      <c r="AS263">
        <v>0.36287440361708723</v>
      </c>
      <c r="AT263">
        <v>0.46902719758842087</v>
      </c>
      <c r="AU263">
        <v>0</v>
      </c>
      <c r="AV263">
        <v>0</v>
      </c>
      <c r="AW263">
        <v>0</v>
      </c>
      <c r="AX263"/>
      <c r="AY263">
        <v>0</v>
      </c>
      <c r="AZ263">
        <v>0.98636999999999997</v>
      </c>
      <c r="BA263">
        <v>9.1232500000000005</v>
      </c>
      <c r="BB263">
        <v>28.182392</v>
      </c>
      <c r="BC263">
        <v>21.820128</v>
      </c>
      <c r="BD263">
        <v>10.506168000000001</v>
      </c>
      <c r="BE263">
        <v>8.7295499999999997</v>
      </c>
      <c r="BF263">
        <v>13.090578000000001</v>
      </c>
      <c r="BG263">
        <v>0</v>
      </c>
      <c r="BH263">
        <v>0</v>
      </c>
      <c r="BI263">
        <v>0</v>
      </c>
      <c r="BJ263">
        <v>0.98636999999999997</v>
      </c>
      <c r="BK263">
        <v>0</v>
      </c>
      <c r="BL263">
        <v>0</v>
      </c>
      <c r="BM263">
        <v>26.799474</v>
      </c>
      <c r="BN263">
        <v>0</v>
      </c>
      <c r="BO263">
        <v>0</v>
      </c>
      <c r="BP263">
        <v>1.3829180000000001</v>
      </c>
      <c r="BQ263">
        <v>13.090578000000001</v>
      </c>
      <c r="BR263">
        <v>0</v>
      </c>
      <c r="BS263">
        <v>0</v>
      </c>
      <c r="BT263">
        <v>4.2735000000000003</v>
      </c>
      <c r="BU263">
        <v>10.487444</v>
      </c>
      <c r="BV263">
        <v>16.31203</v>
      </c>
      <c r="BW263">
        <v>14.565670000000001</v>
      </c>
      <c r="BX263">
        <v>0</v>
      </c>
      <c r="BY263">
        <v>0</v>
      </c>
      <c r="BZ263">
        <v>0</v>
      </c>
      <c r="CA263"/>
    </row>
    <row r="264">
      <c r="A264" t="s">
        <v>595</v>
      </c>
      <c r="B264">
        <v>2018</v>
      </c>
      <c r="C264" t="s">
        <v>602</v>
      </c>
      <c r="D264">
        <v>61</v>
      </c>
      <c r="E264" t="s">
        <v>368</v>
      </c>
      <c r="F264" t="s">
        <v>371</v>
      </c>
      <c r="G264" t="s">
        <v>206</v>
      </c>
      <c r="H264">
        <v>17.410545335802968</v>
      </c>
      <c r="I264">
        <v>15.45948220227724</v>
      </c>
      <c r="J264">
        <v>16.189187858890051</v>
      </c>
      <c r="K264">
        <v>19.245404398231411</v>
      </c>
      <c r="L264">
        <v>20.147361213580631</v>
      </c>
      <c r="M264">
        <v>29.704557269751209</v>
      </c>
      <c r="N264">
        <v>42.436448008944687</v>
      </c>
      <c r="O264">
        <v>31.16103320857825</v>
      </c>
      <c r="P264">
        <v>13.536694314963951</v>
      </c>
      <c r="Q264">
        <v>7.9245126294771149</v>
      </c>
      <c r="R264">
        <v>17.383024222861071</v>
      </c>
      <c r="S264">
        <v>14.781366275768541</v>
      </c>
      <c r="T264">
        <v>14.77960897471883</v>
      </c>
      <c r="U264">
        <v>16.92698802239661</v>
      </c>
      <c r="V264">
        <v>16.08275362806787</v>
      </c>
      <c r="W264" t="s">
        <v>536</v>
      </c>
      <c r="X264" t="s">
        <v>365</v>
      </c>
      <c r="Y264" t="s">
        <v>247</v>
      </c>
      <c r="Z264" t="s">
        <v>537</v>
      </c>
      <c r="AA264" t="s">
        <v>538</v>
      </c>
      <c r="AB264" t="s">
        <v>539</v>
      </c>
      <c r="AC264" t="s">
        <v>540</v>
      </c>
      <c r="AD264" t="s">
        <v>252</v>
      </c>
      <c r="AE264" t="s">
        <v>253</v>
      </c>
      <c r="AF264" t="s">
        <v>254</v>
      </c>
      <c r="AG264" t="s">
        <v>367</v>
      </c>
      <c r="AH264" t="s">
        <v>256</v>
      </c>
      <c r="AI264" t="s">
        <v>541</v>
      </c>
      <c r="AJ264" t="s">
        <v>206</v>
      </c>
      <c r="AK264">
        <v>4.8487166761835976</v>
      </c>
      <c r="AL264">
        <v>37.76950184084815</v>
      </c>
      <c r="AM264">
        <v>24.187865511697598</v>
      </c>
      <c r="AN264">
        <v>5.9614123439795668</v>
      </c>
      <c r="AO264">
        <v>26.1410084692615</v>
      </c>
      <c r="AP264">
        <v>15.126516607023481</v>
      </c>
      <c r="AQ264">
        <v>12.84273855450707</v>
      </c>
      <c r="AR264">
        <v>25.869929256271011</v>
      </c>
      <c r="AS264">
        <v>13.868214418660459</v>
      </c>
      <c r="AT264">
        <v>13.7604363141697</v>
      </c>
      <c r="AU264">
        <v>30.272573249735039</v>
      </c>
      <c r="AV264">
        <v>30.611003167688551</v>
      </c>
      <c r="AW264">
        <v>2.7393975770021282</v>
      </c>
      <c r="AX264"/>
      <c r="AY264">
        <v>1274.2108950000011</v>
      </c>
      <c r="AZ264">
        <v>1131.7985659999999</v>
      </c>
      <c r="BA264">
        <v>1184.4854060000009</v>
      </c>
      <c r="BB264">
        <v>1408.7881969999989</v>
      </c>
      <c r="BC264">
        <v>1474.113595</v>
      </c>
      <c r="BD264">
        <v>415.6480049999999</v>
      </c>
      <c r="BE264">
        <v>585.84420500000033</v>
      </c>
      <c r="BF264">
        <v>435.11656900000003</v>
      </c>
      <c r="BG264">
        <v>189.76906700000001</v>
      </c>
      <c r="BH264">
        <v>110.46303399999999</v>
      </c>
      <c r="BI264">
        <v>1029.6196689999999</v>
      </c>
      <c r="BJ264">
        <v>875.80935100000056</v>
      </c>
      <c r="BK264">
        <v>875.8201259999995</v>
      </c>
      <c r="BL264">
        <v>1002.4030729999999</v>
      </c>
      <c r="BM264">
        <v>952.90356000000008</v>
      </c>
      <c r="BN264">
        <v>192.83004600000001</v>
      </c>
      <c r="BO264">
        <v>487.52956900000032</v>
      </c>
      <c r="BP264">
        <v>752.50504099999966</v>
      </c>
      <c r="BQ264">
        <v>170.958414</v>
      </c>
      <c r="BR264">
        <v>816.40111800000034</v>
      </c>
      <c r="BS264">
        <v>588.31418200000019</v>
      </c>
      <c r="BT264">
        <v>186.23054599999989</v>
      </c>
      <c r="BU264">
        <v>910.49737400000015</v>
      </c>
      <c r="BV264">
        <v>623.40778900000032</v>
      </c>
      <c r="BW264">
        <v>427.33124100000009</v>
      </c>
      <c r="BX264">
        <v>531.8200760000002</v>
      </c>
      <c r="BY264">
        <v>742.2272780000003</v>
      </c>
      <c r="BZ264">
        <v>43.343985000000004</v>
      </c>
      <c r="CA264"/>
    </row>
    <row r="265">
      <c r="A265" t="s">
        <v>595</v>
      </c>
      <c r="B265">
        <v>2018</v>
      </c>
      <c r="C265" t="s">
        <v>602</v>
      </c>
      <c r="D265">
        <v>62</v>
      </c>
      <c r="E265" t="s">
        <v>368</v>
      </c>
      <c r="F265" t="s">
        <v>372</v>
      </c>
      <c r="G265" t="s">
        <v>206</v>
      </c>
      <c r="H265">
        <v>48.27392497283212</v>
      </c>
      <c r="I265">
        <v>47.932684283493259</v>
      </c>
      <c r="J265">
        <v>46.534653531249127</v>
      </c>
      <c r="K265">
        <v>46.060288515479321</v>
      </c>
      <c r="L265">
        <v>18.4209802862148</v>
      </c>
      <c r="M265">
        <v>24.65586372708065</v>
      </c>
      <c r="N265">
        <v>10.80163078077471</v>
      </c>
      <c r="O265">
        <v>6.9629465244244457</v>
      </c>
      <c r="P265">
        <v>3.32022162119251</v>
      </c>
      <c r="Q265">
        <v>0.68063151218942919</v>
      </c>
      <c r="R265">
        <v>50.887447052614817</v>
      </c>
      <c r="S265">
        <v>47.768766836971302</v>
      </c>
      <c r="T265">
        <v>49.09738936038196</v>
      </c>
      <c r="U265">
        <v>46.957300875533818</v>
      </c>
      <c r="V265">
        <v>50.367541378675043</v>
      </c>
      <c r="W265" t="s">
        <v>536</v>
      </c>
      <c r="X265" t="s">
        <v>365</v>
      </c>
      <c r="Y265" t="s">
        <v>247</v>
      </c>
      <c r="Z265" t="s">
        <v>537</v>
      </c>
      <c r="AA265" t="s">
        <v>538</v>
      </c>
      <c r="AB265" t="s">
        <v>539</v>
      </c>
      <c r="AC265" t="s">
        <v>540</v>
      </c>
      <c r="AD265" t="s">
        <v>252</v>
      </c>
      <c r="AE265" t="s">
        <v>253</v>
      </c>
      <c r="AF265" t="s">
        <v>254</v>
      </c>
      <c r="AG265" t="s">
        <v>367</v>
      </c>
      <c r="AH265" t="s">
        <v>256</v>
      </c>
      <c r="AI265" t="s">
        <v>541</v>
      </c>
      <c r="AJ265" t="s">
        <v>206</v>
      </c>
      <c r="AK265">
        <v>35.07490604414896</v>
      </c>
      <c r="AL265">
        <v>36.284990219051423</v>
      </c>
      <c r="AM265">
        <v>13.2550019715164</v>
      </c>
      <c r="AN265">
        <v>50.71700117221468</v>
      </c>
      <c r="AO265">
        <v>48.877043370895173</v>
      </c>
      <c r="AP265">
        <v>55.441350997011682</v>
      </c>
      <c r="AQ265">
        <v>73.377379013795803</v>
      </c>
      <c r="AR265">
        <v>33.23364407135599</v>
      </c>
      <c r="AS265">
        <v>29.341675355316639</v>
      </c>
      <c r="AT265">
        <v>30.27406253901049</v>
      </c>
      <c r="AU265">
        <v>54.993185649402967</v>
      </c>
      <c r="AV265">
        <v>55.116835616023693</v>
      </c>
      <c r="AW265">
        <v>60.557684671136023</v>
      </c>
      <c r="AX265"/>
      <c r="AY265">
        <v>3532.9830259999972</v>
      </c>
      <c r="AZ265">
        <v>3509.1824309999961</v>
      </c>
      <c r="BA265">
        <v>3404.7179179999998</v>
      </c>
      <c r="BB265">
        <v>3371.671983000002</v>
      </c>
      <c r="BC265">
        <v>1347.8001999999999</v>
      </c>
      <c r="BD265">
        <v>345.00297300000011</v>
      </c>
      <c r="BE265">
        <v>149.11881399999999</v>
      </c>
      <c r="BF265">
        <v>97.226988000000006</v>
      </c>
      <c r="BG265">
        <v>46.545733000000013</v>
      </c>
      <c r="BH265">
        <v>9.487601999999999</v>
      </c>
      <c r="BI265">
        <v>3014.131241999999</v>
      </c>
      <c r="BJ265">
        <v>2830.3427369999972</v>
      </c>
      <c r="BK265">
        <v>2909.4465089999999</v>
      </c>
      <c r="BL265">
        <v>2780.7748570000022</v>
      </c>
      <c r="BM265">
        <v>2984.2781030000001</v>
      </c>
      <c r="BN265">
        <v>1394.904301</v>
      </c>
      <c r="BO265">
        <v>468.36745999999982</v>
      </c>
      <c r="BP265">
        <v>412.37437000000011</v>
      </c>
      <c r="BQ265">
        <v>1454.436899</v>
      </c>
      <c r="BR265">
        <v>1526.462642000002</v>
      </c>
      <c r="BS265">
        <v>2156.275228999998</v>
      </c>
      <c r="BT265">
        <v>1064.0339130000009</v>
      </c>
      <c r="BU265">
        <v>1169.6648009999999</v>
      </c>
      <c r="BV265">
        <v>1318.975060999999</v>
      </c>
      <c r="BW265">
        <v>940.16297300000133</v>
      </c>
      <c r="BX265">
        <v>966.10486100000082</v>
      </c>
      <c r="BY265">
        <v>1336.422026</v>
      </c>
      <c r="BZ265">
        <v>958.17102199999897</v>
      </c>
      <c r="CA265"/>
    </row>
    <row r="266">
      <c r="A266" t="s">
        <v>595</v>
      </c>
      <c r="B266">
        <v>2018</v>
      </c>
      <c r="C266" t="s">
        <v>602</v>
      </c>
      <c r="D266">
        <v>63</v>
      </c>
      <c r="E266" t="s">
        <v>368</v>
      </c>
      <c r="F266" t="s">
        <v>373</v>
      </c>
      <c r="G266" t="s">
        <v>206</v>
      </c>
      <c r="H266">
        <v>11.06697420901833</v>
      </c>
      <c r="I266">
        <v>10.36941738906042</v>
      </c>
      <c r="J266">
        <v>11.537018405740961</v>
      </c>
      <c r="K266">
        <v>9.424662043232896</v>
      </c>
      <c r="L266">
        <v>4.7324160764235419</v>
      </c>
      <c r="M266">
        <v>10.93862375612178</v>
      </c>
      <c r="N266">
        <v>11.59574311907595</v>
      </c>
      <c r="O266">
        <v>5.8971881025701434</v>
      </c>
      <c r="P266">
        <v>0.75947505726764153</v>
      </c>
      <c r="Q266">
        <v>0</v>
      </c>
      <c r="R266">
        <v>10.240630699258309</v>
      </c>
      <c r="S266">
        <v>10.72945270647117</v>
      </c>
      <c r="T266">
        <v>11.751901177035471</v>
      </c>
      <c r="U266">
        <v>10.193279693349711</v>
      </c>
      <c r="V266">
        <v>8.4538351524019664</v>
      </c>
      <c r="W266" t="s">
        <v>536</v>
      </c>
      <c r="X266" t="s">
        <v>365</v>
      </c>
      <c r="Y266" t="s">
        <v>247</v>
      </c>
      <c r="Z266" t="s">
        <v>537</v>
      </c>
      <c r="AA266" t="s">
        <v>538</v>
      </c>
      <c r="AB266" t="s">
        <v>539</v>
      </c>
      <c r="AC266" t="s">
        <v>540</v>
      </c>
      <c r="AD266" t="s">
        <v>252</v>
      </c>
      <c r="AE266" t="s">
        <v>253</v>
      </c>
      <c r="AF266" t="s">
        <v>254</v>
      </c>
      <c r="AG266" t="s">
        <v>367</v>
      </c>
      <c r="AH266" t="s">
        <v>256</v>
      </c>
      <c r="AI266" t="s">
        <v>541</v>
      </c>
      <c r="AJ266" t="s">
        <v>206</v>
      </c>
      <c r="AK266">
        <v>12.017561279682569</v>
      </c>
      <c r="AL266">
        <v>6.7640914705521569</v>
      </c>
      <c r="AM266">
        <v>1.846241202866753</v>
      </c>
      <c r="AN266">
        <v>21.263558258611528</v>
      </c>
      <c r="AO266">
        <v>7.2429418326740329</v>
      </c>
      <c r="AP266">
        <v>1.2243936086053659</v>
      </c>
      <c r="AQ266">
        <v>3.4234302235247358</v>
      </c>
      <c r="AR266">
        <v>21.518573722024499</v>
      </c>
      <c r="AS266">
        <v>16.928514077509419</v>
      </c>
      <c r="AT266">
        <v>4.1043105188796556</v>
      </c>
      <c r="AU266">
        <v>2.1777738969730538</v>
      </c>
      <c r="AV266">
        <v>6.6594217459458616</v>
      </c>
      <c r="AW266">
        <v>3.0283813689125161</v>
      </c>
      <c r="AX266"/>
      <c r="AY266">
        <v>809.94930600000077</v>
      </c>
      <c r="AZ266">
        <v>759.15167000000019</v>
      </c>
      <c r="BA266">
        <v>844.10842900000034</v>
      </c>
      <c r="BB266">
        <v>689.89730599999984</v>
      </c>
      <c r="BC266">
        <v>346.25471800000003</v>
      </c>
      <c r="BD266">
        <v>153.06126599999999</v>
      </c>
      <c r="BE266">
        <v>160.08170400000009</v>
      </c>
      <c r="BF266">
        <v>82.345288000000011</v>
      </c>
      <c r="BG266">
        <v>10.646977</v>
      </c>
      <c r="BH266">
        <v>0</v>
      </c>
      <c r="BI266">
        <v>606.56619100000046</v>
      </c>
      <c r="BJ266">
        <v>635.72979900000018</v>
      </c>
      <c r="BK266">
        <v>696.40215699999999</v>
      </c>
      <c r="BL266">
        <v>603.63809999999978</v>
      </c>
      <c r="BM266">
        <v>500.88994700000012</v>
      </c>
      <c r="BN266">
        <v>477.92994500000009</v>
      </c>
      <c r="BO266">
        <v>87.31104299999997</v>
      </c>
      <c r="BP266">
        <v>57.43813200000001</v>
      </c>
      <c r="BQ266">
        <v>609.78573300000005</v>
      </c>
      <c r="BR266">
        <v>226.20190099999999</v>
      </c>
      <c r="BS266">
        <v>47.620224999999998</v>
      </c>
      <c r="BT266">
        <v>49.64262699999999</v>
      </c>
      <c r="BU266">
        <v>757.35053900000003</v>
      </c>
      <c r="BV266">
        <v>760.97522099999958</v>
      </c>
      <c r="BW266">
        <v>127.45962900000001</v>
      </c>
      <c r="BX266">
        <v>38.258521000000009</v>
      </c>
      <c r="BY266">
        <v>161.47149599999989</v>
      </c>
      <c r="BZ266">
        <v>47.916417000000003</v>
      </c>
      <c r="CA266"/>
    </row>
    <row r="267">
      <c r="A267" t="s">
        <v>595</v>
      </c>
      <c r="B267">
        <v>2018</v>
      </c>
      <c r="C267" t="s">
        <v>602</v>
      </c>
      <c r="D267">
        <v>64</v>
      </c>
      <c r="E267" t="s">
        <v>368</v>
      </c>
      <c r="F267" t="s">
        <v>374</v>
      </c>
      <c r="G267" t="s">
        <v>206</v>
      </c>
      <c r="H267">
        <v>19.343013521603901</v>
      </c>
      <c r="I267">
        <v>21.31272929326321</v>
      </c>
      <c r="J267">
        <v>21.64544222065453</v>
      </c>
      <c r="K267">
        <v>20.649092255185391</v>
      </c>
      <c r="L267">
        <v>6.4761825496471861</v>
      </c>
      <c r="M267">
        <v>19.902865124104871</v>
      </c>
      <c r="N267">
        <v>6.1838205476790131</v>
      </c>
      <c r="O267">
        <v>1.821517477125052</v>
      </c>
      <c r="P267">
        <v>0</v>
      </c>
      <c r="Q267">
        <v>0</v>
      </c>
      <c r="R267">
        <v>17.533227481596089</v>
      </c>
      <c r="S267">
        <v>22.809490893242231</v>
      </c>
      <c r="T267">
        <v>20.32915876693021</v>
      </c>
      <c r="U267">
        <v>22.918746322186571</v>
      </c>
      <c r="V267">
        <v>20.317708863278579</v>
      </c>
      <c r="W267" t="s">
        <v>536</v>
      </c>
      <c r="X267" t="s">
        <v>365</v>
      </c>
      <c r="Y267" t="s">
        <v>247</v>
      </c>
      <c r="Z267" t="s">
        <v>537</v>
      </c>
      <c r="AA267" t="s">
        <v>538</v>
      </c>
      <c r="AB267" t="s">
        <v>539</v>
      </c>
      <c r="AC267" t="s">
        <v>540</v>
      </c>
      <c r="AD267" t="s">
        <v>252</v>
      </c>
      <c r="AE267" t="s">
        <v>253</v>
      </c>
      <c r="AF267" t="s">
        <v>254</v>
      </c>
      <c r="AG267" t="s">
        <v>367</v>
      </c>
      <c r="AH267" t="s">
        <v>256</v>
      </c>
      <c r="AI267" t="s">
        <v>541</v>
      </c>
      <c r="AJ267" t="s">
        <v>206</v>
      </c>
      <c r="AK267">
        <v>43.518790686426193</v>
      </c>
      <c r="AL267">
        <v>8.1270080119214185</v>
      </c>
      <c r="AM267">
        <v>2.60649813778678</v>
      </c>
      <c r="AN267">
        <v>10.54260412005139</v>
      </c>
      <c r="AO267">
        <v>10.474982203485821</v>
      </c>
      <c r="AP267">
        <v>23.355194236263401</v>
      </c>
      <c r="AQ267">
        <v>2.872584210758014</v>
      </c>
      <c r="AR267">
        <v>15.39004427590501</v>
      </c>
      <c r="AS267">
        <v>20.08980317448917</v>
      </c>
      <c r="AT267">
        <v>36.757811759669387</v>
      </c>
      <c r="AU267">
        <v>5.6743572713870361</v>
      </c>
      <c r="AV267">
        <v>3.8192366481858109</v>
      </c>
      <c r="AW267">
        <v>17.083296977030539</v>
      </c>
      <c r="AX267"/>
      <c r="AY267">
        <v>1415.6408140000001</v>
      </c>
      <c r="AZ267">
        <v>1560.318524</v>
      </c>
      <c r="BA267">
        <v>1583.6934279999989</v>
      </c>
      <c r="BB267">
        <v>1511.539942000001</v>
      </c>
      <c r="BC267">
        <v>473.8401540000001</v>
      </c>
      <c r="BD267">
        <v>278.49552200000022</v>
      </c>
      <c r="BE267">
        <v>85.368959999999987</v>
      </c>
      <c r="BF267">
        <v>25.434729000000001</v>
      </c>
      <c r="BG267">
        <v>0</v>
      </c>
      <c r="BH267">
        <v>0</v>
      </c>
      <c r="BI267">
        <v>1038.516408</v>
      </c>
      <c r="BJ267">
        <v>1351.4830120000011</v>
      </c>
      <c r="BK267">
        <v>1204.679124</v>
      </c>
      <c r="BL267">
        <v>1357.2303420000001</v>
      </c>
      <c r="BM267">
        <v>1203.8247650000001</v>
      </c>
      <c r="BN267">
        <v>1730.7116440000009</v>
      </c>
      <c r="BO267">
        <v>104.9036</v>
      </c>
      <c r="BP267">
        <v>81.090371000000019</v>
      </c>
      <c r="BQ267">
        <v>302.3355499999999</v>
      </c>
      <c r="BR267">
        <v>327.14067599999998</v>
      </c>
      <c r="BS267">
        <v>908.35136399999976</v>
      </c>
      <c r="BT267">
        <v>41.654895000000003</v>
      </c>
      <c r="BU267">
        <v>541.65570999999989</v>
      </c>
      <c r="BV267">
        <v>903.08235799999954</v>
      </c>
      <c r="BW267">
        <v>1141.516225000001</v>
      </c>
      <c r="BX267">
        <v>99.685517000000004</v>
      </c>
      <c r="BY267">
        <v>92.605316000000002</v>
      </c>
      <c r="BZ267">
        <v>270.29963600000002</v>
      </c>
      <c r="CA267"/>
    </row>
    <row r="268">
      <c r="A268" t="s">
        <v>595</v>
      </c>
      <c r="B268">
        <v>2018</v>
      </c>
      <c r="C268" t="s">
        <v>602</v>
      </c>
      <c r="D268">
        <v>65</v>
      </c>
      <c r="E268" t="s">
        <v>368</v>
      </c>
      <c r="F268" t="s">
        <v>375</v>
      </c>
      <c r="G268" t="s">
        <v>206</v>
      </c>
      <c r="H268">
        <v>0.21562837513710831</v>
      </c>
      <c r="I268">
        <v>0.28833586722963522</v>
      </c>
      <c r="J268">
        <v>0.24079660074825249</v>
      </c>
      <c r="K268">
        <v>0.15680289085532201</v>
      </c>
      <c r="L268">
        <v>0.28724701734031721</v>
      </c>
      <c r="M268">
        <v>0</v>
      </c>
      <c r="N268">
        <v>0.39516941811364459</v>
      </c>
      <c r="O268">
        <v>0</v>
      </c>
      <c r="P268">
        <v>0.77815260583798651</v>
      </c>
      <c r="Q268">
        <v>0</v>
      </c>
      <c r="R268">
        <v>0.145533399163707</v>
      </c>
      <c r="S268">
        <v>0.28921630089983819</v>
      </c>
      <c r="T268">
        <v>0.48519026684794142</v>
      </c>
      <c r="U268">
        <v>0.092381827258391599</v>
      </c>
      <c r="V268">
        <v>0.1799165812812458</v>
      </c>
      <c r="W268" t="s">
        <v>536</v>
      </c>
      <c r="X268" t="s">
        <v>365</v>
      </c>
      <c r="Y268" t="s">
        <v>247</v>
      </c>
      <c r="Z268" t="s">
        <v>537</v>
      </c>
      <c r="AA268" t="s">
        <v>538</v>
      </c>
      <c r="AB268" t="s">
        <v>539</v>
      </c>
      <c r="AC268" t="s">
        <v>540</v>
      </c>
      <c r="AD268" t="s">
        <v>252</v>
      </c>
      <c r="AE268" t="s">
        <v>253</v>
      </c>
      <c r="AF268" t="s">
        <v>254</v>
      </c>
      <c r="AG268" t="s">
        <v>367</v>
      </c>
      <c r="AH268" t="s">
        <v>256</v>
      </c>
      <c r="AI268" t="s">
        <v>541</v>
      </c>
      <c r="AJ268" t="s">
        <v>206</v>
      </c>
      <c r="AK268">
        <v>0.27995969948216959</v>
      </c>
      <c r="AL268">
        <v>0</v>
      </c>
      <c r="AM268">
        <v>0</v>
      </c>
      <c r="AN268">
        <v>0.73418232352987889</v>
      </c>
      <c r="AO268">
        <v>0</v>
      </c>
      <c r="AP268">
        <v>0</v>
      </c>
      <c r="AQ268">
        <v>0</v>
      </c>
      <c r="AR268">
        <v>0.8888051106753232</v>
      </c>
      <c r="AS268">
        <v>0.1213597753157547</v>
      </c>
      <c r="AT268">
        <v>0.15880984427262551</v>
      </c>
      <c r="AU268">
        <v>0.34195627913804483</v>
      </c>
      <c r="AV268">
        <v>0</v>
      </c>
      <c r="AW268">
        <v>0.45117060713561102</v>
      </c>
      <c r="AX268"/>
      <c r="AY268">
        <v>15.781012</v>
      </c>
      <c r="AZ268">
        <v>21.109252999999999</v>
      </c>
      <c r="BA268">
        <v>17.617934999999999</v>
      </c>
      <c r="BB268">
        <v>11.478172000000001</v>
      </c>
      <c r="BC268">
        <v>21.016883</v>
      </c>
      <c r="BD268">
        <v>0</v>
      </c>
      <c r="BE268">
        <v>5.4553979999999997</v>
      </c>
      <c r="BF268">
        <v>0</v>
      </c>
      <c r="BG268">
        <v>10.908815000000001</v>
      </c>
      <c r="BH268">
        <v>0</v>
      </c>
      <c r="BI268">
        <v>8.6201369999999997</v>
      </c>
      <c r="BJ268">
        <v>17.136327999999999</v>
      </c>
      <c r="BK268">
        <v>28.751735</v>
      </c>
      <c r="BL268">
        <v>5.4707800000000004</v>
      </c>
      <c r="BM268">
        <v>10.660062</v>
      </c>
      <c r="BN268">
        <v>11.133800000000001</v>
      </c>
      <c r="BO268">
        <v>0</v>
      </c>
      <c r="BP268">
        <v>0</v>
      </c>
      <c r="BQ268">
        <v>21.054514999999999</v>
      </c>
      <c r="BR268">
        <v>0</v>
      </c>
      <c r="BS268">
        <v>0</v>
      </c>
      <c r="BT268">
        <v>0</v>
      </c>
      <c r="BU268">
        <v>31.281675</v>
      </c>
      <c r="BV268">
        <v>5.4553979999999997</v>
      </c>
      <c r="BW268">
        <v>4.9318499999999998</v>
      </c>
      <c r="BX268">
        <v>6.0073920000000003</v>
      </c>
      <c r="BY268">
        <v>0</v>
      </c>
      <c r="BZ268">
        <v>7.1386250000000002</v>
      </c>
      <c r="CA268"/>
    </row>
    <row r="269">
      <c r="A269" t="s">
        <v>595</v>
      </c>
      <c r="B269">
        <v>2018</v>
      </c>
      <c r="C269" t="s">
        <v>602</v>
      </c>
      <c r="D269">
        <v>66</v>
      </c>
      <c r="E269" t="s">
        <v>368</v>
      </c>
      <c r="F269" t="s">
        <v>376</v>
      </c>
      <c r="G269" t="s">
        <v>206</v>
      </c>
      <c r="H269">
        <v>1.928306688398538</v>
      </c>
      <c r="I269">
        <v>2.4313985120307371</v>
      </c>
      <c r="J269">
        <v>1.977631167132635</v>
      </c>
      <c r="K269">
        <v>1.4904744701959189</v>
      </c>
      <c r="L269">
        <v>0.47308227534370878</v>
      </c>
      <c r="M269">
        <v>1.3050250504882901</v>
      </c>
      <c r="N269">
        <v>0</v>
      </c>
      <c r="O269">
        <v>0.51108378983230762</v>
      </c>
      <c r="P269">
        <v>0</v>
      </c>
      <c r="Q269">
        <v>0</v>
      </c>
      <c r="R269">
        <v>1.9066867192318351</v>
      </c>
      <c r="S269">
        <v>2.5683138539945078</v>
      </c>
      <c r="T269">
        <v>1.967930403372369</v>
      </c>
      <c r="U269">
        <v>1.6417363923426589</v>
      </c>
      <c r="V269">
        <v>1.7416809935156701</v>
      </c>
      <c r="W269" t="s">
        <v>536</v>
      </c>
      <c r="X269" t="s">
        <v>365</v>
      </c>
      <c r="Y269" t="s">
        <v>247</v>
      </c>
      <c r="Z269" t="s">
        <v>537</v>
      </c>
      <c r="AA269" t="s">
        <v>538</v>
      </c>
      <c r="AB269" t="s">
        <v>539</v>
      </c>
      <c r="AC269" t="s">
        <v>540</v>
      </c>
      <c r="AD269" t="s">
        <v>252</v>
      </c>
      <c r="AE269" t="s">
        <v>253</v>
      </c>
      <c r="AF269" t="s">
        <v>254</v>
      </c>
      <c r="AG269" t="s">
        <v>367</v>
      </c>
      <c r="AH269" t="s">
        <v>256</v>
      </c>
      <c r="AI269" t="s">
        <v>541</v>
      </c>
      <c r="AJ269" t="s">
        <v>206</v>
      </c>
      <c r="AK269">
        <v>1.677206202977181</v>
      </c>
      <c r="AL269">
        <v>1.1520765727346229</v>
      </c>
      <c r="AM269">
        <v>0.38820232288103379</v>
      </c>
      <c r="AN269">
        <v>1.7093113312188679</v>
      </c>
      <c r="AO269">
        <v>1.4702924438258209</v>
      </c>
      <c r="AP269">
        <v>0.6148625989631874</v>
      </c>
      <c r="AQ269">
        <v>0</v>
      </c>
      <c r="AR269">
        <v>0.86176264584049889</v>
      </c>
      <c r="AS269">
        <v>0</v>
      </c>
      <c r="AT269">
        <v>9.4864164406635734</v>
      </c>
      <c r="AU269">
        <v>1.0959735541133</v>
      </c>
      <c r="AV269">
        <v>0</v>
      </c>
      <c r="AW269">
        <v>3.2141973292546759</v>
      </c>
      <c r="AX269"/>
      <c r="AY269">
        <v>141.12535500000001</v>
      </c>
      <c r="AZ269">
        <v>178.00423799999999</v>
      </c>
      <c r="BA269">
        <v>144.69380899999999</v>
      </c>
      <c r="BB269">
        <v>109.104636</v>
      </c>
      <c r="BC269">
        <v>34.613813999999998</v>
      </c>
      <c r="BD269">
        <v>18.260870000000001</v>
      </c>
      <c r="BE269">
        <v>0</v>
      </c>
      <c r="BF269">
        <v>7.1365100000000004</v>
      </c>
      <c r="BG269">
        <v>0</v>
      </c>
      <c r="BH269">
        <v>0</v>
      </c>
      <c r="BI269">
        <v>112.935593</v>
      </c>
      <c r="BJ269">
        <v>152.174924</v>
      </c>
      <c r="BK269">
        <v>116.61695899999999</v>
      </c>
      <c r="BL269">
        <v>97.222352999999998</v>
      </c>
      <c r="BM269">
        <v>103.194643</v>
      </c>
      <c r="BN269">
        <v>66.701309000000009</v>
      </c>
      <c r="BO269">
        <v>14.871029999999999</v>
      </c>
      <c r="BP269">
        <v>12.077304</v>
      </c>
      <c r="BQ269">
        <v>49.018779000000009</v>
      </c>
      <c r="BR269">
        <v>45.918212999999987</v>
      </c>
      <c r="BS269">
        <v>23.913792999999998</v>
      </c>
      <c r="BT269">
        <v>0</v>
      </c>
      <c r="BU269">
        <v>30.329910000000002</v>
      </c>
      <c r="BV269">
        <v>0</v>
      </c>
      <c r="BW269">
        <v>294.6012770000001</v>
      </c>
      <c r="BX269">
        <v>19.253755999999999</v>
      </c>
      <c r="BY269">
        <v>0</v>
      </c>
      <c r="BZ269">
        <v>50.856481000000002</v>
      </c>
      <c r="CA269"/>
    </row>
    <row r="270">
      <c r="A270" t="s">
        <v>595</v>
      </c>
      <c r="B270">
        <v>2018</v>
      </c>
      <c r="C270" t="s">
        <v>602</v>
      </c>
      <c r="D270">
        <v>67</v>
      </c>
      <c r="E270" t="s">
        <v>368</v>
      </c>
      <c r="F270" t="s">
        <v>377</v>
      </c>
      <c r="G270" t="s">
        <v>206</v>
      </c>
      <c r="H270">
        <v>1.369799014582654</v>
      </c>
      <c r="I270">
        <v>1.056775604936772</v>
      </c>
      <c r="J270">
        <v>0.69076780798781545</v>
      </c>
      <c r="K270">
        <v>0.42110158257937841</v>
      </c>
      <c r="L270">
        <v>0.2253921136735231</v>
      </c>
      <c r="M270">
        <v>0</v>
      </c>
      <c r="N270">
        <v>0</v>
      </c>
      <c r="O270">
        <v>0</v>
      </c>
      <c r="P270">
        <v>0</v>
      </c>
      <c r="Q270">
        <v>0.42276142377708881</v>
      </c>
      <c r="R270">
        <v>1.692521889677201</v>
      </c>
      <c r="S270">
        <v>0.45740949135645909</v>
      </c>
      <c r="T270">
        <v>1.286026036520679</v>
      </c>
      <c r="U270">
        <v>0.84350403026938015</v>
      </c>
      <c r="V270">
        <v>0.27120504856816952</v>
      </c>
      <c r="W270" t="s">
        <v>536</v>
      </c>
      <c r="X270" t="s">
        <v>365</v>
      </c>
      <c r="Y270" t="s">
        <v>247</v>
      </c>
      <c r="Z270" t="s">
        <v>537</v>
      </c>
      <c r="AA270" t="s">
        <v>538</v>
      </c>
      <c r="AB270" t="s">
        <v>539</v>
      </c>
      <c r="AC270" t="s">
        <v>540</v>
      </c>
      <c r="AD270" t="s">
        <v>252</v>
      </c>
      <c r="AE270" t="s">
        <v>253</v>
      </c>
      <c r="AF270" t="s">
        <v>254</v>
      </c>
      <c r="AG270" t="s">
        <v>367</v>
      </c>
      <c r="AH270" t="s">
        <v>256</v>
      </c>
      <c r="AI270" t="s">
        <v>541</v>
      </c>
      <c r="AJ270" t="s">
        <v>206</v>
      </c>
      <c r="AK270">
        <v>0.2948302420315651</v>
      </c>
      <c r="AL270">
        <v>0.1669919654042859</v>
      </c>
      <c r="AM270">
        <v>0.31476392294026012</v>
      </c>
      <c r="AN270">
        <v>0.90340773276690978</v>
      </c>
      <c r="AO270">
        <v>0</v>
      </c>
      <c r="AP270">
        <v>0</v>
      </c>
      <c r="AQ270">
        <v>0.25167749168958309</v>
      </c>
      <c r="AR270">
        <v>0.42482657708343963</v>
      </c>
      <c r="AS270">
        <v>0</v>
      </c>
      <c r="AT270">
        <v>0</v>
      </c>
      <c r="AU270">
        <v>1.105425093899723</v>
      </c>
      <c r="AV270">
        <v>2.1236033132643541</v>
      </c>
      <c r="AW270">
        <v>8.6194561536902192</v>
      </c>
      <c r="AX270"/>
      <c r="AY270">
        <v>100.250325</v>
      </c>
      <c r="AZ270">
        <v>77.367217000000011</v>
      </c>
      <c r="BA270">
        <v>50.540174999999998</v>
      </c>
      <c r="BB270">
        <v>30.825174000000001</v>
      </c>
      <c r="BC270">
        <v>16.491171000000001</v>
      </c>
      <c r="BD270">
        <v>0</v>
      </c>
      <c r="BE270">
        <v>0</v>
      </c>
      <c r="BF270">
        <v>0</v>
      </c>
      <c r="BG270">
        <v>0</v>
      </c>
      <c r="BH270">
        <v>5.8930449999999999</v>
      </c>
      <c r="BI270">
        <v>100.250325</v>
      </c>
      <c r="BJ270">
        <v>27.101927</v>
      </c>
      <c r="BK270">
        <v>76.208206000000004</v>
      </c>
      <c r="BL270">
        <v>49.951653</v>
      </c>
      <c r="BM270">
        <v>16.068905999999998</v>
      </c>
      <c r="BN270">
        <v>11.725191000000001</v>
      </c>
      <c r="BO270">
        <v>2.1555360000000001</v>
      </c>
      <c r="BP270">
        <v>9.7925730000000009</v>
      </c>
      <c r="BQ270">
        <v>25.907477</v>
      </c>
      <c r="BR270">
        <v>0</v>
      </c>
      <c r="BS270">
        <v>0</v>
      </c>
      <c r="BT270">
        <v>3.6495359999999999</v>
      </c>
      <c r="BU270">
        <v>14.951857</v>
      </c>
      <c r="BV270">
        <v>0</v>
      </c>
      <c r="BW270">
        <v>0</v>
      </c>
      <c r="BX270">
        <v>19.419798</v>
      </c>
      <c r="BY270">
        <v>51.491168000000002</v>
      </c>
      <c r="BZ270">
        <v>136.38092599999999</v>
      </c>
      <c r="CA270"/>
    </row>
    <row r="271">
      <c r="A271" t="s">
        <v>595</v>
      </c>
      <c r="B271">
        <v>2018</v>
      </c>
      <c r="C271" t="s">
        <v>602</v>
      </c>
      <c r="D271">
        <v>68</v>
      </c>
      <c r="E271" t="s">
        <v>368</v>
      </c>
      <c r="F271" t="s">
        <v>380</v>
      </c>
      <c r="G271" t="s">
        <v>206</v>
      </c>
      <c r="H271">
        <v>0.17070957957504401</v>
      </c>
      <c r="I271">
        <v>0</v>
      </c>
      <c r="J271">
        <v>0</v>
      </c>
      <c r="K271">
        <v>0.023977737119826401</v>
      </c>
      <c r="L271">
        <v>0.51207045611102542</v>
      </c>
      <c r="M271">
        <v>0.1254365905700055</v>
      </c>
      <c r="N271">
        <v>0.92128212526395248</v>
      </c>
      <c r="O271">
        <v>0.2932985195369629</v>
      </c>
      <c r="P271">
        <v>1.103621076826977</v>
      </c>
      <c r="Q271">
        <v>0.37167769942763662</v>
      </c>
      <c r="R271">
        <v>0.21092853559716149</v>
      </c>
      <c r="S271">
        <v>0</v>
      </c>
      <c r="T271">
        <v>0</v>
      </c>
      <c r="U271">
        <v>0</v>
      </c>
      <c r="V271">
        <v>0</v>
      </c>
      <c r="W271" t="s">
        <v>536</v>
      </c>
      <c r="X271" t="s">
        <v>365</v>
      </c>
      <c r="Y271" t="s">
        <v>247</v>
      </c>
      <c r="Z271" t="s">
        <v>537</v>
      </c>
      <c r="AA271" t="s">
        <v>538</v>
      </c>
      <c r="AB271" t="s">
        <v>539</v>
      </c>
      <c r="AC271" t="s">
        <v>540</v>
      </c>
      <c r="AD271" t="s">
        <v>252</v>
      </c>
      <c r="AE271" t="s">
        <v>253</v>
      </c>
      <c r="AF271" t="s">
        <v>254</v>
      </c>
      <c r="AG271" t="s">
        <v>367</v>
      </c>
      <c r="AH271" t="s">
        <v>256</v>
      </c>
      <c r="AI271" t="s">
        <v>541</v>
      </c>
      <c r="AJ271" t="s">
        <v>206</v>
      </c>
      <c r="AK271">
        <v>0</v>
      </c>
      <c r="AL271">
        <v>0</v>
      </c>
      <c r="AM271">
        <v>0.047335416064639903</v>
      </c>
      <c r="AN271">
        <v>0.30602404007928152</v>
      </c>
      <c r="AO271">
        <v>0</v>
      </c>
      <c r="AP271">
        <v>0</v>
      </c>
      <c r="AQ271">
        <v>0</v>
      </c>
      <c r="AR271">
        <v>0</v>
      </c>
      <c r="AS271">
        <v>0.64452793474353931</v>
      </c>
      <c r="AT271">
        <v>0</v>
      </c>
      <c r="AU271">
        <v>0</v>
      </c>
      <c r="AV271">
        <v>0.51526125092611308</v>
      </c>
      <c r="AW271">
        <v>0</v>
      </c>
      <c r="AX271"/>
      <c r="AY271">
        <v>12.493577999999999</v>
      </c>
      <c r="AZ271">
        <v>0</v>
      </c>
      <c r="BA271">
        <v>0</v>
      </c>
      <c r="BB271">
        <v>1.755201</v>
      </c>
      <c r="BC271">
        <v>37.466445999999998</v>
      </c>
      <c r="BD271">
        <v>1.755201</v>
      </c>
      <c r="BE271">
        <v>12.718496</v>
      </c>
      <c r="BF271">
        <v>4.0954689999999996</v>
      </c>
      <c r="BG271">
        <v>15.471513</v>
      </c>
      <c r="BH271">
        <v>5.180968</v>
      </c>
      <c r="BI271">
        <v>12.493577999999999</v>
      </c>
      <c r="BJ271">
        <v>0</v>
      </c>
      <c r="BK271">
        <v>0</v>
      </c>
      <c r="BL271">
        <v>0</v>
      </c>
      <c r="BM271">
        <v>0</v>
      </c>
      <c r="BN271">
        <v>0</v>
      </c>
      <c r="BO271">
        <v>0</v>
      </c>
      <c r="BP271">
        <v>1.472645</v>
      </c>
      <c r="BQ271">
        <v>8.7760049999999996</v>
      </c>
      <c r="BR271">
        <v>0</v>
      </c>
      <c r="BS271">
        <v>0</v>
      </c>
      <c r="BT271">
        <v>0</v>
      </c>
      <c r="BU271">
        <v>0</v>
      </c>
      <c r="BV271">
        <v>28.972996999999999</v>
      </c>
      <c r="BW271">
        <v>0</v>
      </c>
      <c r="BX271">
        <v>0</v>
      </c>
      <c r="BY271">
        <v>12.493577999999999</v>
      </c>
      <c r="BZ271">
        <v>0</v>
      </c>
      <c r="CA271"/>
    </row>
    <row r="272">
      <c r="A272" t="s">
        <v>595</v>
      </c>
      <c r="B272">
        <v>2018</v>
      </c>
      <c r="C272" t="s">
        <v>602</v>
      </c>
      <c r="D272">
        <v>69</v>
      </c>
      <c r="E272" t="s">
        <v>368</v>
      </c>
      <c r="F272" t="s">
        <v>381</v>
      </c>
      <c r="G272" t="s">
        <v>206</v>
      </c>
      <c r="H272">
        <v>0</v>
      </c>
      <c r="I272">
        <v>0</v>
      </c>
      <c r="J272">
        <v>0</v>
      </c>
      <c r="K272">
        <v>0.0083860694379076992</v>
      </c>
      <c r="L272">
        <v>0.39943646995949589</v>
      </c>
      <c r="M272">
        <v>0</v>
      </c>
      <c r="N272">
        <v>0.23688855745241641</v>
      </c>
      <c r="O272">
        <v>0.41713201825512702</v>
      </c>
      <c r="P272">
        <v>0.054515974953915101</v>
      </c>
      <c r="Q272">
        <v>1.130037319663024</v>
      </c>
      <c r="R272">
        <v>0</v>
      </c>
      <c r="S272">
        <v>0</v>
      </c>
      <c r="T272">
        <v>0</v>
      </c>
      <c r="U272">
        <v>0</v>
      </c>
      <c r="V272">
        <v>0.071359530662438594</v>
      </c>
      <c r="W272" t="s">
        <v>536</v>
      </c>
      <c r="X272" t="s">
        <v>365</v>
      </c>
      <c r="Y272" t="s">
        <v>247</v>
      </c>
      <c r="Z272" t="s">
        <v>537</v>
      </c>
      <c r="AA272" t="s">
        <v>538</v>
      </c>
      <c r="AB272" t="s">
        <v>539</v>
      </c>
      <c r="AC272" t="s">
        <v>540</v>
      </c>
      <c r="AD272" t="s">
        <v>252</v>
      </c>
      <c r="AE272" t="s">
        <v>253</v>
      </c>
      <c r="AF272" t="s">
        <v>254</v>
      </c>
      <c r="AG272" t="s">
        <v>367</v>
      </c>
      <c r="AH272" t="s">
        <v>256</v>
      </c>
      <c r="AI272" t="s">
        <v>541</v>
      </c>
      <c r="AJ272" t="s">
        <v>206</v>
      </c>
      <c r="AK272">
        <v>0</v>
      </c>
      <c r="AL272">
        <v>0</v>
      </c>
      <c r="AM272">
        <v>0.61673394896660494</v>
      </c>
      <c r="AN272">
        <v>0</v>
      </c>
      <c r="AO272">
        <v>0.092821842215361203</v>
      </c>
      <c r="AP272">
        <v>0</v>
      </c>
      <c r="AQ272">
        <v>0.042333467460240498</v>
      </c>
      <c r="AR272">
        <v>0.043429329372153998</v>
      </c>
      <c r="AS272">
        <v>0.034566125925143798</v>
      </c>
      <c r="AT272">
        <v>0</v>
      </c>
      <c r="AU272">
        <v>0</v>
      </c>
      <c r="AV272">
        <v>0</v>
      </c>
      <c r="AW272">
        <v>0.25641203755342967</v>
      </c>
      <c r="AX272"/>
      <c r="AY272">
        <v>0</v>
      </c>
      <c r="AZ272">
        <v>0</v>
      </c>
      <c r="BA272">
        <v>0</v>
      </c>
      <c r="BB272">
        <v>0.61387100000000006</v>
      </c>
      <c r="BC272">
        <v>29.225401999999999</v>
      </c>
      <c r="BD272">
        <v>0</v>
      </c>
      <c r="BE272">
        <v>3.2702969999999998</v>
      </c>
      <c r="BF272">
        <v>5.8246160000000007</v>
      </c>
      <c r="BG272">
        <v>0.76425200000000004</v>
      </c>
      <c r="BH272">
        <v>15.752053999999999</v>
      </c>
      <c r="BI272">
        <v>0</v>
      </c>
      <c r="BJ272">
        <v>0</v>
      </c>
      <c r="BK272">
        <v>0</v>
      </c>
      <c r="BL272">
        <v>0</v>
      </c>
      <c r="BM272">
        <v>4.2280540000000002</v>
      </c>
      <c r="BN272">
        <v>0</v>
      </c>
      <c r="BO272">
        <v>0</v>
      </c>
      <c r="BP272">
        <v>19.187117000000001</v>
      </c>
      <c r="BQ272">
        <v>0</v>
      </c>
      <c r="BR272">
        <v>2.8988879999999999</v>
      </c>
      <c r="BS272">
        <v>0</v>
      </c>
      <c r="BT272">
        <v>0.61387100000000006</v>
      </c>
      <c r="BU272">
        <v>1.5285040000000001</v>
      </c>
      <c r="BV272">
        <v>1.5538259999999999</v>
      </c>
      <c r="BW272">
        <v>0</v>
      </c>
      <c r="BX272">
        <v>0</v>
      </c>
      <c r="BY272">
        <v>0</v>
      </c>
      <c r="BZ272">
        <v>4.057067</v>
      </c>
      <c r="CA272"/>
    </row>
    <row r="273">
      <c r="A273" t="s">
        <v>595</v>
      </c>
      <c r="B273">
        <v>2018</v>
      </c>
      <c r="C273" t="s">
        <v>602</v>
      </c>
      <c r="D273">
        <v>70</v>
      </c>
      <c r="E273" t="s">
        <v>368</v>
      </c>
      <c r="F273" t="s">
        <v>47</v>
      </c>
      <c r="G273" t="s">
        <v>206</v>
      </c>
      <c r="H273">
        <v>0.079942304432911296</v>
      </c>
      <c r="I273">
        <v>0.46886902791082979</v>
      </c>
      <c r="J273">
        <v>0.13249644705853769</v>
      </c>
      <c r="K273">
        <v>0.27653465296461122</v>
      </c>
      <c r="L273">
        <v>1.24649698145973</v>
      </c>
      <c r="M273">
        <v>1.6664682506109301</v>
      </c>
      <c r="N273">
        <v>1.279346791796665</v>
      </c>
      <c r="O273">
        <v>0.2764568050615297</v>
      </c>
      <c r="P273">
        <v>1.8873019482879889</v>
      </c>
      <c r="Q273">
        <v>2.5162822470964441</v>
      </c>
      <c r="R273">
        <v>0</v>
      </c>
      <c r="S273">
        <v>0.57933630105378042</v>
      </c>
      <c r="T273">
        <v>0</v>
      </c>
      <c r="U273">
        <v>0.071248621799707701</v>
      </c>
      <c r="V273">
        <v>0.27673247236454213</v>
      </c>
      <c r="W273" t="s">
        <v>536</v>
      </c>
      <c r="X273" t="s">
        <v>365</v>
      </c>
      <c r="Y273" t="s">
        <v>247</v>
      </c>
      <c r="Z273" t="s">
        <v>537</v>
      </c>
      <c r="AA273" t="s">
        <v>538</v>
      </c>
      <c r="AB273" t="s">
        <v>539</v>
      </c>
      <c r="AC273" t="s">
        <v>540</v>
      </c>
      <c r="AD273" t="s">
        <v>252</v>
      </c>
      <c r="AE273" t="s">
        <v>253</v>
      </c>
      <c r="AF273" t="s">
        <v>254</v>
      </c>
      <c r="AG273" t="s">
        <v>367</v>
      </c>
      <c r="AH273" t="s">
        <v>256</v>
      </c>
      <c r="AI273" t="s">
        <v>541</v>
      </c>
      <c r="AJ273" t="s">
        <v>206</v>
      </c>
      <c r="AK273">
        <v>0</v>
      </c>
      <c r="AL273">
        <v>0</v>
      </c>
      <c r="AM273">
        <v>1.996693250682088</v>
      </c>
      <c r="AN273">
        <v>0.79395548662421389</v>
      </c>
      <c r="AO273">
        <v>0</v>
      </c>
      <c r="AP273">
        <v>1.333184066350537</v>
      </c>
      <c r="AQ273">
        <v>0</v>
      </c>
      <c r="AR273">
        <v>0.054178067366168599</v>
      </c>
      <c r="AS273">
        <v>0.31251750849927262</v>
      </c>
      <c r="AT273">
        <v>0</v>
      </c>
      <c r="AU273">
        <v>0.1155578558553854</v>
      </c>
      <c r="AV273">
        <v>0.1126389076951668</v>
      </c>
      <c r="AW273">
        <v>0.24397610110148649</v>
      </c>
      <c r="AX273"/>
      <c r="AY273">
        <v>5.85067</v>
      </c>
      <c r="AZ273">
        <v>34.326200999999998</v>
      </c>
      <c r="BA273">
        <v>9.6941310000000005</v>
      </c>
      <c r="BB273">
        <v>20.24269</v>
      </c>
      <c r="BC273">
        <v>91.201926</v>
      </c>
      <c r="BD273">
        <v>23.318449000000001</v>
      </c>
      <c r="BE273">
        <v>17.661655</v>
      </c>
      <c r="BF273">
        <v>3.8603000000000001</v>
      </c>
      <c r="BG273">
        <v>26.457827999999999</v>
      </c>
      <c r="BH273">
        <v>35.075491</v>
      </c>
      <c r="BI273">
        <v>0</v>
      </c>
      <c r="BJ273">
        <v>34.326200999999998</v>
      </c>
      <c r="BK273">
        <v>0</v>
      </c>
      <c r="BL273">
        <v>4.2192879999999997</v>
      </c>
      <c r="BM273">
        <v>16.396405999999999</v>
      </c>
      <c r="BN273">
        <v>0</v>
      </c>
      <c r="BO273">
        <v>0</v>
      </c>
      <c r="BP273">
        <v>62.118822999999999</v>
      </c>
      <c r="BQ273">
        <v>22.768660000000001</v>
      </c>
      <c r="BR273">
        <v>0</v>
      </c>
      <c r="BS273">
        <v>51.851401999999993</v>
      </c>
      <c r="BT273">
        <v>0</v>
      </c>
      <c r="BU273">
        <v>1.9068080000000001</v>
      </c>
      <c r="BV273">
        <v>14.048373</v>
      </c>
      <c r="BW273">
        <v>0</v>
      </c>
      <c r="BX273">
        <v>2.0300880000000001</v>
      </c>
      <c r="BY273">
        <v>2.7311640000000001</v>
      </c>
      <c r="BZ273">
        <v>3.8603000000000001</v>
      </c>
      <c r="CA273"/>
    </row>
    <row r="274">
      <c r="A274" t="s">
        <v>595</v>
      </c>
      <c r="B274">
        <v>2018</v>
      </c>
      <c r="C274" t="s">
        <v>602</v>
      </c>
      <c r="D274">
        <v>122</v>
      </c>
      <c r="E274" t="s">
        <v>18</v>
      </c>
      <c r="F274" t="s">
        <v>14</v>
      </c>
      <c r="G274" t="s">
        <v>615</v>
      </c>
      <c r="H274">
        <v>26.72495208938863</v>
      </c>
      <c r="I274">
        <v>41.75355243827422</v>
      </c>
      <c r="J274">
        <v>46.882581424223119</v>
      </c>
      <c r="K274">
        <v>55.852026390516833</v>
      </c>
      <c r="L274">
        <v>90.728470038430018</v>
      </c>
      <c r="M274">
        <v>66.491309076245628</v>
      </c>
      <c r="N274">
        <v>94.021494719375625</v>
      </c>
      <c r="O274">
        <v>97.733117148403934</v>
      </c>
      <c r="P274">
        <v>99.254100009131378</v>
      </c>
      <c r="Q274">
        <v>99.571341985372612</v>
      </c>
      <c r="R274">
        <v>24.940273675019839</v>
      </c>
      <c r="S274">
        <v>39.636776011120944</v>
      </c>
      <c r="T274">
        <v>42.750409510510508</v>
      </c>
      <c r="U274">
        <v>48.892774372363547</v>
      </c>
      <c r="V274">
        <v>59.791520234310063</v>
      </c>
      <c r="W274" t="s">
        <v>536</v>
      </c>
      <c r="X274" t="s">
        <v>365</v>
      </c>
      <c r="Y274" t="s">
        <v>247</v>
      </c>
      <c r="Z274" t="s">
        <v>537</v>
      </c>
      <c r="AA274" t="s">
        <v>538</v>
      </c>
      <c r="AB274" t="s">
        <v>539</v>
      </c>
      <c r="AC274" t="s">
        <v>540</v>
      </c>
      <c r="AD274" t="s">
        <v>252</v>
      </c>
      <c r="AE274" t="s">
        <v>253</v>
      </c>
      <c r="AF274" t="s">
        <v>254</v>
      </c>
      <c r="AG274" t="s">
        <v>367</v>
      </c>
      <c r="AH274" t="s">
        <v>256</v>
      </c>
      <c r="AI274" t="s">
        <v>541</v>
      </c>
      <c r="AJ274" t="s">
        <v>206</v>
      </c>
      <c r="AK274">
        <v>44.623451040952212</v>
      </c>
      <c r="AL274">
        <v>66.954921386864356</v>
      </c>
      <c r="AM274">
        <v>90.084784374316953</v>
      </c>
      <c r="AN274">
        <v>46.293534012849072</v>
      </c>
      <c r="AO274">
        <v>58.834895752971043</v>
      </c>
      <c r="AP274">
        <v>53.240221003112921</v>
      </c>
      <c r="AQ274">
        <v>27.451929345722672</v>
      </c>
      <c r="AR274">
        <v>31.05332858395106</v>
      </c>
      <c r="AS274">
        <v>67.901406338276104</v>
      </c>
      <c r="AT274">
        <v>57.801301504096017</v>
      </c>
      <c r="AU274">
        <v>40.883862369405577</v>
      </c>
      <c r="AV274">
        <v>38.69785067704801</v>
      </c>
      <c r="AW274">
        <v>31.442345799489871</v>
      </c>
      <c r="AX274"/>
      <c r="AY274">
        <v>1955.8965250000019</v>
      </c>
      <c r="AZ274">
        <v>3056.8042420000002</v>
      </c>
      <c r="BA274">
        <v>3430.1741369999982</v>
      </c>
      <c r="BB274">
        <v>4088.4397090000011</v>
      </c>
      <c r="BC274">
        <v>6638.292216999992</v>
      </c>
      <c r="BD274">
        <v>930.39528299999995</v>
      </c>
      <c r="BE274">
        <v>1297.986764</v>
      </c>
      <c r="BF274">
        <v>1364.6947560000001</v>
      </c>
      <c r="BG274">
        <v>1391.4296590000019</v>
      </c>
      <c r="BH274">
        <v>1387.9658030000001</v>
      </c>
      <c r="BI274">
        <v>1477.245616000002</v>
      </c>
      <c r="BJ274">
        <v>2348.514909</v>
      </c>
      <c r="BK274">
        <v>2533.3328580000002</v>
      </c>
      <c r="BL274">
        <v>2895.3920929999999</v>
      </c>
      <c r="BM274">
        <v>3542.649089</v>
      </c>
      <c r="BN274">
        <v>1774.6432080000011</v>
      </c>
      <c r="BO274">
        <v>864.25561300000084</v>
      </c>
      <c r="BP274">
        <v>2802.614159000002</v>
      </c>
      <c r="BQ274">
        <v>1327.5829110000011</v>
      </c>
      <c r="BR274">
        <v>1837.453009000001</v>
      </c>
      <c r="BS274">
        <v>2070.6668879999988</v>
      </c>
      <c r="BT274">
        <v>398.07614000000001</v>
      </c>
      <c r="BU274">
        <v>1092.9281579999999</v>
      </c>
      <c r="BV274">
        <v>3052.3226939999981</v>
      </c>
      <c r="BW274">
        <v>1795.023162</v>
      </c>
      <c r="BX274">
        <v>718.23622699999999</v>
      </c>
      <c r="BY274">
        <v>938.30967300000032</v>
      </c>
      <c r="BZ274">
        <v>497.49498799999958</v>
      </c>
      <c r="CA274"/>
    </row>
    <row r="275">
      <c r="A275" t="s">
        <v>595</v>
      </c>
      <c r="B275">
        <v>2018</v>
      </c>
      <c r="C275" t="s">
        <v>602</v>
      </c>
      <c r="D275">
        <v>123</v>
      </c>
      <c r="E275" t="s">
        <v>18</v>
      </c>
      <c r="F275" t="s">
        <v>52</v>
      </c>
      <c r="G275" t="s">
        <v>206</v>
      </c>
      <c r="H275">
        <v>73.275047910611107</v>
      </c>
      <c r="I275">
        <v>58.246447561725702</v>
      </c>
      <c r="J275">
        <v>53.117418575776711</v>
      </c>
      <c r="K275">
        <v>44.147973609483181</v>
      </c>
      <c r="L275">
        <v>9.2715299615699305</v>
      </c>
      <c r="M275">
        <v>33.508690923754479</v>
      </c>
      <c r="N275">
        <v>5.9785052806244199</v>
      </c>
      <c r="O275">
        <v>2.2668828515960779</v>
      </c>
      <c r="P275">
        <v>0.74589999086865966</v>
      </c>
      <c r="Q275">
        <v>0.42865801462738062</v>
      </c>
      <c r="R275">
        <v>75.059726324980289</v>
      </c>
      <c r="S275">
        <v>60.36322398887912</v>
      </c>
      <c r="T275">
        <v>57.249590489489528</v>
      </c>
      <c r="U275">
        <v>51.107225627636311</v>
      </c>
      <c r="V275">
        <v>40.208479765689788</v>
      </c>
      <c r="W275" t="s">
        <v>536</v>
      </c>
      <c r="X275" t="s">
        <v>365</v>
      </c>
      <c r="Y275" t="s">
        <v>247</v>
      </c>
      <c r="Z275" t="s">
        <v>537</v>
      </c>
      <c r="AA275" t="s">
        <v>538</v>
      </c>
      <c r="AB275" t="s">
        <v>539</v>
      </c>
      <c r="AC275" t="s">
        <v>540</v>
      </c>
      <c r="AD275" t="s">
        <v>252</v>
      </c>
      <c r="AE275" t="s">
        <v>253</v>
      </c>
      <c r="AF275" t="s">
        <v>254</v>
      </c>
      <c r="AG275" t="s">
        <v>367</v>
      </c>
      <c r="AH275" t="s">
        <v>256</v>
      </c>
      <c r="AI275" t="s">
        <v>541</v>
      </c>
      <c r="AJ275" t="s">
        <v>206</v>
      </c>
      <c r="AK275">
        <v>55.376548959047952</v>
      </c>
      <c r="AL275">
        <v>33.045078613135402</v>
      </c>
      <c r="AM275">
        <v>9.9152156256830484</v>
      </c>
      <c r="AN275">
        <v>53.70646598715085</v>
      </c>
      <c r="AO275">
        <v>41.165104247029127</v>
      </c>
      <c r="AP275">
        <v>46.759778996887121</v>
      </c>
      <c r="AQ275">
        <v>72.548070654277126</v>
      </c>
      <c r="AR275">
        <v>68.946671416048972</v>
      </c>
      <c r="AS275">
        <v>32.098593661723932</v>
      </c>
      <c r="AT275">
        <v>42.198698495904019</v>
      </c>
      <c r="AU275">
        <v>59.116137630594437</v>
      </c>
      <c r="AV275">
        <v>61.302149322952062</v>
      </c>
      <c r="AW275">
        <v>68.557654200509972</v>
      </c>
      <c r="AX275"/>
      <c r="AY275">
        <v>5362.7191209999864</v>
      </c>
      <c r="AZ275">
        <v>4264.2596279999989</v>
      </c>
      <c r="BA275">
        <v>3886.3473359999989</v>
      </c>
      <c r="BB275">
        <v>3231.6880880000049</v>
      </c>
      <c r="BC275">
        <v>678.36617500000034</v>
      </c>
      <c r="BD275">
        <v>468.87824000000012</v>
      </c>
      <c r="BE275">
        <v>82.534538999999981</v>
      </c>
      <c r="BF275">
        <v>31.653580999999999</v>
      </c>
      <c r="BG275">
        <v>10.456670000000001</v>
      </c>
      <c r="BH275">
        <v>5.9752400000000003</v>
      </c>
      <c r="BI275">
        <v>4445.8875269999953</v>
      </c>
      <c r="BJ275">
        <v>3576.5757399999979</v>
      </c>
      <c r="BK275">
        <v>3392.535191000004</v>
      </c>
      <c r="BL275">
        <v>3026.530175000004</v>
      </c>
      <c r="BM275">
        <v>2382.353445000002</v>
      </c>
      <c r="BN275">
        <v>2202.2863359999992</v>
      </c>
      <c r="BO275">
        <v>426.54660899999971</v>
      </c>
      <c r="BP275">
        <v>308.4707800000001</v>
      </c>
      <c r="BQ275">
        <v>1540.167281999999</v>
      </c>
      <c r="BR275">
        <v>1285.613643000001</v>
      </c>
      <c r="BS275">
        <v>1818.623668999998</v>
      </c>
      <c r="BT275">
        <v>1052.0082420000001</v>
      </c>
      <c r="BU275">
        <v>2426.591996000001</v>
      </c>
      <c r="BV275">
        <v>1442.904810999999</v>
      </c>
      <c r="BW275">
        <v>1310.4833150000011</v>
      </c>
      <c r="BX275">
        <v>1038.5357250000011</v>
      </c>
      <c r="BY275">
        <v>1486.3977890000001</v>
      </c>
      <c r="BZ275">
        <v>1084.750151</v>
      </c>
      <c r="CA275"/>
    </row>
    <row r="276">
      <c r="A276" t="s">
        <v>595</v>
      </c>
      <c r="B276">
        <v>2018</v>
      </c>
      <c r="C276" t="s">
        <v>602</v>
      </c>
      <c r="D276">
        <v>124</v>
      </c>
      <c r="E276" t="s">
        <v>51</v>
      </c>
      <c r="F276" t="s">
        <v>15</v>
      </c>
      <c r="G276" t="s">
        <v>616</v>
      </c>
      <c r="H276">
        <v>7.4591374777588468</v>
      </c>
      <c r="I276">
        <v>18.554100785354841</v>
      </c>
      <c r="J276">
        <v>22.946244280092451</v>
      </c>
      <c r="K276">
        <v>26.065130316083291</v>
      </c>
      <c r="L276">
        <v>50.81740751005389</v>
      </c>
      <c r="M276">
        <v>37.396125946706753</v>
      </c>
      <c r="N276">
        <v>51.705408579149591</v>
      </c>
      <c r="O276">
        <v>51.266436314612982</v>
      </c>
      <c r="P276">
        <v>47.67781638515681</v>
      </c>
      <c r="Q276">
        <v>72.617082127195815</v>
      </c>
      <c r="R276">
        <v>6.3748009432582657</v>
      </c>
      <c r="S276">
        <v>16.359850159652829</v>
      </c>
      <c r="T276">
        <v>19.216814441087131</v>
      </c>
      <c r="U276">
        <v>23.435885981104299</v>
      </c>
      <c r="V276">
        <v>28.7286925755791</v>
      </c>
      <c r="W276" t="s">
        <v>536</v>
      </c>
      <c r="X276" t="s">
        <v>365</v>
      </c>
      <c r="Y276" t="s">
        <v>247</v>
      </c>
      <c r="Z276" t="s">
        <v>537</v>
      </c>
      <c r="AA276" t="s">
        <v>538</v>
      </c>
      <c r="AB276" t="s">
        <v>539</v>
      </c>
      <c r="AC276" t="s">
        <v>540</v>
      </c>
      <c r="AD276" t="s">
        <v>252</v>
      </c>
      <c r="AE276" t="s">
        <v>253</v>
      </c>
      <c r="AF276" t="s">
        <v>254</v>
      </c>
      <c r="AG276" t="s">
        <v>367</v>
      </c>
      <c r="AH276" t="s">
        <v>256</v>
      </c>
      <c r="AI276" t="s">
        <v>541</v>
      </c>
      <c r="AJ276" t="s">
        <v>206</v>
      </c>
      <c r="AK276">
        <v>16.43729700935333</v>
      </c>
      <c r="AL276">
        <v>24.670456447354891</v>
      </c>
      <c r="AM276">
        <v>56.623800781416037</v>
      </c>
      <c r="AN276">
        <v>19.846437828574821</v>
      </c>
      <c r="AO276">
        <v>34.215695310751308</v>
      </c>
      <c r="AP276">
        <v>33.119585901897459</v>
      </c>
      <c r="AQ276">
        <v>21.546625484585039</v>
      </c>
      <c r="AR276">
        <v>6.8638828633945188</v>
      </c>
      <c r="AS276">
        <v>38.169134662033308</v>
      </c>
      <c r="AT276">
        <v>16.7477677359743</v>
      </c>
      <c r="AU276">
        <v>21.105222085194129</v>
      </c>
      <c r="AV276">
        <v>7.0225294666907763</v>
      </c>
      <c r="AW276">
        <v>13.85688662242114</v>
      </c>
      <c r="AX276"/>
      <c r="AY276">
        <v>545.09841500000005</v>
      </c>
      <c r="AZ276">
        <v>1358.357569</v>
      </c>
      <c r="BA276">
        <v>1678.8668900000009</v>
      </c>
      <c r="BB276">
        <v>1905.291213</v>
      </c>
      <c r="BC276">
        <v>3713.5955870000012</v>
      </c>
      <c r="BD276">
        <v>523.274089</v>
      </c>
      <c r="BE276">
        <v>713.01386100000059</v>
      </c>
      <c r="BF276">
        <v>713.12642600000004</v>
      </c>
      <c r="BG276">
        <v>667.39793900000006</v>
      </c>
      <c r="BH276">
        <v>1012.239312</v>
      </c>
      <c r="BI276">
        <v>376.89810099999988</v>
      </c>
      <c r="BJ276">
        <v>969.33595200000036</v>
      </c>
      <c r="BK276">
        <v>1138.763067000001</v>
      </c>
      <c r="BL276">
        <v>1387.3380219999999</v>
      </c>
      <c r="BM276">
        <v>1699.822905</v>
      </c>
      <c r="BN276">
        <v>653.69972100000007</v>
      </c>
      <c r="BO276">
        <v>318.44680000000011</v>
      </c>
      <c r="BP276">
        <v>1761.614538</v>
      </c>
      <c r="BQ276">
        <v>566.99858500000005</v>
      </c>
      <c r="BR276">
        <v>1068.57897</v>
      </c>
      <c r="BS276">
        <v>1288.116927</v>
      </c>
      <c r="BT276">
        <v>312.44425100000012</v>
      </c>
      <c r="BU276">
        <v>241.47082599999999</v>
      </c>
      <c r="BV276">
        <v>1709.787766999998</v>
      </c>
      <c r="BW276">
        <v>519.75495600000011</v>
      </c>
      <c r="BX276">
        <v>370.77062200000012</v>
      </c>
      <c r="BY276">
        <v>170.27579600000001</v>
      </c>
      <c r="BZ276">
        <v>219.24991499999999</v>
      </c>
      <c r="CA276"/>
    </row>
    <row r="277">
      <c r="A277" t="s">
        <v>595</v>
      </c>
      <c r="B277">
        <v>2018</v>
      </c>
      <c r="C277" t="s">
        <v>602</v>
      </c>
      <c r="D277">
        <v>125</v>
      </c>
      <c r="E277" t="s">
        <v>51</v>
      </c>
      <c r="F277" t="s">
        <v>16</v>
      </c>
      <c r="G277" t="s">
        <v>617</v>
      </c>
      <c r="H277">
        <v>19.157308144918069</v>
      </c>
      <c r="I277">
        <v>23.1994516529194</v>
      </c>
      <c r="J277">
        <v>23.9363371441307</v>
      </c>
      <c r="K277">
        <v>29.724110415247271</v>
      </c>
      <c r="L277">
        <v>39.899726451250743</v>
      </c>
      <c r="M277">
        <v>29.095183129538881</v>
      </c>
      <c r="N277">
        <v>42.309459441927117</v>
      </c>
      <c r="O277">
        <v>46.457997621220557</v>
      </c>
      <c r="P277">
        <v>51.575176225208082</v>
      </c>
      <c r="Q277">
        <v>26.954259858176808</v>
      </c>
      <c r="R277">
        <v>18.428088947822161</v>
      </c>
      <c r="S277">
        <v>23.27692585146815</v>
      </c>
      <c r="T277">
        <v>23.533595069423399</v>
      </c>
      <c r="U277">
        <v>25.43784560060536</v>
      </c>
      <c r="V277">
        <v>31.00717195098051</v>
      </c>
      <c r="W277" t="s">
        <v>536</v>
      </c>
      <c r="X277" t="s">
        <v>365</v>
      </c>
      <c r="Y277" t="s">
        <v>247</v>
      </c>
      <c r="Z277" t="s">
        <v>537</v>
      </c>
      <c r="AA277" t="s">
        <v>538</v>
      </c>
      <c r="AB277" t="s">
        <v>539</v>
      </c>
      <c r="AC277" t="s">
        <v>540</v>
      </c>
      <c r="AD277" t="s">
        <v>252</v>
      </c>
      <c r="AE277" t="s">
        <v>253</v>
      </c>
      <c r="AF277" t="s">
        <v>254</v>
      </c>
      <c r="AG277" t="s">
        <v>367</v>
      </c>
      <c r="AH277" t="s">
        <v>256</v>
      </c>
      <c r="AI277" t="s">
        <v>541</v>
      </c>
      <c r="AJ277" t="s">
        <v>206</v>
      </c>
      <c r="AK277">
        <v>28.186154031598839</v>
      </c>
      <c r="AL277">
        <v>42.284464939509448</v>
      </c>
      <c r="AM277">
        <v>33.460983592900803</v>
      </c>
      <c r="AN277">
        <v>26.243667126769829</v>
      </c>
      <c r="AO277">
        <v>24.619200442219739</v>
      </c>
      <c r="AP277">
        <v>20.120635101215491</v>
      </c>
      <c r="AQ277">
        <v>5.9053038611376367</v>
      </c>
      <c r="AR277">
        <v>24.159489633808558</v>
      </c>
      <c r="AS277">
        <v>29.619599648431169</v>
      </c>
      <c r="AT277">
        <v>41.025275256443813</v>
      </c>
      <c r="AU277">
        <v>19.77864028421147</v>
      </c>
      <c r="AV277">
        <v>31.675321210357229</v>
      </c>
      <c r="AW277">
        <v>17.585459177068749</v>
      </c>
      <c r="AX277"/>
      <c r="AY277">
        <v>1399.9766510000011</v>
      </c>
      <c r="AZ277">
        <v>1698.4466730000011</v>
      </c>
      <c r="BA277">
        <v>1751.307247</v>
      </c>
      <c r="BB277">
        <v>2172.7528579999998</v>
      </c>
      <c r="BC277">
        <v>2915.7616520000001</v>
      </c>
      <c r="BD277">
        <v>407.12119399999978</v>
      </c>
      <c r="BE277">
        <v>583.44439900000009</v>
      </c>
      <c r="BF277">
        <v>646.24007799999993</v>
      </c>
      <c r="BG277">
        <v>721.95349799999997</v>
      </c>
      <c r="BH277">
        <v>375.72649100000001</v>
      </c>
      <c r="BI277">
        <v>1089.5260559999999</v>
      </c>
      <c r="BJ277">
        <v>1379.178957000001</v>
      </c>
      <c r="BK277">
        <v>1394.5697909999999</v>
      </c>
      <c r="BL277">
        <v>1505.8483570000001</v>
      </c>
      <c r="BM277">
        <v>1834.6362600000009</v>
      </c>
      <c r="BN277">
        <v>1120.943487</v>
      </c>
      <c r="BO277">
        <v>545.80881300000055</v>
      </c>
      <c r="BP277">
        <v>1040.999620999999</v>
      </c>
      <c r="BQ277">
        <v>749.76286700000014</v>
      </c>
      <c r="BR277">
        <v>768.87403900000004</v>
      </c>
      <c r="BS277">
        <v>782.54996100000039</v>
      </c>
      <c r="BT277">
        <v>85.631889000000001</v>
      </c>
      <c r="BU277">
        <v>849.92882800000064</v>
      </c>
      <c r="BV277">
        <v>1326.8110369999999</v>
      </c>
      <c r="BW277">
        <v>1273.189984000001</v>
      </c>
      <c r="BX277">
        <v>347.46560500000021</v>
      </c>
      <c r="BY277">
        <v>768.03387700000007</v>
      </c>
      <c r="BZ277">
        <v>278.24507299999999</v>
      </c>
      <c r="CA277"/>
    </row>
    <row r="278">
      <c r="A278" t="s">
        <v>595</v>
      </c>
      <c r="B278">
        <v>2018</v>
      </c>
      <c r="C278" t="s">
        <v>602</v>
      </c>
      <c r="D278">
        <v>126</v>
      </c>
      <c r="E278" t="s">
        <v>51</v>
      </c>
      <c r="F278" t="s">
        <v>22</v>
      </c>
      <c r="G278" t="s">
        <v>618</v>
      </c>
      <c r="H278">
        <v>11.077644105523561</v>
      </c>
      <c r="I278">
        <v>7.5255369818266544</v>
      </c>
      <c r="J278">
        <v>8.8681101995584779</v>
      </c>
      <c r="K278">
        <v>8.6085021080455633</v>
      </c>
      <c r="L278">
        <v>1.9640241956207141</v>
      </c>
      <c r="M278">
        <v>4.7461651284314383</v>
      </c>
      <c r="N278">
        <v>2.1139218436194329</v>
      </c>
      <c r="O278">
        <v>1.9020263823149619</v>
      </c>
      <c r="P278">
        <v>0.7470073896350129</v>
      </c>
      <c r="Q278">
        <v>0.42865801462738062</v>
      </c>
      <c r="R278">
        <v>11.495736123643811</v>
      </c>
      <c r="S278">
        <v>7.1726103645642354</v>
      </c>
      <c r="T278">
        <v>9.5466175473729304</v>
      </c>
      <c r="U278">
        <v>10.230070164268181</v>
      </c>
      <c r="V278">
        <v>6.2143461731163301</v>
      </c>
      <c r="W278" t="s">
        <v>536</v>
      </c>
      <c r="X278" t="s">
        <v>365</v>
      </c>
      <c r="Y278" t="s">
        <v>247</v>
      </c>
      <c r="Z278" t="s">
        <v>537</v>
      </c>
      <c r="AA278" t="s">
        <v>538</v>
      </c>
      <c r="AB278" t="s">
        <v>539</v>
      </c>
      <c r="AC278" t="s">
        <v>540</v>
      </c>
      <c r="AD278" t="s">
        <v>252</v>
      </c>
      <c r="AE278" t="s">
        <v>253</v>
      </c>
      <c r="AF278" t="s">
        <v>254</v>
      </c>
      <c r="AG278" t="s">
        <v>367</v>
      </c>
      <c r="AH278" t="s">
        <v>256</v>
      </c>
      <c r="AI278" t="s">
        <v>541</v>
      </c>
      <c r="AJ278" t="s">
        <v>206</v>
      </c>
      <c r="AK278">
        <v>12.02364562181946</v>
      </c>
      <c r="AL278">
        <v>16.955998314046852</v>
      </c>
      <c r="AM278">
        <v>2.1768952094817742</v>
      </c>
      <c r="AN278">
        <v>1.4122977069682821</v>
      </c>
      <c r="AO278">
        <v>2.7834397624633249</v>
      </c>
      <c r="AP278">
        <v>10.2971669030795</v>
      </c>
      <c r="AQ278">
        <v>2.99742687663813</v>
      </c>
      <c r="AR278">
        <v>4.0669960657808852</v>
      </c>
      <c r="AS278">
        <v>3.8030700640477151</v>
      </c>
      <c r="AT278">
        <v>2.1884383146469748</v>
      </c>
      <c r="AU278">
        <v>14.289776866838309</v>
      </c>
      <c r="AV278">
        <v>27.93532434800585</v>
      </c>
      <c r="AW278">
        <v>8.6185756959370785</v>
      </c>
      <c r="AX278"/>
      <c r="AY278">
        <v>809.53143200000011</v>
      </c>
      <c r="AZ278">
        <v>550.94936899999993</v>
      </c>
      <c r="BA278">
        <v>648.83718700000009</v>
      </c>
      <c r="BB278">
        <v>629.25844699999982</v>
      </c>
      <c r="BC278">
        <v>143.52545599999999</v>
      </c>
      <c r="BD278">
        <v>66.41183199999999</v>
      </c>
      <c r="BE278">
        <v>29.150829999999999</v>
      </c>
      <c r="BF278">
        <v>26.457568999999999</v>
      </c>
      <c r="BG278">
        <v>10.456670000000001</v>
      </c>
      <c r="BH278">
        <v>5.9752400000000003</v>
      </c>
      <c r="BI278">
        <v>679.66375000000016</v>
      </c>
      <c r="BJ278">
        <v>424.98366599999991</v>
      </c>
      <c r="BK278">
        <v>565.71995900000002</v>
      </c>
      <c r="BL278">
        <v>605.59115699999984</v>
      </c>
      <c r="BM278">
        <v>367.69121799999999</v>
      </c>
      <c r="BN278">
        <v>478.17191499999979</v>
      </c>
      <c r="BO278">
        <v>218.86840299999989</v>
      </c>
      <c r="BP278">
        <v>67.725059000000016</v>
      </c>
      <c r="BQ278">
        <v>40.348339000000003</v>
      </c>
      <c r="BR278">
        <v>86.928679000000017</v>
      </c>
      <c r="BS278">
        <v>400.48674</v>
      </c>
      <c r="BT278">
        <v>43.465219000000012</v>
      </c>
      <c r="BU278">
        <v>143.076582</v>
      </c>
      <c r="BV278">
        <v>170.35866100000001</v>
      </c>
      <c r="BW278">
        <v>67.916613000000012</v>
      </c>
      <c r="BX278">
        <v>251.03879199999989</v>
      </c>
      <c r="BY278">
        <v>677.3498940000004</v>
      </c>
      <c r="BZ278">
        <v>136.366995</v>
      </c>
      <c r="CA278"/>
    </row>
    <row r="279">
      <c r="A279" t="s">
        <v>595</v>
      </c>
      <c r="B279">
        <v>2018</v>
      </c>
      <c r="C279" t="s">
        <v>602</v>
      </c>
      <c r="D279">
        <v>127</v>
      </c>
      <c r="E279" t="s">
        <v>51</v>
      </c>
      <c r="F279" t="s">
        <v>19</v>
      </c>
      <c r="G279" t="s">
        <v>619</v>
      </c>
      <c r="H279">
        <v>62.305910271799362</v>
      </c>
      <c r="I279">
        <v>50.720910579899027</v>
      </c>
      <c r="J279">
        <v>44.249308376218274</v>
      </c>
      <c r="K279">
        <v>35.602257160623871</v>
      </c>
      <c r="L279">
        <v>7.3188418430747184</v>
      </c>
      <c r="M279">
        <v>28.76252579532304</v>
      </c>
      <c r="N279">
        <v>3.8712101353039809</v>
      </c>
      <c r="O279">
        <v>0.37353968185153857</v>
      </c>
      <c r="P279">
        <v>0</v>
      </c>
      <c r="Q279">
        <v>0</v>
      </c>
      <c r="R279">
        <v>63.701373985275943</v>
      </c>
      <c r="S279">
        <v>53.190613624314878</v>
      </c>
      <c r="T279">
        <v>47.702972942116602</v>
      </c>
      <c r="U279">
        <v>40.896198254021982</v>
      </c>
      <c r="V279">
        <v>34.04978930032393</v>
      </c>
      <c r="W279" t="s">
        <v>536</v>
      </c>
      <c r="X279" t="s">
        <v>365</v>
      </c>
      <c r="Y279" t="s">
        <v>247</v>
      </c>
      <c r="Z279" t="s">
        <v>537</v>
      </c>
      <c r="AA279" t="s">
        <v>538</v>
      </c>
      <c r="AB279" t="s">
        <v>539</v>
      </c>
      <c r="AC279" t="s">
        <v>540</v>
      </c>
      <c r="AD279" t="s">
        <v>252</v>
      </c>
      <c r="AE279" t="s">
        <v>253</v>
      </c>
      <c r="AF279" t="s">
        <v>254</v>
      </c>
      <c r="AG279" t="s">
        <v>367</v>
      </c>
      <c r="AH279" t="s">
        <v>256</v>
      </c>
      <c r="AI279" t="s">
        <v>541</v>
      </c>
      <c r="AJ279" t="s">
        <v>206</v>
      </c>
      <c r="AK279">
        <v>43.352903337228518</v>
      </c>
      <c r="AL279">
        <v>16.089080299088561</v>
      </c>
      <c r="AM279">
        <v>7.7383204162012751</v>
      </c>
      <c r="AN279">
        <v>52.497597337686962</v>
      </c>
      <c r="AO279">
        <v>38.381664484565803</v>
      </c>
      <c r="AP279">
        <v>36.462612093807643</v>
      </c>
      <c r="AQ279">
        <v>69.550643777639024</v>
      </c>
      <c r="AR279">
        <v>64.909631437016031</v>
      </c>
      <c r="AS279">
        <v>28.40819562548786</v>
      </c>
      <c r="AT279">
        <v>40.038518692934979</v>
      </c>
      <c r="AU279">
        <v>44.826360763756078</v>
      </c>
      <c r="AV279">
        <v>33.366824974946212</v>
      </c>
      <c r="AW279">
        <v>59.939078504572883</v>
      </c>
      <c r="AX279"/>
      <c r="AY279">
        <v>4553.187688999994</v>
      </c>
      <c r="AZ279">
        <v>3713.310258999998</v>
      </c>
      <c r="BA279">
        <v>3237.510149000002</v>
      </c>
      <c r="BB279">
        <v>2602.4296410000052</v>
      </c>
      <c r="BC279">
        <v>534.84071899999992</v>
      </c>
      <c r="BD279">
        <v>402.466408</v>
      </c>
      <c r="BE279">
        <v>53.383709000000003</v>
      </c>
      <c r="BF279">
        <v>5.1960119999999996</v>
      </c>
      <c r="BG279">
        <v>0</v>
      </c>
      <c r="BH279">
        <v>0</v>
      </c>
      <c r="BI279">
        <v>3766.2237769999988</v>
      </c>
      <c r="BJ279">
        <v>3151.592073999997</v>
      </c>
      <c r="BK279">
        <v>2826.815232000004</v>
      </c>
      <c r="BL279">
        <v>2420.9390180000041</v>
      </c>
      <c r="BM279">
        <v>2014.662227</v>
      </c>
      <c r="BN279">
        <v>1724.114421</v>
      </c>
      <c r="BO279">
        <v>207.67820599999999</v>
      </c>
      <c r="BP279">
        <v>240.74572100000009</v>
      </c>
      <c r="BQ279">
        <v>1499.8189429999991</v>
      </c>
      <c r="BR279">
        <v>1198.6849640000009</v>
      </c>
      <c r="BS279">
        <v>1418.1369289999991</v>
      </c>
      <c r="BT279">
        <v>1008.5430229999999</v>
      </c>
      <c r="BU279">
        <v>2283.5154139999991</v>
      </c>
      <c r="BV279">
        <v>1272.546149999999</v>
      </c>
      <c r="BW279">
        <v>1242.566702000001</v>
      </c>
      <c r="BX279">
        <v>787.49693300000001</v>
      </c>
      <c r="BY279">
        <v>809.04789500000015</v>
      </c>
      <c r="BZ279">
        <v>948.38315599999919</v>
      </c>
      <c r="CA279"/>
    </row>
    <row r="280">
      <c r="A280" t="s">
        <v>595</v>
      </c>
      <c r="B280">
        <v>2018</v>
      </c>
      <c r="C280" t="s">
        <v>602</v>
      </c>
      <c r="D280">
        <v>128</v>
      </c>
      <c r="E280" t="s">
        <v>110</v>
      </c>
      <c r="F280" t="s">
        <v>50</v>
      </c>
      <c r="G280" t="s">
        <v>624</v>
      </c>
      <c r="H280">
        <v>71.975456139028012</v>
      </c>
      <c r="I280">
        <v>55.562821120947703</v>
      </c>
      <c r="J280">
        <v>51.055928272250313</v>
      </c>
      <c r="K280">
        <v>53.279288310074747</v>
      </c>
      <c r="L280">
        <v>43.982569454046043</v>
      </c>
      <c r="M280">
        <v>43.757873824044303</v>
      </c>
      <c r="N280">
        <v>45.002945100600478</v>
      </c>
      <c r="O280">
        <v>47.53979711125794</v>
      </c>
      <c r="P280">
        <v>51.963346261684471</v>
      </c>
      <c r="Q280">
        <v>27.07029886384024</v>
      </c>
      <c r="R280">
        <v>74.298152468310647</v>
      </c>
      <c r="S280">
        <v>58.725578096809151</v>
      </c>
      <c r="T280">
        <v>55.048817868370307</v>
      </c>
      <c r="U280">
        <v>52.048093684184977</v>
      </c>
      <c r="V280">
        <v>51.907128484252873</v>
      </c>
      <c r="W280" t="s">
        <v>536</v>
      </c>
      <c r="X280" t="s">
        <v>365</v>
      </c>
      <c r="Y280" t="s">
        <v>247</v>
      </c>
      <c r="Z280" t="s">
        <v>537</v>
      </c>
      <c r="AA280" t="s">
        <v>538</v>
      </c>
      <c r="AB280" t="s">
        <v>539</v>
      </c>
      <c r="AC280" t="s">
        <v>540</v>
      </c>
      <c r="AD280" t="s">
        <v>252</v>
      </c>
      <c r="AE280" t="s">
        <v>253</v>
      </c>
      <c r="AF280" t="s">
        <v>254</v>
      </c>
      <c r="AG280" t="s">
        <v>367</v>
      </c>
      <c r="AH280" t="s">
        <v>256</v>
      </c>
      <c r="AI280" t="s">
        <v>541</v>
      </c>
      <c r="AJ280" t="s">
        <v>206</v>
      </c>
      <c r="AK280">
        <v>63.16444240435731</v>
      </c>
      <c r="AL280">
        <v>63.153632419625367</v>
      </c>
      <c r="AM280">
        <v>37.143879319136701</v>
      </c>
      <c r="AN280">
        <v>56.939916175492641</v>
      </c>
      <c r="AO280">
        <v>41.844555220405077</v>
      </c>
      <c r="AP280">
        <v>37.792170509658568</v>
      </c>
      <c r="AQ280">
        <v>21.511434722010719</v>
      </c>
      <c r="AR280">
        <v>77.875123460502806</v>
      </c>
      <c r="AS280">
        <v>43.693985364554642</v>
      </c>
      <c r="AT280">
        <v>71.01110333036776</v>
      </c>
      <c r="AU280">
        <v>48.377621726396193</v>
      </c>
      <c r="AV280">
        <v>81.852921173072019</v>
      </c>
      <c r="AW280">
        <v>55.929221341220867</v>
      </c>
      <c r="AX280"/>
      <c r="AY280">
        <v>1399.9766510000011</v>
      </c>
      <c r="AZ280">
        <v>1698.4466730000011</v>
      </c>
      <c r="BA280">
        <v>1751.307247</v>
      </c>
      <c r="BB280">
        <v>2172.7528579999998</v>
      </c>
      <c r="BC280">
        <v>2915.7616520000001</v>
      </c>
      <c r="BD280">
        <v>407.12119399999978</v>
      </c>
      <c r="BE280">
        <v>583.44439900000009</v>
      </c>
      <c r="BF280">
        <v>646.24007799999993</v>
      </c>
      <c r="BG280">
        <v>721.95349799999997</v>
      </c>
      <c r="BH280">
        <v>375.72649100000001</v>
      </c>
      <c r="BI280">
        <v>1089.5260559999999</v>
      </c>
      <c r="BJ280">
        <v>1379.178957000001</v>
      </c>
      <c r="BK280">
        <v>1394.5697909999999</v>
      </c>
      <c r="BL280">
        <v>1505.8483570000001</v>
      </c>
      <c r="BM280">
        <v>1834.6362600000009</v>
      </c>
      <c r="BN280">
        <v>1120.943487</v>
      </c>
      <c r="BO280">
        <v>545.80881300000055</v>
      </c>
      <c r="BP280">
        <v>1040.999620999999</v>
      </c>
      <c r="BQ280">
        <v>749.76286700000014</v>
      </c>
      <c r="BR280">
        <v>768.87403900000004</v>
      </c>
      <c r="BS280">
        <v>782.54996100000039</v>
      </c>
      <c r="BT280">
        <v>85.631889000000001</v>
      </c>
      <c r="BU280">
        <v>849.92882800000064</v>
      </c>
      <c r="BV280">
        <v>1326.8110369999999</v>
      </c>
      <c r="BW280">
        <v>1273.189984000001</v>
      </c>
      <c r="BX280">
        <v>347.46560500000021</v>
      </c>
      <c r="BY280">
        <v>768.03387700000007</v>
      </c>
      <c r="BZ280">
        <v>278.24507299999999</v>
      </c>
      <c r="CA280"/>
    </row>
    <row r="281">
      <c r="A281" t="s">
        <v>595</v>
      </c>
      <c r="B281">
        <v>2018</v>
      </c>
      <c r="C281" t="s">
        <v>602</v>
      </c>
      <c r="D281">
        <v>129</v>
      </c>
      <c r="E281" t="s">
        <v>110</v>
      </c>
      <c r="F281" t="s">
        <v>49</v>
      </c>
      <c r="G281" t="s">
        <v>206</v>
      </c>
      <c r="H281">
        <v>28.024543860971971</v>
      </c>
      <c r="I281">
        <v>44.437178879052347</v>
      </c>
      <c r="J281">
        <v>48.94407172774978</v>
      </c>
      <c r="K281">
        <v>46.720711689925217</v>
      </c>
      <c r="L281">
        <v>56.017430545954092</v>
      </c>
      <c r="M281">
        <v>56.24212617595569</v>
      </c>
      <c r="N281">
        <v>54.9970548993996</v>
      </c>
      <c r="O281">
        <v>52.460202888742081</v>
      </c>
      <c r="P281">
        <v>48.036653738315387</v>
      </c>
      <c r="Q281">
        <v>72.92970113615975</v>
      </c>
      <c r="R281">
        <v>25.701847531689261</v>
      </c>
      <c r="S281">
        <v>41.27442190319092</v>
      </c>
      <c r="T281">
        <v>44.951182131629722</v>
      </c>
      <c r="U281">
        <v>47.951906315814973</v>
      </c>
      <c r="V281">
        <v>48.092871515747177</v>
      </c>
      <c r="W281" t="s">
        <v>536</v>
      </c>
      <c r="X281" t="s">
        <v>365</v>
      </c>
      <c r="Y281" t="s">
        <v>247</v>
      </c>
      <c r="Z281" t="s">
        <v>537</v>
      </c>
      <c r="AA281" t="s">
        <v>538</v>
      </c>
      <c r="AB281" t="s">
        <v>539</v>
      </c>
      <c r="AC281" t="s">
        <v>540</v>
      </c>
      <c r="AD281" t="s">
        <v>252</v>
      </c>
      <c r="AE281" t="s">
        <v>253</v>
      </c>
      <c r="AF281" t="s">
        <v>254</v>
      </c>
      <c r="AG281" t="s">
        <v>367</v>
      </c>
      <c r="AH281" t="s">
        <v>256</v>
      </c>
      <c r="AI281" t="s">
        <v>541</v>
      </c>
      <c r="AJ281" t="s">
        <v>206</v>
      </c>
      <c r="AK281">
        <v>36.835557595642612</v>
      </c>
      <c r="AL281">
        <v>36.846367580374597</v>
      </c>
      <c r="AM281">
        <v>62.856120680863178</v>
      </c>
      <c r="AN281">
        <v>43.060083824507323</v>
      </c>
      <c r="AO281">
        <v>58.155444779594909</v>
      </c>
      <c r="AP281">
        <v>62.207829490341481</v>
      </c>
      <c r="AQ281">
        <v>78.488565277989323</v>
      </c>
      <c r="AR281">
        <v>22.12487653949723</v>
      </c>
      <c r="AS281">
        <v>56.306014635445393</v>
      </c>
      <c r="AT281">
        <v>28.988896669632251</v>
      </c>
      <c r="AU281">
        <v>51.62237827360385</v>
      </c>
      <c r="AV281">
        <v>18.147078826927949</v>
      </c>
      <c r="AW281">
        <v>44.070778658779211</v>
      </c>
      <c r="AX281"/>
      <c r="AY281">
        <v>545.09841500000005</v>
      </c>
      <c r="AZ281">
        <v>1358.357569</v>
      </c>
      <c r="BA281">
        <v>1678.8668900000009</v>
      </c>
      <c r="BB281">
        <v>1905.291213</v>
      </c>
      <c r="BC281">
        <v>3713.5955870000012</v>
      </c>
      <c r="BD281">
        <v>523.274089</v>
      </c>
      <c r="BE281">
        <v>713.01386100000059</v>
      </c>
      <c r="BF281">
        <v>713.12642600000004</v>
      </c>
      <c r="BG281">
        <v>667.39793900000006</v>
      </c>
      <c r="BH281">
        <v>1012.239312</v>
      </c>
      <c r="BI281">
        <v>376.89810099999988</v>
      </c>
      <c r="BJ281">
        <v>969.33595200000036</v>
      </c>
      <c r="BK281">
        <v>1138.763067000001</v>
      </c>
      <c r="BL281">
        <v>1387.3380219999999</v>
      </c>
      <c r="BM281">
        <v>1699.822905</v>
      </c>
      <c r="BN281">
        <v>653.69972100000007</v>
      </c>
      <c r="BO281">
        <v>318.44680000000011</v>
      </c>
      <c r="BP281">
        <v>1761.614538</v>
      </c>
      <c r="BQ281">
        <v>566.99858500000005</v>
      </c>
      <c r="BR281">
        <v>1068.57897</v>
      </c>
      <c r="BS281">
        <v>1288.116927</v>
      </c>
      <c r="BT281">
        <v>312.44425100000012</v>
      </c>
      <c r="BU281">
        <v>241.47082599999999</v>
      </c>
      <c r="BV281">
        <v>1709.787766999998</v>
      </c>
      <c r="BW281">
        <v>519.75495600000011</v>
      </c>
      <c r="BX281">
        <v>370.77062200000012</v>
      </c>
      <c r="BY281">
        <v>170.27579600000001</v>
      </c>
      <c r="BZ281">
        <v>219.24991499999999</v>
      </c>
      <c r="CA281"/>
    </row>
    <row r="282">
      <c r="A282" t="s">
        <v>595</v>
      </c>
      <c r="B282">
        <v>2018</v>
      </c>
      <c r="C282" t="s">
        <v>602</v>
      </c>
      <c r="D282">
        <v>135</v>
      </c>
      <c r="E282" t="s">
        <v>46</v>
      </c>
      <c r="F282" t="s">
        <v>45</v>
      </c>
      <c r="G282" t="s">
        <v>625</v>
      </c>
      <c r="H282">
        <v>0</v>
      </c>
      <c r="I282">
        <v>0</v>
      </c>
      <c r="J282">
        <v>0</v>
      </c>
      <c r="K282">
        <v>0</v>
      </c>
      <c r="L282">
        <v>0.7817637633942448</v>
      </c>
      <c r="M282">
        <v>0</v>
      </c>
      <c r="N282">
        <v>0</v>
      </c>
      <c r="O282">
        <v>0</v>
      </c>
      <c r="P282">
        <v>0.42668295397864558</v>
      </c>
      <c r="Q282">
        <v>3.573523231139986</v>
      </c>
      <c r="R282">
        <v>0</v>
      </c>
      <c r="S282">
        <v>0</v>
      </c>
      <c r="T282">
        <v>0</v>
      </c>
      <c r="U282">
        <v>0</v>
      </c>
      <c r="V282">
        <v>0.023705762013434401</v>
      </c>
      <c r="W282" t="s">
        <v>536</v>
      </c>
      <c r="X282" t="s">
        <v>365</v>
      </c>
      <c r="Y282" t="s">
        <v>247</v>
      </c>
      <c r="Z282" t="s">
        <v>537</v>
      </c>
      <c r="AA282" t="s">
        <v>538</v>
      </c>
      <c r="AB282" t="s">
        <v>539</v>
      </c>
      <c r="AC282" t="s">
        <v>540</v>
      </c>
      <c r="AD282" t="s">
        <v>252</v>
      </c>
      <c r="AE282" t="s">
        <v>253</v>
      </c>
      <c r="AF282" t="s">
        <v>254</v>
      </c>
      <c r="AG282" t="s">
        <v>367</v>
      </c>
      <c r="AH282" t="s">
        <v>256</v>
      </c>
      <c r="AI282" t="s">
        <v>541</v>
      </c>
      <c r="AJ282" t="s">
        <v>206</v>
      </c>
      <c r="AK282">
        <v>0.0187258534947785</v>
      </c>
      <c r="AL282">
        <v>0.034952140018860198</v>
      </c>
      <c r="AM282">
        <v>1.5772019717266861</v>
      </c>
      <c r="AN282">
        <v>0</v>
      </c>
      <c r="AO282">
        <v>0</v>
      </c>
      <c r="AP282">
        <v>0.1537969434871411</v>
      </c>
      <c r="AQ282">
        <v>0</v>
      </c>
      <c r="AR282">
        <v>0.027089033683084299</v>
      </c>
      <c r="AS282">
        <v>0</v>
      </c>
      <c r="AT282">
        <v>0</v>
      </c>
      <c r="AU282">
        <v>0</v>
      </c>
      <c r="AV282">
        <v>0</v>
      </c>
      <c r="AW282">
        <v>0</v>
      </c>
      <c r="AX282"/>
      <c r="AY282">
        <v>0</v>
      </c>
      <c r="AZ282">
        <v>0</v>
      </c>
      <c r="BA282">
        <v>0</v>
      </c>
      <c r="BB282">
        <v>0</v>
      </c>
      <c r="BC282">
        <v>57.198984000000003</v>
      </c>
      <c r="BD282">
        <v>0</v>
      </c>
      <c r="BE282">
        <v>0</v>
      </c>
      <c r="BF282">
        <v>0</v>
      </c>
      <c r="BG282">
        <v>5.9816099999999999</v>
      </c>
      <c r="BH282">
        <v>49.812806999999999</v>
      </c>
      <c r="BI282">
        <v>0</v>
      </c>
      <c r="BJ282">
        <v>0</v>
      </c>
      <c r="BK282">
        <v>0</v>
      </c>
      <c r="BL282">
        <v>0</v>
      </c>
      <c r="BM282">
        <v>1.4045669999999999</v>
      </c>
      <c r="BN282">
        <v>0.74471399999999999</v>
      </c>
      <c r="BO282">
        <v>0.45116299999999998</v>
      </c>
      <c r="BP282">
        <v>49.068092999999998</v>
      </c>
      <c r="BQ282">
        <v>0</v>
      </c>
      <c r="BR282">
        <v>0</v>
      </c>
      <c r="BS282">
        <v>5.9816099999999999</v>
      </c>
      <c r="BT282">
        <v>0</v>
      </c>
      <c r="BU282">
        <v>0.95340400000000003</v>
      </c>
      <c r="BV282">
        <v>0</v>
      </c>
      <c r="BW282">
        <v>0</v>
      </c>
      <c r="BX282">
        <v>0</v>
      </c>
      <c r="BY282">
        <v>0</v>
      </c>
      <c r="BZ282">
        <v>0</v>
      </c>
      <c r="CA282"/>
    </row>
    <row r="283">
      <c r="A283" t="s">
        <v>595</v>
      </c>
      <c r="B283">
        <v>2018</v>
      </c>
      <c r="C283" t="s">
        <v>602</v>
      </c>
      <c r="D283">
        <v>136</v>
      </c>
      <c r="E283" t="s">
        <v>46</v>
      </c>
      <c r="F283" t="s">
        <v>44</v>
      </c>
      <c r="G283" t="s">
        <v>626</v>
      </c>
      <c r="H283">
        <v>0</v>
      </c>
      <c r="I283">
        <v>0.23873295343891041</v>
      </c>
      <c r="J283">
        <v>0.34060207561697903</v>
      </c>
      <c r="K283">
        <v>0.088808941322913296</v>
      </c>
      <c r="L283">
        <v>6.9851733758516623</v>
      </c>
      <c r="M283">
        <v>0</v>
      </c>
      <c r="N283">
        <v>2.9737399133782172</v>
      </c>
      <c r="O283">
        <v>5.3663520064764487</v>
      </c>
      <c r="P283">
        <v>8.5715098659757221</v>
      </c>
      <c r="Q283">
        <v>19.43486063205043</v>
      </c>
      <c r="R283">
        <v>0</v>
      </c>
      <c r="S283">
        <v>0.1486878179912216</v>
      </c>
      <c r="T283">
        <v>0.31082865577994578</v>
      </c>
      <c r="U283">
        <v>0.36592442486278087</v>
      </c>
      <c r="V283">
        <v>0.067879633416541504</v>
      </c>
      <c r="W283" t="s">
        <v>536</v>
      </c>
      <c r="X283" t="s">
        <v>365</v>
      </c>
      <c r="Y283" t="s">
        <v>247</v>
      </c>
      <c r="Z283" t="s">
        <v>537</v>
      </c>
      <c r="AA283" t="s">
        <v>538</v>
      </c>
      <c r="AB283" t="s">
        <v>539</v>
      </c>
      <c r="AC283" t="s">
        <v>540</v>
      </c>
      <c r="AD283" t="s">
        <v>252</v>
      </c>
      <c r="AE283" t="s">
        <v>253</v>
      </c>
      <c r="AF283" t="s">
        <v>254</v>
      </c>
      <c r="AG283" t="s">
        <v>367</v>
      </c>
      <c r="AH283" t="s">
        <v>256</v>
      </c>
      <c r="AI283" t="s">
        <v>541</v>
      </c>
      <c r="AJ283" t="s">
        <v>206</v>
      </c>
      <c r="AK283">
        <v>0.16249606457699939</v>
      </c>
      <c r="AL283">
        <v>0</v>
      </c>
      <c r="AM283">
        <v>11.19299298565374</v>
      </c>
      <c r="AN283">
        <v>0</v>
      </c>
      <c r="AO283">
        <v>4.0635768025869252</v>
      </c>
      <c r="AP283">
        <v>0.41012518263237641</v>
      </c>
      <c r="AQ283">
        <v>0.68698815901045818</v>
      </c>
      <c r="AR283">
        <v>0.065143994058230903</v>
      </c>
      <c r="AS283">
        <v>0.35279004193581998</v>
      </c>
      <c r="AT283">
        <v>1.0038082429025961</v>
      </c>
      <c r="AU283">
        <v>0.17921870829139919</v>
      </c>
      <c r="AV283">
        <v>0</v>
      </c>
      <c r="AW283">
        <v>0</v>
      </c>
      <c r="AX283"/>
      <c r="AY283">
        <v>0</v>
      </c>
      <c r="AZ283">
        <v>17.477792000000001</v>
      </c>
      <c r="BA283">
        <v>24.920224000000001</v>
      </c>
      <c r="BB283">
        <v>6.500928</v>
      </c>
      <c r="BC283">
        <v>511.08127400000012</v>
      </c>
      <c r="BD283">
        <v>0</v>
      </c>
      <c r="BE283">
        <v>41.053113000000003</v>
      </c>
      <c r="BF283">
        <v>74.932967000000005</v>
      </c>
      <c r="BG283">
        <v>120.162825</v>
      </c>
      <c r="BH283">
        <v>270.91049900000007</v>
      </c>
      <c r="BI283">
        <v>0</v>
      </c>
      <c r="BJ283">
        <v>8.8098880000000008</v>
      </c>
      <c r="BK283">
        <v>18.419295999999999</v>
      </c>
      <c r="BL283">
        <v>21.66976</v>
      </c>
      <c r="BM283">
        <v>4.0218699999999998</v>
      </c>
      <c r="BN283">
        <v>6.4623540000000004</v>
      </c>
      <c r="BO283">
        <v>0</v>
      </c>
      <c r="BP283">
        <v>348.22351900000012</v>
      </c>
      <c r="BQ283">
        <v>0</v>
      </c>
      <c r="BR283">
        <v>126.90821200000001</v>
      </c>
      <c r="BS283">
        <v>15.95096</v>
      </c>
      <c r="BT283">
        <v>9.9619079999999993</v>
      </c>
      <c r="BU283">
        <v>2.2927559999999998</v>
      </c>
      <c r="BV283">
        <v>15.858715</v>
      </c>
      <c r="BW283">
        <v>31.17333</v>
      </c>
      <c r="BX283">
        <v>3.1484640000000002</v>
      </c>
      <c r="BY283">
        <v>0</v>
      </c>
      <c r="BZ283">
        <v>0</v>
      </c>
      <c r="CA283"/>
    </row>
    <row r="284">
      <c r="A284" t="s">
        <v>595</v>
      </c>
      <c r="B284">
        <v>2018</v>
      </c>
      <c r="C284" t="s">
        <v>602</v>
      </c>
      <c r="D284">
        <v>137</v>
      </c>
      <c r="E284" t="s">
        <v>46</v>
      </c>
      <c r="F284" t="s">
        <v>43</v>
      </c>
      <c r="G284" t="s">
        <v>627</v>
      </c>
      <c r="H284">
        <v>26.72495208938863</v>
      </c>
      <c r="I284">
        <v>41.514819484835307</v>
      </c>
      <c r="J284">
        <v>46.541979348606141</v>
      </c>
      <c r="K284">
        <v>55.763217449193917</v>
      </c>
      <c r="L284">
        <v>82.96153289918422</v>
      </c>
      <c r="M284">
        <v>66.491309076245628</v>
      </c>
      <c r="N284">
        <v>91.047754805997442</v>
      </c>
      <c r="O284">
        <v>92.366765141927559</v>
      </c>
      <c r="P284">
        <v>90.25590718917698</v>
      </c>
      <c r="Q284">
        <v>76.562958122182295</v>
      </c>
      <c r="R284">
        <v>24.940273675019839</v>
      </c>
      <c r="S284">
        <v>39.488088193129727</v>
      </c>
      <c r="T284">
        <v>42.439580854730579</v>
      </c>
      <c r="U284">
        <v>48.526849947500757</v>
      </c>
      <c r="V284">
        <v>59.699934838880083</v>
      </c>
      <c r="W284" t="s">
        <v>536</v>
      </c>
      <c r="X284" t="s">
        <v>365</v>
      </c>
      <c r="Y284" t="s">
        <v>247</v>
      </c>
      <c r="Z284" t="s">
        <v>537</v>
      </c>
      <c r="AA284" t="s">
        <v>538</v>
      </c>
      <c r="AB284" t="s">
        <v>539</v>
      </c>
      <c r="AC284" t="s">
        <v>540</v>
      </c>
      <c r="AD284" t="s">
        <v>252</v>
      </c>
      <c r="AE284" t="s">
        <v>253</v>
      </c>
      <c r="AF284" t="s">
        <v>254</v>
      </c>
      <c r="AG284" t="s">
        <v>367</v>
      </c>
      <c r="AH284" t="s">
        <v>256</v>
      </c>
      <c r="AI284" t="s">
        <v>541</v>
      </c>
      <c r="AJ284" t="s">
        <v>206</v>
      </c>
      <c r="AK284">
        <v>44.442229122880441</v>
      </c>
      <c r="AL284">
        <v>66.919969246845497</v>
      </c>
      <c r="AM284">
        <v>77.314589416936471</v>
      </c>
      <c r="AN284">
        <v>46.293534012849072</v>
      </c>
      <c r="AO284">
        <v>54.771318950384121</v>
      </c>
      <c r="AP284">
        <v>52.6762988769934</v>
      </c>
      <c r="AQ284">
        <v>26.76494118671221</v>
      </c>
      <c r="AR284">
        <v>30.961095556209749</v>
      </c>
      <c r="AS284">
        <v>67.548616296340285</v>
      </c>
      <c r="AT284">
        <v>56.797493261193416</v>
      </c>
      <c r="AU284">
        <v>40.704643661114183</v>
      </c>
      <c r="AV284">
        <v>38.69785067704801</v>
      </c>
      <c r="AW284">
        <v>31.442345799489871</v>
      </c>
      <c r="AX284"/>
      <c r="AY284">
        <v>1955.8965250000019</v>
      </c>
      <c r="AZ284">
        <v>3039.32645</v>
      </c>
      <c r="BA284">
        <v>3405.2539129999991</v>
      </c>
      <c r="BB284">
        <v>4081.9387810000021</v>
      </c>
      <c r="BC284">
        <v>6070.0119589999986</v>
      </c>
      <c r="BD284">
        <v>930.39528299999995</v>
      </c>
      <c r="BE284">
        <v>1256.9336510000001</v>
      </c>
      <c r="BF284">
        <v>1289.761789000001</v>
      </c>
      <c r="BG284">
        <v>1265.285224000002</v>
      </c>
      <c r="BH284">
        <v>1067.2424970000011</v>
      </c>
      <c r="BI284">
        <v>1477.245616000002</v>
      </c>
      <c r="BJ284">
        <v>2339.7050210000002</v>
      </c>
      <c r="BK284">
        <v>2514.9135620000011</v>
      </c>
      <c r="BL284">
        <v>2873.7223330000011</v>
      </c>
      <c r="BM284">
        <v>3537.222651999999</v>
      </c>
      <c r="BN284">
        <v>1767.4361400000021</v>
      </c>
      <c r="BO284">
        <v>863.80445000000088</v>
      </c>
      <c r="BP284">
        <v>2405.3225470000002</v>
      </c>
      <c r="BQ284">
        <v>1327.5829110000011</v>
      </c>
      <c r="BR284">
        <v>1710.5447970000009</v>
      </c>
      <c r="BS284">
        <v>2048.7343179999989</v>
      </c>
      <c r="BT284">
        <v>388.11423200000002</v>
      </c>
      <c r="BU284">
        <v>1089.681998</v>
      </c>
      <c r="BV284">
        <v>3036.4639789999978</v>
      </c>
      <c r="BW284">
        <v>1763.8498320000001</v>
      </c>
      <c r="BX284">
        <v>715.087763</v>
      </c>
      <c r="BY284">
        <v>938.30967300000032</v>
      </c>
      <c r="BZ284">
        <v>497.49498799999958</v>
      </c>
      <c r="CA284"/>
    </row>
    <row r="285">
      <c r="A285" t="s">
        <v>595</v>
      </c>
      <c r="B285">
        <v>2018</v>
      </c>
      <c r="C285" t="s">
        <v>602</v>
      </c>
      <c r="D285">
        <v>138</v>
      </c>
      <c r="E285" t="s">
        <v>46</v>
      </c>
      <c r="F285" t="s">
        <v>42</v>
      </c>
      <c r="G285" t="s">
        <v>206</v>
      </c>
      <c r="H285">
        <v>11.06126446799334</v>
      </c>
      <c r="I285">
        <v>7.5255369818266544</v>
      </c>
      <c r="J285">
        <v>8.8681101995584779</v>
      </c>
      <c r="K285">
        <v>8.5962767925703112</v>
      </c>
      <c r="L285">
        <v>1.96162576288829</v>
      </c>
      <c r="M285">
        <v>4.7461651284314383</v>
      </c>
      <c r="N285">
        <v>2.1115813234212748</v>
      </c>
      <c r="O285">
        <v>1.894768540122522</v>
      </c>
      <c r="P285">
        <v>0.74589999086865966</v>
      </c>
      <c r="Q285">
        <v>0.42865801462738062</v>
      </c>
      <c r="R285">
        <v>11.47473361802162</v>
      </c>
      <c r="S285">
        <v>7.1726103645642354</v>
      </c>
      <c r="T285">
        <v>9.5466175473729304</v>
      </c>
      <c r="U285">
        <v>10.226259812162709</v>
      </c>
      <c r="V285">
        <v>6.2057562995128226</v>
      </c>
      <c r="W285" t="s">
        <v>536</v>
      </c>
      <c r="X285" t="s">
        <v>365</v>
      </c>
      <c r="Y285" t="s">
        <v>247</v>
      </c>
      <c r="Z285" t="s">
        <v>537</v>
      </c>
      <c r="AA285" t="s">
        <v>538</v>
      </c>
      <c r="AB285" t="s">
        <v>539</v>
      </c>
      <c r="AC285" t="s">
        <v>540</v>
      </c>
      <c r="AD285" t="s">
        <v>252</v>
      </c>
      <c r="AE285" t="s">
        <v>253</v>
      </c>
      <c r="AF285" t="s">
        <v>254</v>
      </c>
      <c r="AG285" t="s">
        <v>367</v>
      </c>
      <c r="AH285" t="s">
        <v>256</v>
      </c>
      <c r="AI285" t="s">
        <v>541</v>
      </c>
      <c r="AJ285" t="s">
        <v>206</v>
      </c>
      <c r="AK285">
        <v>12.02364562181946</v>
      </c>
      <c r="AL285">
        <v>16.955998314046852</v>
      </c>
      <c r="AM285">
        <v>2.1768952094817742</v>
      </c>
      <c r="AN285">
        <v>1.4069683997751179</v>
      </c>
      <c r="AO285">
        <v>2.7834397624633249</v>
      </c>
      <c r="AP285">
        <v>10.2971669030795</v>
      </c>
      <c r="AQ285">
        <v>2.99742687663813</v>
      </c>
      <c r="AR285">
        <v>4.0652297966639246</v>
      </c>
      <c r="AS285">
        <v>3.7897672767509949</v>
      </c>
      <c r="AT285">
        <v>2.1869737997007568</v>
      </c>
      <c r="AU285">
        <v>14.289776866838309</v>
      </c>
      <c r="AV285">
        <v>27.93532434800585</v>
      </c>
      <c r="AW285">
        <v>8.6185756959370785</v>
      </c>
      <c r="AX285"/>
      <c r="AY285">
        <v>809.53143200000011</v>
      </c>
      <c r="AZ285">
        <v>550.94936899999993</v>
      </c>
      <c r="BA285">
        <v>648.83718700000009</v>
      </c>
      <c r="BB285">
        <v>629.25844699999982</v>
      </c>
      <c r="BC285">
        <v>143.52545599999999</v>
      </c>
      <c r="BD285">
        <v>66.41183199999999</v>
      </c>
      <c r="BE285">
        <v>29.150829999999999</v>
      </c>
      <c r="BF285">
        <v>26.457568999999999</v>
      </c>
      <c r="BG285">
        <v>10.456670000000001</v>
      </c>
      <c r="BH285">
        <v>5.9752400000000003</v>
      </c>
      <c r="BI285">
        <v>679.66375000000016</v>
      </c>
      <c r="BJ285">
        <v>424.98366599999991</v>
      </c>
      <c r="BK285">
        <v>565.71995900000002</v>
      </c>
      <c r="BL285">
        <v>605.59115699999984</v>
      </c>
      <c r="BM285">
        <v>367.69121799999999</v>
      </c>
      <c r="BN285">
        <v>478.17191499999979</v>
      </c>
      <c r="BO285">
        <v>218.86840299999989</v>
      </c>
      <c r="BP285">
        <v>67.725059000000016</v>
      </c>
      <c r="BQ285">
        <v>40.348339000000003</v>
      </c>
      <c r="BR285">
        <v>86.928679000000017</v>
      </c>
      <c r="BS285">
        <v>400.48674</v>
      </c>
      <c r="BT285">
        <v>43.465219000000012</v>
      </c>
      <c r="BU285">
        <v>143.076582</v>
      </c>
      <c r="BV285">
        <v>170.35866100000001</v>
      </c>
      <c r="BW285">
        <v>67.916613000000012</v>
      </c>
      <c r="BX285">
        <v>251.03879199999989</v>
      </c>
      <c r="BY285">
        <v>677.3498940000004</v>
      </c>
      <c r="BZ285">
        <v>136.366995</v>
      </c>
      <c r="CA285"/>
    </row>
    <row r="286">
      <c r="A286" t="s">
        <v>595</v>
      </c>
      <c r="B286">
        <v>2018</v>
      </c>
      <c r="C286" t="s">
        <v>602</v>
      </c>
      <c r="D286">
        <v>139</v>
      </c>
      <c r="E286" t="s">
        <v>46</v>
      </c>
      <c r="F286" t="s">
        <v>19</v>
      </c>
      <c r="G286" t="s">
        <v>206</v>
      </c>
      <c r="H286">
        <v>62.213783442617867</v>
      </c>
      <c r="I286">
        <v>50.720910579899027</v>
      </c>
      <c r="J286">
        <v>44.249308376218274</v>
      </c>
      <c r="K286">
        <v>35.551696816912873</v>
      </c>
      <c r="L286">
        <v>7.3099041986816351</v>
      </c>
      <c r="M286">
        <v>28.76252579532304</v>
      </c>
      <c r="N286">
        <v>3.8669239572031469</v>
      </c>
      <c r="O286">
        <v>0.37211431147355623</v>
      </c>
      <c r="P286">
        <v>0</v>
      </c>
      <c r="Q286">
        <v>0</v>
      </c>
      <c r="R286">
        <v>63.58499270695873</v>
      </c>
      <c r="S286">
        <v>53.190613624314878</v>
      </c>
      <c r="T286">
        <v>47.702972942116602</v>
      </c>
      <c r="U286">
        <v>40.880965815473587</v>
      </c>
      <c r="V286">
        <v>34.002723466176953</v>
      </c>
      <c r="W286" t="s">
        <v>536</v>
      </c>
      <c r="X286" t="s">
        <v>365</v>
      </c>
      <c r="Y286" t="s">
        <v>247</v>
      </c>
      <c r="Z286" t="s">
        <v>537</v>
      </c>
      <c r="AA286" t="s">
        <v>538</v>
      </c>
      <c r="AB286" t="s">
        <v>539</v>
      </c>
      <c r="AC286" t="s">
        <v>540</v>
      </c>
      <c r="AD286" t="s">
        <v>252</v>
      </c>
      <c r="AE286" t="s">
        <v>253</v>
      </c>
      <c r="AF286" t="s">
        <v>254</v>
      </c>
      <c r="AG286" t="s">
        <v>367</v>
      </c>
      <c r="AH286" t="s">
        <v>256</v>
      </c>
      <c r="AI286" t="s">
        <v>541</v>
      </c>
      <c r="AJ286" t="s">
        <v>206</v>
      </c>
      <c r="AK286">
        <v>43.352903337228518</v>
      </c>
      <c r="AL286">
        <v>16.089080299088561</v>
      </c>
      <c r="AM286">
        <v>7.7383204162012751</v>
      </c>
      <c r="AN286">
        <v>52.299497587375733</v>
      </c>
      <c r="AO286">
        <v>38.381664484565803</v>
      </c>
      <c r="AP286">
        <v>36.462612093807643</v>
      </c>
      <c r="AQ286">
        <v>69.550643777639024</v>
      </c>
      <c r="AR286">
        <v>64.881441619385001</v>
      </c>
      <c r="AS286">
        <v>28.308826384972932</v>
      </c>
      <c r="AT286">
        <v>40.01172469620326</v>
      </c>
      <c r="AU286">
        <v>44.826360763756078</v>
      </c>
      <c r="AV286">
        <v>33.366824974946212</v>
      </c>
      <c r="AW286">
        <v>59.939078504572883</v>
      </c>
      <c r="AX286"/>
      <c r="AY286">
        <v>4553.187688999994</v>
      </c>
      <c r="AZ286">
        <v>3713.310258999998</v>
      </c>
      <c r="BA286">
        <v>3237.510149000002</v>
      </c>
      <c r="BB286">
        <v>2602.4296410000052</v>
      </c>
      <c r="BC286">
        <v>534.84071899999992</v>
      </c>
      <c r="BD286">
        <v>402.466408</v>
      </c>
      <c r="BE286">
        <v>53.383709000000003</v>
      </c>
      <c r="BF286">
        <v>5.1960119999999996</v>
      </c>
      <c r="BG286">
        <v>0</v>
      </c>
      <c r="BH286">
        <v>0</v>
      </c>
      <c r="BI286">
        <v>3766.2237769999988</v>
      </c>
      <c r="BJ286">
        <v>3151.592073999997</v>
      </c>
      <c r="BK286">
        <v>2826.815232000004</v>
      </c>
      <c r="BL286">
        <v>2420.9390180000041</v>
      </c>
      <c r="BM286">
        <v>2014.662227</v>
      </c>
      <c r="BN286">
        <v>1724.114421</v>
      </c>
      <c r="BO286">
        <v>207.67820599999999</v>
      </c>
      <c r="BP286">
        <v>240.74572100000009</v>
      </c>
      <c r="BQ286">
        <v>1499.8189429999991</v>
      </c>
      <c r="BR286">
        <v>1198.6849640000009</v>
      </c>
      <c r="BS286">
        <v>1418.1369289999991</v>
      </c>
      <c r="BT286">
        <v>1008.5430229999999</v>
      </c>
      <c r="BU286">
        <v>2283.5154139999991</v>
      </c>
      <c r="BV286">
        <v>1272.546149999999</v>
      </c>
      <c r="BW286">
        <v>1242.566702000001</v>
      </c>
      <c r="BX286">
        <v>787.49693300000001</v>
      </c>
      <c r="BY286">
        <v>809.04789500000015</v>
      </c>
      <c r="BZ286">
        <v>948.38315599999919</v>
      </c>
      <c r="CA286"/>
    </row>
    <row r="287">
      <c r="A287" t="s">
        <v>595</v>
      </c>
      <c r="B287">
        <v>2018</v>
      </c>
      <c r="C287" t="s">
        <v>602</v>
      </c>
      <c r="D287">
        <v>148</v>
      </c>
      <c r="E287" t="s">
        <v>110</v>
      </c>
      <c r="F287" t="s">
        <v>50</v>
      </c>
      <c r="G287" t="s">
        <v>206</v>
      </c>
      <c r="H287">
        <v>19.128981746229009</v>
      </c>
      <c r="I287">
        <v>23.1994516529194</v>
      </c>
      <c r="J287">
        <v>23.9363371441307</v>
      </c>
      <c r="K287">
        <v>29.68189788831905</v>
      </c>
      <c r="L287">
        <v>39.851001588212483</v>
      </c>
      <c r="M287">
        <v>29.095183129538881</v>
      </c>
      <c r="N287">
        <v>42.262614689981397</v>
      </c>
      <c r="O287">
        <v>46.280720997485624</v>
      </c>
      <c r="P287">
        <v>51.498718766662513</v>
      </c>
      <c r="Q287">
        <v>26.954259858176808</v>
      </c>
      <c r="R287">
        <v>18.39442115677598</v>
      </c>
      <c r="S287">
        <v>23.27692585146815</v>
      </c>
      <c r="T287">
        <v>23.533595069423399</v>
      </c>
      <c r="U287">
        <v>25.4283708710105</v>
      </c>
      <c r="V287">
        <v>30.96431182049513</v>
      </c>
      <c r="W287" t="s">
        <v>536</v>
      </c>
      <c r="X287" t="s">
        <v>365</v>
      </c>
      <c r="Y287" t="s">
        <v>247</v>
      </c>
      <c r="Z287" t="s">
        <v>537</v>
      </c>
      <c r="AA287" t="s">
        <v>538</v>
      </c>
      <c r="AB287" t="s">
        <v>539</v>
      </c>
      <c r="AC287" t="s">
        <v>540</v>
      </c>
      <c r="AD287" t="s">
        <v>252</v>
      </c>
      <c r="AE287" t="s">
        <v>253</v>
      </c>
      <c r="AF287" t="s">
        <v>254</v>
      </c>
      <c r="AG287" t="s">
        <v>367</v>
      </c>
      <c r="AH287" t="s">
        <v>256</v>
      </c>
      <c r="AI287" t="s">
        <v>541</v>
      </c>
      <c r="AJ287" t="s">
        <v>206</v>
      </c>
      <c r="AK287">
        <v>28.186154031598839</v>
      </c>
      <c r="AL287">
        <v>42.284464939509448</v>
      </c>
      <c r="AM287">
        <v>33.460983592900803</v>
      </c>
      <c r="AN287">
        <v>26.144636615494761</v>
      </c>
      <c r="AO287">
        <v>24.619200442219739</v>
      </c>
      <c r="AP287">
        <v>20.120635101215491</v>
      </c>
      <c r="AQ287">
        <v>5.9053038611376367</v>
      </c>
      <c r="AR287">
        <v>24.14899732948086</v>
      </c>
      <c r="AS287">
        <v>29.515993028699931</v>
      </c>
      <c r="AT287">
        <v>40.997820916797288</v>
      </c>
      <c r="AU287">
        <v>19.77864028421147</v>
      </c>
      <c r="AV287">
        <v>31.675321210357229</v>
      </c>
      <c r="AW287">
        <v>17.585459177068749</v>
      </c>
      <c r="AX287"/>
      <c r="AY287">
        <v>1399.9766510000011</v>
      </c>
      <c r="AZ287">
        <v>1698.4466730000011</v>
      </c>
      <c r="BA287">
        <v>1751.307247</v>
      </c>
      <c r="BB287">
        <v>2172.7528579999998</v>
      </c>
      <c r="BC287">
        <v>2915.7616520000001</v>
      </c>
      <c r="BD287">
        <v>407.12119399999978</v>
      </c>
      <c r="BE287">
        <v>583.44439900000009</v>
      </c>
      <c r="BF287">
        <v>646.24007799999993</v>
      </c>
      <c r="BG287">
        <v>721.95349799999997</v>
      </c>
      <c r="BH287">
        <v>375.72649100000001</v>
      </c>
      <c r="BI287">
        <v>1089.5260559999999</v>
      </c>
      <c r="BJ287">
        <v>1379.178957000001</v>
      </c>
      <c r="BK287">
        <v>1394.5697909999999</v>
      </c>
      <c r="BL287">
        <v>1505.8483570000001</v>
      </c>
      <c r="BM287">
        <v>1834.6362600000009</v>
      </c>
      <c r="BN287">
        <v>1120.943487</v>
      </c>
      <c r="BO287">
        <v>545.80881300000055</v>
      </c>
      <c r="BP287">
        <v>1040.999620999999</v>
      </c>
      <c r="BQ287">
        <v>749.76286700000014</v>
      </c>
      <c r="BR287">
        <v>768.87403900000004</v>
      </c>
      <c r="BS287">
        <v>782.54996100000039</v>
      </c>
      <c r="BT287">
        <v>85.631889000000001</v>
      </c>
      <c r="BU287">
        <v>849.92882800000064</v>
      </c>
      <c r="BV287">
        <v>1326.8110369999999</v>
      </c>
      <c r="BW287">
        <v>1273.189984000001</v>
      </c>
      <c r="BX287">
        <v>347.46560500000021</v>
      </c>
      <c r="BY287">
        <v>768.03387700000007</v>
      </c>
      <c r="BZ287">
        <v>278.24507299999999</v>
      </c>
      <c r="CA287"/>
    </row>
    <row r="288">
      <c r="A288" t="s">
        <v>595</v>
      </c>
      <c r="B288">
        <v>2018</v>
      </c>
      <c r="C288" t="s">
        <v>602</v>
      </c>
      <c r="D288">
        <v>149</v>
      </c>
      <c r="E288" t="s">
        <v>110</v>
      </c>
      <c r="F288" t="s">
        <v>49</v>
      </c>
      <c r="G288" t="s">
        <v>206</v>
      </c>
      <c r="H288">
        <v>7.4481082402233252</v>
      </c>
      <c r="I288">
        <v>18.554100785354841</v>
      </c>
      <c r="J288">
        <v>22.946244280092451</v>
      </c>
      <c r="K288">
        <v>26.028114069003578</v>
      </c>
      <c r="L288">
        <v>50.755350161768263</v>
      </c>
      <c r="M288">
        <v>37.396125946706753</v>
      </c>
      <c r="N288">
        <v>51.648160694844513</v>
      </c>
      <c r="O288">
        <v>51.07081142318146</v>
      </c>
      <c r="P288">
        <v>47.607136555505953</v>
      </c>
      <c r="Q288">
        <v>72.617082127195815</v>
      </c>
      <c r="R288">
        <v>6.3631542952131914</v>
      </c>
      <c r="S288">
        <v>16.359850159652829</v>
      </c>
      <c r="T288">
        <v>19.216814441087131</v>
      </c>
      <c r="U288">
        <v>23.427156913164609</v>
      </c>
      <c r="V288">
        <v>28.688981907530739</v>
      </c>
      <c r="W288" t="s">
        <v>536</v>
      </c>
      <c r="X288" t="s">
        <v>365</v>
      </c>
      <c r="Y288" t="s">
        <v>247</v>
      </c>
      <c r="Z288" t="s">
        <v>537</v>
      </c>
      <c r="AA288" t="s">
        <v>538</v>
      </c>
      <c r="AB288" t="s">
        <v>539</v>
      </c>
      <c r="AC288" t="s">
        <v>540</v>
      </c>
      <c r="AD288" t="s">
        <v>252</v>
      </c>
      <c r="AE288" t="s">
        <v>253</v>
      </c>
      <c r="AF288" t="s">
        <v>254</v>
      </c>
      <c r="AG288" t="s">
        <v>367</v>
      </c>
      <c r="AH288" t="s">
        <v>256</v>
      </c>
      <c r="AI288" t="s">
        <v>541</v>
      </c>
      <c r="AJ288" t="s">
        <v>206</v>
      </c>
      <c r="AK288">
        <v>16.43729700935333</v>
      </c>
      <c r="AL288">
        <v>24.670456447354891</v>
      </c>
      <c r="AM288">
        <v>56.623800781416037</v>
      </c>
      <c r="AN288">
        <v>19.77154727019138</v>
      </c>
      <c r="AO288">
        <v>34.215695310751308</v>
      </c>
      <c r="AP288">
        <v>33.119585901897459</v>
      </c>
      <c r="AQ288">
        <v>21.546625484585039</v>
      </c>
      <c r="AR288">
        <v>6.8609019250980561</v>
      </c>
      <c r="AS288">
        <v>38.035622559663977</v>
      </c>
      <c r="AT288">
        <v>16.736560037771898</v>
      </c>
      <c r="AU288">
        <v>21.105222085194129</v>
      </c>
      <c r="AV288">
        <v>7.0225294666907763</v>
      </c>
      <c r="AW288">
        <v>13.85688662242114</v>
      </c>
      <c r="AX288"/>
      <c r="AY288">
        <v>545.09841500000005</v>
      </c>
      <c r="AZ288">
        <v>1358.357569</v>
      </c>
      <c r="BA288">
        <v>1678.8668900000009</v>
      </c>
      <c r="BB288">
        <v>1905.291213</v>
      </c>
      <c r="BC288">
        <v>3713.5955870000012</v>
      </c>
      <c r="BD288">
        <v>523.274089</v>
      </c>
      <c r="BE288">
        <v>713.01386100000059</v>
      </c>
      <c r="BF288">
        <v>713.12642600000004</v>
      </c>
      <c r="BG288">
        <v>667.39793900000006</v>
      </c>
      <c r="BH288">
        <v>1012.239312</v>
      </c>
      <c r="BI288">
        <v>376.89810099999988</v>
      </c>
      <c r="BJ288">
        <v>969.33595200000036</v>
      </c>
      <c r="BK288">
        <v>1138.763067000001</v>
      </c>
      <c r="BL288">
        <v>1387.3380219999999</v>
      </c>
      <c r="BM288">
        <v>1699.822905</v>
      </c>
      <c r="BN288">
        <v>653.69972100000007</v>
      </c>
      <c r="BO288">
        <v>318.44680000000011</v>
      </c>
      <c r="BP288">
        <v>1761.614538</v>
      </c>
      <c r="BQ288">
        <v>566.99858500000005</v>
      </c>
      <c r="BR288">
        <v>1068.57897</v>
      </c>
      <c r="BS288">
        <v>1288.116927</v>
      </c>
      <c r="BT288">
        <v>312.44425100000012</v>
      </c>
      <c r="BU288">
        <v>241.47082599999999</v>
      </c>
      <c r="BV288">
        <v>1709.787766999998</v>
      </c>
      <c r="BW288">
        <v>519.75495600000011</v>
      </c>
      <c r="BX288">
        <v>370.77062200000012</v>
      </c>
      <c r="BY288">
        <v>170.27579600000001</v>
      </c>
      <c r="BZ288">
        <v>219.24991499999999</v>
      </c>
      <c r="CA288"/>
    </row>
    <row r="289">
      <c r="A289" t="s">
        <v>595</v>
      </c>
      <c r="B289">
        <v>2018</v>
      </c>
      <c r="C289" t="s">
        <v>602</v>
      </c>
      <c r="D289">
        <v>150</v>
      </c>
      <c r="E289" t="s">
        <v>110</v>
      </c>
      <c r="F289" t="s">
        <v>112</v>
      </c>
      <c r="G289" t="s">
        <v>206</v>
      </c>
      <c r="H289">
        <v>73.422910013547408</v>
      </c>
      <c r="I289">
        <v>58.246447561725702</v>
      </c>
      <c r="J289">
        <v>53.117418575776711</v>
      </c>
      <c r="K289">
        <v>44.289988042677372</v>
      </c>
      <c r="L289">
        <v>9.3936482500193339</v>
      </c>
      <c r="M289">
        <v>33.508690923754479</v>
      </c>
      <c r="N289">
        <v>6.0892246151742322</v>
      </c>
      <c r="O289">
        <v>2.6484675793329648</v>
      </c>
      <c r="P289">
        <v>0.89414467783143525</v>
      </c>
      <c r="Q289">
        <v>0.42865801462738062</v>
      </c>
      <c r="R289">
        <v>75.242424548010931</v>
      </c>
      <c r="S289">
        <v>60.36322398887912</v>
      </c>
      <c r="T289">
        <v>57.249590489489528</v>
      </c>
      <c r="U289">
        <v>51.14447221582472</v>
      </c>
      <c r="V289">
        <v>40.346706271974028</v>
      </c>
      <c r="W289" t="s">
        <v>536</v>
      </c>
      <c r="X289" t="s">
        <v>365</v>
      </c>
      <c r="Y289" t="s">
        <v>247</v>
      </c>
      <c r="Z289" t="s">
        <v>537</v>
      </c>
      <c r="AA289" t="s">
        <v>538</v>
      </c>
      <c r="AB289" t="s">
        <v>539</v>
      </c>
      <c r="AC289" t="s">
        <v>540</v>
      </c>
      <c r="AD289" t="s">
        <v>252</v>
      </c>
      <c r="AE289" t="s">
        <v>253</v>
      </c>
      <c r="AF289" t="s">
        <v>254</v>
      </c>
      <c r="AG289" t="s">
        <v>367</v>
      </c>
      <c r="AH289" t="s">
        <v>256</v>
      </c>
      <c r="AI289" t="s">
        <v>541</v>
      </c>
      <c r="AJ289" t="s">
        <v>206</v>
      </c>
      <c r="AK289">
        <v>55.376548959047952</v>
      </c>
      <c r="AL289">
        <v>33.045078613135402</v>
      </c>
      <c r="AM289">
        <v>9.9152156256830484</v>
      </c>
      <c r="AN289">
        <v>54.083816114313763</v>
      </c>
      <c r="AO289">
        <v>41.165104247029127</v>
      </c>
      <c r="AP289">
        <v>46.759778996887121</v>
      </c>
      <c r="AQ289">
        <v>72.548070654277126</v>
      </c>
      <c r="AR289">
        <v>68.990100745421131</v>
      </c>
      <c r="AS289">
        <v>32.448384411636162</v>
      </c>
      <c r="AT289">
        <v>42.265619045430853</v>
      </c>
      <c r="AU289">
        <v>59.116137630594437</v>
      </c>
      <c r="AV289">
        <v>61.302149322952062</v>
      </c>
      <c r="AW289">
        <v>68.557654200509972</v>
      </c>
      <c r="AX289"/>
      <c r="AY289">
        <v>5373.5405799999862</v>
      </c>
      <c r="AZ289">
        <v>4264.2596279999989</v>
      </c>
      <c r="BA289">
        <v>3886.3473359999989</v>
      </c>
      <c r="BB289">
        <v>3242.0837260000048</v>
      </c>
      <c r="BC289">
        <v>687.30115300000034</v>
      </c>
      <c r="BD289">
        <v>468.87824000000012</v>
      </c>
      <c r="BE289">
        <v>84.063042999999979</v>
      </c>
      <c r="BF289">
        <v>36.981833000000002</v>
      </c>
      <c r="BG289">
        <v>12.534891999999999</v>
      </c>
      <c r="BH289">
        <v>5.9752400000000003</v>
      </c>
      <c r="BI289">
        <v>4456.7089859999951</v>
      </c>
      <c r="BJ289">
        <v>3576.5757399999979</v>
      </c>
      <c r="BK289">
        <v>3392.535191000004</v>
      </c>
      <c r="BL289">
        <v>3028.7358890000041</v>
      </c>
      <c r="BM289">
        <v>2390.5433690000018</v>
      </c>
      <c r="BN289">
        <v>2202.2863359999992</v>
      </c>
      <c r="BO289">
        <v>426.54660899999971</v>
      </c>
      <c r="BP289">
        <v>308.4707800000001</v>
      </c>
      <c r="BQ289">
        <v>1550.988740999999</v>
      </c>
      <c r="BR289">
        <v>1285.613643000001</v>
      </c>
      <c r="BS289">
        <v>1818.623668999998</v>
      </c>
      <c r="BT289">
        <v>1052.0082420000001</v>
      </c>
      <c r="BU289">
        <v>2428.1205</v>
      </c>
      <c r="BV289">
        <v>1458.6287010000001</v>
      </c>
      <c r="BW289">
        <v>1312.561537000001</v>
      </c>
      <c r="BX289">
        <v>1038.5357250000011</v>
      </c>
      <c r="BY289">
        <v>1486.3977890000001</v>
      </c>
      <c r="BZ289">
        <v>1084.750151</v>
      </c>
      <c r="CA289"/>
    </row>
    <row r="290">
      <c r="A290" t="s">
        <v>595</v>
      </c>
      <c r="B290">
        <v>2018</v>
      </c>
      <c r="C290" t="s">
        <v>602</v>
      </c>
      <c r="D290">
        <v>151</v>
      </c>
      <c r="E290" t="s">
        <v>111</v>
      </c>
      <c r="F290" t="s">
        <v>50</v>
      </c>
      <c r="G290" t="s">
        <v>206</v>
      </c>
      <c r="H290">
        <v>67.151847472335419</v>
      </c>
      <c r="I290">
        <v>55.356085845519843</v>
      </c>
      <c r="J290">
        <v>51.950492819960637</v>
      </c>
      <c r="K290">
        <v>53.014863558962041</v>
      </c>
      <c r="L290">
        <v>44.145573098546087</v>
      </c>
      <c r="M290">
        <v>43.029382469847242</v>
      </c>
      <c r="N290">
        <v>44.704935525147953</v>
      </c>
      <c r="O290">
        <v>47.129363800566637</v>
      </c>
      <c r="P290">
        <v>52.322183614843112</v>
      </c>
      <c r="Q290">
        <v>27.382917872804189</v>
      </c>
      <c r="R290">
        <v>68.468981452584998</v>
      </c>
      <c r="S290">
        <v>58.556699456750238</v>
      </c>
      <c r="T290">
        <v>55.299612565460862</v>
      </c>
      <c r="U290">
        <v>51.680982931788222</v>
      </c>
      <c r="V290">
        <v>52.463166384328488</v>
      </c>
      <c r="W290" t="s">
        <v>536</v>
      </c>
      <c r="X290" t="s">
        <v>365</v>
      </c>
      <c r="Y290" t="s">
        <v>247</v>
      </c>
      <c r="Z290" t="s">
        <v>537</v>
      </c>
      <c r="AA290" t="s">
        <v>538</v>
      </c>
      <c r="AB290" t="s">
        <v>539</v>
      </c>
      <c r="AC290" t="s">
        <v>540</v>
      </c>
      <c r="AD290" t="s">
        <v>252</v>
      </c>
      <c r="AE290" t="s">
        <v>253</v>
      </c>
      <c r="AF290" t="s">
        <v>254</v>
      </c>
      <c r="AG290" t="s">
        <v>367</v>
      </c>
      <c r="AH290" t="s">
        <v>256</v>
      </c>
      <c r="AI290" t="s">
        <v>541</v>
      </c>
      <c r="AJ290" t="s">
        <v>206</v>
      </c>
      <c r="AK290">
        <v>62.413114757841583</v>
      </c>
      <c r="AL290">
        <v>66.389408911416865</v>
      </c>
      <c r="AM290">
        <v>37.748868468409647</v>
      </c>
      <c r="AN290">
        <v>56.451508645846907</v>
      </c>
      <c r="AO290">
        <v>41.77104900823602</v>
      </c>
      <c r="AP290">
        <v>38.465095339673518</v>
      </c>
      <c r="AQ290">
        <v>22.714455482609871</v>
      </c>
      <c r="AR290">
        <v>76.075165370781605</v>
      </c>
      <c r="AS290">
        <v>43.828916109431489</v>
      </c>
      <c r="AT290">
        <v>71.241944940113456</v>
      </c>
      <c r="AU290">
        <v>45.192838091703699</v>
      </c>
      <c r="AV290">
        <v>70.493715524168948</v>
      </c>
      <c r="AW290">
        <v>58.966040561546052</v>
      </c>
      <c r="AX290"/>
      <c r="AY290">
        <v>1849.769154000003</v>
      </c>
      <c r="AZ290">
        <v>1997.1111860000019</v>
      </c>
      <c r="BA290">
        <v>2119.0664849999998</v>
      </c>
      <c r="BB290">
        <v>2494.064312999998</v>
      </c>
      <c r="BC290">
        <v>2989.9278810000001</v>
      </c>
      <c r="BD290">
        <v>428.91994599999992</v>
      </c>
      <c r="BE290">
        <v>592.61268900000005</v>
      </c>
      <c r="BF290">
        <v>653.13006899999993</v>
      </c>
      <c r="BG290">
        <v>732.41016800000023</v>
      </c>
      <c r="BH290">
        <v>381.701731</v>
      </c>
      <c r="BI290">
        <v>1469.404531000001</v>
      </c>
      <c r="BJ290">
        <v>1624.069225000002</v>
      </c>
      <c r="BK290">
        <v>1713.7642010000011</v>
      </c>
      <c r="BL290">
        <v>1806.734811</v>
      </c>
      <c r="BM290">
        <v>2047.1916480000009</v>
      </c>
      <c r="BN290">
        <v>1406.0520879999999</v>
      </c>
      <c r="BO290">
        <v>719.07963200000131</v>
      </c>
      <c r="BP290">
        <v>1083.520575999999</v>
      </c>
      <c r="BQ290">
        <v>766.10895100000027</v>
      </c>
      <c r="BR290">
        <v>803.83441800000014</v>
      </c>
      <c r="BS290">
        <v>950.53159900000037</v>
      </c>
      <c r="BT290">
        <v>99.648594000000003</v>
      </c>
      <c r="BU290">
        <v>939.12983800000052</v>
      </c>
      <c r="BV290">
        <v>1405.574697</v>
      </c>
      <c r="BW290">
        <v>1325.7139629999999</v>
      </c>
      <c r="BX290">
        <v>438.04289000000028</v>
      </c>
      <c r="BY290">
        <v>1138.938459</v>
      </c>
      <c r="BZ290">
        <v>373.76331399999992</v>
      </c>
      <c r="CA290"/>
    </row>
    <row r="291">
      <c r="A291" t="s">
        <v>595</v>
      </c>
      <c r="B291">
        <v>2018</v>
      </c>
      <c r="C291" t="s">
        <v>602</v>
      </c>
      <c r="D291">
        <v>152</v>
      </c>
      <c r="E291" t="s">
        <v>111</v>
      </c>
      <c r="F291" t="s">
        <v>49</v>
      </c>
      <c r="G291" t="s">
        <v>206</v>
      </c>
      <c r="H291">
        <v>32.848152527664539</v>
      </c>
      <c r="I291">
        <v>44.643914154480242</v>
      </c>
      <c r="J291">
        <v>48.049507180039427</v>
      </c>
      <c r="K291">
        <v>46.985136441037803</v>
      </c>
      <c r="L291">
        <v>55.854426901454033</v>
      </c>
      <c r="M291">
        <v>56.970617530152794</v>
      </c>
      <c r="N291">
        <v>55.295064474852182</v>
      </c>
      <c r="O291">
        <v>52.870636199433378</v>
      </c>
      <c r="P291">
        <v>47.67781638515681</v>
      </c>
      <c r="Q291">
        <v>72.617082127195815</v>
      </c>
      <c r="R291">
        <v>31.531018547414959</v>
      </c>
      <c r="S291">
        <v>41.443300543249762</v>
      </c>
      <c r="T291">
        <v>44.700387434539167</v>
      </c>
      <c r="U291">
        <v>48.319017068211807</v>
      </c>
      <c r="V291">
        <v>47.536833615671561</v>
      </c>
      <c r="W291" t="s">
        <v>536</v>
      </c>
      <c r="X291" t="s">
        <v>365</v>
      </c>
      <c r="Y291" t="s">
        <v>247</v>
      </c>
      <c r="Z291" t="s">
        <v>537</v>
      </c>
      <c r="AA291" t="s">
        <v>538</v>
      </c>
      <c r="AB291" t="s">
        <v>539</v>
      </c>
      <c r="AC291" t="s">
        <v>540</v>
      </c>
      <c r="AD291" t="s">
        <v>252</v>
      </c>
      <c r="AE291" t="s">
        <v>253</v>
      </c>
      <c r="AF291" t="s">
        <v>254</v>
      </c>
      <c r="AG291" t="s">
        <v>367</v>
      </c>
      <c r="AH291" t="s">
        <v>256</v>
      </c>
      <c r="AI291" t="s">
        <v>541</v>
      </c>
      <c r="AJ291" t="s">
        <v>206</v>
      </c>
      <c r="AK291">
        <v>37.586885242158409</v>
      </c>
      <c r="AL291">
        <v>33.610591088583121</v>
      </c>
      <c r="AM291">
        <v>62.251131531590239</v>
      </c>
      <c r="AN291">
        <v>43.548491354153072</v>
      </c>
      <c r="AO291">
        <v>58.228950991763917</v>
      </c>
      <c r="AP291">
        <v>61.534904660326518</v>
      </c>
      <c r="AQ291">
        <v>77.285544517390164</v>
      </c>
      <c r="AR291">
        <v>23.924834629218399</v>
      </c>
      <c r="AS291">
        <v>56.171083890568518</v>
      </c>
      <c r="AT291">
        <v>28.758055059886559</v>
      </c>
      <c r="AU291">
        <v>54.807161908296322</v>
      </c>
      <c r="AV291">
        <v>29.506284475831031</v>
      </c>
      <c r="AW291">
        <v>41.033959438453991</v>
      </c>
      <c r="AX291"/>
      <c r="AY291">
        <v>904.83734400000003</v>
      </c>
      <c r="AZ291">
        <v>1610.642425</v>
      </c>
      <c r="BA291">
        <v>1959.9448390000009</v>
      </c>
      <c r="BB291">
        <v>2210.3980689999989</v>
      </c>
      <c r="BC291">
        <v>3782.9548140000011</v>
      </c>
      <c r="BD291">
        <v>567.88716900000009</v>
      </c>
      <c r="BE291">
        <v>732.99640100000079</v>
      </c>
      <c r="BF291">
        <v>732.69400399999995</v>
      </c>
      <c r="BG291">
        <v>667.39793900000006</v>
      </c>
      <c r="BH291">
        <v>1012.239312</v>
      </c>
      <c r="BI291">
        <v>676.68337600000018</v>
      </c>
      <c r="BJ291">
        <v>1149.4293500000001</v>
      </c>
      <c r="BK291">
        <v>1385.288616</v>
      </c>
      <c r="BL291">
        <v>1689.202589</v>
      </c>
      <c r="BM291">
        <v>1854.9587349999999</v>
      </c>
      <c r="BN291">
        <v>846.76303499999995</v>
      </c>
      <c r="BO291">
        <v>364.04438400000021</v>
      </c>
      <c r="BP291">
        <v>1786.818641999999</v>
      </c>
      <c r="BQ291">
        <v>591.00084000000004</v>
      </c>
      <c r="BR291">
        <v>1120.54727</v>
      </c>
      <c r="BS291">
        <v>1520.622028999999</v>
      </c>
      <c r="BT291">
        <v>339.05262900000002</v>
      </c>
      <c r="BU291">
        <v>295.34639800000002</v>
      </c>
      <c r="BV291">
        <v>1801.3827679999979</v>
      </c>
      <c r="BW291">
        <v>535.14759000000015</v>
      </c>
      <c r="BX291">
        <v>531.2321290000001</v>
      </c>
      <c r="BY291">
        <v>476.7211079999999</v>
      </c>
      <c r="BZ291">
        <v>260.09866899999997</v>
      </c>
      <c r="CA291"/>
    </row>
    <row r="292">
      <c r="A292" t="s">
        <v>595</v>
      </c>
      <c r="B292">
        <v>2018</v>
      </c>
      <c r="C292" t="s">
        <v>602</v>
      </c>
      <c r="D292">
        <v>153</v>
      </c>
      <c r="E292" t="s">
        <v>63</v>
      </c>
      <c r="F292" t="s">
        <v>382</v>
      </c>
      <c r="G292" t="s">
        <v>206</v>
      </c>
      <c r="H292">
        <v>0</v>
      </c>
      <c r="I292">
        <v>0</v>
      </c>
      <c r="J292">
        <v>0</v>
      </c>
      <c r="K292">
        <v>0</v>
      </c>
      <c r="L292">
        <v>0.7817637633942448</v>
      </c>
      <c r="M292">
        <v>0</v>
      </c>
      <c r="N292">
        <v>0</v>
      </c>
      <c r="O292">
        <v>0</v>
      </c>
      <c r="P292">
        <v>0.42668295397864558</v>
      </c>
      <c r="Q292">
        <v>3.573523231139986</v>
      </c>
      <c r="R292">
        <v>0</v>
      </c>
      <c r="S292">
        <v>0</v>
      </c>
      <c r="T292">
        <v>0</v>
      </c>
      <c r="U292">
        <v>0</v>
      </c>
      <c r="V292">
        <v>0.023705762013434401</v>
      </c>
      <c r="W292" t="s">
        <v>536</v>
      </c>
      <c r="X292" t="s">
        <v>365</v>
      </c>
      <c r="Y292" t="s">
        <v>247</v>
      </c>
      <c r="Z292" t="s">
        <v>537</v>
      </c>
      <c r="AA292" t="s">
        <v>538</v>
      </c>
      <c r="AB292" t="s">
        <v>539</v>
      </c>
      <c r="AC292" t="s">
        <v>540</v>
      </c>
      <c r="AD292" t="s">
        <v>252</v>
      </c>
      <c r="AE292" t="s">
        <v>253</v>
      </c>
      <c r="AF292" t="s">
        <v>254</v>
      </c>
      <c r="AG292" t="s">
        <v>367</v>
      </c>
      <c r="AH292" t="s">
        <v>256</v>
      </c>
      <c r="AI292" t="s">
        <v>541</v>
      </c>
      <c r="AJ292" t="s">
        <v>206</v>
      </c>
      <c r="AK292">
        <v>0.0187258534947785</v>
      </c>
      <c r="AL292">
        <v>0.034952140018860198</v>
      </c>
      <c r="AM292">
        <v>1.5772019717266861</v>
      </c>
      <c r="AN292">
        <v>0</v>
      </c>
      <c r="AO292">
        <v>0</v>
      </c>
      <c r="AP292">
        <v>0.1537969434871411</v>
      </c>
      <c r="AQ292">
        <v>0</v>
      </c>
      <c r="AR292">
        <v>0.027089033683084299</v>
      </c>
      <c r="AS292">
        <v>0</v>
      </c>
      <c r="AT292">
        <v>0</v>
      </c>
      <c r="AU292">
        <v>0</v>
      </c>
      <c r="AV292">
        <v>0</v>
      </c>
      <c r="AW292">
        <v>0</v>
      </c>
      <c r="AX292"/>
      <c r="AY292">
        <v>0</v>
      </c>
      <c r="AZ292">
        <v>0</v>
      </c>
      <c r="BA292">
        <v>0</v>
      </c>
      <c r="BB292">
        <v>0</v>
      </c>
      <c r="BC292">
        <v>57.198984000000003</v>
      </c>
      <c r="BD292">
        <v>0</v>
      </c>
      <c r="BE292">
        <v>0</v>
      </c>
      <c r="BF292">
        <v>0</v>
      </c>
      <c r="BG292">
        <v>5.9816099999999999</v>
      </c>
      <c r="BH292">
        <v>49.812806999999999</v>
      </c>
      <c r="BI292">
        <v>0</v>
      </c>
      <c r="BJ292">
        <v>0</v>
      </c>
      <c r="BK292">
        <v>0</v>
      </c>
      <c r="BL292">
        <v>0</v>
      </c>
      <c r="BM292">
        <v>1.4045669999999999</v>
      </c>
      <c r="BN292">
        <v>0.74471399999999999</v>
      </c>
      <c r="BO292">
        <v>0.45116299999999998</v>
      </c>
      <c r="BP292">
        <v>49.068092999999998</v>
      </c>
      <c r="BQ292">
        <v>0</v>
      </c>
      <c r="BR292">
        <v>0</v>
      </c>
      <c r="BS292">
        <v>5.9816099999999999</v>
      </c>
      <c r="BT292">
        <v>0</v>
      </c>
      <c r="BU292">
        <v>0.95340400000000003</v>
      </c>
      <c r="BV292">
        <v>0</v>
      </c>
      <c r="BW292">
        <v>0</v>
      </c>
      <c r="BX292">
        <v>0</v>
      </c>
      <c r="BY292">
        <v>0</v>
      </c>
      <c r="BZ292">
        <v>0</v>
      </c>
      <c r="CA292"/>
    </row>
    <row r="293">
      <c r="A293" t="s">
        <v>595</v>
      </c>
      <c r="B293">
        <v>2018</v>
      </c>
      <c r="C293" t="s">
        <v>602</v>
      </c>
      <c r="D293">
        <v>154</v>
      </c>
      <c r="E293" t="s">
        <v>63</v>
      </c>
      <c r="F293" t="s">
        <v>383</v>
      </c>
      <c r="G293" t="s">
        <v>206</v>
      </c>
      <c r="H293">
        <v>0</v>
      </c>
      <c r="I293">
        <v>0.23873295343891041</v>
      </c>
      <c r="J293">
        <v>0.34101187089406948</v>
      </c>
      <c r="K293">
        <v>0.088843411673548506</v>
      </c>
      <c r="L293">
        <v>6.9851733758516623</v>
      </c>
      <c r="M293">
        <v>0</v>
      </c>
      <c r="N293">
        <v>2.9737399133782172</v>
      </c>
      <c r="O293">
        <v>5.3663520064764487</v>
      </c>
      <c r="P293">
        <v>8.5715098659757221</v>
      </c>
      <c r="Q293">
        <v>19.43486063205043</v>
      </c>
      <c r="R293">
        <v>0</v>
      </c>
      <c r="S293">
        <v>0.1486878179912216</v>
      </c>
      <c r="T293">
        <v>0.31129052181239458</v>
      </c>
      <c r="U293">
        <v>0.3661000053175128</v>
      </c>
      <c r="V293">
        <v>0.067879633416541504</v>
      </c>
      <c r="W293" t="s">
        <v>536</v>
      </c>
      <c r="X293" t="s">
        <v>365</v>
      </c>
      <c r="Y293" t="s">
        <v>247</v>
      </c>
      <c r="Z293" t="s">
        <v>537</v>
      </c>
      <c r="AA293" t="s">
        <v>538</v>
      </c>
      <c r="AB293" t="s">
        <v>539</v>
      </c>
      <c r="AC293" t="s">
        <v>540</v>
      </c>
      <c r="AD293" t="s">
        <v>252</v>
      </c>
      <c r="AE293" t="s">
        <v>253</v>
      </c>
      <c r="AF293" t="s">
        <v>254</v>
      </c>
      <c r="AG293" t="s">
        <v>367</v>
      </c>
      <c r="AH293" t="s">
        <v>256</v>
      </c>
      <c r="AI293" t="s">
        <v>541</v>
      </c>
      <c r="AJ293" t="s">
        <v>206</v>
      </c>
      <c r="AK293">
        <v>0.16249606457699939</v>
      </c>
      <c r="AL293">
        <v>0</v>
      </c>
      <c r="AM293">
        <v>11.19299298565374</v>
      </c>
      <c r="AN293">
        <v>0</v>
      </c>
      <c r="AO293">
        <v>4.0635768025869252</v>
      </c>
      <c r="AP293">
        <v>0.41012518263237641</v>
      </c>
      <c r="AQ293">
        <v>0.68833633490224155</v>
      </c>
      <c r="AR293">
        <v>0.065143994058230903</v>
      </c>
      <c r="AS293">
        <v>0.35279004193581998</v>
      </c>
      <c r="AT293">
        <v>1.0038082429025961</v>
      </c>
      <c r="AU293">
        <v>0.18012017370957281</v>
      </c>
      <c r="AV293">
        <v>0</v>
      </c>
      <c r="AW293">
        <v>0</v>
      </c>
      <c r="AX293"/>
      <c r="AY293">
        <v>0</v>
      </c>
      <c r="AZ293">
        <v>17.477792000000001</v>
      </c>
      <c r="BA293">
        <v>24.920224000000001</v>
      </c>
      <c r="BB293">
        <v>6.500928</v>
      </c>
      <c r="BC293">
        <v>511.08127400000012</v>
      </c>
      <c r="BD293">
        <v>0</v>
      </c>
      <c r="BE293">
        <v>41.053113000000003</v>
      </c>
      <c r="BF293">
        <v>74.932967000000005</v>
      </c>
      <c r="BG293">
        <v>120.162825</v>
      </c>
      <c r="BH293">
        <v>270.91049900000007</v>
      </c>
      <c r="BI293">
        <v>0</v>
      </c>
      <c r="BJ293">
        <v>8.8098880000000008</v>
      </c>
      <c r="BK293">
        <v>18.419295999999999</v>
      </c>
      <c r="BL293">
        <v>21.66976</v>
      </c>
      <c r="BM293">
        <v>4.0218699999999998</v>
      </c>
      <c r="BN293">
        <v>6.4623540000000004</v>
      </c>
      <c r="BO293">
        <v>0</v>
      </c>
      <c r="BP293">
        <v>348.22351900000012</v>
      </c>
      <c r="BQ293">
        <v>0</v>
      </c>
      <c r="BR293">
        <v>126.90821200000001</v>
      </c>
      <c r="BS293">
        <v>15.95096</v>
      </c>
      <c r="BT293">
        <v>9.9619079999999993</v>
      </c>
      <c r="BU293">
        <v>2.2927559999999998</v>
      </c>
      <c r="BV293">
        <v>15.858715</v>
      </c>
      <c r="BW293">
        <v>31.17333</v>
      </c>
      <c r="BX293">
        <v>3.1484640000000002</v>
      </c>
      <c r="BY293">
        <v>0</v>
      </c>
      <c r="BZ293">
        <v>0</v>
      </c>
      <c r="CA293"/>
    </row>
    <row r="294">
      <c r="A294" t="s">
        <v>595</v>
      </c>
      <c r="B294">
        <v>2018</v>
      </c>
      <c r="C294" t="s">
        <v>602</v>
      </c>
      <c r="D294">
        <v>155</v>
      </c>
      <c r="E294" t="s">
        <v>63</v>
      </c>
      <c r="F294" t="s">
        <v>384</v>
      </c>
      <c r="G294" t="s">
        <v>206</v>
      </c>
      <c r="H294">
        <v>0</v>
      </c>
      <c r="I294">
        <v>0</v>
      </c>
      <c r="J294">
        <v>0</v>
      </c>
      <c r="K294">
        <v>0</v>
      </c>
      <c r="L294">
        <v>0.59636635554434703</v>
      </c>
      <c r="M294">
        <v>0</v>
      </c>
      <c r="N294">
        <v>0.65917968670419036</v>
      </c>
      <c r="O294">
        <v>0</v>
      </c>
      <c r="P294">
        <v>0</v>
      </c>
      <c r="Q294">
        <v>2.4774342626196719</v>
      </c>
      <c r="R294">
        <v>0</v>
      </c>
      <c r="S294">
        <v>0</v>
      </c>
      <c r="T294">
        <v>0</v>
      </c>
      <c r="U294">
        <v>0</v>
      </c>
      <c r="V294">
        <v>0</v>
      </c>
      <c r="W294" t="s">
        <v>536</v>
      </c>
      <c r="X294" t="s">
        <v>365</v>
      </c>
      <c r="Y294" t="s">
        <v>247</v>
      </c>
      <c r="Z294" t="s">
        <v>537</v>
      </c>
      <c r="AA294" t="s">
        <v>538</v>
      </c>
      <c r="AB294" t="s">
        <v>539</v>
      </c>
      <c r="AC294" t="s">
        <v>540</v>
      </c>
      <c r="AD294" t="s">
        <v>252</v>
      </c>
      <c r="AE294" t="s">
        <v>253</v>
      </c>
      <c r="AF294" t="s">
        <v>254</v>
      </c>
      <c r="AG294" t="s">
        <v>367</v>
      </c>
      <c r="AH294" t="s">
        <v>256</v>
      </c>
      <c r="AI294" t="s">
        <v>541</v>
      </c>
      <c r="AJ294" t="s">
        <v>206</v>
      </c>
      <c r="AK294">
        <v>0</v>
      </c>
      <c r="AL294">
        <v>0</v>
      </c>
      <c r="AM294">
        <v>1.366588660664015</v>
      </c>
      <c r="AN294">
        <v>0</v>
      </c>
      <c r="AO294">
        <v>0</v>
      </c>
      <c r="AP294">
        <v>0</v>
      </c>
      <c r="AQ294">
        <v>0</v>
      </c>
      <c r="AR294">
        <v>0</v>
      </c>
      <c r="AS294">
        <v>0</v>
      </c>
      <c r="AT294">
        <v>0</v>
      </c>
      <c r="AU294">
        <v>0</v>
      </c>
      <c r="AV294">
        <v>0</v>
      </c>
      <c r="AW294">
        <v>0.071001346344194097</v>
      </c>
      <c r="AX294"/>
      <c r="AY294">
        <v>0</v>
      </c>
      <c r="AZ294">
        <v>0</v>
      </c>
      <c r="BA294">
        <v>0</v>
      </c>
      <c r="BB294">
        <v>0</v>
      </c>
      <c r="BC294">
        <v>43.634089000000003</v>
      </c>
      <c r="BD294">
        <v>0</v>
      </c>
      <c r="BE294">
        <v>9.1001159999999999</v>
      </c>
      <c r="BF294">
        <v>0</v>
      </c>
      <c r="BG294">
        <v>0</v>
      </c>
      <c r="BH294">
        <v>34.533973000000003</v>
      </c>
      <c r="BI294">
        <v>0</v>
      </c>
      <c r="BJ294">
        <v>0</v>
      </c>
      <c r="BK294">
        <v>0</v>
      </c>
      <c r="BL294">
        <v>0</v>
      </c>
      <c r="BM294">
        <v>0</v>
      </c>
      <c r="BN294">
        <v>0</v>
      </c>
      <c r="BO294">
        <v>0</v>
      </c>
      <c r="BP294">
        <v>42.515733999999988</v>
      </c>
      <c r="BQ294">
        <v>0</v>
      </c>
      <c r="BR294">
        <v>0</v>
      </c>
      <c r="BS294">
        <v>0</v>
      </c>
      <c r="BT294">
        <v>0</v>
      </c>
      <c r="BU294">
        <v>0</v>
      </c>
      <c r="BV294">
        <v>0</v>
      </c>
      <c r="BW294">
        <v>0</v>
      </c>
      <c r="BX294">
        <v>0</v>
      </c>
      <c r="BY294">
        <v>0</v>
      </c>
      <c r="BZ294">
        <v>1.118355</v>
      </c>
      <c r="CA294"/>
    </row>
    <row r="295">
      <c r="A295" t="s">
        <v>595</v>
      </c>
      <c r="B295">
        <v>2018</v>
      </c>
      <c r="C295" t="s">
        <v>602</v>
      </c>
      <c r="D295">
        <v>156</v>
      </c>
      <c r="E295" t="s">
        <v>63</v>
      </c>
      <c r="F295" t="s">
        <v>386</v>
      </c>
      <c r="G295" t="s">
        <v>206</v>
      </c>
      <c r="H295">
        <v>0</v>
      </c>
      <c r="I295">
        <v>0.010675224446580299</v>
      </c>
      <c r="J295">
        <v>0</v>
      </c>
      <c r="K295">
        <v>0</v>
      </c>
      <c r="L295">
        <v>0</v>
      </c>
      <c r="M295">
        <v>0</v>
      </c>
      <c r="N295">
        <v>0</v>
      </c>
      <c r="O295">
        <v>0</v>
      </c>
      <c r="P295">
        <v>0</v>
      </c>
      <c r="Q295">
        <v>0</v>
      </c>
      <c r="R295">
        <v>0</v>
      </c>
      <c r="S295">
        <v>0</v>
      </c>
      <c r="T295">
        <v>0.0132082135178923</v>
      </c>
      <c r="U295">
        <v>0</v>
      </c>
      <c r="V295">
        <v>0</v>
      </c>
      <c r="W295" t="s">
        <v>536</v>
      </c>
      <c r="X295" t="s">
        <v>365</v>
      </c>
      <c r="Y295" t="s">
        <v>247</v>
      </c>
      <c r="Z295" t="s">
        <v>537</v>
      </c>
      <c r="AA295" t="s">
        <v>538</v>
      </c>
      <c r="AB295" t="s">
        <v>539</v>
      </c>
      <c r="AC295" t="s">
        <v>540</v>
      </c>
      <c r="AD295" t="s">
        <v>252</v>
      </c>
      <c r="AE295" t="s">
        <v>253</v>
      </c>
      <c r="AF295" t="s">
        <v>254</v>
      </c>
      <c r="AG295" t="s">
        <v>367</v>
      </c>
      <c r="AH295" t="s">
        <v>256</v>
      </c>
      <c r="AI295" t="s">
        <v>541</v>
      </c>
      <c r="AJ295" t="s">
        <v>206</v>
      </c>
      <c r="AK295">
        <v>0</v>
      </c>
      <c r="AL295">
        <v>0</v>
      </c>
      <c r="AM295">
        <v>0</v>
      </c>
      <c r="AN295">
        <v>0</v>
      </c>
      <c r="AO295">
        <v>0</v>
      </c>
      <c r="AP295">
        <v>0</v>
      </c>
      <c r="AQ295">
        <v>0</v>
      </c>
      <c r="AR295">
        <v>0</v>
      </c>
      <c r="AS295">
        <v>0</v>
      </c>
      <c r="AT295">
        <v>0</v>
      </c>
      <c r="AU295">
        <v>0</v>
      </c>
      <c r="AV295">
        <v>0</v>
      </c>
      <c r="AW295">
        <v>0.0496178693007511</v>
      </c>
      <c r="AX295"/>
      <c r="AY295">
        <v>0</v>
      </c>
      <c r="AZ295">
        <v>0.78154000000000001</v>
      </c>
      <c r="BA295">
        <v>0</v>
      </c>
      <c r="BB295">
        <v>0</v>
      </c>
      <c r="BC295">
        <v>0</v>
      </c>
      <c r="BD295">
        <v>0</v>
      </c>
      <c r="BE295">
        <v>0</v>
      </c>
      <c r="BF295">
        <v>0</v>
      </c>
      <c r="BG295">
        <v>0</v>
      </c>
      <c r="BH295">
        <v>0</v>
      </c>
      <c r="BI295">
        <v>0</v>
      </c>
      <c r="BJ295">
        <v>0</v>
      </c>
      <c r="BK295">
        <v>0.78154000000000001</v>
      </c>
      <c r="BL295">
        <v>0</v>
      </c>
      <c r="BM295">
        <v>0</v>
      </c>
      <c r="BN295">
        <v>0</v>
      </c>
      <c r="BO295">
        <v>0</v>
      </c>
      <c r="BP295">
        <v>0</v>
      </c>
      <c r="BQ295">
        <v>0</v>
      </c>
      <c r="BR295">
        <v>0</v>
      </c>
      <c r="BS295">
        <v>0</v>
      </c>
      <c r="BT295">
        <v>0</v>
      </c>
      <c r="BU295">
        <v>0</v>
      </c>
      <c r="BV295">
        <v>0</v>
      </c>
      <c r="BW295">
        <v>0</v>
      </c>
      <c r="BX295">
        <v>0</v>
      </c>
      <c r="BY295">
        <v>0</v>
      </c>
      <c r="BZ295">
        <v>0.78154000000000001</v>
      </c>
      <c r="CA295"/>
    </row>
    <row r="296">
      <c r="A296" t="s">
        <v>595</v>
      </c>
      <c r="B296">
        <v>2018</v>
      </c>
      <c r="C296" t="s">
        <v>602</v>
      </c>
      <c r="D296">
        <v>157</v>
      </c>
      <c r="E296" t="s">
        <v>63</v>
      </c>
      <c r="F296" t="s">
        <v>387</v>
      </c>
      <c r="G296" t="s">
        <v>206</v>
      </c>
      <c r="H296">
        <v>4.6304655583617294</v>
      </c>
      <c r="I296">
        <v>7.1491167034443546</v>
      </c>
      <c r="J296">
        <v>5.9380402208695298</v>
      </c>
      <c r="K296">
        <v>5.2918540850023259</v>
      </c>
      <c r="L296">
        <v>5.4311927892450962</v>
      </c>
      <c r="M296">
        <v>3.675879958746282</v>
      </c>
      <c r="N296">
        <v>2.830832520662669</v>
      </c>
      <c r="O296">
        <v>4.0313778810337073</v>
      </c>
      <c r="P296">
        <v>5.8477310395399327</v>
      </c>
      <c r="Q296">
        <v>9.144377134176974</v>
      </c>
      <c r="R296">
        <v>4.4007814222605708</v>
      </c>
      <c r="S296">
        <v>7.8528089030760846</v>
      </c>
      <c r="T296">
        <v>6.8522335128182794</v>
      </c>
      <c r="U296">
        <v>5.1924769102021191</v>
      </c>
      <c r="V296">
        <v>4.8235624433911761</v>
      </c>
      <c r="W296" t="s">
        <v>536</v>
      </c>
      <c r="X296" t="s">
        <v>365</v>
      </c>
      <c r="Y296" t="s">
        <v>247</v>
      </c>
      <c r="Z296" t="s">
        <v>537</v>
      </c>
      <c r="AA296" t="s">
        <v>538</v>
      </c>
      <c r="AB296" t="s">
        <v>539</v>
      </c>
      <c r="AC296" t="s">
        <v>540</v>
      </c>
      <c r="AD296" t="s">
        <v>252</v>
      </c>
      <c r="AE296" t="s">
        <v>253</v>
      </c>
      <c r="AF296" t="s">
        <v>254</v>
      </c>
      <c r="AG296" t="s">
        <v>367</v>
      </c>
      <c r="AH296" t="s">
        <v>256</v>
      </c>
      <c r="AI296" t="s">
        <v>541</v>
      </c>
      <c r="AJ296" t="s">
        <v>206</v>
      </c>
      <c r="AK296">
        <v>9.685042386056427</v>
      </c>
      <c r="AL296">
        <v>0</v>
      </c>
      <c r="AM296">
        <v>8.4657046710096235</v>
      </c>
      <c r="AN296">
        <v>12.40809872033369</v>
      </c>
      <c r="AO296">
        <v>18.283787335576871</v>
      </c>
      <c r="AP296">
        <v>0.54810487125043117</v>
      </c>
      <c r="AQ296">
        <v>1.519968661875748</v>
      </c>
      <c r="AR296">
        <v>3.11827840722176</v>
      </c>
      <c r="AS296">
        <v>2.286804792096949</v>
      </c>
      <c r="AT296">
        <v>0</v>
      </c>
      <c r="AU296">
        <v>2.2416044017354291</v>
      </c>
      <c r="AV296">
        <v>8.4846302997025234</v>
      </c>
      <c r="AW296">
        <v>0.27450209748378201</v>
      </c>
      <c r="AX296"/>
      <c r="AY296">
        <v>338.55595799999998</v>
      </c>
      <c r="AZ296">
        <v>523.39140000000009</v>
      </c>
      <c r="BA296">
        <v>433.93589800000012</v>
      </c>
      <c r="BB296">
        <v>387.2201859999999</v>
      </c>
      <c r="BC296">
        <v>397.381823</v>
      </c>
      <c r="BD296">
        <v>51.435614999999999</v>
      </c>
      <c r="BE296">
        <v>39.080246000000002</v>
      </c>
      <c r="BF296">
        <v>56.292077999999997</v>
      </c>
      <c r="BG296">
        <v>81.97854199999999</v>
      </c>
      <c r="BH296">
        <v>127.467226</v>
      </c>
      <c r="BI296">
        <v>260.35049400000003</v>
      </c>
      <c r="BJ296">
        <v>465.28604600000011</v>
      </c>
      <c r="BK296">
        <v>405.45184799999993</v>
      </c>
      <c r="BL296">
        <v>307.34697299999999</v>
      </c>
      <c r="BM296">
        <v>285.79619700000001</v>
      </c>
      <c r="BN296">
        <v>385.16731199999998</v>
      </c>
      <c r="BO296">
        <v>0</v>
      </c>
      <c r="BP296">
        <v>263.37526300000002</v>
      </c>
      <c r="BQ296">
        <v>355.83327500000013</v>
      </c>
      <c r="BR296">
        <v>571.01486499999987</v>
      </c>
      <c r="BS296">
        <v>21.317391000000001</v>
      </c>
      <c r="BT296">
        <v>21.997658999999999</v>
      </c>
      <c r="BU296">
        <v>109.748437</v>
      </c>
      <c r="BV296">
        <v>102.797078</v>
      </c>
      <c r="BW296">
        <v>0</v>
      </c>
      <c r="BX296">
        <v>39.182789</v>
      </c>
      <c r="BY296">
        <v>205.72746399999991</v>
      </c>
      <c r="BZ296">
        <v>4.3237319999999997</v>
      </c>
      <c r="CA296"/>
    </row>
    <row r="297">
      <c r="A297" t="s">
        <v>595</v>
      </c>
      <c r="B297">
        <v>2018</v>
      </c>
      <c r="C297" t="s">
        <v>602</v>
      </c>
      <c r="D297">
        <v>158</v>
      </c>
      <c r="E297" t="s">
        <v>63</v>
      </c>
      <c r="F297" t="s">
        <v>388</v>
      </c>
      <c r="G297" t="s">
        <v>206</v>
      </c>
      <c r="H297">
        <v>22.051389758277519</v>
      </c>
      <c r="I297">
        <v>34.181451855029373</v>
      </c>
      <c r="J297">
        <v>39.850391316793313</v>
      </c>
      <c r="K297">
        <v>50.277957932532871</v>
      </c>
      <c r="L297">
        <v>76.868423133564363</v>
      </c>
      <c r="M297">
        <v>62.815429117499328</v>
      </c>
      <c r="N297">
        <v>87.557742598630611</v>
      </c>
      <c r="O297">
        <v>88.335387260893853</v>
      </c>
      <c r="P297">
        <v>84.4081761496371</v>
      </c>
      <c r="Q297">
        <v>64.941146725385607</v>
      </c>
      <c r="R297">
        <v>20.569538253832221</v>
      </c>
      <c r="S297">
        <v>31.394999438767289</v>
      </c>
      <c r="T297">
        <v>34.926579595590617</v>
      </c>
      <c r="U297">
        <v>42.953815394024922</v>
      </c>
      <c r="V297">
        <v>54.584963001131342</v>
      </c>
      <c r="W297" t="s">
        <v>536</v>
      </c>
      <c r="X297" t="s">
        <v>365</v>
      </c>
      <c r="Y297" t="s">
        <v>247</v>
      </c>
      <c r="Z297" t="s">
        <v>537</v>
      </c>
      <c r="AA297" t="s">
        <v>538</v>
      </c>
      <c r="AB297" t="s">
        <v>539</v>
      </c>
      <c r="AC297" t="s">
        <v>540</v>
      </c>
      <c r="AD297" t="s">
        <v>252</v>
      </c>
      <c r="AE297" t="s">
        <v>253</v>
      </c>
      <c r="AF297" t="s">
        <v>254</v>
      </c>
      <c r="AG297" t="s">
        <v>367</v>
      </c>
      <c r="AH297" t="s">
        <v>256</v>
      </c>
      <c r="AI297" t="s">
        <v>541</v>
      </c>
      <c r="AJ297" t="s">
        <v>206</v>
      </c>
      <c r="AK297">
        <v>34.757186736823982</v>
      </c>
      <c r="AL297">
        <v>66.919969246845497</v>
      </c>
      <c r="AM297">
        <v>67.482296085262817</v>
      </c>
      <c r="AN297">
        <v>33.015771049762407</v>
      </c>
      <c r="AO297">
        <v>36.487531614807232</v>
      </c>
      <c r="AP297">
        <v>50.263721245550578</v>
      </c>
      <c r="AQ297">
        <v>25.297497227016049</v>
      </c>
      <c r="AR297">
        <v>27.84281714898799</v>
      </c>
      <c r="AS297">
        <v>65.261811504243354</v>
      </c>
      <c r="AT297">
        <v>56.797493261193416</v>
      </c>
      <c r="AU297">
        <v>38.667782553030356</v>
      </c>
      <c r="AV297">
        <v>30.21322037734549</v>
      </c>
      <c r="AW297">
        <v>31.18949533139708</v>
      </c>
      <c r="AX297"/>
      <c r="AY297">
        <v>1612.2848320000021</v>
      </c>
      <c r="AZ297">
        <v>2502.4459220000008</v>
      </c>
      <c r="BA297">
        <v>2912.1586749999992</v>
      </c>
      <c r="BB297">
        <v>3678.9828120000011</v>
      </c>
      <c r="BC297">
        <v>5624.1999320000023</v>
      </c>
      <c r="BD297">
        <v>878.95966799999974</v>
      </c>
      <c r="BE297">
        <v>1208.753289</v>
      </c>
      <c r="BF297">
        <v>1233.4697110000011</v>
      </c>
      <c r="BG297">
        <v>1183.306682000002</v>
      </c>
      <c r="BH297">
        <v>905.24129800000026</v>
      </c>
      <c r="BI297">
        <v>1216.895122000001</v>
      </c>
      <c r="BJ297">
        <v>1860.1821760000009</v>
      </c>
      <c r="BK297">
        <v>2066.6321740000021</v>
      </c>
      <c r="BL297">
        <v>2542.4716119999998</v>
      </c>
      <c r="BM297">
        <v>3234.160441</v>
      </c>
      <c r="BN297">
        <v>1382.268828</v>
      </c>
      <c r="BO297">
        <v>863.80445000000088</v>
      </c>
      <c r="BP297">
        <v>2099.4315499999989</v>
      </c>
      <c r="BQ297">
        <v>946.80983800000013</v>
      </c>
      <c r="BR297">
        <v>1139.5299319999999</v>
      </c>
      <c r="BS297">
        <v>1954.9021639999989</v>
      </c>
      <c r="BT297">
        <v>366.11657300000002</v>
      </c>
      <c r="BU297">
        <v>979.9335610000004</v>
      </c>
      <c r="BV297">
        <v>2933.6669009999991</v>
      </c>
      <c r="BW297">
        <v>1763.8498320000001</v>
      </c>
      <c r="BX297">
        <v>675.90497399999958</v>
      </c>
      <c r="BY297">
        <v>732.58220900000026</v>
      </c>
      <c r="BZ297">
        <v>491.27136099999962</v>
      </c>
      <c r="CA297"/>
    </row>
    <row r="298">
      <c r="A298" t="s">
        <v>595</v>
      </c>
      <c r="B298">
        <v>2018</v>
      </c>
      <c r="C298" t="s">
        <v>602</v>
      </c>
      <c r="D298">
        <v>159</v>
      </c>
      <c r="E298" t="s">
        <v>63</v>
      </c>
      <c r="F298" t="s">
        <v>389</v>
      </c>
      <c r="G298" t="s">
        <v>206</v>
      </c>
      <c r="H298">
        <v>10.570769184025931</v>
      </c>
      <c r="I298">
        <v>7.3403712020886873</v>
      </c>
      <c r="J298">
        <v>8.6862744811396588</v>
      </c>
      <c r="K298">
        <v>8.535326406925023</v>
      </c>
      <c r="L298">
        <v>1.9031223345379891</v>
      </c>
      <c r="M298">
        <v>4.6129585058974962</v>
      </c>
      <c r="N298">
        <v>2.1115813234212748</v>
      </c>
      <c r="O298">
        <v>1.5882192438920071</v>
      </c>
      <c r="P298">
        <v>0.74589999086865966</v>
      </c>
      <c r="Q298">
        <v>0.42865801462738062</v>
      </c>
      <c r="R298">
        <v>10.86903717643496</v>
      </c>
      <c r="S298">
        <v>7.1060707918630914</v>
      </c>
      <c r="T298">
        <v>9.1987926866760894</v>
      </c>
      <c r="U298">
        <v>10.144986800463579</v>
      </c>
      <c r="V298">
        <v>6.2057562995128226</v>
      </c>
      <c r="W298" t="s">
        <v>536</v>
      </c>
      <c r="X298" t="s">
        <v>365</v>
      </c>
      <c r="Y298" t="s">
        <v>247</v>
      </c>
      <c r="Z298" t="s">
        <v>537</v>
      </c>
      <c r="AA298" t="s">
        <v>538</v>
      </c>
      <c r="AB298" t="s">
        <v>539</v>
      </c>
      <c r="AC298" t="s">
        <v>540</v>
      </c>
      <c r="AD298" t="s">
        <v>252</v>
      </c>
      <c r="AE298" t="s">
        <v>253</v>
      </c>
      <c r="AF298" t="s">
        <v>254</v>
      </c>
      <c r="AG298" t="s">
        <v>367</v>
      </c>
      <c r="AH298" t="s">
        <v>256</v>
      </c>
      <c r="AI298" t="s">
        <v>541</v>
      </c>
      <c r="AJ298" t="s">
        <v>206</v>
      </c>
      <c r="AK298">
        <v>12.02364562181946</v>
      </c>
      <c r="AL298">
        <v>16.955998314046852</v>
      </c>
      <c r="AM298">
        <v>2.0393066805946169</v>
      </c>
      <c r="AN298">
        <v>0.75732729625519313</v>
      </c>
      <c r="AO298">
        <v>2.7834397624633249</v>
      </c>
      <c r="AP298">
        <v>10.1615257129271</v>
      </c>
      <c r="AQ298">
        <v>2.807064744757668</v>
      </c>
      <c r="AR298">
        <v>4.0652297966639246</v>
      </c>
      <c r="AS298">
        <v>3.5759054646556798</v>
      </c>
      <c r="AT298">
        <v>2.0600209168393251</v>
      </c>
      <c r="AU298">
        <v>13.858656684826631</v>
      </c>
      <c r="AV298">
        <v>27.486047386940431</v>
      </c>
      <c r="AW298">
        <v>8.0867559423177333</v>
      </c>
      <c r="AX298"/>
      <c r="AY298">
        <v>772.88057600000013</v>
      </c>
      <c r="AZ298">
        <v>537.39326399999993</v>
      </c>
      <c r="BA298">
        <v>634.76941499999998</v>
      </c>
      <c r="BB298">
        <v>624.55438599999979</v>
      </c>
      <c r="BC298">
        <v>139.24495999999999</v>
      </c>
      <c r="BD298">
        <v>64.547906999999995</v>
      </c>
      <c r="BE298">
        <v>29.150829999999999</v>
      </c>
      <c r="BF298">
        <v>22.177073</v>
      </c>
      <c r="BG298">
        <v>10.456670000000001</v>
      </c>
      <c r="BH298">
        <v>5.9752400000000003</v>
      </c>
      <c r="BI298">
        <v>643.01289400000019</v>
      </c>
      <c r="BJ298">
        <v>421.04113599999988</v>
      </c>
      <c r="BK298">
        <v>544.29953199999989</v>
      </c>
      <c r="BL298">
        <v>600.49010099999975</v>
      </c>
      <c r="BM298">
        <v>367.69121799999999</v>
      </c>
      <c r="BN298">
        <v>478.17191499999979</v>
      </c>
      <c r="BO298">
        <v>218.86840299999989</v>
      </c>
      <c r="BP298">
        <v>63.444563000000016</v>
      </c>
      <c r="BQ298">
        <v>21.718254999999999</v>
      </c>
      <c r="BR298">
        <v>86.928679000000017</v>
      </c>
      <c r="BS298">
        <v>395.21125999999998</v>
      </c>
      <c r="BT298">
        <v>40.625083000000011</v>
      </c>
      <c r="BU298">
        <v>143.076582</v>
      </c>
      <c r="BV298">
        <v>160.74508599999999</v>
      </c>
      <c r="BW298">
        <v>63.974083</v>
      </c>
      <c r="BX298">
        <v>242.2465</v>
      </c>
      <c r="BY298">
        <v>666.45624200000043</v>
      </c>
      <c r="BZ298">
        <v>127.37595</v>
      </c>
      <c r="CA298"/>
    </row>
    <row r="299">
      <c r="A299" t="s">
        <v>595</v>
      </c>
      <c r="B299">
        <v>2018</v>
      </c>
      <c r="C299" t="s">
        <v>602</v>
      </c>
      <c r="D299">
        <v>160</v>
      </c>
      <c r="E299" t="s">
        <v>63</v>
      </c>
      <c r="F299" t="s">
        <v>390</v>
      </c>
      <c r="G299" t="s">
        <v>206</v>
      </c>
      <c r="H299">
        <v>62.274428426012541</v>
      </c>
      <c r="I299">
        <v>50.720910579899027</v>
      </c>
      <c r="J299">
        <v>44.30254691727604</v>
      </c>
      <c r="K299">
        <v>35.565495871790667</v>
      </c>
      <c r="L299">
        <v>7.3099041986816351</v>
      </c>
      <c r="M299">
        <v>28.76252579532304</v>
      </c>
      <c r="N299">
        <v>3.8669239572031469</v>
      </c>
      <c r="O299">
        <v>0.37211431147355623</v>
      </c>
      <c r="P299">
        <v>0</v>
      </c>
      <c r="Q299">
        <v>0</v>
      </c>
      <c r="R299">
        <v>63.661594703552353</v>
      </c>
      <c r="S299">
        <v>53.190613624314878</v>
      </c>
      <c r="T299">
        <v>47.773855669429842</v>
      </c>
      <c r="U299">
        <v>40.900581610648921</v>
      </c>
      <c r="V299">
        <v>34.002723466176953</v>
      </c>
      <c r="W299" t="s">
        <v>536</v>
      </c>
      <c r="X299" t="s">
        <v>365</v>
      </c>
      <c r="Y299" t="s">
        <v>247</v>
      </c>
      <c r="Z299" t="s">
        <v>537</v>
      </c>
      <c r="AA299" t="s">
        <v>538</v>
      </c>
      <c r="AB299" t="s">
        <v>539</v>
      </c>
      <c r="AC299" t="s">
        <v>540</v>
      </c>
      <c r="AD299" t="s">
        <v>252</v>
      </c>
      <c r="AE299" t="s">
        <v>253</v>
      </c>
      <c r="AF299" t="s">
        <v>254</v>
      </c>
      <c r="AG299" t="s">
        <v>367</v>
      </c>
      <c r="AH299" t="s">
        <v>256</v>
      </c>
      <c r="AI299" t="s">
        <v>541</v>
      </c>
      <c r="AJ299" t="s">
        <v>206</v>
      </c>
      <c r="AK299">
        <v>43.352903337228518</v>
      </c>
      <c r="AL299">
        <v>16.089080299088561</v>
      </c>
      <c r="AM299">
        <v>7.7383204162012751</v>
      </c>
      <c r="AN299">
        <v>52.299497587375733</v>
      </c>
      <c r="AO299">
        <v>38.381664484565803</v>
      </c>
      <c r="AP299">
        <v>36.462612093807643</v>
      </c>
      <c r="AQ299">
        <v>69.687133031448127</v>
      </c>
      <c r="AR299">
        <v>64.881441619385001</v>
      </c>
      <c r="AS299">
        <v>28.308826384972932</v>
      </c>
      <c r="AT299">
        <v>40.01172469620326</v>
      </c>
      <c r="AU299">
        <v>45.051836186697948</v>
      </c>
      <c r="AV299">
        <v>33.366824974946212</v>
      </c>
      <c r="AW299">
        <v>60.21029183591596</v>
      </c>
      <c r="AX299"/>
      <c r="AY299">
        <v>4553.187688999994</v>
      </c>
      <c r="AZ299">
        <v>3713.310258999998</v>
      </c>
      <c r="BA299">
        <v>3237.510149000002</v>
      </c>
      <c r="BB299">
        <v>2602.4296410000052</v>
      </c>
      <c r="BC299">
        <v>534.84071899999992</v>
      </c>
      <c r="BD299">
        <v>402.466408</v>
      </c>
      <c r="BE299">
        <v>53.383709000000003</v>
      </c>
      <c r="BF299">
        <v>5.1960119999999996</v>
      </c>
      <c r="BG299">
        <v>0</v>
      </c>
      <c r="BH299">
        <v>0</v>
      </c>
      <c r="BI299">
        <v>3766.2237769999988</v>
      </c>
      <c r="BJ299">
        <v>3151.592073999997</v>
      </c>
      <c r="BK299">
        <v>2826.815232000004</v>
      </c>
      <c r="BL299">
        <v>2420.9390180000041</v>
      </c>
      <c r="BM299">
        <v>2014.662227</v>
      </c>
      <c r="BN299">
        <v>1724.114421</v>
      </c>
      <c r="BO299">
        <v>207.67820599999999</v>
      </c>
      <c r="BP299">
        <v>240.74572100000009</v>
      </c>
      <c r="BQ299">
        <v>1499.8189429999991</v>
      </c>
      <c r="BR299">
        <v>1198.6849640000009</v>
      </c>
      <c r="BS299">
        <v>1418.1369289999991</v>
      </c>
      <c r="BT299">
        <v>1008.5430229999999</v>
      </c>
      <c r="BU299">
        <v>2283.5154139999991</v>
      </c>
      <c r="BV299">
        <v>1272.546149999999</v>
      </c>
      <c r="BW299">
        <v>1242.566702000001</v>
      </c>
      <c r="BX299">
        <v>787.49693300000001</v>
      </c>
      <c r="BY299">
        <v>809.04789500000015</v>
      </c>
      <c r="BZ299">
        <v>948.38315599999919</v>
      </c>
      <c r="CA299"/>
    </row>
    <row r="300">
      <c r="A300" t="s">
        <v>595</v>
      </c>
      <c r="B300">
        <v>2018</v>
      </c>
      <c r="C300" t="s">
        <v>602</v>
      </c>
      <c r="D300">
        <v>161</v>
      </c>
      <c r="E300" t="s">
        <v>63</v>
      </c>
      <c r="F300" t="s">
        <v>391</v>
      </c>
      <c r="G300" t="s">
        <v>206</v>
      </c>
      <c r="H300">
        <v>0.069147821021965095</v>
      </c>
      <c r="I300">
        <v>0.17357570191502769</v>
      </c>
      <c r="J300">
        <v>0.80954477833980809</v>
      </c>
      <c r="K300">
        <v>0.21504939711293919</v>
      </c>
      <c r="L300">
        <v>0.065550620830460704</v>
      </c>
      <c r="M300">
        <v>0</v>
      </c>
      <c r="N300">
        <v>0</v>
      </c>
      <c r="O300">
        <v>0</v>
      </c>
      <c r="P300">
        <v>0</v>
      </c>
      <c r="Q300">
        <v>0</v>
      </c>
      <c r="R300">
        <v>0</v>
      </c>
      <c r="S300">
        <v>0.24027985128637341</v>
      </c>
      <c r="T300">
        <v>0.71062128873804775</v>
      </c>
      <c r="U300">
        <v>0.40384214084089942</v>
      </c>
      <c r="V300">
        <v>0.29140939435756819</v>
      </c>
      <c r="W300" t="s">
        <v>536</v>
      </c>
      <c r="X300" t="s">
        <v>365</v>
      </c>
      <c r="Y300" t="s">
        <v>247</v>
      </c>
      <c r="Z300" t="s">
        <v>537</v>
      </c>
      <c r="AA300" t="s">
        <v>538</v>
      </c>
      <c r="AB300" t="s">
        <v>539</v>
      </c>
      <c r="AC300" t="s">
        <v>540</v>
      </c>
      <c r="AD300" t="s">
        <v>252</v>
      </c>
      <c r="AE300" t="s">
        <v>253</v>
      </c>
      <c r="AF300" t="s">
        <v>254</v>
      </c>
      <c r="AG300" t="s">
        <v>367</v>
      </c>
      <c r="AH300" t="s">
        <v>256</v>
      </c>
      <c r="AI300" t="s">
        <v>541</v>
      </c>
      <c r="AJ300" t="s">
        <v>206</v>
      </c>
      <c r="AK300">
        <v>0</v>
      </c>
      <c r="AL300">
        <v>0</v>
      </c>
      <c r="AM300">
        <v>0</v>
      </c>
      <c r="AN300">
        <v>0.86966424275295939</v>
      </c>
      <c r="AO300">
        <v>0</v>
      </c>
      <c r="AP300">
        <v>1.8644727601923949</v>
      </c>
      <c r="AQ300">
        <v>0</v>
      </c>
      <c r="AR300">
        <v>0</v>
      </c>
      <c r="AS300">
        <v>0</v>
      </c>
      <c r="AT300">
        <v>0</v>
      </c>
      <c r="AU300">
        <v>0</v>
      </c>
      <c r="AV300">
        <v>0</v>
      </c>
      <c r="AW300">
        <v>0</v>
      </c>
      <c r="AX300"/>
      <c r="AY300">
        <v>5.0557350000000003</v>
      </c>
      <c r="AZ300">
        <v>12.707587999999999</v>
      </c>
      <c r="BA300">
        <v>59.15934</v>
      </c>
      <c r="BB300">
        <v>15.735783</v>
      </c>
      <c r="BC300">
        <v>4.7961150000000004</v>
      </c>
      <c r="BD300">
        <v>0</v>
      </c>
      <c r="BE300">
        <v>0</v>
      </c>
      <c r="BF300">
        <v>0</v>
      </c>
      <c r="BG300">
        <v>0</v>
      </c>
      <c r="BH300">
        <v>0</v>
      </c>
      <c r="BI300">
        <v>0</v>
      </c>
      <c r="BJ300">
        <v>14.236799</v>
      </c>
      <c r="BK300">
        <v>42.048000000000002</v>
      </c>
      <c r="BL300">
        <v>23.903748</v>
      </c>
      <c r="BM300">
        <v>17.266013999999998</v>
      </c>
      <c r="BN300">
        <v>0</v>
      </c>
      <c r="BO300">
        <v>0</v>
      </c>
      <c r="BP300">
        <v>0</v>
      </c>
      <c r="BQ300">
        <v>24.939798</v>
      </c>
      <c r="BR300">
        <v>0</v>
      </c>
      <c r="BS300">
        <v>72.514763000000002</v>
      </c>
      <c r="BT300">
        <v>0</v>
      </c>
      <c r="BU300">
        <v>0</v>
      </c>
      <c r="BV300">
        <v>0</v>
      </c>
      <c r="BW300">
        <v>0</v>
      </c>
      <c r="BX300">
        <v>0</v>
      </c>
      <c r="BY300">
        <v>0</v>
      </c>
      <c r="BZ300">
        <v>0</v>
      </c>
      <c r="CA300"/>
    </row>
    <row r="301">
      <c r="A301" t="s">
        <v>595</v>
      </c>
      <c r="B301">
        <v>2018</v>
      </c>
      <c r="C301" t="s">
        <v>602</v>
      </c>
      <c r="D301">
        <v>162</v>
      </c>
      <c r="E301" t="s">
        <v>63</v>
      </c>
      <c r="F301" t="s">
        <v>543</v>
      </c>
      <c r="G301" t="s">
        <v>206</v>
      </c>
      <c r="H301">
        <v>0</v>
      </c>
      <c r="I301">
        <v>0</v>
      </c>
      <c r="J301">
        <v>0.072190414687454102</v>
      </c>
      <c r="K301">
        <v>0</v>
      </c>
      <c r="L301">
        <v>0</v>
      </c>
      <c r="M301">
        <v>0</v>
      </c>
      <c r="N301">
        <v>0</v>
      </c>
      <c r="O301">
        <v>0</v>
      </c>
      <c r="P301">
        <v>0</v>
      </c>
      <c r="Q301">
        <v>0</v>
      </c>
      <c r="R301">
        <v>0</v>
      </c>
      <c r="S301">
        <v>0</v>
      </c>
      <c r="T301">
        <v>0.050946787294952701</v>
      </c>
      <c r="U301">
        <v>0.038197138501878697</v>
      </c>
      <c r="V301">
        <v>0</v>
      </c>
      <c r="W301" t="s">
        <v>536</v>
      </c>
      <c r="X301" t="s">
        <v>365</v>
      </c>
      <c r="Y301" t="s">
        <v>247</v>
      </c>
      <c r="Z301" t="s">
        <v>537</v>
      </c>
      <c r="AA301" t="s">
        <v>538</v>
      </c>
      <c r="AB301" t="s">
        <v>539</v>
      </c>
      <c r="AC301" t="s">
        <v>540</v>
      </c>
      <c r="AD301" t="s">
        <v>252</v>
      </c>
      <c r="AE301" t="s">
        <v>253</v>
      </c>
      <c r="AF301" t="s">
        <v>254</v>
      </c>
      <c r="AG301" t="s">
        <v>367</v>
      </c>
      <c r="AH301" t="s">
        <v>256</v>
      </c>
      <c r="AI301" t="s">
        <v>541</v>
      </c>
      <c r="AJ301" t="s">
        <v>206</v>
      </c>
      <c r="AK301">
        <v>0</v>
      </c>
      <c r="AL301">
        <v>0</v>
      </c>
      <c r="AM301">
        <v>0</v>
      </c>
      <c r="AN301">
        <v>0</v>
      </c>
      <c r="AO301">
        <v>0</v>
      </c>
      <c r="AP301">
        <v>0.13564119015240769</v>
      </c>
      <c r="AQ301">
        <v>0</v>
      </c>
      <c r="AR301">
        <v>0</v>
      </c>
      <c r="AS301">
        <v>0</v>
      </c>
      <c r="AT301">
        <v>0</v>
      </c>
      <c r="AU301">
        <v>0</v>
      </c>
      <c r="AV301">
        <v>0</v>
      </c>
      <c r="AW301">
        <v>0</v>
      </c>
      <c r="AX301"/>
      <c r="AY301">
        <v>0</v>
      </c>
      <c r="AZ301">
        <v>0</v>
      </c>
      <c r="BA301">
        <v>5.2754799999999999</v>
      </c>
      <c r="BB301">
        <v>0</v>
      </c>
      <c r="BC301">
        <v>0</v>
      </c>
      <c r="BD301">
        <v>0</v>
      </c>
      <c r="BE301">
        <v>0</v>
      </c>
      <c r="BF301">
        <v>0</v>
      </c>
      <c r="BG301">
        <v>0</v>
      </c>
      <c r="BH301">
        <v>0</v>
      </c>
      <c r="BI301">
        <v>0</v>
      </c>
      <c r="BJ301">
        <v>0</v>
      </c>
      <c r="BK301">
        <v>3.0145599999999999</v>
      </c>
      <c r="BL301">
        <v>2.26092</v>
      </c>
      <c r="BM301">
        <v>0</v>
      </c>
      <c r="BN301">
        <v>0</v>
      </c>
      <c r="BO301">
        <v>0</v>
      </c>
      <c r="BP301">
        <v>0</v>
      </c>
      <c r="BQ301">
        <v>0</v>
      </c>
      <c r="BR301">
        <v>0</v>
      </c>
      <c r="BS301">
        <v>5.2754799999999999</v>
      </c>
      <c r="BT301">
        <v>0</v>
      </c>
      <c r="BU301">
        <v>0</v>
      </c>
      <c r="BV301">
        <v>0</v>
      </c>
      <c r="BW301">
        <v>0</v>
      </c>
      <c r="BX301">
        <v>0</v>
      </c>
      <c r="BY301">
        <v>0</v>
      </c>
      <c r="BZ301">
        <v>0</v>
      </c>
      <c r="CA301"/>
    </row>
    <row r="302">
      <c r="A302" t="s">
        <v>595</v>
      </c>
      <c r="B302">
        <v>2018</v>
      </c>
      <c r="C302" t="s">
        <v>602</v>
      </c>
      <c r="D302">
        <v>163</v>
      </c>
      <c r="E302" t="s">
        <v>63</v>
      </c>
      <c r="F302" t="s">
        <v>392</v>
      </c>
      <c r="G302" t="s">
        <v>206</v>
      </c>
      <c r="H302">
        <v>0.14899362778539069</v>
      </c>
      <c r="I302">
        <v>0</v>
      </c>
      <c r="J302">
        <v>0</v>
      </c>
      <c r="K302">
        <v>0</v>
      </c>
      <c r="L302">
        <v>0</v>
      </c>
      <c r="M302">
        <v>0</v>
      </c>
      <c r="N302">
        <v>0</v>
      </c>
      <c r="O302">
        <v>0</v>
      </c>
      <c r="P302">
        <v>0</v>
      </c>
      <c r="Q302">
        <v>0</v>
      </c>
      <c r="R302">
        <v>0.1841386225377076</v>
      </c>
      <c r="S302">
        <v>0</v>
      </c>
      <c r="T302">
        <v>0</v>
      </c>
      <c r="U302">
        <v>0</v>
      </c>
      <c r="V302">
        <v>0</v>
      </c>
      <c r="W302" t="s">
        <v>536</v>
      </c>
      <c r="X302" t="s">
        <v>365</v>
      </c>
      <c r="Y302" t="s">
        <v>247</v>
      </c>
      <c r="Z302" t="s">
        <v>537</v>
      </c>
      <c r="AA302" t="s">
        <v>538</v>
      </c>
      <c r="AB302" t="s">
        <v>539</v>
      </c>
      <c r="AC302" t="s">
        <v>540</v>
      </c>
      <c r="AD302" t="s">
        <v>252</v>
      </c>
      <c r="AE302" t="s">
        <v>253</v>
      </c>
      <c r="AF302" t="s">
        <v>254</v>
      </c>
      <c r="AG302" t="s">
        <v>367</v>
      </c>
      <c r="AH302" t="s">
        <v>256</v>
      </c>
      <c r="AI302" t="s">
        <v>541</v>
      </c>
      <c r="AJ302" t="s">
        <v>206</v>
      </c>
      <c r="AK302">
        <v>0</v>
      </c>
      <c r="AL302">
        <v>0</v>
      </c>
      <c r="AM302">
        <v>0</v>
      </c>
      <c r="AN302">
        <v>0</v>
      </c>
      <c r="AO302">
        <v>0</v>
      </c>
      <c r="AP302">
        <v>0</v>
      </c>
      <c r="AQ302">
        <v>0</v>
      </c>
      <c r="AR302">
        <v>0</v>
      </c>
      <c r="AS302">
        <v>0</v>
      </c>
      <c r="AT302">
        <v>0</v>
      </c>
      <c r="AU302">
        <v>0</v>
      </c>
      <c r="AV302">
        <v>0.44927696106541709</v>
      </c>
      <c r="AW302">
        <v>0</v>
      </c>
      <c r="AX302"/>
      <c r="AY302">
        <v>10.893651999999999</v>
      </c>
      <c r="AZ302">
        <v>0</v>
      </c>
      <c r="BA302">
        <v>0</v>
      </c>
      <c r="BB302">
        <v>0</v>
      </c>
      <c r="BC302">
        <v>0</v>
      </c>
      <c r="BD302">
        <v>0</v>
      </c>
      <c r="BE302">
        <v>0</v>
      </c>
      <c r="BF302">
        <v>0</v>
      </c>
      <c r="BG302">
        <v>0</v>
      </c>
      <c r="BH302">
        <v>0</v>
      </c>
      <c r="BI302">
        <v>10.893651999999999</v>
      </c>
      <c r="BJ302">
        <v>0</v>
      </c>
      <c r="BK302">
        <v>0</v>
      </c>
      <c r="BL302">
        <v>0</v>
      </c>
      <c r="BM302">
        <v>0</v>
      </c>
      <c r="BN302">
        <v>0</v>
      </c>
      <c r="BO302">
        <v>0</v>
      </c>
      <c r="BP302">
        <v>0</v>
      </c>
      <c r="BQ302">
        <v>0</v>
      </c>
      <c r="BR302">
        <v>0</v>
      </c>
      <c r="BS302">
        <v>0</v>
      </c>
      <c r="BT302">
        <v>0</v>
      </c>
      <c r="BU302">
        <v>0</v>
      </c>
      <c r="BV302">
        <v>0</v>
      </c>
      <c r="BW302">
        <v>0</v>
      </c>
      <c r="BX302">
        <v>0</v>
      </c>
      <c r="BY302">
        <v>10.893651999999999</v>
      </c>
      <c r="BZ302">
        <v>0</v>
      </c>
      <c r="CA302"/>
    </row>
    <row r="303">
      <c r="A303" t="s">
        <v>595</v>
      </c>
      <c r="B303">
        <v>2018</v>
      </c>
      <c r="C303" t="s">
        <v>602</v>
      </c>
      <c r="D303">
        <v>164</v>
      </c>
      <c r="E303" t="s">
        <v>63</v>
      </c>
      <c r="F303" t="s">
        <v>47</v>
      </c>
      <c r="G303" t="s">
        <v>206</v>
      </c>
      <c r="H303">
        <v>0.25480562451476901</v>
      </c>
      <c r="I303">
        <v>0.18516577973796569</v>
      </c>
      <c r="J303">
        <v>0</v>
      </c>
      <c r="K303">
        <v>0.025472894962629802</v>
      </c>
      <c r="L303">
        <v>0.058503428350301</v>
      </c>
      <c r="M303">
        <v>0.133206622533942</v>
      </c>
      <c r="N303">
        <v>0</v>
      </c>
      <c r="O303">
        <v>0.30654929623051508</v>
      </c>
      <c r="P303">
        <v>0</v>
      </c>
      <c r="Q303">
        <v>0</v>
      </c>
      <c r="R303">
        <v>0.31490982138237822</v>
      </c>
      <c r="S303">
        <v>0.066539572701143399</v>
      </c>
      <c r="T303">
        <v>0.16247172412195299</v>
      </c>
      <c r="U303">
        <v>0</v>
      </c>
      <c r="V303">
        <v>0</v>
      </c>
      <c r="W303" t="s">
        <v>536</v>
      </c>
      <c r="X303" t="s">
        <v>365</v>
      </c>
      <c r="Y303" t="s">
        <v>247</v>
      </c>
      <c r="Z303" t="s">
        <v>537</v>
      </c>
      <c r="AA303" t="s">
        <v>538</v>
      </c>
      <c r="AB303" t="s">
        <v>539</v>
      </c>
      <c r="AC303" t="s">
        <v>540</v>
      </c>
      <c r="AD303" t="s">
        <v>252</v>
      </c>
      <c r="AE303" t="s">
        <v>253</v>
      </c>
      <c r="AF303" t="s">
        <v>254</v>
      </c>
      <c r="AG303" t="s">
        <v>367</v>
      </c>
      <c r="AH303" t="s">
        <v>256</v>
      </c>
      <c r="AI303" t="s">
        <v>541</v>
      </c>
      <c r="AJ303" t="s">
        <v>206</v>
      </c>
      <c r="AK303">
        <v>0</v>
      </c>
      <c r="AL303">
        <v>0</v>
      </c>
      <c r="AM303">
        <v>0.13758852888715681</v>
      </c>
      <c r="AN303">
        <v>0.64964110351992532</v>
      </c>
      <c r="AO303">
        <v>0</v>
      </c>
      <c r="AP303">
        <v>0</v>
      </c>
      <c r="AQ303">
        <v>0</v>
      </c>
      <c r="AR303">
        <v>0</v>
      </c>
      <c r="AS303">
        <v>0.21386181209531491</v>
      </c>
      <c r="AT303">
        <v>0.12695288286143219</v>
      </c>
      <c r="AU303">
        <v>0</v>
      </c>
      <c r="AV303">
        <v>0</v>
      </c>
      <c r="AW303">
        <v>0.11833557724032349</v>
      </c>
      <c r="AX303"/>
      <c r="AY303">
        <v>18.630084</v>
      </c>
      <c r="AZ303">
        <v>13.556105000000001</v>
      </c>
      <c r="BA303">
        <v>0</v>
      </c>
      <c r="BB303">
        <v>1.8639250000000001</v>
      </c>
      <c r="BC303">
        <v>4.2804960000000003</v>
      </c>
      <c r="BD303">
        <v>1.8639250000000001</v>
      </c>
      <c r="BE303">
        <v>0</v>
      </c>
      <c r="BF303">
        <v>4.2804960000000003</v>
      </c>
      <c r="BG303">
        <v>0</v>
      </c>
      <c r="BH303">
        <v>0</v>
      </c>
      <c r="BI303">
        <v>18.630084</v>
      </c>
      <c r="BJ303">
        <v>3.9425300000000001</v>
      </c>
      <c r="BK303">
        <v>9.6135750000000009</v>
      </c>
      <c r="BL303">
        <v>0</v>
      </c>
      <c r="BM303">
        <v>0</v>
      </c>
      <c r="BN303">
        <v>0</v>
      </c>
      <c r="BO303">
        <v>0</v>
      </c>
      <c r="BP303">
        <v>4.2804960000000003</v>
      </c>
      <c r="BQ303">
        <v>18.630084</v>
      </c>
      <c r="BR303">
        <v>0</v>
      </c>
      <c r="BS303">
        <v>0</v>
      </c>
      <c r="BT303">
        <v>0</v>
      </c>
      <c r="BU303">
        <v>0</v>
      </c>
      <c r="BV303">
        <v>9.6135750000000009</v>
      </c>
      <c r="BW303">
        <v>3.9425300000000001</v>
      </c>
      <c r="BX303">
        <v>0</v>
      </c>
      <c r="BY303">
        <v>0</v>
      </c>
      <c r="BZ303">
        <v>1.8639250000000001</v>
      </c>
      <c r="CA303"/>
    </row>
    <row r="304">
      <c r="A304" t="s">
        <v>595</v>
      </c>
      <c r="B304">
        <v>2018</v>
      </c>
      <c r="C304" t="s">
        <v>602</v>
      </c>
      <c r="D304">
        <v>343</v>
      </c>
      <c r="E304" t="s">
        <v>145</v>
      </c>
      <c r="F304" t="s">
        <v>50</v>
      </c>
      <c r="G304" t="s">
        <v>700</v>
      </c>
      <c r="H304">
        <v>3.1182015953589559</v>
      </c>
      <c r="I304">
        <v>8.0882352941176467</v>
      </c>
      <c r="J304">
        <v>10.81730769230769</v>
      </c>
      <c r="K304">
        <v>14.76754785779398</v>
      </c>
      <c r="L304">
        <v>39.822294022617122</v>
      </c>
      <c r="M304">
        <v>17.701863354037268</v>
      </c>
      <c r="N304">
        <v>33.976833976833973</v>
      </c>
      <c r="O304">
        <v>44.032921810699591</v>
      </c>
      <c r="P304">
        <v>38.888888888888893</v>
      </c>
      <c r="Q304">
        <v>64.888888888888886</v>
      </c>
      <c r="R304">
        <v>2.9962546816479398</v>
      </c>
      <c r="S304">
        <v>7.2256913470115967</v>
      </c>
      <c r="T304">
        <v>7.3863636363636367</v>
      </c>
      <c r="U304">
        <v>11.94353963083605</v>
      </c>
      <c r="V304">
        <v>16.11721611721612</v>
      </c>
      <c r="W304" t="s">
        <v>536</v>
      </c>
      <c r="X304" t="s">
        <v>365</v>
      </c>
      <c r="Y304" t="s">
        <v>247</v>
      </c>
      <c r="Z304" t="s">
        <v>537</v>
      </c>
      <c r="AA304" t="s">
        <v>538</v>
      </c>
      <c r="AB304" t="s">
        <v>539</v>
      </c>
      <c r="AC304" t="s">
        <v>540</v>
      </c>
      <c r="AD304" t="s">
        <v>252</v>
      </c>
      <c r="AE304" t="s">
        <v>253</v>
      </c>
      <c r="AF304" t="s">
        <v>254</v>
      </c>
      <c r="AG304" t="s">
        <v>367</v>
      </c>
      <c r="AH304" t="s">
        <v>256</v>
      </c>
      <c r="AI304" t="s">
        <v>541</v>
      </c>
      <c r="AJ304" t="s">
        <v>206</v>
      </c>
      <c r="AK304">
        <v>12.5</v>
      </c>
      <c r="AL304">
        <v>15.010141987829609</v>
      </c>
      <c r="AM304">
        <v>41.372141372141371</v>
      </c>
      <c r="AN304">
        <v>11.500974658869399</v>
      </c>
      <c r="AO304">
        <v>18.49593495934959</v>
      </c>
      <c r="AP304">
        <v>15.040650406504071</v>
      </c>
      <c r="AQ304">
        <v>16.76891615541922</v>
      </c>
      <c r="AR304">
        <v>5.8027079303675047</v>
      </c>
      <c r="AS304">
        <v>28.542510121457489</v>
      </c>
      <c r="AT304">
        <v>7.1290944123314066</v>
      </c>
      <c r="AU304">
        <v>12.93634496919918</v>
      </c>
      <c r="AV304">
        <v>4.1791044776119408</v>
      </c>
      <c r="AW304">
        <v>2.8571428571428572</v>
      </c>
      <c r="AX304"/>
      <c r="AY304">
        <v>43</v>
      </c>
      <c r="AZ304">
        <v>110</v>
      </c>
      <c r="BA304">
        <v>135</v>
      </c>
      <c r="BB304">
        <v>162</v>
      </c>
      <c r="BC304">
        <v>493</v>
      </c>
      <c r="BD304">
        <v>57</v>
      </c>
      <c r="BE304">
        <v>88</v>
      </c>
      <c r="BF304">
        <v>107</v>
      </c>
      <c r="BG304">
        <v>112</v>
      </c>
      <c r="BH304">
        <v>146</v>
      </c>
      <c r="BI304">
        <v>32</v>
      </c>
      <c r="BJ304">
        <v>81</v>
      </c>
      <c r="BK304">
        <v>78</v>
      </c>
      <c r="BL304">
        <v>110</v>
      </c>
      <c r="BM304">
        <v>132</v>
      </c>
      <c r="BN304">
        <v>65</v>
      </c>
      <c r="BO304">
        <v>74</v>
      </c>
      <c r="BP304">
        <v>199</v>
      </c>
      <c r="BQ304">
        <v>59</v>
      </c>
      <c r="BR304">
        <v>91</v>
      </c>
      <c r="BS304">
        <v>74</v>
      </c>
      <c r="BT304">
        <v>82</v>
      </c>
      <c r="BU304">
        <v>30</v>
      </c>
      <c r="BV304">
        <v>141</v>
      </c>
      <c r="BW304">
        <v>37</v>
      </c>
      <c r="BX304">
        <v>63</v>
      </c>
      <c r="BY304">
        <v>14</v>
      </c>
      <c r="BZ304">
        <v>14</v>
      </c>
      <c r="CA304"/>
    </row>
    <row r="305">
      <c r="A305" t="s">
        <v>595</v>
      </c>
      <c r="B305">
        <v>2018</v>
      </c>
      <c r="C305" t="s">
        <v>602</v>
      </c>
      <c r="D305">
        <v>344</v>
      </c>
      <c r="E305" t="s">
        <v>145</v>
      </c>
      <c r="F305" t="s">
        <v>49</v>
      </c>
      <c r="G305" t="s">
        <v>206</v>
      </c>
      <c r="H305">
        <v>96.881798404641046</v>
      </c>
      <c r="I305">
        <v>91.911764705882348</v>
      </c>
      <c r="J305">
        <v>89.182692307692307</v>
      </c>
      <c r="K305">
        <v>85.232452142206014</v>
      </c>
      <c r="L305">
        <v>60.177705977382878</v>
      </c>
      <c r="M305">
        <v>82.298136645962742</v>
      </c>
      <c r="N305">
        <v>66.023166023166027</v>
      </c>
      <c r="O305">
        <v>55.967078189300409</v>
      </c>
      <c r="P305">
        <v>61.111111111111107</v>
      </c>
      <c r="Q305">
        <v>35.111111111111107</v>
      </c>
      <c r="R305">
        <v>97.00374531835206</v>
      </c>
      <c r="S305">
        <v>92.774308652988395</v>
      </c>
      <c r="T305">
        <v>92.61363636363636</v>
      </c>
      <c r="U305">
        <v>88.056460369163943</v>
      </c>
      <c r="V305">
        <v>83.882783882783883</v>
      </c>
      <c r="W305" t="s">
        <v>536</v>
      </c>
      <c r="X305" t="s">
        <v>365</v>
      </c>
      <c r="Y305" t="s">
        <v>247</v>
      </c>
      <c r="Z305" t="s">
        <v>537</v>
      </c>
      <c r="AA305" t="s">
        <v>538</v>
      </c>
      <c r="AB305" t="s">
        <v>539</v>
      </c>
      <c r="AC305" t="s">
        <v>540</v>
      </c>
      <c r="AD305" t="s">
        <v>252</v>
      </c>
      <c r="AE305" t="s">
        <v>253</v>
      </c>
      <c r="AF305" t="s">
        <v>254</v>
      </c>
      <c r="AG305" t="s">
        <v>367</v>
      </c>
      <c r="AH305" t="s">
        <v>256</v>
      </c>
      <c r="AI305" t="s">
        <v>541</v>
      </c>
      <c r="AJ305" t="s">
        <v>206</v>
      </c>
      <c r="AK305">
        <v>87.5</v>
      </c>
      <c r="AL305">
        <v>84.989858012170387</v>
      </c>
      <c r="AM305">
        <v>58.627858627858629</v>
      </c>
      <c r="AN305">
        <v>88.499025341130604</v>
      </c>
      <c r="AO305">
        <v>81.504065040650403</v>
      </c>
      <c r="AP305">
        <v>84.959349593495944</v>
      </c>
      <c r="AQ305">
        <v>83.23108384458078</v>
      </c>
      <c r="AR305">
        <v>94.197292069632496</v>
      </c>
      <c r="AS305">
        <v>71.457489878542518</v>
      </c>
      <c r="AT305">
        <v>92.870905587668602</v>
      </c>
      <c r="AU305">
        <v>87.063655030800817</v>
      </c>
      <c r="AV305">
        <v>95.820895522388057</v>
      </c>
      <c r="AW305">
        <v>97.142857142857139</v>
      </c>
      <c r="AX305"/>
      <c r="AY305">
        <v>1336</v>
      </c>
      <c r="AZ305">
        <v>1250</v>
      </c>
      <c r="BA305">
        <v>1113</v>
      </c>
      <c r="BB305">
        <v>935</v>
      </c>
      <c r="BC305">
        <v>745</v>
      </c>
      <c r="BD305">
        <v>265</v>
      </c>
      <c r="BE305">
        <v>171</v>
      </c>
      <c r="BF305">
        <v>136</v>
      </c>
      <c r="BG305">
        <v>176</v>
      </c>
      <c r="BH305">
        <v>79</v>
      </c>
      <c r="BI305">
        <v>1036</v>
      </c>
      <c r="BJ305">
        <v>1040</v>
      </c>
      <c r="BK305">
        <v>978</v>
      </c>
      <c r="BL305">
        <v>811</v>
      </c>
      <c r="BM305">
        <v>687</v>
      </c>
      <c r="BN305">
        <v>455</v>
      </c>
      <c r="BO305">
        <v>419</v>
      </c>
      <c r="BP305">
        <v>282</v>
      </c>
      <c r="BQ305">
        <v>454</v>
      </c>
      <c r="BR305">
        <v>401</v>
      </c>
      <c r="BS305">
        <v>418</v>
      </c>
      <c r="BT305">
        <v>407</v>
      </c>
      <c r="BU305">
        <v>487</v>
      </c>
      <c r="BV305">
        <v>353</v>
      </c>
      <c r="BW305">
        <v>482</v>
      </c>
      <c r="BX305">
        <v>424</v>
      </c>
      <c r="BY305">
        <v>321</v>
      </c>
      <c r="BZ305">
        <v>476</v>
      </c>
      <c r="CA305"/>
    </row>
    <row r="306">
      <c r="A306" t="s">
        <v>595</v>
      </c>
      <c r="B306">
        <v>2018</v>
      </c>
      <c r="C306" t="s">
        <v>602</v>
      </c>
      <c r="D306">
        <v>349</v>
      </c>
      <c r="E306" t="s">
        <v>148</v>
      </c>
      <c r="F306" t="s">
        <v>50</v>
      </c>
      <c r="G306" t="s">
        <v>206</v>
      </c>
      <c r="H306">
        <v>41.261783901377811</v>
      </c>
      <c r="I306">
        <v>44.338235294117638</v>
      </c>
      <c r="J306">
        <v>43.429487179487182</v>
      </c>
      <c r="K306">
        <v>45.487693710118513</v>
      </c>
      <c r="L306">
        <v>77.86752827140549</v>
      </c>
      <c r="M306">
        <v>45.962732919254663</v>
      </c>
      <c r="N306">
        <v>66.409266409266408</v>
      </c>
      <c r="O306">
        <v>85.596707818930042</v>
      </c>
      <c r="P306">
        <v>92.708333333333343</v>
      </c>
      <c r="Q306">
        <v>93.777777777777786</v>
      </c>
      <c r="R306">
        <v>41.011235955056179</v>
      </c>
      <c r="S306">
        <v>44.335414808206963</v>
      </c>
      <c r="T306">
        <v>44.034090909090907</v>
      </c>
      <c r="U306">
        <v>42.019543973941367</v>
      </c>
      <c r="V306">
        <v>46.886446886446883</v>
      </c>
      <c r="W306" t="s">
        <v>536</v>
      </c>
      <c r="X306" t="s">
        <v>365</v>
      </c>
      <c r="Y306" t="s">
        <v>247</v>
      </c>
      <c r="Z306" t="s">
        <v>537</v>
      </c>
      <c r="AA306" t="s">
        <v>538</v>
      </c>
      <c r="AB306" t="s">
        <v>539</v>
      </c>
      <c r="AC306" t="s">
        <v>540</v>
      </c>
      <c r="AD306" t="s">
        <v>252</v>
      </c>
      <c r="AE306" t="s">
        <v>253</v>
      </c>
      <c r="AF306" t="s">
        <v>254</v>
      </c>
      <c r="AG306" t="s">
        <v>367</v>
      </c>
      <c r="AH306" t="s">
        <v>256</v>
      </c>
      <c r="AI306" t="s">
        <v>541</v>
      </c>
      <c r="AJ306" t="s">
        <v>206</v>
      </c>
      <c r="AK306">
        <v>54.42307692307692</v>
      </c>
      <c r="AL306">
        <v>53.7525354969574</v>
      </c>
      <c r="AM306">
        <v>78.378378378378372</v>
      </c>
      <c r="AN306">
        <v>47.368421052631582</v>
      </c>
      <c r="AO306">
        <v>45.121951219512198</v>
      </c>
      <c r="AP306">
        <v>44.918699186991873</v>
      </c>
      <c r="AQ306">
        <v>64.621676891615536</v>
      </c>
      <c r="AR306">
        <v>52.224371373307541</v>
      </c>
      <c r="AS306">
        <v>69.433198380566793</v>
      </c>
      <c r="AT306">
        <v>32.177263969171477</v>
      </c>
      <c r="AU306">
        <v>52.772073921971263</v>
      </c>
      <c r="AV306">
        <v>41.492537313432827</v>
      </c>
      <c r="AW306">
        <v>15.102040816326531</v>
      </c>
      <c r="AX306"/>
      <c r="AY306">
        <v>569</v>
      </c>
      <c r="AZ306">
        <v>603</v>
      </c>
      <c r="BA306">
        <v>542</v>
      </c>
      <c r="BB306">
        <v>499</v>
      </c>
      <c r="BC306">
        <v>964</v>
      </c>
      <c r="BD306">
        <v>148</v>
      </c>
      <c r="BE306">
        <v>172</v>
      </c>
      <c r="BF306">
        <v>208</v>
      </c>
      <c r="BG306">
        <v>267</v>
      </c>
      <c r="BH306">
        <v>211</v>
      </c>
      <c r="BI306">
        <v>438</v>
      </c>
      <c r="BJ306">
        <v>497</v>
      </c>
      <c r="BK306">
        <v>465</v>
      </c>
      <c r="BL306">
        <v>387</v>
      </c>
      <c r="BM306">
        <v>384</v>
      </c>
      <c r="BN306">
        <v>283</v>
      </c>
      <c r="BO306">
        <v>265</v>
      </c>
      <c r="BP306">
        <v>377</v>
      </c>
      <c r="BQ306">
        <v>243</v>
      </c>
      <c r="BR306">
        <v>222</v>
      </c>
      <c r="BS306">
        <v>221</v>
      </c>
      <c r="BT306">
        <v>316</v>
      </c>
      <c r="BU306">
        <v>270</v>
      </c>
      <c r="BV306">
        <v>343</v>
      </c>
      <c r="BW306">
        <v>167</v>
      </c>
      <c r="BX306">
        <v>257</v>
      </c>
      <c r="BY306">
        <v>139</v>
      </c>
      <c r="BZ306">
        <v>74</v>
      </c>
      <c r="CA306"/>
    </row>
    <row r="307">
      <c r="A307" t="s">
        <v>595</v>
      </c>
      <c r="B307">
        <v>2018</v>
      </c>
      <c r="C307" t="s">
        <v>602</v>
      </c>
      <c r="D307">
        <v>350</v>
      </c>
      <c r="E307" t="s">
        <v>148</v>
      </c>
      <c r="F307" t="s">
        <v>49</v>
      </c>
      <c r="G307" t="s">
        <v>206</v>
      </c>
      <c r="H307">
        <v>58.738216098622189</v>
      </c>
      <c r="I307">
        <v>55.661764705882362</v>
      </c>
      <c r="J307">
        <v>56.570512820512818</v>
      </c>
      <c r="K307">
        <v>54.512306289881487</v>
      </c>
      <c r="L307">
        <v>22.13247172859451</v>
      </c>
      <c r="M307">
        <v>54.037267080745337</v>
      </c>
      <c r="N307">
        <v>33.590733590733592</v>
      </c>
      <c r="O307">
        <v>14.403292181069959</v>
      </c>
      <c r="P307">
        <v>7.291666666666667</v>
      </c>
      <c r="Q307">
        <v>6.2222222222222223</v>
      </c>
      <c r="R307">
        <v>58.988764044943821</v>
      </c>
      <c r="S307">
        <v>55.664585191793037</v>
      </c>
      <c r="T307">
        <v>55.965909090909093</v>
      </c>
      <c r="U307">
        <v>57.980456026058633</v>
      </c>
      <c r="V307">
        <v>53.113553113553117</v>
      </c>
      <c r="W307" t="s">
        <v>536</v>
      </c>
      <c r="X307" t="s">
        <v>365</v>
      </c>
      <c r="Y307" t="s">
        <v>247</v>
      </c>
      <c r="Z307" t="s">
        <v>537</v>
      </c>
      <c r="AA307" t="s">
        <v>538</v>
      </c>
      <c r="AB307" t="s">
        <v>539</v>
      </c>
      <c r="AC307" t="s">
        <v>540</v>
      </c>
      <c r="AD307" t="s">
        <v>252</v>
      </c>
      <c r="AE307" t="s">
        <v>253</v>
      </c>
      <c r="AF307" t="s">
        <v>254</v>
      </c>
      <c r="AG307" t="s">
        <v>367</v>
      </c>
      <c r="AH307" t="s">
        <v>256</v>
      </c>
      <c r="AI307" t="s">
        <v>541</v>
      </c>
      <c r="AJ307" t="s">
        <v>206</v>
      </c>
      <c r="AK307">
        <v>45.576923076923073</v>
      </c>
      <c r="AL307">
        <v>46.247464503042593</v>
      </c>
      <c r="AM307">
        <v>21.621621621621621</v>
      </c>
      <c r="AN307">
        <v>52.631578947368418</v>
      </c>
      <c r="AO307">
        <v>54.878048780487809</v>
      </c>
      <c r="AP307">
        <v>55.081300813008127</v>
      </c>
      <c r="AQ307">
        <v>35.378323108384457</v>
      </c>
      <c r="AR307">
        <v>47.775628626692459</v>
      </c>
      <c r="AS307">
        <v>30.5668016194332</v>
      </c>
      <c r="AT307">
        <v>67.822736030828509</v>
      </c>
      <c r="AU307">
        <v>47.227926078028737</v>
      </c>
      <c r="AV307">
        <v>58.507462686567173</v>
      </c>
      <c r="AW307">
        <v>84.897959183673464</v>
      </c>
      <c r="AX307"/>
      <c r="AY307">
        <v>810</v>
      </c>
      <c r="AZ307">
        <v>757</v>
      </c>
      <c r="BA307">
        <v>706</v>
      </c>
      <c r="BB307">
        <v>598</v>
      </c>
      <c r="BC307">
        <v>274</v>
      </c>
      <c r="BD307">
        <v>174</v>
      </c>
      <c r="BE307">
        <v>87</v>
      </c>
      <c r="BF307">
        <v>35</v>
      </c>
      <c r="BG307">
        <v>21</v>
      </c>
      <c r="BH307">
        <v>14</v>
      </c>
      <c r="BI307">
        <v>630</v>
      </c>
      <c r="BJ307">
        <v>624</v>
      </c>
      <c r="BK307">
        <v>591</v>
      </c>
      <c r="BL307">
        <v>534</v>
      </c>
      <c r="BM307">
        <v>435</v>
      </c>
      <c r="BN307">
        <v>237</v>
      </c>
      <c r="BO307">
        <v>228</v>
      </c>
      <c r="BP307">
        <v>104</v>
      </c>
      <c r="BQ307">
        <v>270</v>
      </c>
      <c r="BR307">
        <v>270</v>
      </c>
      <c r="BS307">
        <v>271</v>
      </c>
      <c r="BT307">
        <v>173</v>
      </c>
      <c r="BU307">
        <v>247</v>
      </c>
      <c r="BV307">
        <v>151</v>
      </c>
      <c r="BW307">
        <v>352</v>
      </c>
      <c r="BX307">
        <v>230</v>
      </c>
      <c r="BY307">
        <v>196</v>
      </c>
      <c r="BZ307">
        <v>416</v>
      </c>
      <c r="CA307"/>
    </row>
    <row r="308">
      <c r="A308" t="s">
        <v>595</v>
      </c>
      <c r="B308">
        <v>2018</v>
      </c>
      <c r="C308" t="s">
        <v>602</v>
      </c>
      <c r="D308">
        <v>351</v>
      </c>
      <c r="E308" t="s">
        <v>149</v>
      </c>
      <c r="F308" t="s">
        <v>50</v>
      </c>
      <c r="G308" t="s">
        <v>206</v>
      </c>
      <c r="H308">
        <v>7.179115300942712</v>
      </c>
      <c r="I308">
        <v>15.367647058823531</v>
      </c>
      <c r="J308">
        <v>20.19230769230769</v>
      </c>
      <c r="K308">
        <v>25.979945305378301</v>
      </c>
      <c r="L308">
        <v>48.869143780290791</v>
      </c>
      <c r="M308">
        <v>29.19254658385093</v>
      </c>
      <c r="N308">
        <v>50.19305019305019</v>
      </c>
      <c r="O308">
        <v>49.794238683127567</v>
      </c>
      <c r="P308">
        <v>42.708333333333329</v>
      </c>
      <c r="Q308">
        <v>70.222222222222214</v>
      </c>
      <c r="R308">
        <v>5.9925093632958806</v>
      </c>
      <c r="S308">
        <v>13.470115967885819</v>
      </c>
      <c r="T308">
        <v>16.666666666666661</v>
      </c>
      <c r="U308">
        <v>21.06406080347449</v>
      </c>
      <c r="V308">
        <v>29.181929181929181</v>
      </c>
      <c r="W308" t="s">
        <v>536</v>
      </c>
      <c r="X308" t="s">
        <v>365</v>
      </c>
      <c r="Y308" t="s">
        <v>247</v>
      </c>
      <c r="Z308" t="s">
        <v>537</v>
      </c>
      <c r="AA308" t="s">
        <v>538</v>
      </c>
      <c r="AB308" t="s">
        <v>539</v>
      </c>
      <c r="AC308" t="s">
        <v>540</v>
      </c>
      <c r="AD308" t="s">
        <v>252</v>
      </c>
      <c r="AE308" t="s">
        <v>253</v>
      </c>
      <c r="AF308" t="s">
        <v>254</v>
      </c>
      <c r="AG308" t="s">
        <v>367</v>
      </c>
      <c r="AH308" t="s">
        <v>256</v>
      </c>
      <c r="AI308" t="s">
        <v>541</v>
      </c>
      <c r="AJ308" t="s">
        <v>206</v>
      </c>
      <c r="AK308">
        <v>16.92307692307692</v>
      </c>
      <c r="AL308">
        <v>20.08113590263692</v>
      </c>
      <c r="AM308">
        <v>53.222453222453233</v>
      </c>
      <c r="AN308">
        <v>17.543859649122801</v>
      </c>
      <c r="AO308">
        <v>35.772357723577237</v>
      </c>
      <c r="AP308">
        <v>25.609756097560979</v>
      </c>
      <c r="AQ308">
        <v>22.903885480572601</v>
      </c>
      <c r="AR308">
        <v>8.8974854932301746</v>
      </c>
      <c r="AS308">
        <v>35.020242914979747</v>
      </c>
      <c r="AT308">
        <v>16.955684007707131</v>
      </c>
      <c r="AU308">
        <v>22.381930184804929</v>
      </c>
      <c r="AV308">
        <v>8.6567164179104488</v>
      </c>
      <c r="AW308">
        <v>11.836734693877551</v>
      </c>
      <c r="AX308"/>
      <c r="AY308">
        <v>99</v>
      </c>
      <c r="AZ308">
        <v>209</v>
      </c>
      <c r="BA308">
        <v>252</v>
      </c>
      <c r="BB308">
        <v>285</v>
      </c>
      <c r="BC308">
        <v>605</v>
      </c>
      <c r="BD308">
        <v>94</v>
      </c>
      <c r="BE308">
        <v>130</v>
      </c>
      <c r="BF308">
        <v>121</v>
      </c>
      <c r="BG308">
        <v>123</v>
      </c>
      <c r="BH308">
        <v>158</v>
      </c>
      <c r="BI308">
        <v>64</v>
      </c>
      <c r="BJ308">
        <v>151</v>
      </c>
      <c r="BK308">
        <v>176</v>
      </c>
      <c r="BL308">
        <v>194</v>
      </c>
      <c r="BM308">
        <v>239</v>
      </c>
      <c r="BN308">
        <v>88</v>
      </c>
      <c r="BO308">
        <v>99</v>
      </c>
      <c r="BP308">
        <v>256</v>
      </c>
      <c r="BQ308">
        <v>90</v>
      </c>
      <c r="BR308">
        <v>176</v>
      </c>
      <c r="BS308">
        <v>126</v>
      </c>
      <c r="BT308">
        <v>112</v>
      </c>
      <c r="BU308">
        <v>46</v>
      </c>
      <c r="BV308">
        <v>173</v>
      </c>
      <c r="BW308">
        <v>88</v>
      </c>
      <c r="BX308">
        <v>109</v>
      </c>
      <c r="BY308">
        <v>29</v>
      </c>
      <c r="BZ308">
        <v>58</v>
      </c>
      <c r="CA308"/>
    </row>
    <row r="309">
      <c r="A309" t="s">
        <v>595</v>
      </c>
      <c r="B309">
        <v>2018</v>
      </c>
      <c r="C309" t="s">
        <v>602</v>
      </c>
      <c r="D309">
        <v>352</v>
      </c>
      <c r="E309" t="s">
        <v>149</v>
      </c>
      <c r="F309" t="s">
        <v>49</v>
      </c>
      <c r="G309" t="s">
        <v>206</v>
      </c>
      <c r="H309">
        <v>92.820884699057288</v>
      </c>
      <c r="I309">
        <v>84.632352941176464</v>
      </c>
      <c r="J309">
        <v>79.807692307692307</v>
      </c>
      <c r="K309">
        <v>74.020054694621692</v>
      </c>
      <c r="L309">
        <v>51.130856219709209</v>
      </c>
      <c r="M309">
        <v>70.807453416149073</v>
      </c>
      <c r="N309">
        <v>49.80694980694981</v>
      </c>
      <c r="O309">
        <v>50.205761316872433</v>
      </c>
      <c r="P309">
        <v>57.291666666666657</v>
      </c>
      <c r="Q309">
        <v>29.777777777777779</v>
      </c>
      <c r="R309">
        <v>94.007490636704119</v>
      </c>
      <c r="S309">
        <v>86.529884032114182</v>
      </c>
      <c r="T309">
        <v>83.333333333333343</v>
      </c>
      <c r="U309">
        <v>78.935939196525524</v>
      </c>
      <c r="V309">
        <v>70.818070818070822</v>
      </c>
      <c r="W309" t="s">
        <v>536</v>
      </c>
      <c r="X309" t="s">
        <v>365</v>
      </c>
      <c r="Y309" t="s">
        <v>247</v>
      </c>
      <c r="Z309" t="s">
        <v>537</v>
      </c>
      <c r="AA309" t="s">
        <v>538</v>
      </c>
      <c r="AB309" t="s">
        <v>539</v>
      </c>
      <c r="AC309" t="s">
        <v>540</v>
      </c>
      <c r="AD309" t="s">
        <v>252</v>
      </c>
      <c r="AE309" t="s">
        <v>253</v>
      </c>
      <c r="AF309" t="s">
        <v>254</v>
      </c>
      <c r="AG309" t="s">
        <v>367</v>
      </c>
      <c r="AH309" t="s">
        <v>256</v>
      </c>
      <c r="AI309" t="s">
        <v>541</v>
      </c>
      <c r="AJ309" t="s">
        <v>206</v>
      </c>
      <c r="AK309">
        <v>83.07692307692308</v>
      </c>
      <c r="AL309">
        <v>79.918864097363084</v>
      </c>
      <c r="AM309">
        <v>46.777546777546782</v>
      </c>
      <c r="AN309">
        <v>82.456140350877192</v>
      </c>
      <c r="AO309">
        <v>64.22764227642277</v>
      </c>
      <c r="AP309">
        <v>74.390243902439025</v>
      </c>
      <c r="AQ309">
        <v>77.096114519427402</v>
      </c>
      <c r="AR309">
        <v>91.102514506769822</v>
      </c>
      <c r="AS309">
        <v>64.979757085020239</v>
      </c>
      <c r="AT309">
        <v>83.044315992292866</v>
      </c>
      <c r="AU309">
        <v>77.618069815195071</v>
      </c>
      <c r="AV309">
        <v>91.343283582089555</v>
      </c>
      <c r="AW309">
        <v>88.163265306122454</v>
      </c>
      <c r="AX309"/>
      <c r="AY309">
        <v>1280</v>
      </c>
      <c r="AZ309">
        <v>1151</v>
      </c>
      <c r="BA309">
        <v>996</v>
      </c>
      <c r="BB309">
        <v>812</v>
      </c>
      <c r="BC309">
        <v>633</v>
      </c>
      <c r="BD309">
        <v>228</v>
      </c>
      <c r="BE309">
        <v>129</v>
      </c>
      <c r="BF309">
        <v>122</v>
      </c>
      <c r="BG309">
        <v>165</v>
      </c>
      <c r="BH309">
        <v>67</v>
      </c>
      <c r="BI309">
        <v>1004</v>
      </c>
      <c r="BJ309">
        <v>970</v>
      </c>
      <c r="BK309">
        <v>880</v>
      </c>
      <c r="BL309">
        <v>727</v>
      </c>
      <c r="BM309">
        <v>580</v>
      </c>
      <c r="BN309">
        <v>432</v>
      </c>
      <c r="BO309">
        <v>394</v>
      </c>
      <c r="BP309">
        <v>225</v>
      </c>
      <c r="BQ309">
        <v>423</v>
      </c>
      <c r="BR309">
        <v>316</v>
      </c>
      <c r="BS309">
        <v>366</v>
      </c>
      <c r="BT309">
        <v>377</v>
      </c>
      <c r="BU309">
        <v>471</v>
      </c>
      <c r="BV309">
        <v>321</v>
      </c>
      <c r="BW309">
        <v>431</v>
      </c>
      <c r="BX309">
        <v>378</v>
      </c>
      <c r="BY309">
        <v>306</v>
      </c>
      <c r="BZ309">
        <v>432</v>
      </c>
      <c r="CA309"/>
    </row>
    <row r="310">
      <c r="A310" t="s">
        <v>595</v>
      </c>
      <c r="B310">
        <v>2018</v>
      </c>
      <c r="C310" t="s">
        <v>602</v>
      </c>
      <c r="D310">
        <v>354</v>
      </c>
      <c r="E310" t="s">
        <v>149</v>
      </c>
      <c r="F310" t="s">
        <v>49</v>
      </c>
      <c r="G310" t="s">
        <v>206</v>
      </c>
      <c r="H310">
        <v>100</v>
      </c>
      <c r="I310">
        <v>100</v>
      </c>
      <c r="J310">
        <v>100</v>
      </c>
      <c r="K310">
        <v>100</v>
      </c>
      <c r="L310">
        <v>100</v>
      </c>
      <c r="M310">
        <v>100</v>
      </c>
      <c r="N310">
        <v>100</v>
      </c>
      <c r="O310">
        <v>100</v>
      </c>
      <c r="P310">
        <v>100</v>
      </c>
      <c r="Q310">
        <v>100</v>
      </c>
      <c r="R310">
        <v>100</v>
      </c>
      <c r="S310">
        <v>100</v>
      </c>
      <c r="T310">
        <v>100</v>
      </c>
      <c r="U310">
        <v>100</v>
      </c>
      <c r="V310">
        <v>100</v>
      </c>
      <c r="W310" t="s">
        <v>536</v>
      </c>
      <c r="X310" t="s">
        <v>365</v>
      </c>
      <c r="Y310" t="s">
        <v>247</v>
      </c>
      <c r="Z310" t="s">
        <v>537</v>
      </c>
      <c r="AA310" t="s">
        <v>538</v>
      </c>
      <c r="AB310" t="s">
        <v>539</v>
      </c>
      <c r="AC310" t="s">
        <v>540</v>
      </c>
      <c r="AD310" t="s">
        <v>252</v>
      </c>
      <c r="AE310" t="s">
        <v>253</v>
      </c>
      <c r="AF310" t="s">
        <v>254</v>
      </c>
      <c r="AG310" t="s">
        <v>367</v>
      </c>
      <c r="AH310" t="s">
        <v>256</v>
      </c>
      <c r="AI310" t="s">
        <v>541</v>
      </c>
      <c r="AJ310" t="s">
        <v>206</v>
      </c>
      <c r="AK310">
        <v>100</v>
      </c>
      <c r="AL310">
        <v>100</v>
      </c>
      <c r="AM310">
        <v>100</v>
      </c>
      <c r="AN310">
        <v>100</v>
      </c>
      <c r="AO310">
        <v>100</v>
      </c>
      <c r="AP310">
        <v>100</v>
      </c>
      <c r="AQ310">
        <v>100</v>
      </c>
      <c r="AR310">
        <v>100</v>
      </c>
      <c r="AS310">
        <v>100</v>
      </c>
      <c r="AT310">
        <v>100</v>
      </c>
      <c r="AU310">
        <v>100</v>
      </c>
      <c r="AV310">
        <v>100</v>
      </c>
      <c r="AW310">
        <v>100</v>
      </c>
      <c r="AX310"/>
      <c r="AY310">
        <v>1379</v>
      </c>
      <c r="AZ310">
        <v>1360</v>
      </c>
      <c r="BA310">
        <v>1248</v>
      </c>
      <c r="BB310">
        <v>1097</v>
      </c>
      <c r="BC310">
        <v>1238</v>
      </c>
      <c r="BD310">
        <v>322</v>
      </c>
      <c r="BE310">
        <v>259</v>
      </c>
      <c r="BF310">
        <v>243</v>
      </c>
      <c r="BG310">
        <v>288</v>
      </c>
      <c r="BH310">
        <v>225</v>
      </c>
      <c r="BI310">
        <v>1068</v>
      </c>
      <c r="BJ310">
        <v>1121</v>
      </c>
      <c r="BK310">
        <v>1056</v>
      </c>
      <c r="BL310">
        <v>921</v>
      </c>
      <c r="BM310">
        <v>819</v>
      </c>
      <c r="BN310">
        <v>520</v>
      </c>
      <c r="BO310">
        <v>493</v>
      </c>
      <c r="BP310">
        <v>481</v>
      </c>
      <c r="BQ310">
        <v>513</v>
      </c>
      <c r="BR310">
        <v>492</v>
      </c>
      <c r="BS310">
        <v>492</v>
      </c>
      <c r="BT310">
        <v>489</v>
      </c>
      <c r="BU310">
        <v>517</v>
      </c>
      <c r="BV310">
        <v>494</v>
      </c>
      <c r="BW310">
        <v>519</v>
      </c>
      <c r="BX310">
        <v>487</v>
      </c>
      <c r="BY310">
        <v>335</v>
      </c>
      <c r="BZ310">
        <v>490</v>
      </c>
      <c r="CA3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DHS03</vt:lpstr>
      <vt:lpstr>MICS06</vt:lpstr>
      <vt:lpstr>DHS10</vt:lpstr>
      <vt:lpstr>MIS14</vt:lpstr>
      <vt:lpstr>MIS18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2021-05-25T17:55:53Z</dcterms:modified>
</cp:coreProperties>
</file>